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Excel\Math and stats\"/>
    </mc:Choice>
  </mc:AlternateContent>
  <xr:revisionPtr revIDLastSave="0" documentId="13_ncr:1_{CEB9DE33-5223-4D27-8F66-0A28BE40B53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vies" sheetId="1" r:id="rId1"/>
    <sheet name="marvel financials" sheetId="7" r:id="rId2"/>
    <sheet name="financials" sheetId="2" r:id="rId3"/>
    <sheet name="actors" sheetId="3" r:id="rId4"/>
    <sheet name="movie_actor" sheetId="4" r:id="rId5"/>
    <sheet name="language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2" i="7"/>
  <c r="D6" i="7"/>
  <c r="D5" i="7"/>
  <c r="D3" i="7"/>
  <c r="D4" i="7"/>
  <c r="D2" i="7"/>
  <c r="C5" i="7"/>
  <c r="B3" i="7"/>
  <c r="B2" i="7"/>
  <c r="B6" i="7" s="1"/>
  <c r="E45" i="1"/>
  <c r="C45" i="1"/>
  <c r="D45" i="1" s="1"/>
  <c r="B47" i="1"/>
  <c r="B45" i="1"/>
  <c r="B43" i="1"/>
  <c r="I3" i="1" a="1"/>
  <c r="I3" i="1" s="1"/>
  <c r="J3" i="1" a="1"/>
  <c r="J3" i="1" s="1"/>
  <c r="K3" i="1" a="1"/>
  <c r="K3" i="1" s="1"/>
  <c r="I4" i="1" a="1"/>
  <c r="I4" i="1" s="1"/>
  <c r="J4" i="1" a="1"/>
  <c r="J4" i="1" s="1"/>
  <c r="K4" i="1" a="1"/>
  <c r="K4" i="1" s="1"/>
  <c r="I5" i="1" a="1"/>
  <c r="I5" i="1" s="1"/>
  <c r="J5" i="1" a="1"/>
  <c r="J5" i="1" s="1"/>
  <c r="K5" i="1" a="1"/>
  <c r="K5" i="1" s="1"/>
  <c r="I6" i="1" a="1"/>
  <c r="I6" i="1" s="1"/>
  <c r="J6" i="1" a="1"/>
  <c r="J6" i="1" s="1"/>
  <c r="K6" i="1" a="1"/>
  <c r="K6" i="1" s="1"/>
  <c r="I7" i="1" a="1"/>
  <c r="I7" i="1" s="1"/>
  <c r="J7" i="1" a="1"/>
  <c r="J7" i="1" s="1"/>
  <c r="K7" i="1" a="1"/>
  <c r="K7" i="1" s="1"/>
  <c r="I8" i="1" a="1"/>
  <c r="I8" i="1" s="1"/>
  <c r="J8" i="1" a="1"/>
  <c r="J8" i="1" s="1"/>
  <c r="K8" i="1" a="1"/>
  <c r="K8" i="1" s="1"/>
  <c r="I9" i="1" a="1"/>
  <c r="I9" i="1" s="1"/>
  <c r="J9" i="1" a="1"/>
  <c r="J9" i="1" s="1"/>
  <c r="K9" i="1" a="1"/>
  <c r="K9" i="1" s="1"/>
  <c r="I10" i="1" a="1"/>
  <c r="I10" i="1" s="1"/>
  <c r="J10" i="1" a="1"/>
  <c r="J10" i="1" s="1"/>
  <c r="K10" i="1" a="1"/>
  <c r="K10" i="1" s="1"/>
  <c r="I11" i="1" a="1"/>
  <c r="I11" i="1" s="1"/>
  <c r="J11" i="1" a="1"/>
  <c r="J11" i="1" s="1"/>
  <c r="K11" i="1" a="1"/>
  <c r="K11" i="1" s="1"/>
  <c r="I12" i="1" a="1"/>
  <c r="I12" i="1" s="1"/>
  <c r="J12" i="1" a="1"/>
  <c r="J12" i="1" s="1"/>
  <c r="K12" i="1" a="1"/>
  <c r="K12" i="1" s="1"/>
  <c r="I13" i="1" a="1"/>
  <c r="I13" i="1" s="1"/>
  <c r="J13" i="1" a="1"/>
  <c r="J13" i="1" s="1"/>
  <c r="K13" i="1" a="1"/>
  <c r="K13" i="1" s="1"/>
  <c r="I14" i="1" a="1"/>
  <c r="I14" i="1" s="1"/>
  <c r="J14" i="1" a="1"/>
  <c r="J14" i="1" s="1"/>
  <c r="K14" i="1" a="1"/>
  <c r="K14" i="1" s="1"/>
  <c r="I15" i="1" a="1"/>
  <c r="I15" i="1" s="1"/>
  <c r="J15" i="1" a="1"/>
  <c r="J15" i="1" s="1"/>
  <c r="K15" i="1" a="1"/>
  <c r="K15" i="1" s="1"/>
  <c r="I16" i="1" a="1"/>
  <c r="I16" i="1" s="1"/>
  <c r="J16" i="1" a="1"/>
  <c r="J16" i="1" s="1"/>
  <c r="K16" i="1" a="1"/>
  <c r="K16" i="1" s="1"/>
  <c r="I17" i="1" a="1"/>
  <c r="I17" i="1" s="1"/>
  <c r="J17" i="1" a="1"/>
  <c r="J17" i="1" s="1"/>
  <c r="K17" i="1" a="1"/>
  <c r="K17" i="1" s="1"/>
  <c r="I18" i="1" a="1"/>
  <c r="I18" i="1" s="1"/>
  <c r="J18" i="1" a="1"/>
  <c r="J18" i="1" s="1"/>
  <c r="K18" i="1" a="1"/>
  <c r="K18" i="1" s="1"/>
  <c r="I19" i="1" a="1"/>
  <c r="I19" i="1" s="1"/>
  <c r="J19" i="1" a="1"/>
  <c r="J19" i="1" s="1"/>
  <c r="K19" i="1" a="1"/>
  <c r="K19" i="1" s="1"/>
  <c r="I20" i="1" a="1"/>
  <c r="I20" i="1" s="1"/>
  <c r="J20" i="1" a="1"/>
  <c r="J20" i="1" s="1"/>
  <c r="K20" i="1" a="1"/>
  <c r="K20" i="1" s="1"/>
  <c r="I21" i="1" a="1"/>
  <c r="I21" i="1" s="1"/>
  <c r="J21" i="1" a="1"/>
  <c r="J21" i="1" s="1"/>
  <c r="K21" i="1" a="1"/>
  <c r="K21" i="1" s="1"/>
  <c r="I22" i="1" a="1"/>
  <c r="I22" i="1" s="1"/>
  <c r="J22" i="1" a="1"/>
  <c r="J22" i="1" s="1"/>
  <c r="K22" i="1" a="1"/>
  <c r="K22" i="1" s="1"/>
  <c r="I23" i="1" a="1"/>
  <c r="I23" i="1" s="1"/>
  <c r="J23" i="1" a="1"/>
  <c r="J23" i="1" s="1"/>
  <c r="K23" i="1" a="1"/>
  <c r="K23" i="1" s="1"/>
  <c r="I24" i="1" a="1"/>
  <c r="I24" i="1" s="1"/>
  <c r="J24" i="1" a="1"/>
  <c r="J24" i="1" s="1"/>
  <c r="K24" i="1" a="1"/>
  <c r="K24" i="1" s="1"/>
  <c r="I25" i="1" a="1"/>
  <c r="I25" i="1" s="1"/>
  <c r="J25" i="1" a="1"/>
  <c r="J25" i="1" s="1"/>
  <c r="K25" i="1" a="1"/>
  <c r="K25" i="1" s="1"/>
  <c r="I26" i="1" a="1"/>
  <c r="I26" i="1" s="1"/>
  <c r="J26" i="1" a="1"/>
  <c r="J26" i="1" s="1"/>
  <c r="K26" i="1" a="1"/>
  <c r="K26" i="1" s="1"/>
  <c r="I27" i="1" a="1"/>
  <c r="I27" i="1" s="1"/>
  <c r="J27" i="1" a="1"/>
  <c r="J27" i="1" s="1"/>
  <c r="K27" i="1" a="1"/>
  <c r="K27" i="1" s="1"/>
  <c r="I28" i="1" a="1"/>
  <c r="I28" i="1" s="1"/>
  <c r="J28" i="1" a="1"/>
  <c r="J28" i="1" s="1"/>
  <c r="K28" i="1" a="1"/>
  <c r="K28" i="1" s="1"/>
  <c r="I29" i="1" a="1"/>
  <c r="I29" i="1" s="1"/>
  <c r="J29" i="1" a="1"/>
  <c r="J29" i="1" s="1"/>
  <c r="K29" i="1" a="1"/>
  <c r="K29" i="1" s="1"/>
  <c r="I30" i="1" a="1"/>
  <c r="I30" i="1" s="1"/>
  <c r="J30" i="1" a="1"/>
  <c r="J30" i="1" s="1"/>
  <c r="K30" i="1" a="1"/>
  <c r="K30" i="1" s="1"/>
  <c r="I31" i="1" a="1"/>
  <c r="I31" i="1" s="1"/>
  <c r="J31" i="1" a="1"/>
  <c r="J31" i="1" s="1"/>
  <c r="K31" i="1" a="1"/>
  <c r="K31" i="1" s="1"/>
  <c r="I32" i="1" a="1"/>
  <c r="I32" i="1" s="1"/>
  <c r="J32" i="1" a="1"/>
  <c r="J32" i="1" s="1"/>
  <c r="K32" i="1" a="1"/>
  <c r="K32" i="1" s="1"/>
  <c r="I33" i="1" a="1"/>
  <c r="I33" i="1" s="1"/>
  <c r="J33" i="1" a="1"/>
  <c r="J33" i="1" s="1"/>
  <c r="K33" i="1" a="1"/>
  <c r="K33" i="1" s="1"/>
  <c r="I34" i="1" a="1"/>
  <c r="I34" i="1" s="1"/>
  <c r="J34" i="1" a="1"/>
  <c r="J34" i="1" s="1"/>
  <c r="K34" i="1" a="1"/>
  <c r="K34" i="1" s="1"/>
  <c r="I35" i="1" a="1"/>
  <c r="I35" i="1" s="1"/>
  <c r="J35" i="1" a="1"/>
  <c r="J35" i="1" s="1"/>
  <c r="K35" i="1" a="1"/>
  <c r="K35" i="1" s="1"/>
  <c r="I36" i="1" a="1"/>
  <c r="I36" i="1" s="1"/>
  <c r="J36" i="1" a="1"/>
  <c r="J36" i="1" s="1"/>
  <c r="K36" i="1" a="1"/>
  <c r="K36" i="1" s="1"/>
  <c r="I37" i="1" a="1"/>
  <c r="I37" i="1" s="1"/>
  <c r="J37" i="1" a="1"/>
  <c r="J37" i="1" s="1"/>
  <c r="K37" i="1" a="1"/>
  <c r="K37" i="1" s="1"/>
  <c r="I38" i="1" a="1"/>
  <c r="I38" i="1" s="1"/>
  <c r="J38" i="1" a="1"/>
  <c r="J38" i="1" s="1"/>
  <c r="K38" i="1" a="1"/>
  <c r="K38" i="1" s="1"/>
  <c r="I39" i="1" a="1"/>
  <c r="I39" i="1" s="1"/>
  <c r="J39" i="1" a="1"/>
  <c r="J39" i="1" s="1"/>
  <c r="K39" i="1" a="1"/>
  <c r="K39" i="1" s="1"/>
  <c r="I40" i="1" a="1"/>
  <c r="I40" i="1" s="1"/>
  <c r="J40" i="1" a="1"/>
  <c r="J40" i="1" s="1"/>
  <c r="K40" i="1" a="1"/>
  <c r="K40" i="1" s="1"/>
  <c r="I2" i="1" a="1"/>
  <c r="I2" i="1" s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B4" i="7" l="1"/>
  <c r="B5" i="7" s="1"/>
  <c r="Q18" i="1"/>
  <c r="Q7" i="1"/>
  <c r="Q38" i="1"/>
  <c r="Q30" i="1"/>
  <c r="Q6" i="1"/>
  <c r="Q39" i="1"/>
  <c r="Q23" i="1"/>
  <c r="Q19" i="1"/>
  <c r="Q24" i="1"/>
  <c r="Q33" i="1"/>
  <c r="Q25" i="1"/>
  <c r="Q21" i="1"/>
  <c r="Q17" i="1"/>
  <c r="P3" i="1"/>
  <c r="L39" i="1"/>
  <c r="N39" i="1" s="1"/>
  <c r="L35" i="1"/>
  <c r="N35" i="1" s="1"/>
  <c r="L31" i="1"/>
  <c r="N31" i="1" s="1"/>
  <c r="L27" i="1"/>
  <c r="L23" i="1"/>
  <c r="L19" i="1"/>
  <c r="L15" i="1"/>
  <c r="L11" i="1"/>
  <c r="L7" i="1"/>
  <c r="L3" i="1"/>
  <c r="L38" i="1"/>
  <c r="L34" i="1"/>
  <c r="M37" i="1"/>
  <c r="O37" i="1" s="1"/>
  <c r="M29" i="1"/>
  <c r="O29" i="1" s="1"/>
  <c r="M25" i="1"/>
  <c r="O25" i="1" s="1"/>
  <c r="M21" i="1"/>
  <c r="O21" i="1" s="1"/>
  <c r="M9" i="1"/>
  <c r="O9" i="1" s="1"/>
  <c r="M5" i="1"/>
  <c r="O5" i="1" s="1"/>
  <c r="M39" i="1"/>
  <c r="O39" i="1" s="1"/>
  <c r="M35" i="1"/>
  <c r="O35" i="1" s="1"/>
  <c r="M31" i="1"/>
  <c r="O31" i="1" s="1"/>
  <c r="M27" i="1"/>
  <c r="O27" i="1" s="1"/>
  <c r="M23" i="1"/>
  <c r="O23" i="1" s="1"/>
  <c r="M19" i="1"/>
  <c r="O19" i="1" s="1"/>
  <c r="M15" i="1"/>
  <c r="O15" i="1" s="1"/>
  <c r="M11" i="1"/>
  <c r="O11" i="1" s="1"/>
  <c r="M33" i="1"/>
  <c r="O33" i="1" s="1"/>
  <c r="M17" i="1"/>
  <c r="O17" i="1" s="1"/>
  <c r="M13" i="1"/>
  <c r="O13" i="1" s="1"/>
  <c r="L37" i="1"/>
  <c r="L33" i="1"/>
  <c r="L29" i="1"/>
  <c r="L25" i="1"/>
  <c r="L21" i="1"/>
  <c r="L17" i="1"/>
  <c r="L13" i="1"/>
  <c r="L9" i="1"/>
  <c r="L5" i="1"/>
  <c r="M40" i="1"/>
  <c r="O40" i="1" s="1"/>
  <c r="M36" i="1"/>
  <c r="O36" i="1" s="1"/>
  <c r="M32" i="1"/>
  <c r="O32" i="1" s="1"/>
  <c r="M28" i="1"/>
  <c r="O28" i="1" s="1"/>
  <c r="M24" i="1"/>
  <c r="O24" i="1" s="1"/>
  <c r="M20" i="1"/>
  <c r="O20" i="1" s="1"/>
  <c r="M16" i="1"/>
  <c r="O16" i="1" s="1"/>
  <c r="M12" i="1"/>
  <c r="O12" i="1" s="1"/>
  <c r="M8" i="1"/>
  <c r="O8" i="1" s="1"/>
  <c r="M4" i="1"/>
  <c r="O4" i="1" s="1"/>
  <c r="M7" i="1"/>
  <c r="O7" i="1" s="1"/>
  <c r="M3" i="1"/>
  <c r="O3" i="1" s="1"/>
  <c r="L2" i="1"/>
  <c r="L30" i="1"/>
  <c r="L26" i="1"/>
  <c r="L22" i="1"/>
  <c r="L18" i="1"/>
  <c r="L14" i="1"/>
  <c r="L10" i="1"/>
  <c r="L6" i="1"/>
  <c r="M38" i="1"/>
  <c r="O38" i="1" s="1"/>
  <c r="M34" i="1"/>
  <c r="O34" i="1" s="1"/>
  <c r="M30" i="1"/>
  <c r="O30" i="1" s="1"/>
  <c r="M26" i="1"/>
  <c r="O26" i="1" s="1"/>
  <c r="M22" i="1"/>
  <c r="O22" i="1" s="1"/>
  <c r="M18" i="1"/>
  <c r="O18" i="1" s="1"/>
  <c r="M14" i="1"/>
  <c r="O14" i="1" s="1"/>
  <c r="M10" i="1"/>
  <c r="O10" i="1" s="1"/>
  <c r="M6" i="1"/>
  <c r="O6" i="1" s="1"/>
  <c r="M2" i="1"/>
  <c r="O2" i="1" s="1"/>
  <c r="L40" i="1"/>
  <c r="L36" i="1"/>
  <c r="L32" i="1"/>
  <c r="L28" i="1"/>
  <c r="L24" i="1"/>
  <c r="L20" i="1"/>
  <c r="L16" i="1"/>
  <c r="L12" i="1"/>
  <c r="L8" i="1"/>
  <c r="L4" i="1"/>
  <c r="Q16" i="1" l="1"/>
  <c r="Q11" i="1"/>
  <c r="Q12" i="1"/>
  <c r="Q10" i="1"/>
  <c r="Q5" i="1"/>
  <c r="Q37" i="1"/>
  <c r="Q32" i="1"/>
  <c r="Q15" i="1"/>
  <c r="Q9" i="1"/>
  <c r="Q2" i="1"/>
  <c r="Q36" i="1"/>
  <c r="Q14" i="1"/>
  <c r="Q4" i="1"/>
  <c r="Q28" i="1"/>
  <c r="Q27" i="1"/>
  <c r="Q26" i="1"/>
  <c r="Q13" i="1"/>
  <c r="Q29" i="1"/>
  <c r="Q20" i="1"/>
  <c r="Q3" i="1"/>
  <c r="Q31" i="1"/>
  <c r="Q22" i="1"/>
  <c r="Q8" i="1"/>
  <c r="Q40" i="1"/>
  <c r="Q35" i="1"/>
  <c r="Q34" i="1"/>
  <c r="N16" i="1"/>
  <c r="N18" i="1"/>
  <c r="P2" i="1"/>
  <c r="N33" i="1"/>
  <c r="P38" i="1"/>
  <c r="N36" i="1"/>
  <c r="N22" i="1"/>
  <c r="N5" i="1"/>
  <c r="N37" i="1"/>
  <c r="P19" i="1"/>
  <c r="P35" i="1"/>
  <c r="N24" i="1"/>
  <c r="N10" i="1"/>
  <c r="N26" i="1"/>
  <c r="P7" i="1"/>
  <c r="P23" i="1"/>
  <c r="P39" i="1"/>
  <c r="N32" i="1"/>
  <c r="N17" i="1"/>
  <c r="P15" i="1"/>
  <c r="P31" i="1"/>
  <c r="N20" i="1"/>
  <c r="N6" i="1"/>
  <c r="N21" i="1"/>
  <c r="N40" i="1"/>
  <c r="N9" i="1"/>
  <c r="N25" i="1"/>
  <c r="N28" i="1"/>
  <c r="N14" i="1"/>
  <c r="N30" i="1"/>
  <c r="N13" i="1"/>
  <c r="N29" i="1"/>
  <c r="N15" i="1"/>
  <c r="N34" i="1"/>
  <c r="N11" i="1"/>
  <c r="N27" i="1"/>
  <c r="P10" i="1"/>
  <c r="P18" i="1"/>
  <c r="P32" i="1"/>
  <c r="N3" i="1"/>
  <c r="N23" i="1"/>
  <c r="P16" i="1"/>
  <c r="N19" i="1"/>
  <c r="N7" i="1"/>
  <c r="P28" i="1"/>
  <c r="P14" i="1"/>
  <c r="P5" i="1"/>
  <c r="P37" i="1"/>
  <c r="P9" i="1"/>
  <c r="N12" i="1"/>
  <c r="P12" i="1"/>
  <c r="N38" i="1"/>
  <c r="P13" i="1"/>
  <c r="P29" i="1"/>
  <c r="P40" i="1"/>
  <c r="P26" i="1"/>
  <c r="P20" i="1"/>
  <c r="P36" i="1"/>
  <c r="P27" i="1"/>
  <c r="P22" i="1"/>
  <c r="N4" i="1"/>
  <c r="P4" i="1"/>
  <c r="P21" i="1"/>
  <c r="P11" i="1"/>
  <c r="P6" i="1"/>
  <c r="N8" i="1"/>
  <c r="P8" i="1"/>
  <c r="P25" i="1"/>
  <c r="P17" i="1"/>
  <c r="P33" i="1"/>
  <c r="P30" i="1"/>
  <c r="P24" i="1"/>
  <c r="P34" i="1"/>
  <c r="O43" i="1"/>
  <c r="N2" i="1"/>
  <c r="N4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<sst xmlns="http://schemas.openxmlformats.org/spreadsheetml/2006/main" count="322" uniqueCount="181">
  <si>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</si>
  <si>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</si>
  <si>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</si>
  <si>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</si>
  <si>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</si>
  <si>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</si>
  <si>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</si>
  <si>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</si>
  <si>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</si>
  <si>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</si>
  <si>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</si>
  <si>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</si>
  <si>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</si>
  <si>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</si>
  <si>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</si>
  <si>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</si>
  <si>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</si>
  <si>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</si>
  <si>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</si>
  <si>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</si>
  <si>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</si>
  <si>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</si>
  <si>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</si>
  <si>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</si>
  <si>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</si>
  <si>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</si>
  <si>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</si>
  <si>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</si>
  <si>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</si>
  <si>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</si>
  <si>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</si>
  <si>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</si>
  <si>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</si>
  <si>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</si>
  <si>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</si>
  <si>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</si>
  <si>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</si>
  <si>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</si>
  <si>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</si>
  <si>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</si>
  <si>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</si>
  <si>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</si>
  <si>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</si>
  <si>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</si>
  <si>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</si>
  <si>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</si>
  <si>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</si>
  <si>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</si>
  <si>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</si>
  <si>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</si>
  <si>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</si>
  <si>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</si>
  <si>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</si>
  <si>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</si>
  <si>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</si>
  <si>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</si>
  <si>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</si>
  <si>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</si>
  <si>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</si>
  <si>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</si>
  <si>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</si>
  <si>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</si>
  <si>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</si>
  <si>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</si>
  <si>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</si>
  <si>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</si>
  <si>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</si>
  <si>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</si>
  <si>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</si>
  <si>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</si>
  <si>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</si>
  <si>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</si>
  <si>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</si>
  <si>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</si>
  <si>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</si>
  <si>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</si>
  <si>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</si>
  <si>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</si>
  <si>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</si>
  <si>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</si>
  <si>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</si>
  <si>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</si>
  <si>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</si>
  <si>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</si>
  <si>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</si>
  <si>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</si>
  <si>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</si>
  <si>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</si>
  <si>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</si>
  <si>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</si>
  <si>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</si>
  <si>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</si>
  <si>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</si>
  <si>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</si>
  <si>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</si>
  <si>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</si>
  <si>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</si>
  <si>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</si>
  <si>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</si>
  <si>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</si>
  <si>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</si>
  <si>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</si>
  <si>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</si>
  <si>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</si>
  <si>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</si>
  <si>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</si>
  <si>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</si>
  <si>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</si>
  <si>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</si>
  <si>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</si>
  <si>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</si>
  <si>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</si>
  <si>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</si>
  <si>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</si>
  <si>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</si>
  <si>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</si>
  <si>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</si>
  <si>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</si>
  <si>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</si>
  <si>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</si>
  <si>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</si>
  <si>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</si>
  <si>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</si>
  <si>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</si>
  <si>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</si>
  <si>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</si>
  <si>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</si>
  <si>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</si>
  <si>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</si>
  <si>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</si>
  <si>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</si>
  <si>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</si>
  <si>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</si>
  <si>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</si>
  <si>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</si>
  <si>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</si>
  <si>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</si>
  <si>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</si>
  <si>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</si>
  <si>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</si>
  <si>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</si>
  <si>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</si>
  <si>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</si>
  <si>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</si>
  <si>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</si>
  <si>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</si>
  <si>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</si>
  <si>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</si>
  <si>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</si>
  <si>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</si>
  <si>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</si>
  <si>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</si>
  <si>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</si>
  <si>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</si>
  <si>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</si>
  <si>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</si>
  <si>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</si>
  <si>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in mln</t>
  </si>
  <si>
    <t>revenue in mln</t>
  </si>
  <si>
    <t>budget INR</t>
  </si>
  <si>
    <t>revenue INR</t>
  </si>
  <si>
    <t>Total Budget INR</t>
  </si>
  <si>
    <t>Total revenue INR</t>
  </si>
  <si>
    <t>budget USD</t>
  </si>
  <si>
    <t>revenue USD</t>
  </si>
  <si>
    <t>Total movies</t>
  </si>
  <si>
    <t>bollywood movies</t>
  </si>
  <si>
    <t>hollywood movies</t>
  </si>
  <si>
    <t>total revenue in inr</t>
  </si>
  <si>
    <t>% revenue from bollywood</t>
  </si>
  <si>
    <t>Average revenue</t>
  </si>
  <si>
    <t>key metrics</t>
  </si>
  <si>
    <t>profit/loss</t>
  </si>
  <si>
    <t>profit/loss %</t>
  </si>
  <si>
    <t>market share %</t>
  </si>
  <si>
    <t>marvel consolidated p&amp;l</t>
  </si>
  <si>
    <t>&gt;&gt;it means that among all hollywood studios 49 percent of the total revenue is from marvel</t>
  </si>
  <si>
    <t>Target</t>
  </si>
  <si>
    <t>actuals-target</t>
  </si>
  <si>
    <t>&gt;&gt;negative is given in()</t>
  </si>
  <si>
    <t>actual-target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</si>
</sst>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(&quot;$&quot;* #,##0.00_);_(&quot;$&quot;* \(#,##0.00\);_(&quot;$&quot;* &quot;-&quot;??_);_(@_)"/>
    <numFmt numFmtId="164" formatCode="[$₹-4009]\ 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3" borderId="0" xfId="0" applyFont="1" applyFill="1"/>
    <xf numFmtId="164" fontId="0" fillId="0" borderId="0" xfId="0" applyNumberFormat="1"/>
    <xf numFmtId="9" fontId="0" fillId="0" borderId="0" xfId="1" applyFont="1"/>
    <xf numFmtId="2" fontId="0" fillId="0" borderId="0" xfId="0" applyNumberFormat="1"/>
    <xf numFmtId="0" fontId="4" fillId="2" borderId="0" xfId="0" applyFont="1" applyFill="1"/>
    <xf numFmtId="9" fontId="0" fillId="0" borderId="0" xfId="1" applyNumberFormat="1" applyFont="1"/>
    <xf numFmtId="0" fontId="0" fillId="4" borderId="0" xfId="0" applyFill="1" applyAlignment="1">
      <alignment wrapText="1"/>
    </xf>
    <xf numFmtId="44" fontId="0" fillId="0" borderId="0" xfId="2" applyFont="1"/>
    <xf numFmtId="44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FF591122-60E1-4D17-BCC9-A6EF9E73D54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8">
  <autoFilter ref="A1:Q40" xr:uid="{6A7FE39D-5614-4A7F-89B7-C167ABC0A251}"/>
  <tableColumns count="17">
    <tableColumn id="1" xr3:uid="{5E453F0D-B27C-433C-BF11-BA3FE1A6822E}" name="movie_id"/>
    <tableColumn id="8" xr3:uid="{801A7D34-CA66-4FAB-B337-26FEF01E83C4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2" xr3:uid="{2E0BD093-3F41-4F2D-AAE0-6129EE678592}" name="budget" dataDxfId="17">
      <calculatedColumnFormula array="1">_xlfn.XLOOKUP(Movies[[#This Row],[movie_id]:[movie_id]],Financials[[#All],[movie_id]:[movie_id]],Financials[[#All],[budget]],"Not Available",0)</calculatedColumnFormula>
    </tableColumn>
    <tableColumn id="9" xr3:uid="{8A97E534-2D91-45DB-A14C-83D970287FA8}" name="revenue">
      <calculatedColumnFormula array="1">_xlfn.XLOOKUP(Movies[[#This Row],[movie_id]:[movie_id]],Financials[[#All],[movie_id]:[movie_id]],Financials[[#All],[revenue]],"Not Available",0)</calculatedColumnFormula>
    </tableColumn>
    <tableColumn id="10" xr3:uid="{56AAB891-3277-4C6F-9E2A-D5B60180F286}" name="unit">
      <calculatedColumnFormula array="1">_xlfn.XLOOKUP(Movies[[#This Row],[movie_id]:[movie_id]],Financials[[#All],[movie_id]:[movie_id]],Financials[[#All],[unit]],"Not Available",0)</calculatedColumnFormula>
    </tableColumn>
    <tableColumn id="11" xr3:uid="{B3E2FE6E-E39A-4D08-AFD7-FA7B055F78D8}" name="currency">
      <calculatedColumnFormula array="1">_xlfn.XLOOKUP(Movies[[#This Row],[movie_id]:[movie_id]],Financials[[#All],[movie_id]:[movie_id]],Financials[[#All],[currency]],"Not Available",0)</calculatedColumnFormula>
    </tableColumn>
    <tableColumn id="12" xr3:uid="{A1380E87-A631-410A-AC0B-FCEE10630830}" name="budget in mln" dataDxfId="16">
      <calculatedColumnFormula>IF(Movies[[#This Row],[unit]]="Billions",Movies[[#This Row],[budget]]*1000,Movies[[#This Row],[budget]])</calculatedColumnFormula>
    </tableColumn>
    <tableColumn id="13" xr3:uid="{A78549F2-E8FC-42CA-95A7-DAF673BD68FF}" name="revenue in mln" dataDxfId="15">
      <calculatedColumnFormula>IF(Movies[[#This Row],[unit]]="Billions",Movies[[#This Row],[revenue]]*1000,Movies[[#This Row],[revenue]])</calculatedColumnFormula>
    </tableColumn>
    <tableColumn id="15" xr3:uid="{45A41F97-1A4C-42AE-A6AA-4C855FCC3171}" name="budget INR" dataDxfId="14">
      <calculatedColumnFormula>IF(Movies[[#This Row],[currency]]="USD",Movies[[#This Row],[budget in mln]]*80,Movies[[#This Row],[budget in mln]])</calculatedColumnFormula>
    </tableColumn>
    <tableColumn id="16" xr3:uid="{3BC09BF5-B759-4B3F-AE37-5CC1B6942FDE}" name="revenue INR" dataDxfId="13">
      <calculatedColumnFormula>IF(Movies[[#This Row],[currency]]="USD",Movies[[#This Row],[revenue in mln]]*80,Movies[[#This Row],[revenue in mln]])</calculatedColumnFormula>
    </tableColumn>
    <tableColumn id="17" xr3:uid="{CAEEFDFE-B6FA-4ED9-A342-A82570B41C4C}" name="budget USD" dataDxfId="12">
      <calculatedColumnFormula>IF(Movies[[#This Row],[currency]]="INR",Movies[[#This Row],[budget in mln]]/80,Movies[[#This Row],[budget in mln]])</calculatedColumnFormula>
    </tableColumn>
    <tableColumn id="18" xr3:uid="{2687BC3B-EB56-406D-A2E3-0206269740F0}" name="revenue USD" dataDxfId="11">
      <calculatedColumnFormula>IF(Movies[[#This Row],[currency]]="INR",Movies[[#This Row],[revenue in mln]]/80,Movies[[#This Row],[revenue in mln]])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0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9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8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opLeftCell="I1" zoomScale="131" zoomScaleNormal="115" workbookViewId="0">
      <selection activeCell="F8" sqref="F8"/>
    </sheetView>
  </sheetViews>
  <sheetFormatPr defaultRowHeight="14.4" x14ac:dyDescent="0.3"/>
  <cols>
    <col min="1" max="1" width="11" bestFit="1" customWidth="1"/>
    <col min="2" max="2" width="38.21875" bestFit="1" customWidth="1"/>
    <col min="3" max="3" width="16.88671875" bestFit="1" customWidth="1"/>
    <col min="4" max="4" width="23.5546875" bestFit="1" customWidth="1"/>
    <col min="5" max="5" width="15" bestFit="1" customWidth="1"/>
    <col min="6" max="6" width="26.44140625" bestFit="1" customWidth="1"/>
    <col min="7" max="7" width="12.44140625" customWidth="1"/>
    <col min="8" max="11" width="11.88671875" bestFit="1" customWidth="1"/>
    <col min="12" max="12" width="14.88671875" bestFit="1" customWidth="1"/>
    <col min="13" max="13" width="15.88671875" bestFit="1" customWidth="1"/>
    <col min="14" max="14" width="15" bestFit="1" customWidth="1"/>
    <col min="15" max="15" width="15.88671875" bestFit="1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>
        <f>IF(Movies[[#This Row],[unit]]="Billions",Movies[[#This Row],[budget]]*1000,Movies[[#This Row],[budget]])</f>
        <v>1000</v>
      </c>
      <c r="M2">
        <f>IF(Movies[[#This Row],[unit]]="Billions",Movies[[#This Row],[revenue]]*1000,Movies[[#This Row],[revenue]])</f>
        <v>12500</v>
      </c>
      <c r="N2">
        <f>IF(Movies[[#This Row],[currency]]="USD",Movies[[#This Row],[budget in mln]]*80,Movies[[#This Row],[budget in mln]])</f>
        <v>1000</v>
      </c>
      <c r="O2">
        <f>IF(Movies[[#This Row],[currency]]="USD",Movies[[#This Row],[revenue in mln]]*80,Movies[[#This Row],[revenue in mln]])</f>
        <v>12500</v>
      </c>
      <c r="P2">
        <f>IF(Movies[[#This Row],[currency]]="INR",Movies[[#This Row],[budget in mln]]/80,Movies[[#This Row],[budget in mln]])</f>
        <v>12.5</v>
      </c>
      <c r="Q2">
        <f>IF(Movies[[#This Row],[currency]]="INR",Movies[[#This Row],[revenue in mln]]/80,Movies[[#This Row],[revenue in mln]])</f>
        <v>156.25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>
        <f>IF(Movies[[#This Row],[unit]]="Billions",Movies[[#This Row],[budget]]*1000,Movies[[#This Row],[budget]])</f>
        <v>200</v>
      </c>
      <c r="M3">
        <f>IF(Movies[[#This Row],[unit]]="Billions",Movies[[#This Row],[revenue]]*1000,Movies[[#This Row],[revenue]])</f>
        <v>954.8</v>
      </c>
      <c r="N3">
        <f>IF(Movies[[#This Row],[currency]]="USD",Movies[[#This Row],[budget in mln]]*80,Movies[[#This Row],[budget in mln]])</f>
        <v>16000</v>
      </c>
      <c r="O3">
        <f>IF(Movies[[#This Row],[currency]]="USD",Movies[[#This Row],[revenue in mln]]*80,Movies[[#This Row],[revenue in mln]])</f>
        <v>76384</v>
      </c>
      <c r="P3">
        <f>IF(Movies[[#This Row],[currency]]="INR",Movies[[#This Row],[budget in mln]]/80,Movies[[#This Row],[budget in mln]])</f>
        <v>200</v>
      </c>
      <c r="Q3">
        <f>IF(Movies[[#This Row],[currency]]="INR",Movies[[#This Row],[revenue in mln]]/80,Movies[[#This Row],[revenue in mln]])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>
        <f>IF(Movies[[#This Row],[unit]]="Billions",Movies[[#This Row],[budget]]*1000,Movies[[#This Row],[budget]])</f>
        <v>165</v>
      </c>
      <c r="M4">
        <f>IF(Movies[[#This Row],[unit]]="Billions",Movies[[#This Row],[revenue]]*1000,Movies[[#This Row],[revenue]])</f>
        <v>644.79999999999995</v>
      </c>
      <c r="N4">
        <f>IF(Movies[[#This Row],[currency]]="USD",Movies[[#This Row],[budget in mln]]*80,Movies[[#This Row],[budget in mln]])</f>
        <v>13200</v>
      </c>
      <c r="O4">
        <f>IF(Movies[[#This Row],[currency]]="USD",Movies[[#This Row],[revenue in mln]]*80,Movies[[#This Row],[revenue in mln]])</f>
        <v>51584</v>
      </c>
      <c r="P4">
        <f>IF(Movies[[#This Row],[currency]]="INR",Movies[[#This Row],[budget in mln]]/80,Movies[[#This Row],[budget in mln]])</f>
        <v>165</v>
      </c>
      <c r="Q4">
        <f>IF(Movies[[#This Row],[currency]]="INR",Movies[[#This Row],[revenue in mln]]/80,Movies[[#This Row],[revenue in mln]])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>
        <f>IF(Movies[[#This Row],[unit]]="Billions",Movies[[#This Row],[budget]]*1000,Movies[[#This Row],[budget]])</f>
        <v>180</v>
      </c>
      <c r="M5">
        <f>IF(Movies[[#This Row],[unit]]="Billions",Movies[[#This Row],[revenue]]*1000,Movies[[#This Row],[revenue]])</f>
        <v>854</v>
      </c>
      <c r="N5">
        <f>IF(Movies[[#This Row],[currency]]="USD",Movies[[#This Row],[budget in mln]]*80,Movies[[#This Row],[budget in mln]])</f>
        <v>14400</v>
      </c>
      <c r="O5">
        <f>IF(Movies[[#This Row],[currency]]="USD",Movies[[#This Row],[revenue in mln]]*80,Movies[[#This Row],[revenue in mln]])</f>
        <v>68320</v>
      </c>
      <c r="P5">
        <f>IF(Movies[[#This Row],[currency]]="INR",Movies[[#This Row],[budget in mln]]/80,Movies[[#This Row],[budget in mln]])</f>
        <v>180</v>
      </c>
      <c r="Q5">
        <f>IF(Movies[[#This Row],[currency]]="INR",Movies[[#This Row],[revenue in mln]]/80,Movies[[#This Row],[revenue in mln]])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>
        <f>IF(Movies[[#This Row],[unit]]="Billions",Movies[[#This Row],[budget]]*1000,Movies[[#This Row],[budget]])</f>
        <v>250</v>
      </c>
      <c r="M6">
        <f>IF(Movies[[#This Row],[unit]]="Billions",Movies[[#This Row],[revenue]]*1000,Movies[[#This Row],[revenue]])</f>
        <v>670</v>
      </c>
      <c r="N6">
        <f>IF(Movies[[#This Row],[currency]]="USD",Movies[[#This Row],[budget in mln]]*80,Movies[[#This Row],[budget in mln]])</f>
        <v>20000</v>
      </c>
      <c r="O6">
        <f>IF(Movies[[#This Row],[currency]]="USD",Movies[[#This Row],[revenue in mln]]*80,Movies[[#This Row],[revenue in mln]])</f>
        <v>53600</v>
      </c>
      <c r="P6">
        <f>IF(Movies[[#This Row],[currency]]="INR",Movies[[#This Row],[budget in mln]]/80,Movies[[#This Row],[budget in mln]])</f>
        <v>250</v>
      </c>
      <c r="Q6">
        <f>IF(Movies[[#This Row],[currency]]="INR",Movies[[#This Row],[revenue in mln]]/80,Movies[[#This Row],[revenue in mln]])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t="str">
        <f>IF(Movies[[#This Row],[unit]]="Billions",Movies[[#This Row],[budget]]*1000,Movies[[#This Row],[budget]])</f>
        <v>Not Available</v>
      </c>
      <c r="M7" t="str">
        <f>IF(Movies[[#This Row],[unit]]="Billions",Movies[[#This Row],[revenue]]*1000,Movies[[#This Row],[revenue]])</f>
        <v>Not Available</v>
      </c>
      <c r="N7" t="str">
        <f>IF(Movies[[#This Row],[currency]]="USD",Movies[[#This Row],[budget in mln]]*80,Movies[[#This Row],[budget in mln]])</f>
        <v>Not Available</v>
      </c>
      <c r="O7" t="str">
        <f>IF(Movies[[#This Row],[currency]]="USD",Movies[[#This Row],[revenue in mln]]*80,Movies[[#This Row],[revenue in mln]])</f>
        <v>Not Available</v>
      </c>
      <c r="P7" t="str">
        <f>IF(Movies[[#This Row],[currency]]="INR",Movies[[#This Row],[budget in mln]]/80,Movies[[#This Row],[budget in mln]])</f>
        <v>Not Available</v>
      </c>
      <c r="Q7" t="str">
        <f>IF(Movies[[#This Row],[currency]]="INR",Movies[[#This Row],[revenue in mln]]/80,Movies[[#This Row],[revenue in mln]])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>
        <f>IF(Movies[[#This Row],[unit]]="Billions",Movies[[#This Row],[budget]]*1000,Movies[[#This Row],[budget]])</f>
        <v>400</v>
      </c>
      <c r="M8">
        <f>IF(Movies[[#This Row],[unit]]="Billions",Movies[[#This Row],[revenue]]*1000,Movies[[#This Row],[revenue]])</f>
        <v>2000</v>
      </c>
      <c r="N8">
        <f>IF(Movies[[#This Row],[currency]]="USD",Movies[[#This Row],[budget in mln]]*80,Movies[[#This Row],[budget in mln]])</f>
        <v>400</v>
      </c>
      <c r="O8">
        <f>IF(Movies[[#This Row],[currency]]="USD",Movies[[#This Row],[revenue in mln]]*80,Movies[[#This Row],[revenue in mln]])</f>
        <v>2000</v>
      </c>
      <c r="P8">
        <f>IF(Movies[[#This Row],[currency]]="INR",Movies[[#This Row],[budget in mln]]/80,Movies[[#This Row],[budget in mln]])</f>
        <v>5</v>
      </c>
      <c r="Q8">
        <f>IF(Movies[[#This Row],[currency]]="INR",Movies[[#This Row],[revenue in mln]]/80,Movies[[#This Row],[revenue in mln]])</f>
        <v>25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>
        <f>IF(Movies[[#This Row],[unit]]="Billions",Movies[[#This Row],[budget]]*1000,Movies[[#This Row],[budget]])</f>
        <v>550</v>
      </c>
      <c r="M9">
        <f>IF(Movies[[#This Row],[unit]]="Billions",Movies[[#This Row],[revenue]]*1000,Movies[[#This Row],[revenue]])</f>
        <v>4000</v>
      </c>
      <c r="N9">
        <f>IF(Movies[[#This Row],[currency]]="USD",Movies[[#This Row],[budget in mln]]*80,Movies[[#This Row],[budget in mln]])</f>
        <v>550</v>
      </c>
      <c r="O9">
        <f>IF(Movies[[#This Row],[currency]]="USD",Movies[[#This Row],[revenue in mln]]*80,Movies[[#This Row],[revenue in mln]])</f>
        <v>4000</v>
      </c>
      <c r="P9">
        <f>IF(Movies[[#This Row],[currency]]="INR",Movies[[#This Row],[budget in mln]]/80,Movies[[#This Row],[budget in mln]])</f>
        <v>6.875</v>
      </c>
      <c r="Q9">
        <f>IF(Movies[[#This Row],[currency]]="INR",Movies[[#This Row],[revenue in mln]]/80,Movies[[#This Row],[revenue in mln]])</f>
        <v>50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>
        <f>IF(Movies[[#This Row],[unit]]="Billions",Movies[[#This Row],[budget]]*1000,Movies[[#This Row],[budget]])</f>
        <v>390</v>
      </c>
      <c r="M10">
        <f>IF(Movies[[#This Row],[unit]]="Billions",Movies[[#This Row],[revenue]]*1000,Movies[[#This Row],[revenue]])</f>
        <v>1360</v>
      </c>
      <c r="N10">
        <f>IF(Movies[[#This Row],[currency]]="USD",Movies[[#This Row],[budget in mln]]*80,Movies[[#This Row],[budget in mln]])</f>
        <v>390</v>
      </c>
      <c r="O10">
        <f>IF(Movies[[#This Row],[currency]]="USD",Movies[[#This Row],[revenue in mln]]*80,Movies[[#This Row],[revenue in mln]])</f>
        <v>1360</v>
      </c>
      <c r="P10">
        <f>IF(Movies[[#This Row],[currency]]="INR",Movies[[#This Row],[budget in mln]]/80,Movies[[#This Row],[budget in mln]])</f>
        <v>4.875</v>
      </c>
      <c r="Q10">
        <f>IF(Movies[[#This Row],[currency]]="INR",Movies[[#This Row],[revenue in mln]]/80,Movies[[#This Row],[revenue in mln]])</f>
        <v>17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>
        <f>IF(Movies[[#This Row],[unit]]="Billions",Movies[[#This Row],[budget]]*1000,Movies[[#This Row],[budget]])</f>
        <v>1400</v>
      </c>
      <c r="M11">
        <f>IF(Movies[[#This Row],[unit]]="Billions",Movies[[#This Row],[revenue]]*1000,Movies[[#This Row],[revenue]])</f>
        <v>3500</v>
      </c>
      <c r="N11">
        <f>IF(Movies[[#This Row],[currency]]="USD",Movies[[#This Row],[budget in mln]]*80,Movies[[#This Row],[budget in mln]])</f>
        <v>1400</v>
      </c>
      <c r="O11">
        <f>IF(Movies[[#This Row],[currency]]="USD",Movies[[#This Row],[revenue in mln]]*80,Movies[[#This Row],[revenue in mln]])</f>
        <v>3500</v>
      </c>
      <c r="P11">
        <f>IF(Movies[[#This Row],[currency]]="INR",Movies[[#This Row],[budget in mln]]/80,Movies[[#This Row],[budget in mln]])</f>
        <v>17.5</v>
      </c>
      <c r="Q11">
        <f>IF(Movies[[#This Row],[currency]]="INR",Movies[[#This Row],[revenue in mln]]/80,Movies[[#This Row],[revenue in mln]])</f>
        <v>43.75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>
        <f>IF(Movies[[#This Row],[unit]]="Billions",Movies[[#This Row],[budget]]*1000,Movies[[#This Row],[budget]])</f>
        <v>25</v>
      </c>
      <c r="M12">
        <f>IF(Movies[[#This Row],[unit]]="Billions",Movies[[#This Row],[revenue]]*1000,Movies[[#This Row],[revenue]])</f>
        <v>73.3</v>
      </c>
      <c r="N12">
        <f>IF(Movies[[#This Row],[currency]]="USD",Movies[[#This Row],[budget in mln]]*80,Movies[[#This Row],[budget in mln]])</f>
        <v>2000</v>
      </c>
      <c r="O12">
        <f>IF(Movies[[#This Row],[currency]]="USD",Movies[[#This Row],[revenue in mln]]*80,Movies[[#This Row],[revenue in mln]])</f>
        <v>5864</v>
      </c>
      <c r="P12">
        <f>IF(Movies[[#This Row],[currency]]="INR",Movies[[#This Row],[budget in mln]]/80,Movies[[#This Row],[budget in mln]])</f>
        <v>25</v>
      </c>
      <c r="Q12">
        <f>IF(Movies[[#This Row],[currency]]="INR",Movies[[#This Row],[revenue in mln]]/80,Movies[[#This Row],[revenue in mln]])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t="str">
        <f>IF(Movies[[#This Row],[unit]]="Billions",Movies[[#This Row],[budget]]*1000,Movies[[#This Row],[budget]])</f>
        <v>Not Available</v>
      </c>
      <c r="M13" t="str">
        <f>IF(Movies[[#This Row],[unit]]="Billions",Movies[[#This Row],[revenue]]*1000,Movies[[#This Row],[revenue]])</f>
        <v>Not Available</v>
      </c>
      <c r="N13" t="str">
        <f>IF(Movies[[#This Row],[currency]]="USD",Movies[[#This Row],[budget in mln]]*80,Movies[[#This Row],[budget in mln]])</f>
        <v>Not Available</v>
      </c>
      <c r="O13" t="str">
        <f>IF(Movies[[#This Row],[currency]]="USD",Movies[[#This Row],[revenue in mln]]*80,Movies[[#This Row],[revenue in mln]])</f>
        <v>Not Available</v>
      </c>
      <c r="P13" t="str">
        <f>IF(Movies[[#This Row],[currency]]="INR",Movies[[#This Row],[budget in mln]]/80,Movies[[#This Row],[budget in mln]])</f>
        <v>Not Available</v>
      </c>
      <c r="Q13" t="str">
        <f>IF(Movies[[#This Row],[currency]]="INR",Movies[[#This Row],[revenue in mln]]/80,Movies[[#This Row],[revenue in mln]])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>
        <f>IF(Movies[[#This Row],[unit]]="Billions",Movies[[#This Row],[budget]]*1000,Movies[[#This Row],[budget]])</f>
        <v>165</v>
      </c>
      <c r="M14">
        <f>IF(Movies[[#This Row],[unit]]="Billions",Movies[[#This Row],[revenue]]*1000,Movies[[#This Row],[revenue]])</f>
        <v>701.8</v>
      </c>
      <c r="N14">
        <f>IF(Movies[[#This Row],[currency]]="USD",Movies[[#This Row],[budget in mln]]*80,Movies[[#This Row],[budget in mln]])</f>
        <v>13200</v>
      </c>
      <c r="O14">
        <f>IF(Movies[[#This Row],[currency]]="USD",Movies[[#This Row],[revenue in mln]]*80,Movies[[#This Row],[revenue in mln]])</f>
        <v>56144</v>
      </c>
      <c r="P14">
        <f>IF(Movies[[#This Row],[currency]]="INR",Movies[[#This Row],[budget in mln]]/80,Movies[[#This Row],[budget in mln]])</f>
        <v>165</v>
      </c>
      <c r="Q14">
        <f>IF(Movies[[#This Row],[currency]]="INR",Movies[[#This Row],[revenue in mln]]/80,Movies[[#This Row],[revenue in mln]])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>
        <f>IF(Movies[[#This Row],[unit]]="Billions",Movies[[#This Row],[budget]]*1000,Movies[[#This Row],[budget]])</f>
        <v>55</v>
      </c>
      <c r="M15">
        <f>IF(Movies[[#This Row],[unit]]="Billions",Movies[[#This Row],[revenue]]*1000,Movies[[#This Row],[revenue]])</f>
        <v>307.10000000000002</v>
      </c>
      <c r="N15">
        <f>IF(Movies[[#This Row],[currency]]="USD",Movies[[#This Row],[budget in mln]]*80,Movies[[#This Row],[budget in mln]])</f>
        <v>4400</v>
      </c>
      <c r="O15">
        <f>IF(Movies[[#This Row],[currency]]="USD",Movies[[#This Row],[revenue in mln]]*80,Movies[[#This Row],[revenue in mln]])</f>
        <v>24568</v>
      </c>
      <c r="P15">
        <f>IF(Movies[[#This Row],[currency]]="INR",Movies[[#This Row],[budget in mln]]/80,Movies[[#This Row],[budget in mln]])</f>
        <v>55</v>
      </c>
      <c r="Q15">
        <f>IF(Movies[[#This Row],[currency]]="INR",Movies[[#This Row],[revenue in mln]]/80,Movies[[#This Row],[revenue in mln]])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>
        <f>IF(Movies[[#This Row],[unit]]="Billions",Movies[[#This Row],[budget]]*1000,Movies[[#This Row],[budget]])</f>
        <v>103</v>
      </c>
      <c r="M16">
        <f>IF(Movies[[#This Row],[unit]]="Billions",Movies[[#This Row],[revenue]]*1000,Movies[[#This Row],[revenue]])</f>
        <v>460.5</v>
      </c>
      <c r="N16">
        <f>IF(Movies[[#This Row],[currency]]="USD",Movies[[#This Row],[budget in mln]]*80,Movies[[#This Row],[budget in mln]])</f>
        <v>8240</v>
      </c>
      <c r="O16">
        <f>IF(Movies[[#This Row],[currency]]="USD",Movies[[#This Row],[revenue in mln]]*80,Movies[[#This Row],[revenue in mln]])</f>
        <v>36840</v>
      </c>
      <c r="P16">
        <f>IF(Movies[[#This Row],[currency]]="INR",Movies[[#This Row],[budget in mln]]/80,Movies[[#This Row],[budget in mln]])</f>
        <v>103</v>
      </c>
      <c r="Q16">
        <f>IF(Movies[[#This Row],[currency]]="INR",Movies[[#This Row],[revenue in mln]]/80,Movies[[#This Row],[revenue in mln]])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>
        <f>IF(Movies[[#This Row],[unit]]="Billions",Movies[[#This Row],[budget]]*1000,Movies[[#This Row],[budget]])</f>
        <v>200</v>
      </c>
      <c r="M17">
        <f>IF(Movies[[#This Row],[unit]]="Billions",Movies[[#This Row],[revenue]]*1000,Movies[[#This Row],[revenue]])</f>
        <v>2202</v>
      </c>
      <c r="N17">
        <f>IF(Movies[[#This Row],[currency]]="USD",Movies[[#This Row],[budget in mln]]*80,Movies[[#This Row],[budget in mln]])</f>
        <v>16000</v>
      </c>
      <c r="O17">
        <f>IF(Movies[[#This Row],[currency]]="USD",Movies[[#This Row],[revenue in mln]]*80,Movies[[#This Row],[revenue in mln]])</f>
        <v>176160</v>
      </c>
      <c r="P17">
        <f>IF(Movies[[#This Row],[currency]]="INR",Movies[[#This Row],[budget in mln]]/80,Movies[[#This Row],[budget in mln]])</f>
        <v>200</v>
      </c>
      <c r="Q17">
        <f>IF(Movies[[#This Row],[currency]]="INR",Movies[[#This Row],[revenue in mln]]/80,Movies[[#This Row],[revenue in mln]])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>
        <f>IF(Movies[[#This Row],[unit]]="Billions",Movies[[#This Row],[budget]]*1000,Movies[[#This Row],[budget]])</f>
        <v>3.18</v>
      </c>
      <c r="M18">
        <f>IF(Movies[[#This Row],[unit]]="Billions",Movies[[#This Row],[revenue]]*1000,Movies[[#This Row],[revenue]])</f>
        <v>3.3</v>
      </c>
      <c r="N18">
        <f>IF(Movies[[#This Row],[currency]]="USD",Movies[[#This Row],[budget in mln]]*80,Movies[[#This Row],[budget in mln]])</f>
        <v>254.4</v>
      </c>
      <c r="O18">
        <f>IF(Movies[[#This Row],[currency]]="USD",Movies[[#This Row],[revenue in mln]]*80,Movies[[#This Row],[revenue in mln]])</f>
        <v>264</v>
      </c>
      <c r="P18">
        <f>IF(Movies[[#This Row],[currency]]="INR",Movies[[#This Row],[budget in mln]]/80,Movies[[#This Row],[budget in mln]])</f>
        <v>3.18</v>
      </c>
      <c r="Q18">
        <f>IF(Movies[[#This Row],[currency]]="INR",Movies[[#This Row],[revenue in mln]]/80,Movies[[#This Row],[revenue in mln]])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>
        <f>IF(Movies[[#This Row],[unit]]="Billions",Movies[[#This Row],[budget]]*1000,Movies[[#This Row],[budget]])</f>
        <v>237</v>
      </c>
      <c r="M19">
        <f>IF(Movies[[#This Row],[unit]]="Billions",Movies[[#This Row],[revenue]]*1000,Movies[[#This Row],[revenue]])</f>
        <v>2847</v>
      </c>
      <c r="N19">
        <f>IF(Movies[[#This Row],[currency]]="USD",Movies[[#This Row],[budget in mln]]*80,Movies[[#This Row],[budget in mln]])</f>
        <v>18960</v>
      </c>
      <c r="O19">
        <f>IF(Movies[[#This Row],[currency]]="USD",Movies[[#This Row],[revenue in mln]]*80,Movies[[#This Row],[revenue in mln]])</f>
        <v>227760</v>
      </c>
      <c r="P19">
        <f>IF(Movies[[#This Row],[currency]]="INR",Movies[[#This Row],[budget in mln]]/80,Movies[[#This Row],[budget in mln]])</f>
        <v>237</v>
      </c>
      <c r="Q19">
        <f>IF(Movies[[#This Row],[currency]]="INR",Movies[[#This Row],[revenue in mln]]/80,Movies[[#This Row],[revenue in mln]])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>
        <f>IF(Movies[[#This Row],[unit]]="Billions",Movies[[#This Row],[budget]]*1000,Movies[[#This Row],[budget]])</f>
        <v>7.2</v>
      </c>
      <c r="M20">
        <f>IF(Movies[[#This Row],[unit]]="Billions",Movies[[#This Row],[revenue]]*1000,Movies[[#This Row],[revenue]])</f>
        <v>291</v>
      </c>
      <c r="N20">
        <f>IF(Movies[[#This Row],[currency]]="USD",Movies[[#This Row],[budget in mln]]*80,Movies[[#This Row],[budget in mln]])</f>
        <v>576</v>
      </c>
      <c r="O20">
        <f>IF(Movies[[#This Row],[currency]]="USD",Movies[[#This Row],[revenue in mln]]*80,Movies[[#This Row],[revenue in mln]])</f>
        <v>23280</v>
      </c>
      <c r="P20">
        <f>IF(Movies[[#This Row],[currency]]="INR",Movies[[#This Row],[budget in mln]]/80,Movies[[#This Row],[budget in mln]])</f>
        <v>7.2</v>
      </c>
      <c r="Q20">
        <f>IF(Movies[[#This Row],[currency]]="INR",Movies[[#This Row],[revenue in mln]]/80,Movies[[#This Row],[revenue in mln]])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>
        <f>IF(Movies[[#This Row],[unit]]="Billions",Movies[[#This Row],[budget]]*1000,Movies[[#This Row],[budget]])</f>
        <v>185</v>
      </c>
      <c r="M21">
        <f>IF(Movies[[#This Row],[unit]]="Billions",Movies[[#This Row],[revenue]]*1000,Movies[[#This Row],[revenue]])</f>
        <v>1006</v>
      </c>
      <c r="N21">
        <f>IF(Movies[[#This Row],[currency]]="USD",Movies[[#This Row],[budget in mln]]*80,Movies[[#This Row],[budget in mln]])</f>
        <v>14800</v>
      </c>
      <c r="O21">
        <f>IF(Movies[[#This Row],[currency]]="USD",Movies[[#This Row],[revenue in mln]]*80,Movies[[#This Row],[revenue in mln]])</f>
        <v>80480</v>
      </c>
      <c r="P21">
        <f>IF(Movies[[#This Row],[currency]]="INR",Movies[[#This Row],[budget in mln]]/80,Movies[[#This Row],[budget in mln]])</f>
        <v>185</v>
      </c>
      <c r="Q21">
        <f>IF(Movies[[#This Row],[currency]]="INR",Movies[[#This Row],[revenue in mln]]/80,Movies[[#This Row],[revenue in mln]])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>
        <f>IF(Movies[[#This Row],[unit]]="Billions",Movies[[#This Row],[budget]]*1000,Movies[[#This Row],[budget]])</f>
        <v>22</v>
      </c>
      <c r="M22">
        <f>IF(Movies[[#This Row],[unit]]="Billions",Movies[[#This Row],[revenue]]*1000,Movies[[#This Row],[revenue]])</f>
        <v>322.2</v>
      </c>
      <c r="N22">
        <f>IF(Movies[[#This Row],[currency]]="USD",Movies[[#This Row],[budget in mln]]*80,Movies[[#This Row],[budget in mln]])</f>
        <v>1760</v>
      </c>
      <c r="O22">
        <f>IF(Movies[[#This Row],[currency]]="USD",Movies[[#This Row],[revenue in mln]]*80,Movies[[#This Row],[revenue in mln]])</f>
        <v>25776</v>
      </c>
      <c r="P22">
        <f>IF(Movies[[#This Row],[currency]]="INR",Movies[[#This Row],[budget in mln]]/80,Movies[[#This Row],[budget in mln]])</f>
        <v>22</v>
      </c>
      <c r="Q22">
        <f>IF(Movies[[#This Row],[currency]]="INR",Movies[[#This Row],[revenue in mln]]/80,Movies[[#This Row],[revenue in mln]])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>
        <f>IF(Movies[[#This Row],[unit]]="Billions",Movies[[#This Row],[budget]]*1000,Movies[[#This Row],[budget]])</f>
        <v>63</v>
      </c>
      <c r="M23">
        <f>IF(Movies[[#This Row],[unit]]="Billions",Movies[[#This Row],[revenue]]*1000,Movies[[#This Row],[revenue]])</f>
        <v>1046</v>
      </c>
      <c r="N23">
        <f>IF(Movies[[#This Row],[currency]]="USD",Movies[[#This Row],[budget in mln]]*80,Movies[[#This Row],[budget in mln]])</f>
        <v>5040</v>
      </c>
      <c r="O23">
        <f>IF(Movies[[#This Row],[currency]]="USD",Movies[[#This Row],[revenue in mln]]*80,Movies[[#This Row],[revenue in mln]])</f>
        <v>83680</v>
      </c>
      <c r="P23">
        <f>IF(Movies[[#This Row],[currency]]="INR",Movies[[#This Row],[budget in mln]]/80,Movies[[#This Row],[budget in mln]])</f>
        <v>63</v>
      </c>
      <c r="Q23">
        <f>IF(Movies[[#This Row],[currency]]="INR",Movies[[#This Row],[revenue in mln]]/80,Movies[[#This Row],[revenue in mln]])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>
        <f>IF(Movies[[#This Row],[unit]]="Billions",Movies[[#This Row],[budget]]*1000,Movies[[#This Row],[budget]])</f>
        <v>15.5</v>
      </c>
      <c r="M24">
        <f>IF(Movies[[#This Row],[unit]]="Billions",Movies[[#This Row],[revenue]]*1000,Movies[[#This Row],[revenue]])</f>
        <v>263.10000000000002</v>
      </c>
      <c r="N24">
        <f>IF(Movies[[#This Row],[currency]]="USD",Movies[[#This Row],[budget in mln]]*80,Movies[[#This Row],[budget in mln]])</f>
        <v>1240</v>
      </c>
      <c r="O24">
        <f>IF(Movies[[#This Row],[currency]]="USD",Movies[[#This Row],[revenue in mln]]*80,Movies[[#This Row],[revenue in mln]])</f>
        <v>21048</v>
      </c>
      <c r="P24">
        <f>IF(Movies[[#This Row],[currency]]="INR",Movies[[#This Row],[budget in mln]]/80,Movies[[#This Row],[budget in mln]])</f>
        <v>15.5</v>
      </c>
      <c r="Q24">
        <f>IF(Movies[[#This Row],[currency]]="INR",Movies[[#This Row],[revenue in mln]]/80,Movies[[#This Row],[revenue in mln]])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>
        <f>IF(Movies[[#This Row],[unit]]="Billions",Movies[[#This Row],[budget]]*1000,Movies[[#This Row],[budget]])</f>
        <v>400</v>
      </c>
      <c r="M25">
        <f>IF(Movies[[#This Row],[unit]]="Billions",Movies[[#This Row],[revenue]]*1000,Movies[[#This Row],[revenue]])</f>
        <v>2798</v>
      </c>
      <c r="N25">
        <f>IF(Movies[[#This Row],[currency]]="USD",Movies[[#This Row],[budget in mln]]*80,Movies[[#This Row],[budget in mln]])</f>
        <v>32000</v>
      </c>
      <c r="O25">
        <f>IF(Movies[[#This Row],[currency]]="USD",Movies[[#This Row],[revenue in mln]]*80,Movies[[#This Row],[revenue in mln]])</f>
        <v>223840</v>
      </c>
      <c r="P25">
        <f>IF(Movies[[#This Row],[currency]]="INR",Movies[[#This Row],[budget in mln]]/80,Movies[[#This Row],[budget in mln]])</f>
        <v>400</v>
      </c>
      <c r="Q25">
        <f>IF(Movies[[#This Row],[currency]]="INR",Movies[[#This Row],[revenue in mln]]/80,Movies[[#This Row],[revenue in mln]])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>
        <f>IF(Movies[[#This Row],[unit]]="Billions",Movies[[#This Row],[budget]]*1000,Movies[[#This Row],[budget]])</f>
        <v>400</v>
      </c>
      <c r="M26">
        <f>IF(Movies[[#This Row],[unit]]="Billions",Movies[[#This Row],[revenue]]*1000,Movies[[#This Row],[revenue]])</f>
        <v>2048</v>
      </c>
      <c r="N26">
        <f>IF(Movies[[#This Row],[currency]]="USD",Movies[[#This Row],[budget in mln]]*80,Movies[[#This Row],[budget in mln]])</f>
        <v>32000</v>
      </c>
      <c r="O26">
        <f>IF(Movies[[#This Row],[currency]]="USD",Movies[[#This Row],[revenue in mln]]*80,Movies[[#This Row],[revenue in mln]])</f>
        <v>163840</v>
      </c>
      <c r="P26">
        <f>IF(Movies[[#This Row],[currency]]="INR",Movies[[#This Row],[budget in mln]]/80,Movies[[#This Row],[budget in mln]])</f>
        <v>400</v>
      </c>
      <c r="Q26">
        <f>IF(Movies[[#This Row],[currency]]="INR",Movies[[#This Row],[revenue in mln]]/80,Movies[[#This Row],[revenue in mln]])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>
        <f>IF(Movies[[#This Row],[unit]]="Billions",Movies[[#This Row],[budget]]*1000,Movies[[#This Row],[budget]])</f>
        <v>70</v>
      </c>
      <c r="M27">
        <f>IF(Movies[[#This Row],[unit]]="Billions",Movies[[#This Row],[revenue]]*1000,Movies[[#This Row],[revenue]])</f>
        <v>100</v>
      </c>
      <c r="N27">
        <f>IF(Movies[[#This Row],[currency]]="USD",Movies[[#This Row],[budget in mln]]*80,Movies[[#This Row],[budget in mln]])</f>
        <v>70</v>
      </c>
      <c r="O27">
        <f>IF(Movies[[#This Row],[currency]]="USD",Movies[[#This Row],[revenue in mln]]*80,Movies[[#This Row],[revenue in mln]])</f>
        <v>100</v>
      </c>
      <c r="P27">
        <f>IF(Movies[[#This Row],[currency]]="INR",Movies[[#This Row],[budget in mln]]/80,Movies[[#This Row],[budget in mln]])</f>
        <v>0.875</v>
      </c>
      <c r="Q27">
        <f>IF(Movies[[#This Row],[currency]]="INR",Movies[[#This Row],[revenue in mln]]/80,Movies[[#This Row],[revenue in mln]])</f>
        <v>1.25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>
        <f>IF(Movies[[#This Row],[unit]]="Billions",Movies[[#This Row],[budget]]*1000,Movies[[#This Row],[budget]])</f>
        <v>120</v>
      </c>
      <c r="M28">
        <f>IF(Movies[[#This Row],[unit]]="Billions",Movies[[#This Row],[revenue]]*1000,Movies[[#This Row],[revenue]])</f>
        <v>1350</v>
      </c>
      <c r="N28">
        <f>IF(Movies[[#This Row],[currency]]="USD",Movies[[#This Row],[budget in mln]]*80,Movies[[#This Row],[budget in mln]])</f>
        <v>120</v>
      </c>
      <c r="O28">
        <f>IF(Movies[[#This Row],[currency]]="USD",Movies[[#This Row],[revenue in mln]]*80,Movies[[#This Row],[revenue in mln]])</f>
        <v>1350</v>
      </c>
      <c r="P28">
        <f>IF(Movies[[#This Row],[currency]]="INR",Movies[[#This Row],[budget in mln]]/80,Movies[[#This Row],[budget in mln]])</f>
        <v>1.5</v>
      </c>
      <c r="Q28">
        <f>IF(Movies[[#This Row],[currency]]="INR",Movies[[#This Row],[revenue in mln]]/80,Movies[[#This Row],[revenue in mln]])</f>
        <v>16.875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>
        <f>IF(Movies[[#This Row],[unit]]="Billions",Movies[[#This Row],[budget]]*1000,Movies[[#This Row],[budget]])</f>
        <v>100</v>
      </c>
      <c r="M29">
        <f>IF(Movies[[#This Row],[unit]]="Billions",Movies[[#This Row],[revenue]]*1000,Movies[[#This Row],[revenue]])</f>
        <v>410</v>
      </c>
      <c r="N29">
        <f>IF(Movies[[#This Row],[currency]]="USD",Movies[[#This Row],[budget in mln]]*80,Movies[[#This Row],[budget in mln]])</f>
        <v>100</v>
      </c>
      <c r="O29">
        <f>IF(Movies[[#This Row],[currency]]="USD",Movies[[#This Row],[revenue in mln]]*80,Movies[[#This Row],[revenue in mln]])</f>
        <v>410</v>
      </c>
      <c r="P29">
        <f>IF(Movies[[#This Row],[currency]]="INR",Movies[[#This Row],[budget in mln]]/80,Movies[[#This Row],[budget in mln]])</f>
        <v>1.25</v>
      </c>
      <c r="Q29">
        <f>IF(Movies[[#This Row],[currency]]="INR",Movies[[#This Row],[revenue in mln]]/80,Movies[[#This Row],[revenue in mln]])</f>
        <v>5.125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>
        <f>IF(Movies[[#This Row],[unit]]="Billions",Movies[[#This Row],[budget]]*1000,Movies[[#This Row],[budget]])</f>
        <v>850</v>
      </c>
      <c r="M30">
        <f>IF(Movies[[#This Row],[unit]]="Billions",Movies[[#This Row],[revenue]]*1000,Movies[[#This Row],[revenue]])</f>
        <v>8540</v>
      </c>
      <c r="N30">
        <f>IF(Movies[[#This Row],[currency]]="USD",Movies[[#This Row],[budget in mln]]*80,Movies[[#This Row],[budget in mln]])</f>
        <v>850</v>
      </c>
      <c r="O30">
        <f>IF(Movies[[#This Row],[currency]]="USD",Movies[[#This Row],[revenue in mln]]*80,Movies[[#This Row],[revenue in mln]])</f>
        <v>8540</v>
      </c>
      <c r="P30">
        <f>IF(Movies[[#This Row],[currency]]="INR",Movies[[#This Row],[budget in mln]]/80,Movies[[#This Row],[budget in mln]])</f>
        <v>10.625</v>
      </c>
      <c r="Q30">
        <f>IF(Movies[[#This Row],[currency]]="INR",Movies[[#This Row],[revenue in mln]]/80,Movies[[#This Row],[revenue in mln]])</f>
        <v>106.75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>
        <f>IF(Movies[[#This Row],[unit]]="Billions",Movies[[#This Row],[budget]]*1000,Movies[[#This Row],[budget]])</f>
        <v>1000</v>
      </c>
      <c r="M31">
        <f>IF(Movies[[#This Row],[unit]]="Billions",Movies[[#This Row],[revenue]]*1000,Movies[[#This Row],[revenue]])</f>
        <v>5900</v>
      </c>
      <c r="N31">
        <f>IF(Movies[[#This Row],[currency]]="USD",Movies[[#This Row],[budget in mln]]*80,Movies[[#This Row],[budget in mln]])</f>
        <v>1000</v>
      </c>
      <c r="O31">
        <f>IF(Movies[[#This Row],[currency]]="USD",Movies[[#This Row],[revenue in mln]]*80,Movies[[#This Row],[revenue in mln]])</f>
        <v>5900</v>
      </c>
      <c r="P31">
        <f>IF(Movies[[#This Row],[currency]]="INR",Movies[[#This Row],[budget in mln]]/80,Movies[[#This Row],[budget in mln]])</f>
        <v>12.5</v>
      </c>
      <c r="Q31">
        <f>IF(Movies[[#This Row],[currency]]="INR",Movies[[#This Row],[revenue in mln]]/80,Movies[[#This Row],[revenue in mln]])</f>
        <v>73.75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>
        <f>IF(Movies[[#This Row],[unit]]="Billions",Movies[[#This Row],[budget]]*1000,Movies[[#This Row],[budget]])</f>
        <v>2000</v>
      </c>
      <c r="M32">
        <f>IF(Movies[[#This Row],[unit]]="Billions",Movies[[#This Row],[revenue]]*1000,Movies[[#This Row],[revenue]])</f>
        <v>3600</v>
      </c>
      <c r="N32">
        <f>IF(Movies[[#This Row],[currency]]="USD",Movies[[#This Row],[budget in mln]]*80,Movies[[#This Row],[budget in mln]])</f>
        <v>2000</v>
      </c>
      <c r="O32">
        <f>IF(Movies[[#This Row],[currency]]="USD",Movies[[#This Row],[revenue in mln]]*80,Movies[[#This Row],[revenue in mln]])</f>
        <v>3600</v>
      </c>
      <c r="P32">
        <f>IF(Movies[[#This Row],[currency]]="INR",Movies[[#This Row],[budget in mln]]/80,Movies[[#This Row],[budget in mln]])</f>
        <v>25</v>
      </c>
      <c r="Q32">
        <f>IF(Movies[[#This Row],[currency]]="INR",Movies[[#This Row],[revenue in mln]]/80,Movies[[#This Row],[revenue in mln]])</f>
        <v>45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>
        <f>IF(Movies[[#This Row],[unit]]="Billions",Movies[[#This Row],[budget]]*1000,Movies[[#This Row],[budget]])</f>
        <v>5500</v>
      </c>
      <c r="M33">
        <f>IF(Movies[[#This Row],[unit]]="Billions",Movies[[#This Row],[revenue]]*1000,Movies[[#This Row],[revenue]])</f>
        <v>12000</v>
      </c>
      <c r="N33">
        <f>IF(Movies[[#This Row],[currency]]="USD",Movies[[#This Row],[budget in mln]]*80,Movies[[#This Row],[budget in mln]])</f>
        <v>5500</v>
      </c>
      <c r="O33">
        <f>IF(Movies[[#This Row],[currency]]="USD",Movies[[#This Row],[revenue in mln]]*80,Movies[[#This Row],[revenue in mln]])</f>
        <v>12000</v>
      </c>
      <c r="P33">
        <f>IF(Movies[[#This Row],[currency]]="INR",Movies[[#This Row],[budget in mln]]/80,Movies[[#This Row],[budget in mln]])</f>
        <v>68.75</v>
      </c>
      <c r="Q33">
        <f>IF(Movies[[#This Row],[currency]]="INR",Movies[[#This Row],[revenue in mln]]/80,Movies[[#This Row],[revenue in mln]])</f>
        <v>150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>
        <f>IF(Movies[[#This Row],[unit]]="Billions",Movies[[#This Row],[budget]]*1000,Movies[[#This Row],[budget]])</f>
        <v>1800</v>
      </c>
      <c r="M34">
        <f>IF(Movies[[#This Row],[unit]]="Billions",Movies[[#This Row],[revenue]]*1000,Movies[[#This Row],[revenue]])</f>
        <v>6500</v>
      </c>
      <c r="N34">
        <f>IF(Movies[[#This Row],[currency]]="USD",Movies[[#This Row],[budget in mln]]*80,Movies[[#This Row],[budget in mln]])</f>
        <v>1800</v>
      </c>
      <c r="O34">
        <f>IF(Movies[[#This Row],[currency]]="USD",Movies[[#This Row],[revenue in mln]]*80,Movies[[#This Row],[revenue in mln]])</f>
        <v>6500</v>
      </c>
      <c r="P34">
        <f>IF(Movies[[#This Row],[currency]]="INR",Movies[[#This Row],[budget in mln]]/80,Movies[[#This Row],[budget in mln]])</f>
        <v>22.5</v>
      </c>
      <c r="Q34">
        <f>IF(Movies[[#This Row],[currency]]="INR",Movies[[#This Row],[revenue in mln]]/80,Movies[[#This Row],[revenue in mln]])</f>
        <v>81.25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>
        <f>IF(Movies[[#This Row],[unit]]="Billions",Movies[[#This Row],[budget]]*1000,Movies[[#This Row],[budget]])</f>
        <v>250</v>
      </c>
      <c r="M35">
        <f>IF(Movies[[#This Row],[unit]]="Billions",Movies[[#This Row],[revenue]]*1000,Movies[[#This Row],[revenue]])</f>
        <v>3409</v>
      </c>
      <c r="N35">
        <f>IF(Movies[[#This Row],[currency]]="USD",Movies[[#This Row],[budget in mln]]*80,Movies[[#This Row],[budget in mln]])</f>
        <v>250</v>
      </c>
      <c r="O35">
        <f>IF(Movies[[#This Row],[currency]]="USD",Movies[[#This Row],[revenue in mln]]*80,Movies[[#This Row],[revenue in mln]])</f>
        <v>3409</v>
      </c>
      <c r="P35">
        <f>IF(Movies[[#This Row],[currency]]="INR",Movies[[#This Row],[budget in mln]]/80,Movies[[#This Row],[budget in mln]])</f>
        <v>3.125</v>
      </c>
      <c r="Q35">
        <f>IF(Movies[[#This Row],[currency]]="INR",Movies[[#This Row],[revenue in mln]]/80,Movies[[#This Row],[revenue in mln]])</f>
        <v>42.612499999999997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>
        <f>IF(Movies[[#This Row],[unit]]="Billions",Movies[[#This Row],[budget]]*1000,Movies[[#This Row],[budget]])</f>
        <v>900</v>
      </c>
      <c r="M36">
        <f>IF(Movies[[#This Row],[unit]]="Billions",Movies[[#This Row],[revenue]]*1000,Movies[[#This Row],[revenue]])</f>
        <v>11690</v>
      </c>
      <c r="N36">
        <f>IF(Movies[[#This Row],[currency]]="USD",Movies[[#This Row],[budget in mln]]*80,Movies[[#This Row],[budget in mln]])</f>
        <v>900</v>
      </c>
      <c r="O36">
        <f>IF(Movies[[#This Row],[currency]]="USD",Movies[[#This Row],[revenue in mln]]*80,Movies[[#This Row],[revenue in mln]])</f>
        <v>11690</v>
      </c>
      <c r="P36">
        <f>IF(Movies[[#This Row],[currency]]="INR",Movies[[#This Row],[budget in mln]]/80,Movies[[#This Row],[budget in mln]])</f>
        <v>11.25</v>
      </c>
      <c r="Q36">
        <f>IF(Movies[[#This Row],[currency]]="INR",Movies[[#This Row],[revenue in mln]]/80,Movies[[#This Row],[revenue in mln]])</f>
        <v>146.125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>
        <f>IF(Movies[[#This Row],[unit]]="Billions",Movies[[#This Row],[budget]]*1000,Movies[[#This Row],[budget]])</f>
        <v>216.7</v>
      </c>
      <c r="M37">
        <f>IF(Movies[[#This Row],[unit]]="Billions",Movies[[#This Row],[revenue]]*1000,Movies[[#This Row],[revenue]])</f>
        <v>370.6</v>
      </c>
      <c r="N37">
        <f>IF(Movies[[#This Row],[currency]]="USD",Movies[[#This Row],[budget in mln]]*80,Movies[[#This Row],[budget in mln]])</f>
        <v>17336</v>
      </c>
      <c r="O37">
        <f>IF(Movies[[#This Row],[currency]]="USD",Movies[[#This Row],[revenue in mln]]*80,Movies[[#This Row],[revenue in mln]])</f>
        <v>29648</v>
      </c>
      <c r="P37">
        <f>IF(Movies[[#This Row],[currency]]="INR",Movies[[#This Row],[budget in mln]]/80,Movies[[#This Row],[budget in mln]])</f>
        <v>216.7</v>
      </c>
      <c r="Q37">
        <f>IF(Movies[[#This Row],[currency]]="INR",Movies[[#This Row],[revenue in mln]]/80,Movies[[#This Row],[revenue in mln]])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>
        <f>IF(Movies[[#This Row],[unit]]="Billions",Movies[[#This Row],[budget]]*1000,Movies[[#This Row],[budget]])</f>
        <v>177</v>
      </c>
      <c r="M38">
        <f>IF(Movies[[#This Row],[unit]]="Billions",Movies[[#This Row],[revenue]]*1000,Movies[[#This Row],[revenue]])</f>
        <v>714.4</v>
      </c>
      <c r="N38">
        <f>IF(Movies[[#This Row],[currency]]="USD",Movies[[#This Row],[budget in mln]]*80,Movies[[#This Row],[budget in mln]])</f>
        <v>14160</v>
      </c>
      <c r="O38">
        <f>IF(Movies[[#This Row],[currency]]="USD",Movies[[#This Row],[revenue in mln]]*80,Movies[[#This Row],[revenue in mln]])</f>
        <v>57152</v>
      </c>
      <c r="P38">
        <f>IF(Movies[[#This Row],[currency]]="INR",Movies[[#This Row],[budget in mln]]/80,Movies[[#This Row],[budget in mln]])</f>
        <v>177</v>
      </c>
      <c r="Q38">
        <f>IF(Movies[[#This Row],[currency]]="INR",Movies[[#This Row],[revenue in mln]]/80,Movies[[#This Row],[revenue in mln]])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>
        <f>IF(Movies[[#This Row],[unit]]="Billions",Movies[[#This Row],[budget]]*1000,Movies[[#This Row],[budget]])</f>
        <v>1800</v>
      </c>
      <c r="M39">
        <f>IF(Movies[[#This Row],[unit]]="Billions",Movies[[#This Row],[revenue]]*1000,Movies[[#This Row],[revenue]])</f>
        <v>3100</v>
      </c>
      <c r="N39">
        <f>IF(Movies[[#This Row],[currency]]="USD",Movies[[#This Row],[budget in mln]]*80,Movies[[#This Row],[budget in mln]])</f>
        <v>1800</v>
      </c>
      <c r="O39">
        <f>IF(Movies[[#This Row],[currency]]="USD",Movies[[#This Row],[revenue in mln]]*80,Movies[[#This Row],[revenue in mln]])</f>
        <v>3100</v>
      </c>
      <c r="P39">
        <f>IF(Movies[[#This Row],[currency]]="INR",Movies[[#This Row],[budget in mln]]/80,Movies[[#This Row],[budget in mln]])</f>
        <v>22.5</v>
      </c>
      <c r="Q39">
        <f>IF(Movies[[#This Row],[currency]]="INR",Movies[[#This Row],[revenue in mln]]/80,Movies[[#This Row],[revenue in mln]])</f>
        <v>38.75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>
        <f>IF(Movies[[#This Row],[unit]]="Billions",Movies[[#This Row],[budget]]*1000,Movies[[#This Row],[budget]])</f>
        <v>500</v>
      </c>
      <c r="M40">
        <f>IF(Movies[[#This Row],[unit]]="Billions",Movies[[#This Row],[revenue]]*1000,Movies[[#This Row],[revenue]])</f>
        <v>950</v>
      </c>
      <c r="N40">
        <f>IF(Movies[[#This Row],[currency]]="USD",Movies[[#This Row],[budget in mln]]*80,Movies[[#This Row],[budget in mln]])</f>
        <v>500</v>
      </c>
      <c r="O40">
        <f>IF(Movies[[#This Row],[currency]]="USD",Movies[[#This Row],[revenue in mln]]*80,Movies[[#This Row],[revenue in mln]])</f>
        <v>950</v>
      </c>
      <c r="P40">
        <f>IF(Movies[[#This Row],[currency]]="INR",Movies[[#This Row],[budget in mln]]/80,Movies[[#This Row],[budget in mln]])</f>
        <v>6.25</v>
      </c>
      <c r="Q40">
        <f>IF(Movies[[#This Row],[currency]]="INR",Movies[[#This Row],[revenue in mln]]/80,Movies[[#This Row],[revenue in mln]])</f>
        <v>11.875</v>
      </c>
    </row>
    <row r="42" spans="1:17" x14ac:dyDescent="0.3">
      <c r="B42" s="3" t="s">
        <v>165</v>
      </c>
      <c r="N42" s="3" t="s">
        <v>161</v>
      </c>
      <c r="O42" s="3" t="s">
        <v>162</v>
      </c>
    </row>
    <row r="43" spans="1:17" x14ac:dyDescent="0.3">
      <c r="B43">
        <f>COUNTA(A:A)-1</f>
        <v>39</v>
      </c>
      <c r="N43" s="4">
        <f>SUM(Movies[budget INR])</f>
        <v>264196.40000000002</v>
      </c>
      <c r="O43" s="4">
        <f>SUM(Movies[revenue INR])</f>
        <v>1567141</v>
      </c>
    </row>
    <row r="44" spans="1:17" x14ac:dyDescent="0.3">
      <c r="B44" s="3" t="s">
        <v>166</v>
      </c>
      <c r="C44" s="3" t="s">
        <v>168</v>
      </c>
      <c r="D44" s="3" t="s">
        <v>169</v>
      </c>
      <c r="E44" s="3" t="s">
        <v>170</v>
      </c>
    </row>
    <row r="45" spans="1:17" x14ac:dyDescent="0.3">
      <c r="B45">
        <f>COUNTIF(Movies[industry],"bollywood")</f>
        <v>18</v>
      </c>
      <c r="C45">
        <f>SUMIF(Movies[[#All],[industry]],"Bollywood",Movies[[#All],[revenue in mln]])</f>
        <v>80909</v>
      </c>
      <c r="D45" s="5">
        <f>C45/O43</f>
        <v>5.1628411227834639E-2</v>
      </c>
      <c r="E45" s="6">
        <f>C45/B45</f>
        <v>4494.9444444444443</v>
      </c>
    </row>
    <row r="46" spans="1:17" x14ac:dyDescent="0.3">
      <c r="B46" s="3" t="s">
        <v>167</v>
      </c>
    </row>
    <row r="47" spans="1:17" x14ac:dyDescent="0.3">
      <c r="B47">
        <f>COUNTIF(Movies[industry],"hollywood")</f>
        <v>21</v>
      </c>
    </row>
  </sheetData>
  <conditionalFormatting sqref="A1:B40">
    <cfRule type="duplicateValues" dxfId="6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CF4-6FA5-4B29-991F-F541F01961F0}">
  <dimension ref="A1:F7"/>
  <sheetViews>
    <sheetView tabSelected="1" zoomScale="160" zoomScaleNormal="160" workbookViewId="0">
      <selection activeCell="F2" sqref="F2"/>
    </sheetView>
  </sheetViews>
  <sheetFormatPr defaultRowHeight="14.4" x14ac:dyDescent="0.3"/>
  <cols>
    <col min="1" max="1" width="13.77734375" bestFit="1" customWidth="1"/>
    <col min="2" max="2" width="21.33203125" bestFit="1" customWidth="1"/>
    <col min="3" max="3" width="19.33203125" customWidth="1"/>
    <col min="4" max="4" width="12.44140625" bestFit="1" customWidth="1"/>
    <col min="5" max="5" width="20.21875" bestFit="1" customWidth="1"/>
    <col min="6" max="6" width="13.5546875" bestFit="1" customWidth="1"/>
  </cols>
  <sheetData>
    <row r="1" spans="1:6" x14ac:dyDescent="0.3">
      <c r="A1" s="7" t="s">
        <v>171</v>
      </c>
      <c r="B1" s="7" t="s">
        <v>175</v>
      </c>
      <c r="C1" s="7" t="s">
        <v>177</v>
      </c>
      <c r="D1" s="7" t="s">
        <v>178</v>
      </c>
      <c r="F1" s="7" t="s">
        <v>180</v>
      </c>
    </row>
    <row r="2" spans="1:6" x14ac:dyDescent="0.3">
      <c r="A2" t="s">
        <v>28</v>
      </c>
      <c r="B2" s="10">
        <f>SUMIF(Movies[studio],"marvel studios",Movies[revenue USD])</f>
        <v>9054.6</v>
      </c>
      <c r="C2" s="10">
        <v>8000</v>
      </c>
      <c r="D2" s="11">
        <f>B2-C2</f>
        <v>1054.6000000000004</v>
      </c>
      <c r="F2" s="5">
        <f>D2/C2</f>
        <v>0.13182500000000005</v>
      </c>
    </row>
    <row r="3" spans="1:6" x14ac:dyDescent="0.3">
      <c r="A3" t="s">
        <v>27</v>
      </c>
      <c r="B3" s="10">
        <f>SUMIF(Movies[studio],"marvel studios",Movies[budget USD])</f>
        <v>1988.7</v>
      </c>
      <c r="C3" s="10">
        <v>2000</v>
      </c>
      <c r="D3" s="11">
        <f t="shared" ref="D3:D6" si="0">B3-C3</f>
        <v>-11.299999999999955</v>
      </c>
      <c r="E3" t="s">
        <v>179</v>
      </c>
      <c r="F3" s="5">
        <f t="shared" ref="F3:F6" si="1">D3/C3</f>
        <v>-5.6499999999999771E-3</v>
      </c>
    </row>
    <row r="4" spans="1:6" x14ac:dyDescent="0.3">
      <c r="A4" t="s">
        <v>172</v>
      </c>
      <c r="B4" s="10">
        <f>B2-B3</f>
        <v>7065.9000000000005</v>
      </c>
      <c r="C4" s="10">
        <v>5000</v>
      </c>
      <c r="D4" s="11">
        <f t="shared" si="0"/>
        <v>2065.9000000000005</v>
      </c>
      <c r="F4" s="5">
        <f t="shared" si="1"/>
        <v>0.4131800000000001</v>
      </c>
    </row>
    <row r="5" spans="1:6" x14ac:dyDescent="0.3">
      <c r="A5" t="s">
        <v>173</v>
      </c>
      <c r="B5" s="5">
        <f>B4/B3</f>
        <v>3.5530245889274403</v>
      </c>
      <c r="C5" s="5">
        <f>C4/C3</f>
        <v>2.5</v>
      </c>
      <c r="D5" s="5">
        <f t="shared" si="0"/>
        <v>1.0530245889274403</v>
      </c>
      <c r="F5" s="5">
        <f t="shared" si="1"/>
        <v>0.42120983557097613</v>
      </c>
    </row>
    <row r="6" spans="1:6" x14ac:dyDescent="0.3">
      <c r="A6" t="s">
        <v>174</v>
      </c>
      <c r="B6" s="8">
        <f>B2/SUMIF(Movies[industry],"hollywood",Movies[revenue USD])</f>
        <v>0.48738554949698293</v>
      </c>
      <c r="C6" s="5">
        <v>0.55000000000000004</v>
      </c>
      <c r="D6" s="5">
        <f t="shared" si="0"/>
        <v>-6.2614450503017116E-2</v>
      </c>
      <c r="F6" s="5">
        <f t="shared" si="1"/>
        <v>-0.11384445546003111</v>
      </c>
    </row>
    <row r="7" spans="1:6" ht="57.6" x14ac:dyDescent="0.3">
      <c r="B7" s="9" t="s">
        <v>176</v>
      </c>
    </row>
  </sheetData>
  <conditionalFormatting sqref="F2:F6">
    <cfRule type="cellIs" dxfId="0" priority="3" operator="lessThan">
      <formula>-10</formula>
    </cfRule>
    <cfRule type="cellIs" dxfId="1" priority="2" operator="lessThan">
      <formula>-10</formula>
    </cfRule>
    <cfRule type="cellIs" dxfId="2" priority="1" operator="lessThan">
      <formula>-0.1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25" zoomScale="160" zoomScaleNormal="160" workbookViewId="0">
      <selection activeCell="B10" sqref="B10"/>
    </sheetView>
  </sheetViews>
  <sheetFormatPr defaultRowHeight="14.4" x14ac:dyDescent="0.3"/>
  <cols>
    <col min="1" max="1" width="9.88671875" customWidth="1"/>
    <col min="5" max="5" width="9.441406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4.4" x14ac:dyDescent="0.3"/>
  <cols>
    <col min="2" max="2" width="26.44140625" customWidth="1"/>
    <col min="3" max="3" width="10.886718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2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marvel financials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Abinaya Karthikeyan</cp:lastModifiedBy>
  <dcterms:created xsi:type="dcterms:W3CDTF">2015-06-05T18:17:20Z</dcterms:created>
  <dcterms:modified xsi:type="dcterms:W3CDTF">2025-02-24T09:49:22Z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