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Sheet3" sheetId="2" r:id="rId5"/>
    <sheet state="visible" name="Sheet1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<sst xmlns="http://schemas.openxmlformats.org/spreadsheetml/2006/main" count="137" uniqueCount="98">
  <si>
    <t>COMPONENTS</t>
  </si>
  <si>
    <t>PRICE</t>
  </si>
  <si>
    <t>epoxy resin</t>
  </si>
  <si>
    <t>Asian Paints Woodtech Resin River Kit(300g) |Pack of Resin &amp; Hardener| Self-Levelling Epoxy Resin| Ultra Clear | Safe To Use| Crystal Clear | Deep Resin Molds| Perfect For DIY and Professional Art</t>
  </si>
  <si>
    <t>PLA FILAMENT 3x</t>
  </si>
  <si>
    <t>CABLE</t>
  </si>
  <si>
    <t>projexon Fiber Optical Cable 100 m ftth sc 30  (Compatible with LAN, BROADBAND, FTTH, MEDIA CONVTER, GPONE, EPONE, ROUTER, White, One Cable)</t>
  </si>
  <si>
    <t>SONAR ( WATER PROOF ULTRA SONIC SENSOR)</t>
  </si>
  <si>
    <t>Waterproof Ultrasonic Sensor with Separate Probe</t>
  </si>
  <si>
    <t>Molex male connector 20pin + pins</t>
  </si>
  <si>
    <t>Molex male connector 18pin + pins</t>
  </si>
  <si>
    <t xml:space="preserve">   </t>
  </si>
  <si>
    <t>2x big oring (60x5mm)</t>
  </si>
  <si>
    <t>2x small oring (38x3mm)</t>
  </si>
  <si>
    <t>acrylic pipe 80x70mm 250mm length</t>
  </si>
  <si>
    <t>acrylic pipe 50x44mm 50mm length</t>
  </si>
  <si>
    <t>Sony IMX323 camera + USB cable</t>
  </si>
  <si>
    <t>Arducam 1080P Low Light Low Distortion USB Camera Module with Microphone</t>
  </si>
  <si>
    <t>Pressure sensor GY-MS5837</t>
  </si>
  <si>
    <t>GY-63 MS5611-01BA03 High Precision Pressure Sensor Height Sensor Module</t>
  </si>
  <si>
    <t>3x A2212 motor (930KV)</t>
  </si>
  <si>
    <t>2x Sunnysky motor (980KV)</t>
  </si>
  <si>
    <t>12x 5 gram metal weights</t>
  </si>
  <si>
    <t>2x 5W LED on PCB (6000K)</t>
  </si>
  <si>
    <t>2x waterproof LED lens (90 degree)</t>
  </si>
  <si>
    <t>Buoyancy foam (10mm)</t>
  </si>
  <si>
    <t>WEIPU Connector female (WF-16 ZM 10pin)</t>
  </si>
  <si>
    <t>6x 18650 batteries</t>
  </si>
  <si>
    <t>Orange 11.1V 10000mAh 35C 3S Lithium Polymer Battery Pack</t>
  </si>
  <si>
    <t>Molex male + female connector 20pin + pins</t>
  </si>
  <si>
    <t>Molex male + female connector 18pin + pins</t>
  </si>
  <si>
    <t>ESC (Emax BLHeli Series 30A ESC with Oneshot)</t>
  </si>
  <si>
    <t>https://robu.in/product/emax-blheli-series-30a-esc-oneshot-original/</t>
  </si>
  <si>
    <t>Raspberry Pi 3/4B</t>
  </si>
  <si>
    <t>Official Raspberry Pi 3 Model B+</t>
  </si>
  <si>
    <t>Heatsinks for Raspberry Pi</t>
  </si>
  <si>
    <t>Fuse 60A</t>
  </si>
  <si>
    <t>Pixhawk</t>
  </si>
  <si>
    <t>Radiolink Pixhawk Flight controller Board</t>
  </si>
  <si>
    <t>Pixhawk Power module</t>
  </si>
  <si>
    <t>APM/Pixhawk Power Module V6.0 Output BEC 3A XT60 Connector 28V 90A</t>
  </si>
  <si>
    <t>2x LED driver (3W)</t>
  </si>
  <si>
    <t>Micro-SD card 16GB</t>
  </si>
  <si>
    <t>USB type A connector</t>
  </si>
  <si>
    <t>MOSFET IRF1404</t>
  </si>
  <si>
    <t>Aluminium plate piece (3mm thick)</t>
  </si>
  <si>
    <t>10KΩ resistor</t>
  </si>
  <si>
    <t>WEIPU Connector male (WF-16 TE 10pin)</t>
  </si>
  <si>
    <t>Charger Battery 3S</t>
  </si>
  <si>
    <t>charger cable (4 wire JST-XH)</t>
  </si>
  <si>
    <t>PS4 controller knockoff</t>
  </si>
  <si>
    <t>ESC 4in1 (25A+)</t>
  </si>
  <si>
    <t>ESC 1in1 (20A+)</t>
  </si>
  <si>
    <t>MOTOR</t>
  </si>
  <si>
    <t>ESC</t>
  </si>
  <si>
    <t>BATTERY</t>
  </si>
  <si>
    <t>6x 18650 batteries OR LIPO</t>
  </si>
  <si>
    <t>PIXHAWK</t>
  </si>
  <si>
    <t>RASBERY PI</t>
  </si>
  <si>
    <t>PLA FILAMENT</t>
  </si>
  <si>
    <t>SONAR SENSOR</t>
  </si>
  <si>
    <t>OPTIACL CABLE, EATHER NET CABLE</t>
  </si>
  <si>
    <t>ACRALIC TUBE</t>
  </si>
  <si>
    <t>EPOXI RESIN</t>
  </si>
  <si>
    <t>TRANSMITER</t>
  </si>
  <si>
    <t>RECIVER</t>
  </si>
  <si>
    <t>SIGNAL CONVERTER</t>
  </si>
  <si>
    <t>TEMPRATURE SENSOR</t>
  </si>
  <si>
    <t>PRESSUR SENSOR</t>
  </si>
  <si>
    <t>CAMARA</t>
  </si>
  <si>
    <t>FOAM</t>
  </si>
  <si>
    <t>GUM</t>
  </si>
  <si>
    <t>FASTNERS</t>
  </si>
  <si>
    <t>LED</t>
  </si>
  <si>
    <t>LIPO CHARGER</t>
  </si>
  <si>
    <t>AURDINO NANO</t>
  </si>
  <si>
    <t>TZT Nano With the bootloader compatible Nano 3.0 controller for arduino CH340 USB driver 16Mhz Nano v3.0 ATMEGA328P/168P</t>
  </si>
  <si>
    <t>M3x25 +6 M-F standoff</t>
  </si>
  <si>
    <t>M3x25 F-F standoff</t>
  </si>
  <si>
    <t>1x</t>
  </si>
  <si>
    <t>M3x6</t>
  </si>
  <si>
    <t>M3x8</t>
  </si>
  <si>
    <t>M3x10</t>
  </si>
  <si>
    <t>M3x12</t>
  </si>
  <si>
    <t>M3x16</t>
  </si>
  <si>
    <t>M3x20</t>
  </si>
  <si>
    <t>M3x25</t>
  </si>
  <si>
    <t>M3x30</t>
  </si>
  <si>
    <t>M3x40</t>
  </si>
  <si>
    <t>M3x50</t>
  </si>
  <si>
    <t>M3 hex nut</t>
  </si>
  <si>
    <t>M3nS square nut</t>
  </si>
  <si>
    <t>M2 hex nut</t>
  </si>
  <si>
    <t>M2x10</t>
  </si>
  <si>
    <t>M2x6</t>
  </si>
  <si>
    <t>M5x16</t>
  </si>
  <si>
    <t>M5 hex nut</t>
  </si>
  <si>
    <t>M5nS square 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</si>
</sst>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333333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2" fontId="5" numFmtId="0" xfId="0" applyFill="1" applyFont="1"/>
    <xf borderId="0" fillId="2" fontId="5" numFmtId="0" xfId="0" applyAlignment="1" applyFont="1">
      <alignment readingOrder="0"/>
    </xf>
    <xf borderId="1" fillId="0" fontId="3" numFmtId="0" xfId="0" applyAlignment="1" applyBorder="1" applyFont="1">
      <alignment vertical="top"/>
    </xf>
    <xf borderId="1" fillId="3" fontId="3" numFmtId="0" xfId="0" applyAlignment="1" applyBorder="1" applyFill="1" applyFont="1">
      <alignment vertical="top"/>
    </xf>
    <xf borderId="1" fillId="3" fontId="4" numFmtId="0" xfId="0" applyAlignment="1" applyBorder="1" applyFont="1">
      <alignment horizontal="right" vertical="bottom"/>
    </xf>
    <xf borderId="1" fillId="3" fontId="2" numFmtId="0" xfId="0" applyBorder="1" applyFont="1"/>
    <xf borderId="0" fillId="4" fontId="2" numFmtId="0" xfId="0" applyAlignment="1" applyFill="1" applyFont="1">
      <alignment readingOrder="0"/>
    </xf>
    <xf borderId="0" fillId="4" fontId="2" numFmtId="0" xfId="0" applyFont="1"/>
    <xf borderId="1" fillId="5" fontId="3" numFmtId="0" xfId="0" applyAlignment="1" applyBorder="1" applyFill="1" applyFont="1">
      <alignment vertical="top"/>
    </xf>
    <xf borderId="1" fillId="5" fontId="4" numFmtId="0" xfId="0" applyAlignment="1" applyBorder="1" applyFont="1">
      <alignment horizontal="right" vertical="bottom"/>
    </xf>
    <xf borderId="1" fillId="5" fontId="4" numFmtId="0" xfId="0" applyAlignment="1" applyBorder="1" applyFont="1">
      <alignment horizontal="right" readingOrder="0" vertical="bottom"/>
    </xf>
    <xf borderId="1" fillId="5" fontId="2" numFmtId="0" xfId="0" applyBorder="1" applyFont="1"/>
    <xf borderId="0" fillId="0" fontId="2" numFmtId="0" xfId="0" applyFont="1"/>
    <xf borderId="1" fillId="5" fontId="3" numFmtId="0" xfId="0" applyAlignment="1" applyBorder="1" applyFont="1">
      <alignment readingOrder="0" vertical="top"/>
    </xf>
    <xf borderId="0" fillId="0" fontId="6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0" fontId="4" numFmtId="0" xfId="0" applyAlignment="1" applyFont="1">
      <alignment horizontal="right" vertical="bottom"/>
    </xf>
    <xf borderId="0" fillId="0" fontId="2" numFmtId="4" xfId="0" applyAlignment="1" applyFont="1" applyNumberFormat="1">
      <alignment readingOrder="0"/>
    </xf>
    <xf borderId="2" fillId="0" fontId="3" numFmtId="0" xfId="0" applyAlignment="1" applyBorder="1" applyFont="1">
      <alignment vertical="top"/>
    </xf>
    <xf borderId="3" fillId="0" fontId="4" numFmtId="0" xfId="0" applyAlignment="1" applyBorder="1" applyFont="1">
      <alignment horizontal="center" vertical="top"/>
    </xf>
    <xf borderId="4" fillId="0" fontId="3" numFmtId="0" xfId="0" applyAlignment="1" applyBorder="1" applyFont="1">
      <alignment vertical="top"/>
    </xf>
    <xf borderId="0" fillId="0" fontId="4" numFmtId="0" xfId="0" applyAlignment="1" applyFont="1">
      <alignment horizontal="center" vertical="top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6" fillId="0" fontId="4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u.in/product/emax-blheli-series-30a-esc-oneshot-original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38"/>
    <col hidden="1" min="3" max="4" width="12.63"/>
    <col customWidth="1" min="6" max="7" width="8.88"/>
    <col customWidth="1" min="8" max="8" width="8.0"/>
    <col customWidth="1" min="9" max="9" width="161.38"/>
  </cols>
  <sheetData>
    <row r="5">
      <c r="B5" s="1" t="s">
        <v>0</v>
      </c>
      <c r="C5" s="2"/>
      <c r="D5" s="2"/>
      <c r="E5" s="1" t="s">
        <v>1</v>
      </c>
    </row>
    <row r="6">
      <c r="B6" s="3" t="s">
        <v>2</v>
      </c>
      <c r="C6" s="4"/>
      <c r="D6" s="4"/>
      <c r="E6" s="5">
        <v>550.0</v>
      </c>
      <c r="G6" s="6">
        <f t="shared" ref="G6:G7" si="1">IF(E6&gt;H6,E6,H6)</f>
        <v>550</v>
      </c>
      <c r="H6" s="6">
        <v>550.0</v>
      </c>
      <c r="I6" s="6" t="s">
        <v>3</v>
      </c>
    </row>
    <row r="7">
      <c r="B7" s="3" t="s">
        <v>4</v>
      </c>
      <c r="C7" s="4"/>
      <c r="D7" s="4"/>
      <c r="E7" s="5">
        <v>3300.0</v>
      </c>
      <c r="F7" s="6">
        <f t="shared" ref="F7:F29" si="2">E7</f>
        <v>3300</v>
      </c>
      <c r="G7" s="6">
        <f t="shared" si="1"/>
        <v>3300</v>
      </c>
      <c r="H7" s="6">
        <v>3300.0</v>
      </c>
    </row>
    <row r="8" ht="24.75" customHeight="1">
      <c r="B8" s="3" t="s">
        <v>5</v>
      </c>
      <c r="C8" s="4"/>
      <c r="D8" s="4"/>
      <c r="E8" s="5">
        <v>2000.0</v>
      </c>
      <c r="F8" s="6">
        <f t="shared" si="2"/>
        <v>2000</v>
      </c>
      <c r="G8" s="6">
        <v>4500.0</v>
      </c>
      <c r="H8" s="6">
        <v>874.0</v>
      </c>
      <c r="I8" s="6" t="s">
        <v>6</v>
      </c>
    </row>
    <row r="9">
      <c r="B9" s="3"/>
      <c r="C9" s="4"/>
      <c r="D9" s="4"/>
      <c r="E9" s="2"/>
      <c r="F9" s="6" t="str">
        <f t="shared" si="2"/>
        <v/>
      </c>
      <c r="O9" s="7"/>
    </row>
    <row r="10">
      <c r="B10" s="3"/>
      <c r="C10" s="4"/>
      <c r="D10" s="4"/>
      <c r="E10" s="2"/>
      <c r="F10" s="6" t="str">
        <f t="shared" si="2"/>
        <v/>
      </c>
      <c r="O10" s="8"/>
    </row>
    <row r="11">
      <c r="B11" s="3" t="s">
        <v>7</v>
      </c>
      <c r="C11" s="4"/>
      <c r="D11" s="4"/>
      <c r="E11" s="5">
        <v>3000.0</v>
      </c>
      <c r="F11" s="6">
        <f t="shared" si="2"/>
        <v>3000</v>
      </c>
      <c r="G11" s="6">
        <f t="shared" ref="G11:G47" si="3">IF(E11&gt;H11,E11,H11)</f>
        <v>12216</v>
      </c>
      <c r="H11" s="6">
        <f>6*2036</f>
        <v>12216</v>
      </c>
      <c r="I11" s="6" t="s">
        <v>8</v>
      </c>
      <c r="O11" s="8"/>
    </row>
    <row r="12">
      <c r="B12" s="9" t="s">
        <v>9</v>
      </c>
      <c r="C12" s="4">
        <v>230.66875000000002</v>
      </c>
      <c r="D12" s="4">
        <v>282.23</v>
      </c>
      <c r="E12" s="2">
        <f t="shared" ref="E12:E29" si="4">SUM(C12:D12)</f>
        <v>512.89875</v>
      </c>
      <c r="F12" s="6">
        <f t="shared" si="2"/>
        <v>512.89875</v>
      </c>
      <c r="G12" s="6">
        <f t="shared" si="3"/>
        <v>512.89875</v>
      </c>
    </row>
    <row r="13">
      <c r="B13" s="9" t="s">
        <v>10</v>
      </c>
      <c r="C13" s="4">
        <v>230.66875000000002</v>
      </c>
      <c r="D13" s="4">
        <v>272.21</v>
      </c>
      <c r="E13" s="2">
        <f t="shared" si="4"/>
        <v>502.87875</v>
      </c>
      <c r="F13" s="6">
        <f t="shared" si="2"/>
        <v>502.87875</v>
      </c>
      <c r="G13" s="6">
        <f t="shared" si="3"/>
        <v>502.87875</v>
      </c>
      <c r="I13" s="6" t="s">
        <v>11</v>
      </c>
    </row>
    <row r="14">
      <c r="B14" s="9" t="s">
        <v>12</v>
      </c>
      <c r="C14" s="4">
        <v>277.21999999999997</v>
      </c>
      <c r="D14" s="4">
        <v>354.04</v>
      </c>
      <c r="E14" s="2">
        <f t="shared" si="4"/>
        <v>631.26</v>
      </c>
      <c r="F14" s="6">
        <f t="shared" si="2"/>
        <v>631.26</v>
      </c>
      <c r="G14" s="6">
        <f t="shared" si="3"/>
        <v>631.26</v>
      </c>
    </row>
    <row r="15">
      <c r="B15" s="9" t="s">
        <v>13</v>
      </c>
      <c r="C15" s="4">
        <v>169.505</v>
      </c>
      <c r="D15" s="4">
        <v>121.91</v>
      </c>
      <c r="E15" s="2">
        <f t="shared" si="4"/>
        <v>291.415</v>
      </c>
      <c r="F15" s="6">
        <f t="shared" si="2"/>
        <v>291.415</v>
      </c>
      <c r="G15" s="6">
        <f t="shared" si="3"/>
        <v>291.415</v>
      </c>
    </row>
    <row r="16">
      <c r="B16" s="10" t="s">
        <v>14</v>
      </c>
      <c r="C16" s="11">
        <v>834.165</v>
      </c>
      <c r="D16" s="11">
        <v>2755.5</v>
      </c>
      <c r="E16" s="12">
        <f t="shared" si="4"/>
        <v>3589.665</v>
      </c>
      <c r="F16" s="6">
        <f t="shared" si="2"/>
        <v>3589.665</v>
      </c>
      <c r="G16" s="6">
        <f t="shared" si="3"/>
        <v>3589.665</v>
      </c>
      <c r="H16" s="13">
        <v>1800.0</v>
      </c>
      <c r="I16" s="14"/>
    </row>
    <row r="17">
      <c r="B17" s="10" t="s">
        <v>15</v>
      </c>
      <c r="C17" s="11">
        <v>0.0</v>
      </c>
      <c r="D17" s="11">
        <v>581.16</v>
      </c>
      <c r="E17" s="12">
        <f t="shared" si="4"/>
        <v>581.16</v>
      </c>
      <c r="F17" s="6">
        <f t="shared" si="2"/>
        <v>581.16</v>
      </c>
      <c r="G17" s="6">
        <f t="shared" si="3"/>
        <v>1000</v>
      </c>
      <c r="H17" s="13">
        <v>1000.0</v>
      </c>
      <c r="I17" s="14"/>
    </row>
    <row r="18">
      <c r="B18" s="10" t="s">
        <v>16</v>
      </c>
      <c r="C18" s="11">
        <v>533.5649999999999</v>
      </c>
      <c r="D18" s="11">
        <v>4133.25</v>
      </c>
      <c r="E18" s="12">
        <f t="shared" si="4"/>
        <v>4666.815</v>
      </c>
      <c r="F18" s="6">
        <f t="shared" si="2"/>
        <v>4666.815</v>
      </c>
      <c r="G18" s="6">
        <f t="shared" si="3"/>
        <v>4666.815</v>
      </c>
      <c r="H18" s="6">
        <v>4349.0</v>
      </c>
      <c r="I18" s="6" t="s">
        <v>17</v>
      </c>
    </row>
    <row r="19">
      <c r="B19" s="10" t="s">
        <v>18</v>
      </c>
      <c r="C19" s="11">
        <v>114.39500000000001</v>
      </c>
      <c r="D19" s="11">
        <v>1417.83</v>
      </c>
      <c r="E19" s="12">
        <f t="shared" si="4"/>
        <v>1532.225</v>
      </c>
      <c r="F19" s="6">
        <f t="shared" si="2"/>
        <v>1532.225</v>
      </c>
      <c r="G19" s="6">
        <f t="shared" si="3"/>
        <v>1532.225</v>
      </c>
      <c r="H19" s="6">
        <v>430.0</v>
      </c>
      <c r="I19" s="6" t="s">
        <v>19</v>
      </c>
    </row>
    <row r="20">
      <c r="B20" s="15" t="s">
        <v>20</v>
      </c>
      <c r="C20" s="16">
        <v>565.295</v>
      </c>
      <c r="D20" s="17">
        <v>2389.0</v>
      </c>
      <c r="E20" s="18">
        <f t="shared" si="4"/>
        <v>2954.295</v>
      </c>
      <c r="F20" s="6">
        <f t="shared" si="2"/>
        <v>2954.295</v>
      </c>
      <c r="G20" s="6">
        <f t="shared" si="3"/>
        <v>2954.295</v>
      </c>
      <c r="H20" s="19">
        <f>375*6</f>
        <v>2250</v>
      </c>
    </row>
    <row r="21">
      <c r="B21" s="9" t="s">
        <v>21</v>
      </c>
      <c r="C21" s="4">
        <v>0.0</v>
      </c>
      <c r="D21" s="4">
        <v>2788.065</v>
      </c>
      <c r="E21" s="2">
        <f t="shared" si="4"/>
        <v>2788.065</v>
      </c>
      <c r="F21" s="6">
        <f t="shared" si="2"/>
        <v>2788.065</v>
      </c>
      <c r="G21" s="6">
        <f t="shared" si="3"/>
        <v>2788.065</v>
      </c>
    </row>
    <row r="22">
      <c r="B22" s="9" t="s">
        <v>22</v>
      </c>
      <c r="C22" s="4">
        <v>0.0</v>
      </c>
      <c r="D22" s="4">
        <v>699.73</v>
      </c>
      <c r="E22" s="2">
        <f t="shared" si="4"/>
        <v>699.73</v>
      </c>
      <c r="F22" s="6">
        <f t="shared" si="2"/>
        <v>699.73</v>
      </c>
      <c r="G22" s="6">
        <f t="shared" si="3"/>
        <v>699.73</v>
      </c>
    </row>
    <row r="23">
      <c r="B23" s="9" t="s">
        <v>23</v>
      </c>
      <c r="C23" s="4">
        <v>52.605</v>
      </c>
      <c r="D23" s="4">
        <v>359.05</v>
      </c>
      <c r="E23" s="2">
        <f t="shared" si="4"/>
        <v>411.655</v>
      </c>
      <c r="F23" s="6">
        <f t="shared" si="2"/>
        <v>411.655</v>
      </c>
      <c r="G23" s="6">
        <f t="shared" si="3"/>
        <v>411.655</v>
      </c>
    </row>
    <row r="24">
      <c r="B24" s="9" t="s">
        <v>24</v>
      </c>
      <c r="C24" s="4">
        <v>0.0</v>
      </c>
      <c r="D24" s="4">
        <v>85.17</v>
      </c>
      <c r="E24" s="2">
        <f t="shared" si="4"/>
        <v>85.17</v>
      </c>
      <c r="F24" s="6">
        <f t="shared" si="2"/>
        <v>85.17</v>
      </c>
      <c r="G24" s="6">
        <f t="shared" si="3"/>
        <v>85.17</v>
      </c>
    </row>
    <row r="25">
      <c r="B25" s="10" t="s">
        <v>25</v>
      </c>
      <c r="C25" s="11">
        <v>438.375</v>
      </c>
      <c r="D25" s="11">
        <v>346.52500000000003</v>
      </c>
      <c r="E25" s="12">
        <f t="shared" si="4"/>
        <v>784.9</v>
      </c>
      <c r="F25" s="6">
        <f t="shared" si="2"/>
        <v>784.9</v>
      </c>
      <c r="G25" s="6">
        <f t="shared" si="3"/>
        <v>784.9</v>
      </c>
    </row>
    <row r="26">
      <c r="B26" s="9" t="s">
        <v>26</v>
      </c>
      <c r="C26" s="4">
        <v>205.8275</v>
      </c>
      <c r="D26" s="4">
        <v>191.215</v>
      </c>
      <c r="E26" s="2">
        <f t="shared" si="4"/>
        <v>397.0425</v>
      </c>
      <c r="F26" s="6">
        <f t="shared" si="2"/>
        <v>397.0425</v>
      </c>
      <c r="G26" s="6">
        <f t="shared" si="3"/>
        <v>397.0425</v>
      </c>
    </row>
    <row r="27">
      <c r="B27" s="15" t="s">
        <v>27</v>
      </c>
      <c r="C27" s="16">
        <v>1318.465</v>
      </c>
      <c r="D27" s="16">
        <v>2077.48</v>
      </c>
      <c r="E27" s="18">
        <f t="shared" si="4"/>
        <v>3395.945</v>
      </c>
      <c r="F27" s="6">
        <f t="shared" si="2"/>
        <v>3395.945</v>
      </c>
      <c r="G27" s="6">
        <f t="shared" si="3"/>
        <v>8999</v>
      </c>
      <c r="H27" s="6">
        <v>8999.0</v>
      </c>
      <c r="I27" s="6" t="s">
        <v>28</v>
      </c>
    </row>
    <row r="28">
      <c r="B28" s="9" t="s">
        <v>29</v>
      </c>
      <c r="C28" s="4">
        <v>230.66875000000002</v>
      </c>
      <c r="D28" s="4">
        <v>282.23</v>
      </c>
      <c r="E28" s="2">
        <f t="shared" si="4"/>
        <v>512.89875</v>
      </c>
      <c r="F28" s="6">
        <f t="shared" si="2"/>
        <v>512.89875</v>
      </c>
      <c r="G28" s="6">
        <f t="shared" si="3"/>
        <v>512.89875</v>
      </c>
    </row>
    <row r="29">
      <c r="B29" s="9" t="s">
        <v>30</v>
      </c>
      <c r="C29" s="4">
        <v>230.66875000000002</v>
      </c>
      <c r="D29" s="4">
        <v>272.21</v>
      </c>
      <c r="E29" s="2">
        <f t="shared" si="4"/>
        <v>502.87875</v>
      </c>
      <c r="F29" s="6">
        <f t="shared" si="2"/>
        <v>502.87875</v>
      </c>
      <c r="G29" s="6">
        <f t="shared" si="3"/>
        <v>502.87875</v>
      </c>
    </row>
    <row r="30">
      <c r="B30" s="20" t="s">
        <v>31</v>
      </c>
      <c r="C30" s="16"/>
      <c r="D30" s="16"/>
      <c r="E30" s="18"/>
      <c r="F30" s="6">
        <f>6*G30</f>
        <v>9756</v>
      </c>
      <c r="G30" s="6">
        <f t="shared" si="3"/>
        <v>1626</v>
      </c>
      <c r="H30" s="6">
        <v>1626.0</v>
      </c>
      <c r="I30" s="21" t="s">
        <v>32</v>
      </c>
    </row>
    <row r="31">
      <c r="B31" s="9"/>
      <c r="C31" s="4"/>
      <c r="D31" s="4"/>
      <c r="E31" s="2"/>
      <c r="F31" s="6" t="str">
        <f t="shared" ref="F31:F47" si="5">E31</f>
        <v/>
      </c>
      <c r="G31" s="6" t="str">
        <f t="shared" si="3"/>
        <v/>
      </c>
    </row>
    <row r="32">
      <c r="B32" s="10" t="s">
        <v>33</v>
      </c>
      <c r="C32" s="11">
        <v>0.0</v>
      </c>
      <c r="D32" s="11">
        <v>9372.039999999999</v>
      </c>
      <c r="E32" s="12">
        <f t="shared" ref="E32:E47" si="6">SUM(C32:D32)</f>
        <v>9372.04</v>
      </c>
      <c r="F32" s="6">
        <f t="shared" si="5"/>
        <v>9372.04</v>
      </c>
      <c r="G32" s="6">
        <f t="shared" si="3"/>
        <v>9372.04</v>
      </c>
      <c r="H32" s="6">
        <v>3679.0</v>
      </c>
      <c r="I32" s="6" t="s">
        <v>34</v>
      </c>
    </row>
    <row r="33">
      <c r="B33" s="10" t="s">
        <v>35</v>
      </c>
      <c r="C33" s="11">
        <v>0.0</v>
      </c>
      <c r="D33" s="11">
        <v>227.955</v>
      </c>
      <c r="E33" s="12">
        <f t="shared" si="6"/>
        <v>227.955</v>
      </c>
      <c r="F33" s="6">
        <f t="shared" si="5"/>
        <v>227.955</v>
      </c>
      <c r="G33" s="6">
        <f t="shared" si="3"/>
        <v>227.955</v>
      </c>
    </row>
    <row r="34">
      <c r="B34" s="10" t="s">
        <v>36</v>
      </c>
      <c r="C34" s="11">
        <v>194.555</v>
      </c>
      <c r="D34" s="11">
        <v>46.760000000000005</v>
      </c>
      <c r="E34" s="12">
        <f t="shared" si="6"/>
        <v>241.315</v>
      </c>
      <c r="F34" s="6">
        <f t="shared" si="5"/>
        <v>241.315</v>
      </c>
      <c r="G34" s="6">
        <f t="shared" si="3"/>
        <v>241.315</v>
      </c>
    </row>
    <row r="35">
      <c r="B35" s="10" t="s">
        <v>37</v>
      </c>
      <c r="C35" s="11">
        <v>0.0</v>
      </c>
      <c r="D35" s="11">
        <v>8346.66</v>
      </c>
      <c r="E35" s="12">
        <f t="shared" si="6"/>
        <v>8346.66</v>
      </c>
      <c r="F35" s="6">
        <f t="shared" si="5"/>
        <v>8346.66</v>
      </c>
      <c r="G35" s="6">
        <f t="shared" si="3"/>
        <v>14933</v>
      </c>
      <c r="H35" s="6">
        <v>14933.0</v>
      </c>
      <c r="I35" s="6" t="s">
        <v>38</v>
      </c>
    </row>
    <row r="36">
      <c r="B36" s="10" t="s">
        <v>39</v>
      </c>
      <c r="C36" s="11">
        <v>261.355</v>
      </c>
      <c r="D36" s="11">
        <v>395.79</v>
      </c>
      <c r="E36" s="12">
        <f t="shared" si="6"/>
        <v>657.145</v>
      </c>
      <c r="F36" s="6">
        <f t="shared" si="5"/>
        <v>657.145</v>
      </c>
      <c r="G36" s="6">
        <f t="shared" si="3"/>
        <v>657.145</v>
      </c>
      <c r="H36" s="6">
        <v>602.0</v>
      </c>
      <c r="I36" s="6" t="s">
        <v>40</v>
      </c>
    </row>
    <row r="37">
      <c r="B37" s="10" t="s">
        <v>41</v>
      </c>
      <c r="C37" s="11">
        <v>122.745</v>
      </c>
      <c r="D37" s="11">
        <v>68.47</v>
      </c>
      <c r="E37" s="12">
        <f t="shared" si="6"/>
        <v>191.215</v>
      </c>
      <c r="F37" s="6">
        <f t="shared" si="5"/>
        <v>191.215</v>
      </c>
      <c r="G37" s="6">
        <f t="shared" si="3"/>
        <v>191.215</v>
      </c>
    </row>
    <row r="38">
      <c r="B38" s="10" t="s">
        <v>42</v>
      </c>
      <c r="C38" s="11">
        <v>188.70999999999998</v>
      </c>
      <c r="D38" s="11">
        <v>365.73</v>
      </c>
      <c r="E38" s="12">
        <f t="shared" si="6"/>
        <v>554.44</v>
      </c>
      <c r="F38" s="6">
        <f t="shared" si="5"/>
        <v>554.44</v>
      </c>
      <c r="G38" s="6">
        <f t="shared" si="3"/>
        <v>554.44</v>
      </c>
    </row>
    <row r="39">
      <c r="B39" s="10" t="s">
        <v>43</v>
      </c>
      <c r="C39" s="11">
        <v>104.375</v>
      </c>
      <c r="D39" s="11">
        <v>72.645</v>
      </c>
      <c r="E39" s="12">
        <f t="shared" si="6"/>
        <v>177.02</v>
      </c>
      <c r="F39" s="6">
        <f t="shared" si="5"/>
        <v>177.02</v>
      </c>
      <c r="G39" s="6">
        <f t="shared" si="3"/>
        <v>177.02</v>
      </c>
    </row>
    <row r="40">
      <c r="B40" s="10" t="s">
        <v>44</v>
      </c>
      <c r="C40" s="11">
        <v>153.64000000000001</v>
      </c>
      <c r="D40" s="11">
        <v>145.29</v>
      </c>
      <c r="E40" s="12">
        <f t="shared" si="6"/>
        <v>298.93</v>
      </c>
      <c r="F40" s="6">
        <f t="shared" si="5"/>
        <v>298.93</v>
      </c>
      <c r="G40" s="6">
        <f t="shared" si="3"/>
        <v>298.93</v>
      </c>
    </row>
    <row r="41">
      <c r="B41" s="9" t="s">
        <v>45</v>
      </c>
      <c r="C41" s="4">
        <v>176.185</v>
      </c>
      <c r="D41" s="4">
        <v>244.655</v>
      </c>
      <c r="E41" s="2">
        <f t="shared" si="6"/>
        <v>420.84</v>
      </c>
      <c r="F41" s="6">
        <f t="shared" si="5"/>
        <v>420.84</v>
      </c>
      <c r="G41" s="6">
        <f t="shared" si="3"/>
        <v>420.84</v>
      </c>
    </row>
    <row r="42">
      <c r="B42" s="10" t="s">
        <v>46</v>
      </c>
      <c r="C42" s="11">
        <v>193.72</v>
      </c>
      <c r="D42" s="11">
        <v>35.07</v>
      </c>
      <c r="E42" s="12">
        <f t="shared" si="6"/>
        <v>228.79</v>
      </c>
      <c r="F42" s="6">
        <f t="shared" si="5"/>
        <v>228.79</v>
      </c>
      <c r="G42" s="6">
        <f t="shared" si="3"/>
        <v>228.79</v>
      </c>
    </row>
    <row r="43">
      <c r="B43" s="9" t="s">
        <v>47</v>
      </c>
      <c r="C43" s="4">
        <v>205.8275</v>
      </c>
      <c r="D43" s="4">
        <v>323.145</v>
      </c>
      <c r="E43" s="2">
        <f t="shared" si="6"/>
        <v>528.9725</v>
      </c>
      <c r="F43" s="6">
        <f t="shared" si="5"/>
        <v>528.9725</v>
      </c>
      <c r="G43" s="6">
        <f t="shared" si="3"/>
        <v>528.9725</v>
      </c>
    </row>
    <row r="44">
      <c r="B44" s="9" t="s">
        <v>48</v>
      </c>
      <c r="C44" s="4">
        <v>85.17</v>
      </c>
      <c r="D44" s="4">
        <v>996.155</v>
      </c>
      <c r="E44" s="2">
        <f t="shared" si="6"/>
        <v>1081.325</v>
      </c>
      <c r="F44" s="6">
        <f t="shared" si="5"/>
        <v>1081.325</v>
      </c>
      <c r="G44" s="6">
        <f t="shared" si="3"/>
        <v>1081.325</v>
      </c>
    </row>
    <row r="45">
      <c r="B45" s="9" t="s">
        <v>49</v>
      </c>
      <c r="C45" s="4">
        <v>0.0</v>
      </c>
      <c r="D45" s="4">
        <v>254.67499999999998</v>
      </c>
      <c r="E45" s="2">
        <f t="shared" si="6"/>
        <v>254.675</v>
      </c>
      <c r="F45" s="6">
        <f t="shared" si="5"/>
        <v>254.675</v>
      </c>
      <c r="G45" s="6">
        <f t="shared" si="3"/>
        <v>254.675</v>
      </c>
    </row>
    <row r="46">
      <c r="A46" s="22"/>
      <c r="B46" s="10" t="s">
        <v>50</v>
      </c>
      <c r="C46" s="11">
        <v>0.0</v>
      </c>
      <c r="D46" s="11">
        <v>1524.71</v>
      </c>
      <c r="E46" s="12">
        <f t="shared" si="6"/>
        <v>1524.71</v>
      </c>
      <c r="F46" s="6">
        <f t="shared" si="5"/>
        <v>1524.71</v>
      </c>
      <c r="G46" s="6">
        <f t="shared" si="3"/>
        <v>1524.71</v>
      </c>
    </row>
    <row r="47">
      <c r="B47" s="9"/>
      <c r="C47" s="4">
        <v>0.0</v>
      </c>
      <c r="D47" s="4">
        <v>0.0</v>
      </c>
      <c r="E47" s="2">
        <f t="shared" si="6"/>
        <v>0</v>
      </c>
      <c r="F47" s="6">
        <f t="shared" si="5"/>
        <v>0</v>
      </c>
      <c r="G47" s="6" t="str">
        <f t="shared" si="3"/>
        <v/>
      </c>
    </row>
    <row r="48">
      <c r="C48" s="23">
        <v>7125.055000000002</v>
      </c>
      <c r="D48" s="23">
        <v>42864.725</v>
      </c>
      <c r="E48" s="19">
        <f>SUM(E7:E46)</f>
        <v>57246.93</v>
      </c>
      <c r="G48" s="6">
        <f>SUM(G6:G47)</f>
        <v>83747.165</v>
      </c>
    </row>
    <row r="50">
      <c r="E50" s="6">
        <v>32974.0</v>
      </c>
    </row>
  </sheetData>
  <hyperlinks>
    <hyperlink r:id="rId1" ref="I3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5"/>
  </cols>
  <sheetData>
    <row r="2">
      <c r="B2" s="3" t="s">
        <v>2</v>
      </c>
      <c r="C2" s="6">
        <v>550.0</v>
      </c>
    </row>
    <row r="3">
      <c r="B3" s="3" t="s">
        <v>4</v>
      </c>
      <c r="C3" s="6">
        <v>3300.0</v>
      </c>
    </row>
    <row r="4">
      <c r="B4" s="3" t="s">
        <v>5</v>
      </c>
      <c r="C4" s="6">
        <v>4500.0</v>
      </c>
    </row>
    <row r="5">
      <c r="B5" s="3" t="s">
        <v>7</v>
      </c>
      <c r="C5" s="6">
        <v>12216.0</v>
      </c>
    </row>
    <row r="6">
      <c r="B6" s="9" t="s">
        <v>9</v>
      </c>
      <c r="C6" s="6">
        <v>512.8987500000001</v>
      </c>
    </row>
    <row r="7">
      <c r="B7" s="9" t="s">
        <v>10</v>
      </c>
      <c r="C7" s="6">
        <v>502.87874999999997</v>
      </c>
    </row>
    <row r="8">
      <c r="B8" s="9" t="s">
        <v>12</v>
      </c>
      <c r="C8" s="6">
        <v>631.26</v>
      </c>
    </row>
    <row r="9">
      <c r="B9" s="9" t="s">
        <v>13</v>
      </c>
      <c r="C9" s="6">
        <v>291.41499999999996</v>
      </c>
    </row>
    <row r="10">
      <c r="B10" s="10" t="s">
        <v>14</v>
      </c>
      <c r="C10" s="6">
        <v>3589.665</v>
      </c>
    </row>
    <row r="11">
      <c r="B11" s="10" t="s">
        <v>15</v>
      </c>
      <c r="C11" s="6">
        <v>1000.0</v>
      </c>
    </row>
    <row r="12">
      <c r="B12" s="10" t="s">
        <v>16</v>
      </c>
      <c r="C12" s="6">
        <v>4666.815</v>
      </c>
    </row>
    <row r="13">
      <c r="B13" s="10" t="s">
        <v>18</v>
      </c>
      <c r="C13" s="6">
        <v>1532.225</v>
      </c>
    </row>
    <row r="14">
      <c r="B14" s="15" t="s">
        <v>20</v>
      </c>
      <c r="C14" s="6">
        <v>2954.295</v>
      </c>
    </row>
    <row r="15">
      <c r="B15" s="9" t="s">
        <v>21</v>
      </c>
      <c r="C15" s="6">
        <v>2788.065</v>
      </c>
    </row>
    <row r="16">
      <c r="B16" s="9" t="s">
        <v>22</v>
      </c>
      <c r="C16" s="6">
        <v>699.73</v>
      </c>
    </row>
    <row r="17">
      <c r="B17" s="9" t="s">
        <v>23</v>
      </c>
      <c r="C17" s="6">
        <v>411.65500000000003</v>
      </c>
    </row>
    <row r="18">
      <c r="B18" s="9" t="s">
        <v>24</v>
      </c>
      <c r="C18" s="6">
        <v>85.17</v>
      </c>
    </row>
    <row r="19">
      <c r="B19" s="10" t="s">
        <v>25</v>
      </c>
      <c r="C19" s="6">
        <v>784.9000000000001</v>
      </c>
    </row>
    <row r="20">
      <c r="B20" s="9" t="s">
        <v>26</v>
      </c>
      <c r="C20" s="6">
        <v>397.0425</v>
      </c>
    </row>
    <row r="21">
      <c r="B21" s="15" t="s">
        <v>27</v>
      </c>
      <c r="C21" s="6">
        <v>8999.0</v>
      </c>
    </row>
    <row r="22">
      <c r="B22" s="9" t="s">
        <v>29</v>
      </c>
      <c r="C22" s="6">
        <v>512.8987500000001</v>
      </c>
    </row>
    <row r="23">
      <c r="B23" s="9" t="s">
        <v>30</v>
      </c>
      <c r="C23" s="6">
        <v>502.87874999999997</v>
      </c>
    </row>
    <row r="24">
      <c r="B24" s="15" t="s">
        <v>51</v>
      </c>
      <c r="C24" s="6">
        <v>9756.0</v>
      </c>
    </row>
    <row r="25">
      <c r="B25" s="9" t="s">
        <v>52</v>
      </c>
      <c r="C25" s="6">
        <v>632.0949999999999</v>
      </c>
    </row>
    <row r="26">
      <c r="B26" s="10" t="s">
        <v>33</v>
      </c>
      <c r="C26" s="6">
        <v>9372.039999999999</v>
      </c>
    </row>
    <row r="27">
      <c r="B27" s="10" t="s">
        <v>35</v>
      </c>
      <c r="C27" s="6">
        <v>227.955</v>
      </c>
    </row>
    <row r="28">
      <c r="B28" s="10" t="s">
        <v>36</v>
      </c>
      <c r="C28" s="6">
        <v>241.315</v>
      </c>
    </row>
    <row r="29">
      <c r="B29" s="10" t="s">
        <v>37</v>
      </c>
      <c r="C29" s="6">
        <v>14933.0</v>
      </c>
    </row>
    <row r="30">
      <c r="B30" s="10" t="s">
        <v>39</v>
      </c>
      <c r="C30" s="6">
        <v>657.145</v>
      </c>
    </row>
    <row r="31">
      <c r="B31" s="10" t="s">
        <v>41</v>
      </c>
      <c r="C31" s="6">
        <v>191.215</v>
      </c>
    </row>
    <row r="32">
      <c r="B32" s="10" t="s">
        <v>42</v>
      </c>
      <c r="C32" s="6">
        <v>554.44</v>
      </c>
    </row>
    <row r="33">
      <c r="B33" s="10" t="s">
        <v>43</v>
      </c>
      <c r="C33" s="6">
        <v>177.01999999999998</v>
      </c>
    </row>
    <row r="34">
      <c r="B34" s="10" t="s">
        <v>44</v>
      </c>
      <c r="C34" s="6">
        <v>298.93</v>
      </c>
    </row>
    <row r="35">
      <c r="B35" s="9" t="s">
        <v>45</v>
      </c>
      <c r="C35" s="6">
        <v>420.84000000000003</v>
      </c>
    </row>
    <row r="36">
      <c r="B36" s="10" t="s">
        <v>46</v>
      </c>
      <c r="C36" s="6">
        <v>228.79</v>
      </c>
    </row>
    <row r="37">
      <c r="B37" s="9" t="s">
        <v>47</v>
      </c>
      <c r="C37" s="6">
        <v>528.9725</v>
      </c>
    </row>
    <row r="38">
      <c r="B38" s="9" t="s">
        <v>48</v>
      </c>
      <c r="C38" s="6">
        <v>1081.325</v>
      </c>
    </row>
    <row r="39">
      <c r="B39" s="9" t="s">
        <v>49</v>
      </c>
      <c r="C39" s="6">
        <v>254.67499999999998</v>
      </c>
    </row>
    <row r="40">
      <c r="B40" s="10" t="s">
        <v>50</v>
      </c>
      <c r="C40" s="6">
        <v>1524.71</v>
      </c>
    </row>
    <row r="41">
      <c r="C41" s="6">
        <v>92509.26000000001</v>
      </c>
    </row>
    <row r="42">
      <c r="C42" s="6">
        <f>SUM(C3:C41)</f>
        <v>184468.52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38"/>
    <col customWidth="1" min="3" max="3" width="25.13"/>
  </cols>
  <sheetData>
    <row r="3">
      <c r="B3" s="6" t="s">
        <v>53</v>
      </c>
    </row>
    <row r="4">
      <c r="B4" s="6" t="s">
        <v>54</v>
      </c>
    </row>
    <row r="5">
      <c r="B5" s="6" t="s">
        <v>55</v>
      </c>
      <c r="C5" s="6" t="s">
        <v>56</v>
      </c>
    </row>
    <row r="6">
      <c r="B6" s="6" t="s">
        <v>57</v>
      </c>
    </row>
    <row r="7">
      <c r="B7" s="6" t="s">
        <v>58</v>
      </c>
      <c r="C7" s="6" t="s">
        <v>34</v>
      </c>
      <c r="D7" s="24">
        <v>3679.0</v>
      </c>
    </row>
    <row r="8">
      <c r="B8" s="6" t="s">
        <v>59</v>
      </c>
    </row>
    <row r="9">
      <c r="B9" s="6" t="s">
        <v>60</v>
      </c>
    </row>
    <row r="10">
      <c r="B10" s="6" t="s">
        <v>61</v>
      </c>
    </row>
    <row r="11">
      <c r="B11" s="6" t="s">
        <v>62</v>
      </c>
    </row>
    <row r="12">
      <c r="B12" s="6" t="s">
        <v>63</v>
      </c>
    </row>
    <row r="13">
      <c r="B13" s="6" t="s">
        <v>64</v>
      </c>
    </row>
    <row r="14">
      <c r="B14" s="6" t="s">
        <v>65</v>
      </c>
    </row>
    <row r="15">
      <c r="B15" s="6" t="s">
        <v>66</v>
      </c>
    </row>
    <row r="16">
      <c r="B16" s="6" t="s">
        <v>67</v>
      </c>
    </row>
    <row r="17">
      <c r="B17" s="6" t="s">
        <v>68</v>
      </c>
      <c r="C17" s="6" t="s">
        <v>18</v>
      </c>
      <c r="D17" s="6">
        <v>575.0</v>
      </c>
    </row>
    <row r="18">
      <c r="B18" s="6" t="s">
        <v>69</v>
      </c>
    </row>
    <row r="19">
      <c r="B19" s="6" t="s">
        <v>70</v>
      </c>
    </row>
    <row r="20">
      <c r="B20" s="6" t="s">
        <v>71</v>
      </c>
    </row>
    <row r="21">
      <c r="B21" s="6" t="s">
        <v>72</v>
      </c>
    </row>
    <row r="22">
      <c r="B22" s="6" t="s">
        <v>73</v>
      </c>
    </row>
    <row r="23">
      <c r="B23" s="6" t="s">
        <v>74</v>
      </c>
    </row>
    <row r="24">
      <c r="B24" s="6" t="s">
        <v>75</v>
      </c>
      <c r="C24" s="6" t="s">
        <v>76</v>
      </c>
      <c r="D24" s="6">
        <v>150.0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5">
      <c r="C5" s="25" t="s">
        <v>77</v>
      </c>
      <c r="D5" s="26" t="str">
        <f>2&amp;"x"</f>
        <v>2x</v>
      </c>
      <c r="E5" s="6">
        <v>3.0</v>
      </c>
    </row>
    <row r="6">
      <c r="C6" s="27" t="s">
        <v>78</v>
      </c>
      <c r="D6" s="28" t="s">
        <v>79</v>
      </c>
      <c r="E6" s="6">
        <v>3.0</v>
      </c>
    </row>
    <row r="7">
      <c r="C7" s="27" t="s">
        <v>80</v>
      </c>
      <c r="D7" s="28" t="str">
        <f>7+6+2&amp;"x"</f>
        <v>15x</v>
      </c>
      <c r="E7" s="6">
        <v>20.0</v>
      </c>
    </row>
    <row r="8">
      <c r="C8" s="27" t="s">
        <v>81</v>
      </c>
      <c r="D8" s="28" t="str">
        <f>8+24&amp;"x"</f>
        <v>32x</v>
      </c>
      <c r="E8" s="6">
        <v>35.0</v>
      </c>
    </row>
    <row r="9">
      <c r="C9" s="27" t="s">
        <v>82</v>
      </c>
      <c r="D9" s="28" t="str">
        <f>1+10&amp;"x"</f>
        <v>11x</v>
      </c>
      <c r="E9" s="6">
        <v>15.0</v>
      </c>
    </row>
    <row r="10">
      <c r="C10" s="27" t="s">
        <v>83</v>
      </c>
      <c r="D10" s="28" t="str">
        <f>13&amp;"x"</f>
        <v>13x</v>
      </c>
      <c r="E10" s="6">
        <v>20.0</v>
      </c>
    </row>
    <row r="11">
      <c r="C11" s="27" t="s">
        <v>84</v>
      </c>
      <c r="D11" s="28" t="str">
        <f>2+3+2&amp;"x"</f>
        <v>7x</v>
      </c>
      <c r="E11" s="6">
        <v>10.0</v>
      </c>
    </row>
    <row r="12">
      <c r="C12" s="27" t="s">
        <v>85</v>
      </c>
      <c r="D12" s="28" t="str">
        <f>1+2&amp;"x"</f>
        <v>3x</v>
      </c>
      <c r="E12" s="6">
        <v>9.0</v>
      </c>
    </row>
    <row r="13">
      <c r="C13" s="27" t="s">
        <v>86</v>
      </c>
      <c r="D13" s="28" t="str">
        <f>2+2&amp;"x"</f>
        <v>4x</v>
      </c>
      <c r="E13" s="6">
        <v>10.0</v>
      </c>
    </row>
    <row r="14">
      <c r="C14" s="27" t="s">
        <v>87</v>
      </c>
      <c r="D14" s="28" t="str">
        <f>2+4+2&amp;"x"</f>
        <v>8x</v>
      </c>
      <c r="E14" s="6">
        <v>10.0</v>
      </c>
    </row>
    <row r="15">
      <c r="C15" s="27" t="s">
        <v>88</v>
      </c>
      <c r="D15" s="28" t="str">
        <f>2&amp;"x"</f>
        <v>2x</v>
      </c>
      <c r="E15" s="6">
        <v>10.0</v>
      </c>
    </row>
    <row r="16">
      <c r="C16" s="27" t="s">
        <v>89</v>
      </c>
      <c r="D16" s="28" t="str">
        <f>4&amp;"x"</f>
        <v>4x</v>
      </c>
      <c r="E16" s="6">
        <v>5.0</v>
      </c>
    </row>
    <row r="17">
      <c r="C17" s="27" t="s">
        <v>90</v>
      </c>
      <c r="D17" s="28" t="str">
        <f>2+4&amp;"x"</f>
        <v>6x</v>
      </c>
      <c r="E17" s="6">
        <v>15.0</v>
      </c>
    </row>
    <row r="18">
      <c r="C18" s="27" t="s">
        <v>91</v>
      </c>
      <c r="D18" s="28" t="str">
        <f>2+10+41+2&amp;"x"</f>
        <v>55x</v>
      </c>
      <c r="E18" s="6">
        <v>135.0</v>
      </c>
    </row>
    <row r="19">
      <c r="C19" s="27" t="s">
        <v>92</v>
      </c>
      <c r="D19" s="28" t="str">
        <f t="shared" ref="D19:D20" si="1">1+4&amp;"x"</f>
        <v>5x</v>
      </c>
      <c r="E19" s="6">
        <v>20.0</v>
      </c>
    </row>
    <row r="20">
      <c r="C20" s="27" t="s">
        <v>93</v>
      </c>
      <c r="D20" s="28" t="str">
        <f t="shared" si="1"/>
        <v>5x</v>
      </c>
      <c r="E20" s="6">
        <v>10.0</v>
      </c>
    </row>
    <row r="21">
      <c r="C21" s="27" t="s">
        <v>94</v>
      </c>
      <c r="D21" s="28" t="str">
        <f>4&amp;"x"</f>
        <v>4x</v>
      </c>
      <c r="E21" s="6">
        <v>10.0</v>
      </c>
    </row>
    <row r="22">
      <c r="C22" s="27" t="s">
        <v>95</v>
      </c>
      <c r="D22" s="28" t="str">
        <f>2&amp;"x"</f>
        <v>2x</v>
      </c>
      <c r="E22" s="6">
        <v>5.0</v>
      </c>
    </row>
    <row r="23">
      <c r="C23" s="29" t="s">
        <v>96</v>
      </c>
      <c r="D23" s="28" t="str">
        <f>4&amp;"x"</f>
        <v>4x</v>
      </c>
      <c r="E23" s="6">
        <v>10.0</v>
      </c>
    </row>
    <row r="24">
      <c r="C24" s="30" t="s">
        <v>97</v>
      </c>
      <c r="D24" s="31" t="str">
        <f>2&amp;"x"</f>
        <v>2x</v>
      </c>
      <c r="E24" s="6">
        <v>5.0</v>
      </c>
    </row>
  </sheetData>
  <drawing r:id="rId1"/>
</worksheet>
</file>