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ThisWorkbook"/>
  <bookViews>
    <workbookView xWindow="3912" yWindow="756" windowWidth="23256" windowHeight="13176"/>
  </bookViews>
  <sheets>
    <sheet name="YearToDate" sheetId="4" r:id="rId1"/>
    <sheet name="Jan" sheetId="9" r:id="rId2"/>
    <sheet name="Feb" sheetId="10" r:id="rId3"/>
    <sheet name="Mar" sheetId="11" r:id="rId4"/>
    <sheet name="Apr" sheetId="12" r:id="rId5"/>
    <sheet name="May" sheetId="13" r:id="rId6"/>
    <sheet name="Jun" sheetId="14" r:id="rId7"/>
    <sheet name="Jul" sheetId="15" r:id="rId8"/>
    <sheet name="Aug" sheetId="1" r:id="rId9"/>
    <sheet name="Sep" sheetId="5" r:id="rId10"/>
    <sheet name="Oct" sheetId="6" r:id="rId11"/>
    <sheet name="Nov" sheetId="7" r:id="rId12"/>
    <sheet name="Dec" sheetId="8" r:id="rId13"/>
    <sheet name="©" sheetId="16" r:id="rId14"/>
  </sheets>
  <definedNames>
    <definedName name="_xlnm._FilterDatabase" localSheetId="0" hidden="1">YearToDate!$A$8:$H$39</definedName>
    <definedName name="list_totals">YearToDate!$A$8:$H$39</definedName>
    <definedName name="monthNames">{"January";"February";"March";"April";"May";"June";"July";"August";"September";"October";"November";"December"}</definedName>
    <definedName name="_xlnm.Print_Area" localSheetId="4">Apr!$A$1:$AM$39</definedName>
    <definedName name="_xlnm.Print_Area" localSheetId="8">Aug!$A$1:$AM$39</definedName>
    <definedName name="_xlnm.Print_Area" localSheetId="12">Dec!$A$1:$AM$39</definedName>
    <definedName name="_xlnm.Print_Area" localSheetId="2">Feb!$A$1:$AM$39</definedName>
    <definedName name="_xlnm.Print_Area" localSheetId="1">Jan!$A$1:$AM$39</definedName>
    <definedName name="_xlnm.Print_Area" localSheetId="7">Jul!$A$1:$AM$39</definedName>
    <definedName name="_xlnm.Print_Area" localSheetId="6">Jun!$A$1:$AM$39</definedName>
    <definedName name="_xlnm.Print_Area" localSheetId="3">Mar!$A$1:$AM$39</definedName>
    <definedName name="_xlnm.Print_Area" localSheetId="5">May!$A$1:$AM$39</definedName>
    <definedName name="_xlnm.Print_Area" localSheetId="11">Nov!$A$1:$AM$39</definedName>
    <definedName name="_xlnm.Print_Area" localSheetId="10">Oct!$A$1:$AM$39</definedName>
    <definedName name="_xlnm.Print_Area" localSheetId="9">Sep!$A$1:$AM$39</definedName>
    <definedName name="_xlnm.Print_Area" localSheetId="0">YearToDate!$A$1:$I$43</definedName>
    <definedName name="valuevx">42.314159</definedName>
    <definedName name="vertex42_copyright" hidden="1">"© 2020 by Vertex42.com"</definedName>
    <definedName name="vertex42_id" hidden="1">"employee-leave-tracker.xlsx"</definedName>
    <definedName name="vertex42_title" hidden="1">"Employee Leave Tracker"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4" i="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4" i="8"/>
  <c r="C4" i="7"/>
  <c r="C4" i="6"/>
  <c r="C4" i="5"/>
  <c r="C4" i="1"/>
  <c r="C4" i="15"/>
  <c r="C4" i="14"/>
  <c r="C4" i="13"/>
  <c r="C4" i="12"/>
  <c r="C4" i="11"/>
  <c r="C4" i="10"/>
  <c r="AM6" i="8"/>
  <c r="AM33" s="1"/>
  <c r="AL6"/>
  <c r="AL14" s="1"/>
  <c r="AK6"/>
  <c r="AK36" s="1"/>
  <c r="AJ6"/>
  <c r="AJ36" s="1"/>
  <c r="AI6"/>
  <c r="AI35" s="1"/>
  <c r="AH6"/>
  <c r="AH36" s="1"/>
  <c r="AM6" i="7"/>
  <c r="AM33" s="1"/>
  <c r="AL6"/>
  <c r="AL33" s="1"/>
  <c r="AK6"/>
  <c r="AK36" s="1"/>
  <c r="AJ6"/>
  <c r="AJ12" s="1"/>
  <c r="AI6"/>
  <c r="AI35" s="1"/>
  <c r="AH6"/>
  <c r="AH11" s="1"/>
  <c r="AM6" i="6"/>
  <c r="AM33" s="1"/>
  <c r="AL6"/>
  <c r="AL33" s="1"/>
  <c r="AK6"/>
  <c r="AK36" s="1"/>
  <c r="AJ6"/>
  <c r="AJ34" s="1"/>
  <c r="AI6"/>
  <c r="AI35" s="1"/>
  <c r="AH6"/>
  <c r="AH35" s="1"/>
  <c r="AM6" i="5"/>
  <c r="AM33" s="1"/>
  <c r="AL6"/>
  <c r="AL33" s="1"/>
  <c r="AK6"/>
  <c r="AK36" s="1"/>
  <c r="AJ6"/>
  <c r="AJ26" s="1"/>
  <c r="AI6"/>
  <c r="AI35" s="1"/>
  <c r="AH6"/>
  <c r="AH33" s="1"/>
  <c r="AM6" i="1"/>
  <c r="AM33" s="1"/>
  <c r="AL6"/>
  <c r="AL33" s="1"/>
  <c r="AK6"/>
  <c r="AK36" s="1"/>
  <c r="AJ6"/>
  <c r="AJ36" s="1"/>
  <c r="AI6"/>
  <c r="AI35" s="1"/>
  <c r="AH6"/>
  <c r="AH12" s="1"/>
  <c r="AM6" i="15"/>
  <c r="AM33" s="1"/>
  <c r="AL6"/>
  <c r="AL33" s="1"/>
  <c r="AK6"/>
  <c r="AK36" s="1"/>
  <c r="AJ6"/>
  <c r="AJ36" s="1"/>
  <c r="AI6"/>
  <c r="AI35" s="1"/>
  <c r="AH6"/>
  <c r="AH35" s="1"/>
  <c r="AM6" i="14"/>
  <c r="AM33" s="1"/>
  <c r="AL6"/>
  <c r="AL33" s="1"/>
  <c r="AK6"/>
  <c r="AK36" s="1"/>
  <c r="AJ6"/>
  <c r="AJ28" s="1"/>
  <c r="AI6"/>
  <c r="AI35" s="1"/>
  <c r="AH6"/>
  <c r="AH27" s="1"/>
  <c r="AM6" i="13"/>
  <c r="AM33" s="1"/>
  <c r="AL6"/>
  <c r="AL33" s="1"/>
  <c r="AK6"/>
  <c r="AK36" s="1"/>
  <c r="AJ6"/>
  <c r="AJ34" s="1"/>
  <c r="AI6"/>
  <c r="AI35" s="1"/>
  <c r="AH6"/>
  <c r="AH35" s="1"/>
  <c r="AM6" i="12"/>
  <c r="AM33" s="1"/>
  <c r="AL6"/>
  <c r="AL33" s="1"/>
  <c r="AK6"/>
  <c r="AK36" s="1"/>
  <c r="AJ6"/>
  <c r="AJ36" s="1"/>
  <c r="AI6"/>
  <c r="AI35" s="1"/>
  <c r="AH6"/>
  <c r="AH30" s="1"/>
  <c r="AM6" i="11"/>
  <c r="AM33" s="1"/>
  <c r="AL6"/>
  <c r="AL33" s="1"/>
  <c r="AK6"/>
  <c r="AK36" s="1"/>
  <c r="AJ6"/>
  <c r="AJ36" s="1"/>
  <c r="AI6"/>
  <c r="AI35" s="1"/>
  <c r="AH6"/>
  <c r="AH35" s="1"/>
  <c r="AM6" i="10"/>
  <c r="AM33" s="1"/>
  <c r="AL6"/>
  <c r="AL33" s="1"/>
  <c r="AK6"/>
  <c r="AK36" s="1"/>
  <c r="AJ6"/>
  <c r="AJ36" s="1"/>
  <c r="AI6"/>
  <c r="AI35" s="1"/>
  <c r="AH6"/>
  <c r="AH10" s="1"/>
  <c r="AH21" i="6" l="1"/>
  <c r="AJ11" i="1"/>
  <c r="AJ11" i="15"/>
  <c r="AL32" i="14"/>
  <c r="AK11" i="15"/>
  <c r="AJ19" i="1"/>
  <c r="AL23" i="13"/>
  <c r="AL7" i="14"/>
  <c r="AL36"/>
  <c r="AL28" i="13"/>
  <c r="AL8" i="14"/>
  <c r="AJ35" i="15"/>
  <c r="AL9" i="14"/>
  <c r="AL11"/>
  <c r="AL17"/>
  <c r="AJ35" i="8"/>
  <c r="AL23" i="14"/>
  <c r="AJ27" i="7"/>
  <c r="AL29" i="14"/>
  <c r="AL7" i="5"/>
  <c r="AL8" i="13"/>
  <c r="AL19" i="14"/>
  <c r="AL20" i="1"/>
  <c r="AL28" i="5"/>
  <c r="AL11" i="13"/>
  <c r="AL20" i="14"/>
  <c r="AL12" i="13"/>
  <c r="AL21" i="14"/>
  <c r="AJ35" i="1"/>
  <c r="AJ19" i="5"/>
  <c r="AI16" i="15"/>
  <c r="AM8" i="12"/>
  <c r="AJ19" i="13"/>
  <c r="AL12" i="14"/>
  <c r="AL25"/>
  <c r="AK17" i="15"/>
  <c r="AL36" i="1"/>
  <c r="AL11" i="5"/>
  <c r="AL31"/>
  <c r="AM7" i="6"/>
  <c r="AH29"/>
  <c r="AJ31" i="7"/>
  <c r="AJ11" i="8"/>
  <c r="AL36"/>
  <c r="AM27" i="6"/>
  <c r="AM16" i="12"/>
  <c r="AL19" i="13"/>
  <c r="AL13" i="14"/>
  <c r="AL27"/>
  <c r="AI20" i="15"/>
  <c r="AL12" i="5"/>
  <c r="AL36"/>
  <c r="AM11" i="6"/>
  <c r="AM31"/>
  <c r="AJ7" i="7"/>
  <c r="AL32"/>
  <c r="AL12" i="8"/>
  <c r="AK15" i="13"/>
  <c r="AM24" i="12"/>
  <c r="AJ7" i="13"/>
  <c r="AL15" i="14"/>
  <c r="AL28"/>
  <c r="AI24" i="15"/>
  <c r="AJ7" i="1"/>
  <c r="AL15" i="5"/>
  <c r="AH13" i="6"/>
  <c r="AM35"/>
  <c r="AJ8" i="7"/>
  <c r="AJ19" i="8"/>
  <c r="AM32" i="12"/>
  <c r="AL16" i="5"/>
  <c r="AM15" i="6"/>
  <c r="AJ11" i="7"/>
  <c r="AJ21" i="8"/>
  <c r="AK11" i="13"/>
  <c r="AJ31"/>
  <c r="AI8" i="15"/>
  <c r="AM19" i="6"/>
  <c r="AJ15" i="7"/>
  <c r="AL28" i="8"/>
  <c r="AJ35" i="13"/>
  <c r="AL23" i="5"/>
  <c r="AL16" i="7"/>
  <c r="AJ29" i="8"/>
  <c r="AJ27" i="1"/>
  <c r="AL27" i="5"/>
  <c r="AM23" i="6"/>
  <c r="AJ23" i="7"/>
  <c r="AK31" i="8"/>
  <c r="AL28" i="12"/>
  <c r="AM24" i="8"/>
  <c r="AM12" i="12"/>
  <c r="AM20"/>
  <c r="AM28"/>
  <c r="AM36"/>
  <c r="AK7" i="13"/>
  <c r="AM12"/>
  <c r="AL20"/>
  <c r="AL31"/>
  <c r="AJ16" i="14"/>
  <c r="AI12" i="15"/>
  <c r="AJ19"/>
  <c r="AK25"/>
  <c r="AL36"/>
  <c r="AK7" i="1"/>
  <c r="AJ23"/>
  <c r="AL8" i="5"/>
  <c r="AL19"/>
  <c r="AL32"/>
  <c r="AI13" i="6"/>
  <c r="AI21"/>
  <c r="AI29"/>
  <c r="AL8" i="7"/>
  <c r="AJ19"/>
  <c r="AJ35"/>
  <c r="AJ7" i="8"/>
  <c r="AM12"/>
  <c r="AK19"/>
  <c r="AJ25"/>
  <c r="AL32"/>
  <c r="AL24" i="15"/>
  <c r="AJ7" i="12"/>
  <c r="AJ15"/>
  <c r="AJ23"/>
  <c r="AJ31"/>
  <c r="AL7" i="13"/>
  <c r="AJ15"/>
  <c r="AJ23"/>
  <c r="AL32"/>
  <c r="AJ11" i="14"/>
  <c r="AL16"/>
  <c r="AL24"/>
  <c r="AJ35"/>
  <c r="AJ7" i="15"/>
  <c r="AL12"/>
  <c r="AK19"/>
  <c r="AJ27"/>
  <c r="AL8" i="1"/>
  <c r="AL24"/>
  <c r="AJ11" i="5"/>
  <c r="AL20"/>
  <c r="AL35"/>
  <c r="AL7" i="6"/>
  <c r="AL15"/>
  <c r="AL23"/>
  <c r="AL31"/>
  <c r="AL9" i="7"/>
  <c r="AL20"/>
  <c r="AL36"/>
  <c r="AK7" i="8"/>
  <c r="AJ13"/>
  <c r="AL20"/>
  <c r="AJ27"/>
  <c r="AM32"/>
  <c r="AJ23" i="14"/>
  <c r="AJ31"/>
  <c r="AK7" i="15"/>
  <c r="AK13"/>
  <c r="AL28"/>
  <c r="AJ23" i="5"/>
  <c r="AL8" i="8"/>
  <c r="AJ15"/>
  <c r="AM20"/>
  <c r="AK27"/>
  <c r="AJ33"/>
  <c r="AK7" i="12"/>
  <c r="AK15"/>
  <c r="AK23"/>
  <c r="AK31"/>
  <c r="AL8"/>
  <c r="AL16"/>
  <c r="AL24"/>
  <c r="AL32"/>
  <c r="AM8" i="13"/>
  <c r="AL15"/>
  <c r="AL24"/>
  <c r="AL35"/>
  <c r="AH7" i="14"/>
  <c r="AJ12"/>
  <c r="AJ19"/>
  <c r="AJ27"/>
  <c r="AJ15" i="15"/>
  <c r="AL20"/>
  <c r="AK29"/>
  <c r="AL12" i="1"/>
  <c r="AL28"/>
  <c r="AH9" i="6"/>
  <c r="AH17"/>
  <c r="AH25"/>
  <c r="AH33"/>
  <c r="AL11" i="7"/>
  <c r="AL24"/>
  <c r="AM8" i="8"/>
  <c r="AK15"/>
  <c r="AJ11" i="13"/>
  <c r="AL16"/>
  <c r="AJ27"/>
  <c r="AL36"/>
  <c r="AJ7" i="14"/>
  <c r="AL8" i="15"/>
  <c r="AK15"/>
  <c r="AK21"/>
  <c r="AJ31"/>
  <c r="AJ15" i="1"/>
  <c r="AJ31"/>
  <c r="AJ15" i="5"/>
  <c r="AL24"/>
  <c r="AI9" i="6"/>
  <c r="AI17"/>
  <c r="AI25"/>
  <c r="AI33"/>
  <c r="AL12" i="7"/>
  <c r="AJ9" i="8"/>
  <c r="AL16"/>
  <c r="AJ23"/>
  <c r="AM28"/>
  <c r="AK35"/>
  <c r="AL12" i="12"/>
  <c r="AL20"/>
  <c r="AL36"/>
  <c r="AJ11"/>
  <c r="AJ19"/>
  <c r="AJ27"/>
  <c r="AJ35"/>
  <c r="AM16" i="13"/>
  <c r="AL27"/>
  <c r="AK9" i="15"/>
  <c r="AJ23"/>
  <c r="AL32"/>
  <c r="AL16" i="1"/>
  <c r="AL32"/>
  <c r="AL11" i="6"/>
  <c r="AL19"/>
  <c r="AL27"/>
  <c r="AL35"/>
  <c r="AL13" i="7"/>
  <c r="AL28"/>
  <c r="AM16" i="8"/>
  <c r="AK23"/>
  <c r="AK11" i="12"/>
  <c r="AK19"/>
  <c r="AK27"/>
  <c r="AK35"/>
  <c r="AJ8" i="14"/>
  <c r="AJ15"/>
  <c r="AL16" i="15"/>
  <c r="AK33"/>
  <c r="AJ7" i="5"/>
  <c r="AL7" i="7"/>
  <c r="AK11" i="8"/>
  <c r="AJ17"/>
  <c r="AL24"/>
  <c r="AJ31"/>
  <c r="AM36"/>
  <c r="AH10"/>
  <c r="AI18"/>
  <c r="AI26"/>
  <c r="AL7"/>
  <c r="AH9"/>
  <c r="AJ10"/>
  <c r="AL11"/>
  <c r="AH13"/>
  <c r="AJ14"/>
  <c r="AL15"/>
  <c r="AH17"/>
  <c r="AJ18"/>
  <c r="AL19"/>
  <c r="AH21"/>
  <c r="AJ22"/>
  <c r="AL23"/>
  <c r="AH25"/>
  <c r="AJ26"/>
  <c r="AL27"/>
  <c r="AH29"/>
  <c r="AJ30"/>
  <c r="AL31"/>
  <c r="AH33"/>
  <c r="AJ34"/>
  <c r="AL35"/>
  <c r="AH30"/>
  <c r="AH34"/>
  <c r="AI34"/>
  <c r="AM7"/>
  <c r="AI9"/>
  <c r="AK10"/>
  <c r="AM11"/>
  <c r="AI13"/>
  <c r="AK14"/>
  <c r="AM15"/>
  <c r="AI17"/>
  <c r="AK18"/>
  <c r="AM19"/>
  <c r="AI21"/>
  <c r="AK22"/>
  <c r="AM23"/>
  <c r="AI25"/>
  <c r="AK26"/>
  <c r="AM27"/>
  <c r="AI29"/>
  <c r="AK30"/>
  <c r="AM31"/>
  <c r="AI33"/>
  <c r="AK34"/>
  <c r="AM35"/>
  <c r="AI14"/>
  <c r="AI30"/>
  <c r="AH8"/>
  <c r="AL22"/>
  <c r="AH24"/>
  <c r="AH18"/>
  <c r="AH26"/>
  <c r="AL18"/>
  <c r="AH20"/>
  <c r="AL26"/>
  <c r="AH28"/>
  <c r="AL30"/>
  <c r="AI8"/>
  <c r="AK9"/>
  <c r="AM10"/>
  <c r="AI12"/>
  <c r="AK13"/>
  <c r="AM14"/>
  <c r="AI16"/>
  <c r="AK17"/>
  <c r="AM18"/>
  <c r="AI20"/>
  <c r="AK21"/>
  <c r="AM22"/>
  <c r="AI24"/>
  <c r="AK25"/>
  <c r="AM26"/>
  <c r="AI28"/>
  <c r="AK29"/>
  <c r="AM30"/>
  <c r="AI32"/>
  <c r="AK33"/>
  <c r="AM34"/>
  <c r="AI36"/>
  <c r="AH14"/>
  <c r="AH22"/>
  <c r="AH16"/>
  <c r="AH32"/>
  <c r="AL34"/>
  <c r="AH7"/>
  <c r="AJ8"/>
  <c r="AL9"/>
  <c r="AH11"/>
  <c r="AJ12"/>
  <c r="AL13"/>
  <c r="AH15"/>
  <c r="AJ16"/>
  <c r="AL17"/>
  <c r="AH19"/>
  <c r="AJ20"/>
  <c r="AL21"/>
  <c r="AH23"/>
  <c r="AJ24"/>
  <c r="AL25"/>
  <c r="AH27"/>
  <c r="AJ28"/>
  <c r="AL29"/>
  <c r="AH31"/>
  <c r="AJ32"/>
  <c r="AL33"/>
  <c r="AH35"/>
  <c r="AI10"/>
  <c r="AI22"/>
  <c r="AL10"/>
  <c r="AH12"/>
  <c r="AI7"/>
  <c r="AK8"/>
  <c r="AM9"/>
  <c r="AI11"/>
  <c r="AK12"/>
  <c r="AM13"/>
  <c r="AI15"/>
  <c r="AK16"/>
  <c r="AM17"/>
  <c r="AI19"/>
  <c r="AK20"/>
  <c r="AM21"/>
  <c r="AI23"/>
  <c r="AK24"/>
  <c r="AM25"/>
  <c r="AI27"/>
  <c r="AK28"/>
  <c r="AM29"/>
  <c r="AI31"/>
  <c r="AK32"/>
  <c r="AH30" i="7"/>
  <c r="AK7"/>
  <c r="AM8"/>
  <c r="AI10"/>
  <c r="AK11"/>
  <c r="AM12"/>
  <c r="AI14"/>
  <c r="AK15"/>
  <c r="AM16"/>
  <c r="AI18"/>
  <c r="AK19"/>
  <c r="AM20"/>
  <c r="AI22"/>
  <c r="AK23"/>
  <c r="AM24"/>
  <c r="AI26"/>
  <c r="AK27"/>
  <c r="AM28"/>
  <c r="AI30"/>
  <c r="AK31"/>
  <c r="AM32"/>
  <c r="AI34"/>
  <c r="AK35"/>
  <c r="AM36"/>
  <c r="AH18"/>
  <c r="AH13"/>
  <c r="AJ14"/>
  <c r="AL15"/>
  <c r="AH17"/>
  <c r="AJ18"/>
  <c r="AL19"/>
  <c r="AH21"/>
  <c r="AJ22"/>
  <c r="AL23"/>
  <c r="AH25"/>
  <c r="AJ26"/>
  <c r="AL27"/>
  <c r="AH29"/>
  <c r="AJ30"/>
  <c r="AL31"/>
  <c r="AH33"/>
  <c r="AJ34"/>
  <c r="AL35"/>
  <c r="AH10"/>
  <c r="AH22"/>
  <c r="AH34"/>
  <c r="AJ10"/>
  <c r="AM7"/>
  <c r="AI9"/>
  <c r="AK10"/>
  <c r="AM11"/>
  <c r="AI13"/>
  <c r="AK14"/>
  <c r="AM15"/>
  <c r="AI17"/>
  <c r="AK18"/>
  <c r="AM19"/>
  <c r="AI21"/>
  <c r="AK22"/>
  <c r="AM23"/>
  <c r="AI25"/>
  <c r="AK26"/>
  <c r="AM27"/>
  <c r="AI29"/>
  <c r="AK30"/>
  <c r="AM31"/>
  <c r="AI33"/>
  <c r="AK34"/>
  <c r="AM35"/>
  <c r="AH9"/>
  <c r="AH8"/>
  <c r="AJ9"/>
  <c r="AL10"/>
  <c r="AH12"/>
  <c r="AJ13"/>
  <c r="AL14"/>
  <c r="AH16"/>
  <c r="AJ17"/>
  <c r="AL18"/>
  <c r="AH20"/>
  <c r="AJ21"/>
  <c r="AL22"/>
  <c r="AH24"/>
  <c r="AJ25"/>
  <c r="AL26"/>
  <c r="AH28"/>
  <c r="AJ29"/>
  <c r="AL30"/>
  <c r="AH32"/>
  <c r="AJ33"/>
  <c r="AL34"/>
  <c r="AH36"/>
  <c r="AI8"/>
  <c r="AK9"/>
  <c r="AM10"/>
  <c r="AI12"/>
  <c r="AK13"/>
  <c r="AM14"/>
  <c r="AI16"/>
  <c r="AK17"/>
  <c r="AM18"/>
  <c r="AI20"/>
  <c r="AK21"/>
  <c r="AM22"/>
  <c r="AI24"/>
  <c r="AK25"/>
  <c r="AM26"/>
  <c r="AI28"/>
  <c r="AK29"/>
  <c r="AM30"/>
  <c r="AI32"/>
  <c r="AK33"/>
  <c r="AM34"/>
  <c r="AI36"/>
  <c r="AH15"/>
  <c r="AJ16"/>
  <c r="AL17"/>
  <c r="AH19"/>
  <c r="AJ20"/>
  <c r="AL21"/>
  <c r="AH23"/>
  <c r="AJ24"/>
  <c r="AL25"/>
  <c r="AH27"/>
  <c r="AJ28"/>
  <c r="AL29"/>
  <c r="AH31"/>
  <c r="AJ32"/>
  <c r="AH35"/>
  <c r="AJ36"/>
  <c r="AH14"/>
  <c r="AH26"/>
  <c r="AH7"/>
  <c r="AI7"/>
  <c r="AK8"/>
  <c r="AM9"/>
  <c r="AI11"/>
  <c r="AK12"/>
  <c r="AM13"/>
  <c r="AI15"/>
  <c r="AK16"/>
  <c r="AM17"/>
  <c r="AI19"/>
  <c r="AK20"/>
  <c r="AM21"/>
  <c r="AI23"/>
  <c r="AK24"/>
  <c r="AM25"/>
  <c r="AI27"/>
  <c r="AK28"/>
  <c r="AM29"/>
  <c r="AI31"/>
  <c r="AK32"/>
  <c r="AJ18" i="6"/>
  <c r="AJ30"/>
  <c r="AK30"/>
  <c r="AJ7"/>
  <c r="AL8"/>
  <c r="AH10"/>
  <c r="AJ11"/>
  <c r="AL12"/>
  <c r="AH14"/>
  <c r="AJ15"/>
  <c r="AL16"/>
  <c r="AH18"/>
  <c r="AJ19"/>
  <c r="AL20"/>
  <c r="AH22"/>
  <c r="AJ23"/>
  <c r="AL24"/>
  <c r="AH26"/>
  <c r="AJ27"/>
  <c r="AL28"/>
  <c r="AH30"/>
  <c r="AJ31"/>
  <c r="AL32"/>
  <c r="AH34"/>
  <c r="AJ35"/>
  <c r="AL36"/>
  <c r="AK7"/>
  <c r="AM8"/>
  <c r="AI10"/>
  <c r="AK11"/>
  <c r="AM12"/>
  <c r="AI14"/>
  <c r="AK15"/>
  <c r="AM16"/>
  <c r="AI18"/>
  <c r="AK19"/>
  <c r="AM20"/>
  <c r="AI22"/>
  <c r="AK23"/>
  <c r="AM24"/>
  <c r="AI26"/>
  <c r="AK27"/>
  <c r="AM28"/>
  <c r="AI30"/>
  <c r="AK31"/>
  <c r="AM32"/>
  <c r="AI34"/>
  <c r="AK35"/>
  <c r="AM36"/>
  <c r="AJ14"/>
  <c r="AJ26"/>
  <c r="AK10"/>
  <c r="AK22"/>
  <c r="AH8"/>
  <c r="AJ9"/>
  <c r="AL10"/>
  <c r="AH12"/>
  <c r="AJ13"/>
  <c r="AL14"/>
  <c r="AH16"/>
  <c r="AJ17"/>
  <c r="AL18"/>
  <c r="AH20"/>
  <c r="AJ21"/>
  <c r="AL22"/>
  <c r="AH24"/>
  <c r="AJ25"/>
  <c r="AL26"/>
  <c r="AH28"/>
  <c r="AJ29"/>
  <c r="AL30"/>
  <c r="AH32"/>
  <c r="AJ33"/>
  <c r="AL34"/>
  <c r="AH36"/>
  <c r="AJ10"/>
  <c r="AJ22"/>
  <c r="AI8"/>
  <c r="AK9"/>
  <c r="AM10"/>
  <c r="AI12"/>
  <c r="AK13"/>
  <c r="AM14"/>
  <c r="AI16"/>
  <c r="AK17"/>
  <c r="AM18"/>
  <c r="AI20"/>
  <c r="AK21"/>
  <c r="AM22"/>
  <c r="AI24"/>
  <c r="AK25"/>
  <c r="AM26"/>
  <c r="AI28"/>
  <c r="AK29"/>
  <c r="AM30"/>
  <c r="AI32"/>
  <c r="AK33"/>
  <c r="AM34"/>
  <c r="AI36"/>
  <c r="AK26"/>
  <c r="AK34"/>
  <c r="AH7"/>
  <c r="AJ8"/>
  <c r="AL9"/>
  <c r="AH11"/>
  <c r="AJ12"/>
  <c r="AL13"/>
  <c r="AH15"/>
  <c r="AJ16"/>
  <c r="AL17"/>
  <c r="AH19"/>
  <c r="AJ20"/>
  <c r="AL21"/>
  <c r="AH23"/>
  <c r="AJ24"/>
  <c r="AL25"/>
  <c r="AH27"/>
  <c r="AJ28"/>
  <c r="AL29"/>
  <c r="AH31"/>
  <c r="AJ32"/>
  <c r="AJ36"/>
  <c r="AK14"/>
  <c r="AK18"/>
  <c r="AI7"/>
  <c r="AK8"/>
  <c r="AM9"/>
  <c r="AI11"/>
  <c r="AK12"/>
  <c r="AM13"/>
  <c r="AI15"/>
  <c r="AK16"/>
  <c r="AM17"/>
  <c r="AI19"/>
  <c r="AK20"/>
  <c r="AM21"/>
  <c r="AI23"/>
  <c r="AK24"/>
  <c r="AM25"/>
  <c r="AI27"/>
  <c r="AK28"/>
  <c r="AM29"/>
  <c r="AI31"/>
  <c r="AK32"/>
  <c r="AH26" i="5"/>
  <c r="AJ27"/>
  <c r="AH34"/>
  <c r="AJ35"/>
  <c r="AH30"/>
  <c r="AJ31"/>
  <c r="AK7"/>
  <c r="AM8"/>
  <c r="AI10"/>
  <c r="AK11"/>
  <c r="AM12"/>
  <c r="AI14"/>
  <c r="AK15"/>
  <c r="AM16"/>
  <c r="AI18"/>
  <c r="AK19"/>
  <c r="AM20"/>
  <c r="AI22"/>
  <c r="AK23"/>
  <c r="AM24"/>
  <c r="AI26"/>
  <c r="AK27"/>
  <c r="AM28"/>
  <c r="AI30"/>
  <c r="AK31"/>
  <c r="AM32"/>
  <c r="AI34"/>
  <c r="AK35"/>
  <c r="AM36"/>
  <c r="AH17"/>
  <c r="AH21"/>
  <c r="AJ22"/>
  <c r="AH25"/>
  <c r="AH29"/>
  <c r="AM7"/>
  <c r="AI9"/>
  <c r="AK10"/>
  <c r="AM11"/>
  <c r="AI13"/>
  <c r="AK14"/>
  <c r="AM15"/>
  <c r="AI17"/>
  <c r="AK18"/>
  <c r="AM19"/>
  <c r="AI21"/>
  <c r="AK22"/>
  <c r="AM23"/>
  <c r="AI25"/>
  <c r="AK26"/>
  <c r="AM27"/>
  <c r="AI29"/>
  <c r="AK30"/>
  <c r="AM31"/>
  <c r="AI33"/>
  <c r="AK34"/>
  <c r="AM35"/>
  <c r="AJ10"/>
  <c r="AJ18"/>
  <c r="AH8"/>
  <c r="AJ9"/>
  <c r="AL10"/>
  <c r="AH12"/>
  <c r="AJ13"/>
  <c r="AL14"/>
  <c r="AH16"/>
  <c r="AJ17"/>
  <c r="AL18"/>
  <c r="AH20"/>
  <c r="AJ21"/>
  <c r="AL22"/>
  <c r="AH24"/>
  <c r="AJ25"/>
  <c r="AL26"/>
  <c r="AH28"/>
  <c r="AJ29"/>
  <c r="AL30"/>
  <c r="AH32"/>
  <c r="AJ33"/>
  <c r="AL34"/>
  <c r="AH36"/>
  <c r="AH22"/>
  <c r="AH9"/>
  <c r="AJ14"/>
  <c r="AI8"/>
  <c r="AK9"/>
  <c r="AM10"/>
  <c r="AI12"/>
  <c r="AK13"/>
  <c r="AM14"/>
  <c r="AI16"/>
  <c r="AK17"/>
  <c r="AM18"/>
  <c r="AI20"/>
  <c r="AK21"/>
  <c r="AM22"/>
  <c r="AI24"/>
  <c r="AK25"/>
  <c r="AM26"/>
  <c r="AI28"/>
  <c r="AK29"/>
  <c r="AM30"/>
  <c r="AI32"/>
  <c r="AK33"/>
  <c r="AM34"/>
  <c r="AI36"/>
  <c r="AH14"/>
  <c r="AH18"/>
  <c r="AJ30"/>
  <c r="AJ34"/>
  <c r="AH7"/>
  <c r="AJ8"/>
  <c r="AL9"/>
  <c r="AH11"/>
  <c r="AJ12"/>
  <c r="AL13"/>
  <c r="AH15"/>
  <c r="AJ16"/>
  <c r="AL17"/>
  <c r="AH19"/>
  <c r="AJ20"/>
  <c r="AL21"/>
  <c r="AH23"/>
  <c r="AJ24"/>
  <c r="AL25"/>
  <c r="AH27"/>
  <c r="AJ28"/>
  <c r="AL29"/>
  <c r="AH31"/>
  <c r="AJ32"/>
  <c r="AH35"/>
  <c r="AJ36"/>
  <c r="AH10"/>
  <c r="AH13"/>
  <c r="AI7"/>
  <c r="AK8"/>
  <c r="AM9"/>
  <c r="AI11"/>
  <c r="AK12"/>
  <c r="AM13"/>
  <c r="AI15"/>
  <c r="AK16"/>
  <c r="AM17"/>
  <c r="AI19"/>
  <c r="AK20"/>
  <c r="AM21"/>
  <c r="AI23"/>
  <c r="AK24"/>
  <c r="AM25"/>
  <c r="AI27"/>
  <c r="AK28"/>
  <c r="AM29"/>
  <c r="AI31"/>
  <c r="AK32"/>
  <c r="AH14" i="1"/>
  <c r="AM8"/>
  <c r="AI10"/>
  <c r="AK11"/>
  <c r="AM12"/>
  <c r="AI14"/>
  <c r="AK15"/>
  <c r="AM16"/>
  <c r="AI18"/>
  <c r="AK19"/>
  <c r="AM20"/>
  <c r="AI22"/>
  <c r="AK23"/>
  <c r="AM24"/>
  <c r="AI26"/>
  <c r="AK27"/>
  <c r="AM28"/>
  <c r="AI30"/>
  <c r="AK31"/>
  <c r="AM32"/>
  <c r="AI34"/>
  <c r="AK35"/>
  <c r="AM36"/>
  <c r="AH26"/>
  <c r="AL7"/>
  <c r="AH9"/>
  <c r="AJ10"/>
  <c r="AL11"/>
  <c r="AH13"/>
  <c r="AJ14"/>
  <c r="AL15"/>
  <c r="AH17"/>
  <c r="AJ18"/>
  <c r="AL19"/>
  <c r="AH21"/>
  <c r="AJ22"/>
  <c r="AL23"/>
  <c r="AH25"/>
  <c r="AJ26"/>
  <c r="AL27"/>
  <c r="AH29"/>
  <c r="AJ30"/>
  <c r="AL31"/>
  <c r="AH33"/>
  <c r="AJ34"/>
  <c r="AL35"/>
  <c r="AH10"/>
  <c r="AM7"/>
  <c r="AI9"/>
  <c r="AK10"/>
  <c r="AM11"/>
  <c r="AI13"/>
  <c r="AK14"/>
  <c r="AM15"/>
  <c r="AI17"/>
  <c r="AK18"/>
  <c r="AM19"/>
  <c r="AI21"/>
  <c r="AK22"/>
  <c r="AM23"/>
  <c r="AI25"/>
  <c r="AK26"/>
  <c r="AM27"/>
  <c r="AI29"/>
  <c r="AK30"/>
  <c r="AM31"/>
  <c r="AI33"/>
  <c r="AK34"/>
  <c r="AM35"/>
  <c r="AH22"/>
  <c r="AH8"/>
  <c r="AL10"/>
  <c r="AJ13"/>
  <c r="AL14"/>
  <c r="AH16"/>
  <c r="AJ17"/>
  <c r="AL18"/>
  <c r="AH20"/>
  <c r="AJ21"/>
  <c r="AL22"/>
  <c r="AH24"/>
  <c r="AJ25"/>
  <c r="AL26"/>
  <c r="AH28"/>
  <c r="AJ29"/>
  <c r="AL30"/>
  <c r="AH32"/>
  <c r="AJ33"/>
  <c r="AL34"/>
  <c r="AH36"/>
  <c r="AH18"/>
  <c r="AH34"/>
  <c r="AJ9"/>
  <c r="AK9"/>
  <c r="AK13"/>
  <c r="AI16"/>
  <c r="AI20"/>
  <c r="AK21"/>
  <c r="AM22"/>
  <c r="AI24"/>
  <c r="AK25"/>
  <c r="AI28"/>
  <c r="AK29"/>
  <c r="AI32"/>
  <c r="AK33"/>
  <c r="AM34"/>
  <c r="AI36"/>
  <c r="AH30"/>
  <c r="AM10"/>
  <c r="AK17"/>
  <c r="AM26"/>
  <c r="AH7"/>
  <c r="AJ8"/>
  <c r="AL9"/>
  <c r="AH11"/>
  <c r="AJ12"/>
  <c r="AL13"/>
  <c r="AH15"/>
  <c r="AJ16"/>
  <c r="AL17"/>
  <c r="AH19"/>
  <c r="AJ20"/>
  <c r="AL21"/>
  <c r="AH23"/>
  <c r="AJ24"/>
  <c r="AL25"/>
  <c r="AH27"/>
  <c r="AJ28"/>
  <c r="AL29"/>
  <c r="AH31"/>
  <c r="AJ32"/>
  <c r="AH35"/>
  <c r="AI8"/>
  <c r="AI12"/>
  <c r="AM14"/>
  <c r="AM18"/>
  <c r="AM30"/>
  <c r="AI7"/>
  <c r="AK8"/>
  <c r="AM9"/>
  <c r="AI11"/>
  <c r="AK12"/>
  <c r="AM13"/>
  <c r="AI15"/>
  <c r="AK16"/>
  <c r="AM17"/>
  <c r="AI19"/>
  <c r="AK20"/>
  <c r="AM21"/>
  <c r="AI23"/>
  <c r="AK24"/>
  <c r="AM25"/>
  <c r="AI27"/>
  <c r="AK28"/>
  <c r="AM29"/>
  <c r="AI31"/>
  <c r="AK32"/>
  <c r="AH10" i="15"/>
  <c r="AM20"/>
  <c r="AI22"/>
  <c r="AK23"/>
  <c r="AM24"/>
  <c r="AI26"/>
  <c r="AK27"/>
  <c r="AM28"/>
  <c r="AI30"/>
  <c r="AK31"/>
  <c r="AM32"/>
  <c r="AI34"/>
  <c r="AK35"/>
  <c r="AM36"/>
  <c r="AH26"/>
  <c r="AM12"/>
  <c r="AM16"/>
  <c r="AL7"/>
  <c r="AH9"/>
  <c r="AJ10"/>
  <c r="AL11"/>
  <c r="AH13"/>
  <c r="AJ14"/>
  <c r="AL15"/>
  <c r="AH17"/>
  <c r="AJ18"/>
  <c r="AL19"/>
  <c r="AH21"/>
  <c r="AJ22"/>
  <c r="AL23"/>
  <c r="AH25"/>
  <c r="AJ26"/>
  <c r="AL27"/>
  <c r="AH29"/>
  <c r="AJ30"/>
  <c r="AL31"/>
  <c r="AH33"/>
  <c r="AJ34"/>
  <c r="AL35"/>
  <c r="AH14"/>
  <c r="AH22"/>
  <c r="AH30"/>
  <c r="AI18"/>
  <c r="AM7"/>
  <c r="AI9"/>
  <c r="AK10"/>
  <c r="AM11"/>
  <c r="AI13"/>
  <c r="AK14"/>
  <c r="AM15"/>
  <c r="AI17"/>
  <c r="AK18"/>
  <c r="AM19"/>
  <c r="AI21"/>
  <c r="AK22"/>
  <c r="AM23"/>
  <c r="AI25"/>
  <c r="AK26"/>
  <c r="AM27"/>
  <c r="AI29"/>
  <c r="AK30"/>
  <c r="AM31"/>
  <c r="AI33"/>
  <c r="AK34"/>
  <c r="AM35"/>
  <c r="AH18"/>
  <c r="AH34"/>
  <c r="AM8"/>
  <c r="AI10"/>
  <c r="AI14"/>
  <c r="AH8"/>
  <c r="AJ9"/>
  <c r="AL10"/>
  <c r="AH12"/>
  <c r="AJ13"/>
  <c r="AL14"/>
  <c r="AH16"/>
  <c r="AJ17"/>
  <c r="AL18"/>
  <c r="AH20"/>
  <c r="AJ21"/>
  <c r="AL22"/>
  <c r="AH24"/>
  <c r="AJ25"/>
  <c r="AL26"/>
  <c r="AH28"/>
  <c r="AJ29"/>
  <c r="AL30"/>
  <c r="AH32"/>
  <c r="AJ33"/>
  <c r="AL34"/>
  <c r="AH36"/>
  <c r="AM14"/>
  <c r="AM18"/>
  <c r="AM22"/>
  <c r="AI28"/>
  <c r="AM34"/>
  <c r="AI36"/>
  <c r="AH7"/>
  <c r="AJ8"/>
  <c r="AL9"/>
  <c r="AH11"/>
  <c r="AJ12"/>
  <c r="AL13"/>
  <c r="AH15"/>
  <c r="AJ16"/>
  <c r="AL17"/>
  <c r="AH19"/>
  <c r="AJ20"/>
  <c r="AL21"/>
  <c r="AH23"/>
  <c r="AJ24"/>
  <c r="AL25"/>
  <c r="AH27"/>
  <c r="AJ28"/>
  <c r="AL29"/>
  <c r="AH31"/>
  <c r="AJ32"/>
  <c r="AM10"/>
  <c r="AM26"/>
  <c r="AM30"/>
  <c r="AI32"/>
  <c r="AI7"/>
  <c r="AK8"/>
  <c r="AM9"/>
  <c r="AI11"/>
  <c r="AK12"/>
  <c r="AM13"/>
  <c r="AI15"/>
  <c r="AK16"/>
  <c r="AM17"/>
  <c r="AI19"/>
  <c r="AK20"/>
  <c r="AM21"/>
  <c r="AI23"/>
  <c r="AK24"/>
  <c r="AM25"/>
  <c r="AI27"/>
  <c r="AK28"/>
  <c r="AM29"/>
  <c r="AI31"/>
  <c r="AK32"/>
  <c r="AH10" i="14"/>
  <c r="AK7"/>
  <c r="AM8"/>
  <c r="AI10"/>
  <c r="AK11"/>
  <c r="AM12"/>
  <c r="AI14"/>
  <c r="AK15"/>
  <c r="AM16"/>
  <c r="AI18"/>
  <c r="AK19"/>
  <c r="AM20"/>
  <c r="AI22"/>
  <c r="AK23"/>
  <c r="AM24"/>
  <c r="AI26"/>
  <c r="AK27"/>
  <c r="AM28"/>
  <c r="AI30"/>
  <c r="AK31"/>
  <c r="AM32"/>
  <c r="AI34"/>
  <c r="AK35"/>
  <c r="AM36"/>
  <c r="AH18"/>
  <c r="AH29"/>
  <c r="AJ30"/>
  <c r="AL31"/>
  <c r="AH33"/>
  <c r="AJ34"/>
  <c r="AL35"/>
  <c r="AH30"/>
  <c r="AJ14"/>
  <c r="AH21"/>
  <c r="AH25"/>
  <c r="AJ26"/>
  <c r="AM7"/>
  <c r="AI9"/>
  <c r="AK10"/>
  <c r="AM11"/>
  <c r="AI13"/>
  <c r="AK14"/>
  <c r="AM15"/>
  <c r="AI17"/>
  <c r="AK18"/>
  <c r="AM19"/>
  <c r="AI21"/>
  <c r="AK22"/>
  <c r="AM23"/>
  <c r="AI25"/>
  <c r="AK26"/>
  <c r="AM27"/>
  <c r="AI29"/>
  <c r="AK30"/>
  <c r="AM31"/>
  <c r="AI33"/>
  <c r="AK34"/>
  <c r="AM35"/>
  <c r="AH14"/>
  <c r="AH26"/>
  <c r="AH9"/>
  <c r="AH17"/>
  <c r="AJ18"/>
  <c r="AJ22"/>
  <c r="AH8"/>
  <c r="AJ9"/>
  <c r="AL10"/>
  <c r="AH12"/>
  <c r="AJ13"/>
  <c r="AL14"/>
  <c r="AH16"/>
  <c r="AJ17"/>
  <c r="AL18"/>
  <c r="AH20"/>
  <c r="AJ21"/>
  <c r="AL22"/>
  <c r="AH24"/>
  <c r="AJ25"/>
  <c r="AL26"/>
  <c r="AH28"/>
  <c r="AJ29"/>
  <c r="AL30"/>
  <c r="AH32"/>
  <c r="AJ33"/>
  <c r="AL34"/>
  <c r="AH36"/>
  <c r="AH22"/>
  <c r="AH34"/>
  <c r="AJ10"/>
  <c r="AH13"/>
  <c r="AI8"/>
  <c r="AK9"/>
  <c r="AM10"/>
  <c r="AI12"/>
  <c r="AK13"/>
  <c r="AM14"/>
  <c r="AI16"/>
  <c r="AK17"/>
  <c r="AM18"/>
  <c r="AI20"/>
  <c r="AK21"/>
  <c r="AM22"/>
  <c r="AI24"/>
  <c r="AK25"/>
  <c r="AM26"/>
  <c r="AI28"/>
  <c r="AK29"/>
  <c r="AM30"/>
  <c r="AI32"/>
  <c r="AK33"/>
  <c r="AM34"/>
  <c r="AI36"/>
  <c r="AH11"/>
  <c r="AH15"/>
  <c r="AH19"/>
  <c r="AJ20"/>
  <c r="AH31"/>
  <c r="AJ32"/>
  <c r="AH35"/>
  <c r="AJ36"/>
  <c r="AH23"/>
  <c r="AJ24"/>
  <c r="AI7"/>
  <c r="AK8"/>
  <c r="AM9"/>
  <c r="AI11"/>
  <c r="AK12"/>
  <c r="AM13"/>
  <c r="AI15"/>
  <c r="AK16"/>
  <c r="AM17"/>
  <c r="AI19"/>
  <c r="AK20"/>
  <c r="AM21"/>
  <c r="AI23"/>
  <c r="AK24"/>
  <c r="AM25"/>
  <c r="AI27"/>
  <c r="AK28"/>
  <c r="AM29"/>
  <c r="AI31"/>
  <c r="AK32"/>
  <c r="AH22" i="13"/>
  <c r="AI18"/>
  <c r="AK19"/>
  <c r="AM20"/>
  <c r="AI22"/>
  <c r="AK23"/>
  <c r="AM24"/>
  <c r="AI26"/>
  <c r="AK27"/>
  <c r="AM28"/>
  <c r="AI30"/>
  <c r="AK31"/>
  <c r="AM32"/>
  <c r="AI34"/>
  <c r="AK35"/>
  <c r="AM36"/>
  <c r="AH13"/>
  <c r="AJ14"/>
  <c r="AH10"/>
  <c r="AH26"/>
  <c r="AH29"/>
  <c r="AM7"/>
  <c r="AI9"/>
  <c r="AK10"/>
  <c r="AM11"/>
  <c r="AI13"/>
  <c r="AK14"/>
  <c r="AM15"/>
  <c r="AI17"/>
  <c r="AK18"/>
  <c r="AM19"/>
  <c r="AI21"/>
  <c r="AK22"/>
  <c r="AM23"/>
  <c r="AI25"/>
  <c r="AK26"/>
  <c r="AM27"/>
  <c r="AI29"/>
  <c r="AK30"/>
  <c r="AM31"/>
  <c r="AI33"/>
  <c r="AK34"/>
  <c r="AM35"/>
  <c r="AH18"/>
  <c r="AH34"/>
  <c r="AJ10"/>
  <c r="AH21"/>
  <c r="AH25"/>
  <c r="AJ30"/>
  <c r="AH8"/>
  <c r="AJ9"/>
  <c r="AL10"/>
  <c r="AH12"/>
  <c r="AJ13"/>
  <c r="AL14"/>
  <c r="AH16"/>
  <c r="AJ17"/>
  <c r="AL18"/>
  <c r="AH20"/>
  <c r="AJ21"/>
  <c r="AL22"/>
  <c r="AH24"/>
  <c r="AJ25"/>
  <c r="AL26"/>
  <c r="AH28"/>
  <c r="AJ29"/>
  <c r="AL30"/>
  <c r="AH32"/>
  <c r="AJ33"/>
  <c r="AL34"/>
  <c r="AH36"/>
  <c r="AH14"/>
  <c r="AH30"/>
  <c r="AI14"/>
  <c r="AH9"/>
  <c r="AI8"/>
  <c r="AK9"/>
  <c r="AM10"/>
  <c r="AI12"/>
  <c r="AK13"/>
  <c r="AM14"/>
  <c r="AI16"/>
  <c r="AK17"/>
  <c r="AM18"/>
  <c r="AI20"/>
  <c r="AK21"/>
  <c r="AM22"/>
  <c r="AI24"/>
  <c r="AK25"/>
  <c r="AM26"/>
  <c r="AI28"/>
  <c r="AK29"/>
  <c r="AM30"/>
  <c r="AI32"/>
  <c r="AK33"/>
  <c r="AM34"/>
  <c r="AI36"/>
  <c r="AH17"/>
  <c r="AJ18"/>
  <c r="AJ22"/>
  <c r="AJ26"/>
  <c r="AH33"/>
  <c r="AH7"/>
  <c r="AJ8"/>
  <c r="AL9"/>
  <c r="AH11"/>
  <c r="AJ12"/>
  <c r="AL13"/>
  <c r="AH15"/>
  <c r="AJ16"/>
  <c r="AL17"/>
  <c r="AH19"/>
  <c r="AJ20"/>
  <c r="AL21"/>
  <c r="AH23"/>
  <c r="AJ24"/>
  <c r="AL25"/>
  <c r="AH27"/>
  <c r="AJ28"/>
  <c r="AL29"/>
  <c r="AH31"/>
  <c r="AJ32"/>
  <c r="AJ36"/>
  <c r="AI10"/>
  <c r="AI7"/>
  <c r="AK8"/>
  <c r="AM9"/>
  <c r="AI11"/>
  <c r="AK12"/>
  <c r="AM13"/>
  <c r="AI15"/>
  <c r="AK16"/>
  <c r="AM17"/>
  <c r="AI19"/>
  <c r="AK20"/>
  <c r="AM21"/>
  <c r="AI23"/>
  <c r="AK24"/>
  <c r="AM25"/>
  <c r="AI27"/>
  <c r="AK28"/>
  <c r="AM29"/>
  <c r="AI31"/>
  <c r="AK32"/>
  <c r="AH22" i="12"/>
  <c r="AH18"/>
  <c r="AI22"/>
  <c r="AL7"/>
  <c r="AH9"/>
  <c r="AJ10"/>
  <c r="AL11"/>
  <c r="AH13"/>
  <c r="AJ14"/>
  <c r="AL15"/>
  <c r="AH17"/>
  <c r="AJ18"/>
  <c r="AL19"/>
  <c r="AH21"/>
  <c r="AJ22"/>
  <c r="AL23"/>
  <c r="AH25"/>
  <c r="AJ26"/>
  <c r="AL27"/>
  <c r="AH29"/>
  <c r="AJ30"/>
  <c r="AL31"/>
  <c r="AH33"/>
  <c r="AJ34"/>
  <c r="AL35"/>
  <c r="AI14"/>
  <c r="AI18"/>
  <c r="AM7"/>
  <c r="AI9"/>
  <c r="AK10"/>
  <c r="AM11"/>
  <c r="AI13"/>
  <c r="AK14"/>
  <c r="AM15"/>
  <c r="AI17"/>
  <c r="AK18"/>
  <c r="AM19"/>
  <c r="AI21"/>
  <c r="AK22"/>
  <c r="AM23"/>
  <c r="AI25"/>
  <c r="AK26"/>
  <c r="AM27"/>
  <c r="AI29"/>
  <c r="AK30"/>
  <c r="AM31"/>
  <c r="AI33"/>
  <c r="AK34"/>
  <c r="AM35"/>
  <c r="AH14"/>
  <c r="AH34"/>
  <c r="AH8"/>
  <c r="AJ9"/>
  <c r="AL10"/>
  <c r="AH12"/>
  <c r="AJ13"/>
  <c r="AL14"/>
  <c r="AH16"/>
  <c r="AJ17"/>
  <c r="AL18"/>
  <c r="AH20"/>
  <c r="AJ21"/>
  <c r="AL22"/>
  <c r="AH24"/>
  <c r="AJ25"/>
  <c r="AL26"/>
  <c r="AH28"/>
  <c r="AJ29"/>
  <c r="AL30"/>
  <c r="AH32"/>
  <c r="AJ33"/>
  <c r="AL34"/>
  <c r="AH36"/>
  <c r="AH26"/>
  <c r="AI10"/>
  <c r="AI34"/>
  <c r="AI8"/>
  <c r="AK9"/>
  <c r="AM10"/>
  <c r="AI12"/>
  <c r="AK13"/>
  <c r="AM14"/>
  <c r="AI16"/>
  <c r="AK17"/>
  <c r="AM18"/>
  <c r="AI20"/>
  <c r="AK21"/>
  <c r="AM22"/>
  <c r="AI24"/>
  <c r="AK25"/>
  <c r="AM26"/>
  <c r="AI28"/>
  <c r="AK29"/>
  <c r="AM30"/>
  <c r="AI32"/>
  <c r="AK33"/>
  <c r="AM34"/>
  <c r="AI36"/>
  <c r="AH10"/>
  <c r="AH7"/>
  <c r="AJ8"/>
  <c r="AL9"/>
  <c r="AH11"/>
  <c r="AJ12"/>
  <c r="AL13"/>
  <c r="AH15"/>
  <c r="AJ16"/>
  <c r="AL17"/>
  <c r="AH19"/>
  <c r="AJ20"/>
  <c r="AL21"/>
  <c r="AH23"/>
  <c r="AJ24"/>
  <c r="AL25"/>
  <c r="AH27"/>
  <c r="AJ28"/>
  <c r="AL29"/>
  <c r="AH31"/>
  <c r="AJ32"/>
  <c r="AH35"/>
  <c r="AI26"/>
  <c r="AI30"/>
  <c r="AI7"/>
  <c r="AK8"/>
  <c r="AM9"/>
  <c r="AI11"/>
  <c r="AK12"/>
  <c r="AM13"/>
  <c r="AI15"/>
  <c r="AK16"/>
  <c r="AM17"/>
  <c r="AI19"/>
  <c r="AK20"/>
  <c r="AM21"/>
  <c r="AI23"/>
  <c r="AK24"/>
  <c r="AM25"/>
  <c r="AI27"/>
  <c r="AK28"/>
  <c r="AM29"/>
  <c r="AI31"/>
  <c r="AK32"/>
  <c r="AJ7" i="11"/>
  <c r="AL8"/>
  <c r="AH10"/>
  <c r="AJ11"/>
  <c r="AL12"/>
  <c r="AH14"/>
  <c r="AJ15"/>
  <c r="AL16"/>
  <c r="AH18"/>
  <c r="AJ19"/>
  <c r="AL20"/>
  <c r="AH22"/>
  <c r="AJ23"/>
  <c r="AL24"/>
  <c r="AH26"/>
  <c r="AJ27"/>
  <c r="AL28"/>
  <c r="AH30"/>
  <c r="AJ31"/>
  <c r="AL32"/>
  <c r="AH34"/>
  <c r="AJ35"/>
  <c r="AL36"/>
  <c r="AK7"/>
  <c r="AM8"/>
  <c r="AI10"/>
  <c r="AK11"/>
  <c r="AM12"/>
  <c r="AI14"/>
  <c r="AK15"/>
  <c r="AM16"/>
  <c r="AI18"/>
  <c r="AK19"/>
  <c r="AM20"/>
  <c r="AI22"/>
  <c r="AK23"/>
  <c r="AM24"/>
  <c r="AI26"/>
  <c r="AK27"/>
  <c r="AM28"/>
  <c r="AI30"/>
  <c r="AK31"/>
  <c r="AM32"/>
  <c r="AI34"/>
  <c r="AK35"/>
  <c r="AM36"/>
  <c r="AL7"/>
  <c r="AH9"/>
  <c r="AJ10"/>
  <c r="AL11"/>
  <c r="AH13"/>
  <c r="AJ14"/>
  <c r="AL15"/>
  <c r="AH17"/>
  <c r="AJ18"/>
  <c r="AL19"/>
  <c r="AH21"/>
  <c r="AJ22"/>
  <c r="AL23"/>
  <c r="AH25"/>
  <c r="AJ26"/>
  <c r="AL27"/>
  <c r="AH29"/>
  <c r="AJ30"/>
  <c r="AL31"/>
  <c r="AH33"/>
  <c r="AJ34"/>
  <c r="AL35"/>
  <c r="AM7"/>
  <c r="AI9"/>
  <c r="AK10"/>
  <c r="AM11"/>
  <c r="AI13"/>
  <c r="AK14"/>
  <c r="AM15"/>
  <c r="AI17"/>
  <c r="AK18"/>
  <c r="AM19"/>
  <c r="AI21"/>
  <c r="AK22"/>
  <c r="AM23"/>
  <c r="AI25"/>
  <c r="AK26"/>
  <c r="AM27"/>
  <c r="AI29"/>
  <c r="AK30"/>
  <c r="AM31"/>
  <c r="AI33"/>
  <c r="AK34"/>
  <c r="AM35"/>
  <c r="AH8"/>
  <c r="AJ9"/>
  <c r="AL10"/>
  <c r="AH12"/>
  <c r="AJ13"/>
  <c r="AL14"/>
  <c r="AH16"/>
  <c r="AJ17"/>
  <c r="AL18"/>
  <c r="AH20"/>
  <c r="AJ21"/>
  <c r="AL22"/>
  <c r="AH24"/>
  <c r="AJ25"/>
  <c r="AL26"/>
  <c r="AH28"/>
  <c r="AJ29"/>
  <c r="AL30"/>
  <c r="AH32"/>
  <c r="AJ33"/>
  <c r="AL34"/>
  <c r="AH36"/>
  <c r="AI8"/>
  <c r="AK9"/>
  <c r="AM10"/>
  <c r="AI12"/>
  <c r="AK13"/>
  <c r="AM14"/>
  <c r="AI16"/>
  <c r="AK17"/>
  <c r="AM18"/>
  <c r="AI20"/>
  <c r="AK21"/>
  <c r="AM22"/>
  <c r="AI24"/>
  <c r="AK25"/>
  <c r="AM26"/>
  <c r="AI28"/>
  <c r="AK29"/>
  <c r="AM30"/>
  <c r="AI32"/>
  <c r="AK33"/>
  <c r="AM34"/>
  <c r="AI36"/>
  <c r="AH7"/>
  <c r="AJ8"/>
  <c r="AL9"/>
  <c r="AH11"/>
  <c r="AJ12"/>
  <c r="AL13"/>
  <c r="AH15"/>
  <c r="AJ16"/>
  <c r="AL17"/>
  <c r="AH19"/>
  <c r="AJ20"/>
  <c r="AL21"/>
  <c r="AH23"/>
  <c r="AJ24"/>
  <c r="AL25"/>
  <c r="AH27"/>
  <c r="AJ28"/>
  <c r="AL29"/>
  <c r="AH31"/>
  <c r="AJ32"/>
  <c r="AI7"/>
  <c r="AK8"/>
  <c r="AM9"/>
  <c r="AI11"/>
  <c r="AK12"/>
  <c r="AM13"/>
  <c r="AI15"/>
  <c r="AK16"/>
  <c r="AM17"/>
  <c r="AI19"/>
  <c r="AK20"/>
  <c r="AM21"/>
  <c r="AI23"/>
  <c r="AK24"/>
  <c r="AM25"/>
  <c r="AI27"/>
  <c r="AK28"/>
  <c r="AM29"/>
  <c r="AI31"/>
  <c r="AK32"/>
  <c r="AK7" i="10"/>
  <c r="AM8"/>
  <c r="AI10"/>
  <c r="AK11"/>
  <c r="AM12"/>
  <c r="AI14"/>
  <c r="AK15"/>
  <c r="AM16"/>
  <c r="AI18"/>
  <c r="AK19"/>
  <c r="AM20"/>
  <c r="AI22"/>
  <c r="AK23"/>
  <c r="AM24"/>
  <c r="AI26"/>
  <c r="AK27"/>
  <c r="AM28"/>
  <c r="AI30"/>
  <c r="AK31"/>
  <c r="AM32"/>
  <c r="AI34"/>
  <c r="AK35"/>
  <c r="AM36"/>
  <c r="AL7"/>
  <c r="AH9"/>
  <c r="AJ10"/>
  <c r="AL11"/>
  <c r="AH13"/>
  <c r="AJ14"/>
  <c r="AL15"/>
  <c r="AH17"/>
  <c r="AJ18"/>
  <c r="AL19"/>
  <c r="AH21"/>
  <c r="AJ22"/>
  <c r="AL23"/>
  <c r="AH25"/>
  <c r="AJ26"/>
  <c r="AL27"/>
  <c r="AH29"/>
  <c r="AJ30"/>
  <c r="AL31"/>
  <c r="AH33"/>
  <c r="AJ34"/>
  <c r="AL35"/>
  <c r="AM7"/>
  <c r="AI9"/>
  <c r="AK10"/>
  <c r="AM11"/>
  <c r="AI13"/>
  <c r="AK14"/>
  <c r="AM15"/>
  <c r="AI17"/>
  <c r="AK18"/>
  <c r="AM19"/>
  <c r="AI21"/>
  <c r="AK22"/>
  <c r="AM23"/>
  <c r="AI25"/>
  <c r="AK26"/>
  <c r="AM27"/>
  <c r="AI29"/>
  <c r="AK30"/>
  <c r="AM31"/>
  <c r="AI33"/>
  <c r="AK34"/>
  <c r="AM35"/>
  <c r="AH8"/>
  <c r="AJ9"/>
  <c r="AL10"/>
  <c r="AH12"/>
  <c r="AJ13"/>
  <c r="AL14"/>
  <c r="AH16"/>
  <c r="AJ17"/>
  <c r="AL18"/>
  <c r="AH20"/>
  <c r="AJ21"/>
  <c r="AL22"/>
  <c r="AH24"/>
  <c r="AJ25"/>
  <c r="AL26"/>
  <c r="AH28"/>
  <c r="AJ29"/>
  <c r="AL30"/>
  <c r="AH32"/>
  <c r="AJ33"/>
  <c r="AL34"/>
  <c r="AH36"/>
  <c r="AI8"/>
  <c r="AK9"/>
  <c r="AM10"/>
  <c r="AI12"/>
  <c r="AK13"/>
  <c r="AM14"/>
  <c r="AI16"/>
  <c r="AK17"/>
  <c r="AM18"/>
  <c r="AI20"/>
  <c r="AK21"/>
  <c r="AM22"/>
  <c r="AI24"/>
  <c r="AK25"/>
  <c r="AM26"/>
  <c r="AI28"/>
  <c r="AK29"/>
  <c r="AM30"/>
  <c r="AI32"/>
  <c r="AK33"/>
  <c r="AM34"/>
  <c r="AI36"/>
  <c r="AJ7"/>
  <c r="AL8"/>
  <c r="AJ11"/>
  <c r="AL12"/>
  <c r="AH14"/>
  <c r="AJ15"/>
  <c r="AL16"/>
  <c r="AH18"/>
  <c r="AJ19"/>
  <c r="AL20"/>
  <c r="AH22"/>
  <c r="AJ23"/>
  <c r="AL24"/>
  <c r="AH26"/>
  <c r="AJ27"/>
  <c r="AL28"/>
  <c r="AH30"/>
  <c r="AJ31"/>
  <c r="AL32"/>
  <c r="AH34"/>
  <c r="AJ35"/>
  <c r="AL36"/>
  <c r="AH7"/>
  <c r="AJ8"/>
  <c r="AL9"/>
  <c r="AH11"/>
  <c r="AJ12"/>
  <c r="AL13"/>
  <c r="AH15"/>
  <c r="AJ16"/>
  <c r="AL17"/>
  <c r="AH19"/>
  <c r="AJ20"/>
  <c r="AL21"/>
  <c r="AH23"/>
  <c r="AJ24"/>
  <c r="AL25"/>
  <c r="AH27"/>
  <c r="AJ28"/>
  <c r="AL29"/>
  <c r="AH31"/>
  <c r="AJ32"/>
  <c r="AH35"/>
  <c r="AI7"/>
  <c r="AK8"/>
  <c r="AM9"/>
  <c r="AI11"/>
  <c r="AK12"/>
  <c r="AM13"/>
  <c r="AI15"/>
  <c r="AK16"/>
  <c r="AM17"/>
  <c r="AI19"/>
  <c r="AK20"/>
  <c r="AM21"/>
  <c r="AI23"/>
  <c r="AK24"/>
  <c r="AM25"/>
  <c r="AI27"/>
  <c r="AK28"/>
  <c r="AM29"/>
  <c r="AI31"/>
  <c r="AK32"/>
  <c r="B36" i="8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36" i="7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36" i="6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36" i="5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36" i="1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36" i="15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36" i="14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36" i="13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36" i="12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36" i="11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36" i="10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8" i="9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7"/>
  <c r="A38" i="8"/>
  <c r="A38" i="7"/>
  <c r="A38" i="6"/>
  <c r="A38" i="5"/>
  <c r="A38" i="1"/>
  <c r="A38" i="15"/>
  <c r="A38" i="14"/>
  <c r="A38" i="13"/>
  <c r="A38" i="12"/>
  <c r="A38" i="11"/>
  <c r="A38" i="10"/>
  <c r="A38" i="9"/>
  <c r="C6" i="8"/>
  <c r="C6" i="7"/>
  <c r="C6" i="6"/>
  <c r="C6" i="5"/>
  <c r="C6" i="1"/>
  <c r="C6" i="15"/>
  <c r="C6" i="14"/>
  <c r="C6" i="13"/>
  <c r="C6" i="12"/>
  <c r="C6" i="11"/>
  <c r="C6" i="10"/>
  <c r="C6" i="9"/>
  <c r="A1"/>
  <c r="A1" i="10"/>
  <c r="A1" i="11"/>
  <c r="A1" i="12"/>
  <c r="A1" i="13"/>
  <c r="A1" i="14"/>
  <c r="A1" i="15"/>
  <c r="A1" i="1"/>
  <c r="A1" i="5"/>
  <c r="A1" i="6"/>
  <c r="A1" i="7"/>
  <c r="A1" i="8"/>
  <c r="AM6" i="9"/>
  <c r="AL6"/>
  <c r="AK6"/>
  <c r="AJ6"/>
  <c r="AI6"/>
  <c r="AH6"/>
  <c r="C4"/>
  <c r="AL38" i="5" l="1"/>
  <c r="AL38" i="7"/>
  <c r="AK9" i="9"/>
  <c r="AK13"/>
  <c r="AK17"/>
  <c r="AK21"/>
  <c r="AK25"/>
  <c r="AK29"/>
  <c r="AK33"/>
  <c r="AK8"/>
  <c r="AK12"/>
  <c r="AK16"/>
  <c r="AK20"/>
  <c r="AK24"/>
  <c r="AK28"/>
  <c r="AK32"/>
  <c r="AK36"/>
  <c r="AK10"/>
  <c r="AK18"/>
  <c r="AK26"/>
  <c r="AK34"/>
  <c r="AK11"/>
  <c r="AK15"/>
  <c r="AK19"/>
  <c r="AK23"/>
  <c r="AK27"/>
  <c r="AK31"/>
  <c r="AK35"/>
  <c r="AK14"/>
  <c r="AK22"/>
  <c r="AK30"/>
  <c r="AK7"/>
  <c r="AL38" i="13"/>
  <c r="AJ38" i="8"/>
  <c r="AK38" i="13"/>
  <c r="AL7" i="9"/>
  <c r="AL10"/>
  <c r="AL9"/>
  <c r="AL13"/>
  <c r="AL17"/>
  <c r="AL21"/>
  <c r="AL25"/>
  <c r="AL29"/>
  <c r="AL33"/>
  <c r="AL8"/>
  <c r="AL12"/>
  <c r="AL20"/>
  <c r="AL24"/>
  <c r="AL32"/>
  <c r="AL16"/>
  <c r="AL28"/>
  <c r="AL36"/>
  <c r="AL14"/>
  <c r="AL18"/>
  <c r="AL11"/>
  <c r="AL15"/>
  <c r="AL19"/>
  <c r="AL27"/>
  <c r="AL35"/>
  <c r="AL23"/>
  <c r="AL31"/>
  <c r="AL22"/>
  <c r="G24" i="4" s="1"/>
  <c r="AL34" i="9"/>
  <c r="G36" i="4" s="1"/>
  <c r="AL30" i="9"/>
  <c r="AL26"/>
  <c r="AJ38" i="13"/>
  <c r="AK38" i="15"/>
  <c r="AJ38"/>
  <c r="AJ38" i="1"/>
  <c r="AJ38" i="12"/>
  <c r="AI38" i="13"/>
  <c r="AL38" i="14"/>
  <c r="AJ38" i="5"/>
  <c r="AJ38" i="7"/>
  <c r="AH16" i="9"/>
  <c r="AH20"/>
  <c r="AH24"/>
  <c r="AH11"/>
  <c r="C13" i="4" s="1"/>
  <c r="AH15" i="9"/>
  <c r="AH19"/>
  <c r="AH23"/>
  <c r="AH27"/>
  <c r="AH31"/>
  <c r="AH35"/>
  <c r="AH18"/>
  <c r="AH22"/>
  <c r="AH30"/>
  <c r="AH7"/>
  <c r="C9" i="4" s="1"/>
  <c r="AH10" i="9"/>
  <c r="C12" i="4" s="1"/>
  <c r="AH14" i="9"/>
  <c r="AH26"/>
  <c r="AH34"/>
  <c r="AH9"/>
  <c r="C11" i="4" s="1"/>
  <c r="AH17" i="9"/>
  <c r="AH25"/>
  <c r="AH33"/>
  <c r="AH8"/>
  <c r="C10" i="4" s="1"/>
  <c r="AH13" i="9"/>
  <c r="AH21"/>
  <c r="AH29"/>
  <c r="AH12"/>
  <c r="AH36"/>
  <c r="AH28"/>
  <c r="AH32"/>
  <c r="AK38" i="12"/>
  <c r="AH38"/>
  <c r="AJ38" i="14"/>
  <c r="AI38" i="5"/>
  <c r="AH38"/>
  <c r="AM10" i="9"/>
  <c r="AM14"/>
  <c r="AM18"/>
  <c r="AM22"/>
  <c r="AM26"/>
  <c r="AM30"/>
  <c r="AM34"/>
  <c r="AM7"/>
  <c r="AM9"/>
  <c r="AM13"/>
  <c r="AM17"/>
  <c r="AM21"/>
  <c r="AM25"/>
  <c r="AM29"/>
  <c r="AM33"/>
  <c r="AM15"/>
  <c r="AM23"/>
  <c r="AM31"/>
  <c r="AM8"/>
  <c r="AM12"/>
  <c r="AM16"/>
  <c r="AM20"/>
  <c r="AM24"/>
  <c r="AM28"/>
  <c r="AM32"/>
  <c r="AM36"/>
  <c r="AM11"/>
  <c r="AM19"/>
  <c r="AM27"/>
  <c r="AM35"/>
  <c r="AI8"/>
  <c r="AI12"/>
  <c r="AI16"/>
  <c r="AI20"/>
  <c r="AI24"/>
  <c r="AI28"/>
  <c r="AI32"/>
  <c r="AI36"/>
  <c r="AI11"/>
  <c r="AI15"/>
  <c r="AI19"/>
  <c r="AI23"/>
  <c r="AI27"/>
  <c r="AI31"/>
  <c r="AI35"/>
  <c r="AI21"/>
  <c r="AI29"/>
  <c r="AI10"/>
  <c r="AI14"/>
  <c r="AI18"/>
  <c r="AI22"/>
  <c r="AI26"/>
  <c r="AI30"/>
  <c r="AI34"/>
  <c r="AI9"/>
  <c r="AI13"/>
  <c r="AI17"/>
  <c r="AI25"/>
  <c r="AI33"/>
  <c r="AI7"/>
  <c r="AH38" i="14"/>
  <c r="AL38" i="6"/>
  <c r="AK38" i="8"/>
  <c r="AJ8" i="9"/>
  <c r="AJ12"/>
  <c r="AJ16"/>
  <c r="AJ20"/>
  <c r="AJ24"/>
  <c r="AJ28"/>
  <c r="AJ32"/>
  <c r="AJ36"/>
  <c r="AJ15"/>
  <c r="AJ27"/>
  <c r="AJ35"/>
  <c r="AJ11"/>
  <c r="AJ19"/>
  <c r="AJ23"/>
  <c r="AJ31"/>
  <c r="AJ7"/>
  <c r="AJ9"/>
  <c r="AJ25"/>
  <c r="AJ10"/>
  <c r="AJ14"/>
  <c r="AJ22"/>
  <c r="AJ30"/>
  <c r="AJ13"/>
  <c r="AJ17"/>
  <c r="AJ21"/>
  <c r="AJ18"/>
  <c r="AJ26"/>
  <c r="AJ34"/>
  <c r="AJ33"/>
  <c r="AJ29"/>
  <c r="AK38" i="1"/>
  <c r="AM38" i="6"/>
  <c r="AM38" i="8"/>
  <c r="AI38"/>
  <c r="AL38"/>
  <c r="AH38"/>
  <c r="AI38" i="7"/>
  <c r="AH38"/>
  <c r="AK38"/>
  <c r="AM38"/>
  <c r="AH38" i="6"/>
  <c r="AI38"/>
  <c r="AJ38"/>
  <c r="AK38"/>
  <c r="AM38" i="5"/>
  <c r="AK38"/>
  <c r="AI38" i="1"/>
  <c r="AL38"/>
  <c r="AH38"/>
  <c r="AM38"/>
  <c r="AM38" i="15"/>
  <c r="AI38"/>
  <c r="AH38"/>
  <c r="AL38"/>
  <c r="AM38" i="14"/>
  <c r="AI38"/>
  <c r="AK38"/>
  <c r="AH38" i="13"/>
  <c r="AM38"/>
  <c r="AM38" i="12"/>
  <c r="AI38"/>
  <c r="AL38"/>
  <c r="AK38" i="11"/>
  <c r="AH38"/>
  <c r="AL38"/>
  <c r="AM38"/>
  <c r="AI38"/>
  <c r="AJ38"/>
  <c r="AJ38" i="10"/>
  <c r="AL38"/>
  <c r="AH38"/>
  <c r="AM38"/>
  <c r="AI38"/>
  <c r="AK38"/>
  <c r="G30" i="4"/>
  <c r="G32"/>
  <c r="G20" l="1"/>
  <c r="G34"/>
  <c r="G38"/>
  <c r="G16"/>
  <c r="G26"/>
  <c r="F28"/>
  <c r="F32"/>
  <c r="F24"/>
  <c r="F33"/>
  <c r="F36"/>
  <c r="F37"/>
  <c r="G28"/>
  <c r="G37"/>
  <c r="G35"/>
  <c r="G33"/>
  <c r="G31"/>
  <c r="G29"/>
  <c r="G27"/>
  <c r="G25"/>
  <c r="G23"/>
  <c r="G21"/>
  <c r="G19"/>
  <c r="G17"/>
  <c r="G13"/>
  <c r="F29"/>
  <c r="F25"/>
  <c r="G12"/>
  <c r="F20"/>
  <c r="F16"/>
  <c r="G15"/>
  <c r="F35"/>
  <c r="F31"/>
  <c r="F27"/>
  <c r="F21"/>
  <c r="G22"/>
  <c r="G18"/>
  <c r="G14"/>
  <c r="AK38" i="9"/>
  <c r="AL38"/>
  <c r="F12" i="4"/>
  <c r="F17"/>
  <c r="G10"/>
  <c r="G11"/>
  <c r="F11"/>
  <c r="F23"/>
  <c r="F19"/>
  <c r="F15"/>
  <c r="F34"/>
  <c r="F26"/>
  <c r="F18"/>
  <c r="F38"/>
  <c r="F30"/>
  <c r="F22"/>
  <c r="F14"/>
  <c r="F10"/>
  <c r="F13"/>
  <c r="G9"/>
  <c r="F9"/>
  <c r="F40" l="1"/>
  <c r="G40"/>
  <c r="D38"/>
  <c r="E38" l="1"/>
  <c r="H38"/>
  <c r="I38" l="1"/>
  <c r="D6" i="5"/>
  <c r="E13" i="4" l="1"/>
  <c r="E9"/>
  <c r="E11"/>
  <c r="H13"/>
  <c r="H11"/>
  <c r="D10"/>
  <c r="D12"/>
  <c r="H12"/>
  <c r="H10"/>
  <c r="E10"/>
  <c r="E12"/>
  <c r="D11"/>
  <c r="D13"/>
  <c r="AH38" i="9"/>
  <c r="AI38"/>
  <c r="AJ38"/>
  <c r="AM38"/>
  <c r="D6" i="6"/>
  <c r="E6" s="1"/>
  <c r="D6" i="7"/>
  <c r="D5" s="1"/>
  <c r="D5" i="5"/>
  <c r="E6"/>
  <c r="C5"/>
  <c r="D14" i="4"/>
  <c r="E14"/>
  <c r="H14"/>
  <c r="D15"/>
  <c r="E15"/>
  <c r="H15"/>
  <c r="D16"/>
  <c r="E16"/>
  <c r="H16"/>
  <c r="D17"/>
  <c r="E17"/>
  <c r="H17"/>
  <c r="D18"/>
  <c r="E18"/>
  <c r="H18"/>
  <c r="D19"/>
  <c r="E19"/>
  <c r="H19"/>
  <c r="D20"/>
  <c r="E20"/>
  <c r="H20"/>
  <c r="D21"/>
  <c r="E21"/>
  <c r="H21"/>
  <c r="D22"/>
  <c r="E22"/>
  <c r="H22"/>
  <c r="D23"/>
  <c r="E23"/>
  <c r="H23"/>
  <c r="D24"/>
  <c r="E24"/>
  <c r="H24"/>
  <c r="D25"/>
  <c r="E25"/>
  <c r="H25"/>
  <c r="D26"/>
  <c r="E26"/>
  <c r="H26"/>
  <c r="D27"/>
  <c r="E27"/>
  <c r="H27"/>
  <c r="D28"/>
  <c r="E28"/>
  <c r="H28"/>
  <c r="D29"/>
  <c r="E29"/>
  <c r="H29"/>
  <c r="D30"/>
  <c r="E30"/>
  <c r="H30"/>
  <c r="D31"/>
  <c r="E31"/>
  <c r="H31"/>
  <c r="D32"/>
  <c r="E32"/>
  <c r="H32"/>
  <c r="D33"/>
  <c r="E33"/>
  <c r="H33"/>
  <c r="D34"/>
  <c r="E34"/>
  <c r="H34"/>
  <c r="D35"/>
  <c r="E35"/>
  <c r="H35"/>
  <c r="D36"/>
  <c r="E36"/>
  <c r="H36"/>
  <c r="D37"/>
  <c r="E37"/>
  <c r="H37"/>
  <c r="H9"/>
  <c r="D9"/>
  <c r="I10" l="1"/>
  <c r="I11"/>
  <c r="I37"/>
  <c r="I35"/>
  <c r="I33"/>
  <c r="I31"/>
  <c r="I29"/>
  <c r="I27"/>
  <c r="I25"/>
  <c r="I23"/>
  <c r="I21"/>
  <c r="I19"/>
  <c r="I17"/>
  <c r="I15"/>
  <c r="I12"/>
  <c r="I9"/>
  <c r="I36"/>
  <c r="I34"/>
  <c r="I32"/>
  <c r="I30"/>
  <c r="I28"/>
  <c r="I26"/>
  <c r="I24"/>
  <c r="I22"/>
  <c r="I20"/>
  <c r="I18"/>
  <c r="I16"/>
  <c r="I14"/>
  <c r="I13"/>
  <c r="D6" i="8"/>
  <c r="D5" s="1"/>
  <c r="D6" i="13"/>
  <c r="E6" s="1"/>
  <c r="D6" i="12"/>
  <c r="E6" s="1"/>
  <c r="C40" i="4"/>
  <c r="E40"/>
  <c r="D5" i="6"/>
  <c r="D6" i="14"/>
  <c r="D5" s="1"/>
  <c r="C5" i="7"/>
  <c r="E6"/>
  <c r="E5" s="1"/>
  <c r="C5" i="6"/>
  <c r="D40" i="4"/>
  <c r="H40"/>
  <c r="F6" i="6"/>
  <c r="E5"/>
  <c r="F6" i="5"/>
  <c r="E5"/>
  <c r="D6" i="1"/>
  <c r="D5" s="1"/>
  <c r="C5"/>
  <c r="I40" i="4" l="1"/>
  <c r="C5" i="8"/>
  <c r="E6"/>
  <c r="E5" s="1"/>
  <c r="D6" i="15"/>
  <c r="C5"/>
  <c r="E6" i="14"/>
  <c r="F6" s="1"/>
  <c r="C5"/>
  <c r="D5" i="12"/>
  <c r="F6" i="7"/>
  <c r="F5" s="1"/>
  <c r="C5" i="12"/>
  <c r="D6" i="11"/>
  <c r="C5"/>
  <c r="D5" i="13"/>
  <c r="C5" i="10"/>
  <c r="D6"/>
  <c r="C5" i="13"/>
  <c r="D6" i="9"/>
  <c r="C5"/>
  <c r="F6" i="13"/>
  <c r="E5"/>
  <c r="F6" i="12"/>
  <c r="E5"/>
  <c r="G6" i="6"/>
  <c r="F5"/>
  <c r="F5" i="5"/>
  <c r="G6"/>
  <c r="E6" i="1"/>
  <c r="E5" s="1"/>
  <c r="F6" i="8" l="1"/>
  <c r="D5" i="15"/>
  <c r="E6"/>
  <c r="E5" i="14"/>
  <c r="G6" i="7"/>
  <c r="H6" s="1"/>
  <c r="E6" i="11"/>
  <c r="D5"/>
  <c r="E6" i="10"/>
  <c r="D5"/>
  <c r="E6" i="9"/>
  <c r="D5"/>
  <c r="G6" i="14"/>
  <c r="F5"/>
  <c r="G6" i="13"/>
  <c r="F5"/>
  <c r="G6" i="12"/>
  <c r="F5"/>
  <c r="H6" i="6"/>
  <c r="G5"/>
  <c r="H6" i="5"/>
  <c r="G5"/>
  <c r="F6" i="1"/>
  <c r="F5" s="1"/>
  <c r="F5" i="8" l="1"/>
  <c r="G6"/>
  <c r="G5" i="7"/>
  <c r="E5" i="15"/>
  <c r="F6"/>
  <c r="F6" i="11"/>
  <c r="E5"/>
  <c r="F6" i="10"/>
  <c r="E5"/>
  <c r="F6" i="9"/>
  <c r="E5"/>
  <c r="H6" i="14"/>
  <c r="G5"/>
  <c r="H6" i="13"/>
  <c r="G5"/>
  <c r="H6" i="12"/>
  <c r="G5"/>
  <c r="H5" i="7"/>
  <c r="I6"/>
  <c r="I6" i="6"/>
  <c r="H5"/>
  <c r="I6" i="5"/>
  <c r="H5"/>
  <c r="G6" i="1"/>
  <c r="G5" s="1"/>
  <c r="H6" i="8" l="1"/>
  <c r="G5"/>
  <c r="F5" i="15"/>
  <c r="G6"/>
  <c r="G6" i="11"/>
  <c r="F5"/>
  <c r="G6" i="10"/>
  <c r="F5"/>
  <c r="G6" i="9"/>
  <c r="F5"/>
  <c r="I6" i="14"/>
  <c r="H5"/>
  <c r="I6" i="13"/>
  <c r="H5"/>
  <c r="I6" i="12"/>
  <c r="H5"/>
  <c r="J6" i="7"/>
  <c r="I5"/>
  <c r="J6" i="6"/>
  <c r="I5"/>
  <c r="I5" i="5"/>
  <c r="J6"/>
  <c r="H6" i="1"/>
  <c r="H5" s="1"/>
  <c r="H5" i="8" l="1"/>
  <c r="I6"/>
  <c r="H6" i="15"/>
  <c r="G5"/>
  <c r="H6" i="11"/>
  <c r="G5"/>
  <c r="H6" i="10"/>
  <c r="G5"/>
  <c r="H6" i="9"/>
  <c r="G5"/>
  <c r="J6" i="14"/>
  <c r="I5"/>
  <c r="J6" i="13"/>
  <c r="I5"/>
  <c r="J6" i="12"/>
  <c r="I5"/>
  <c r="J5" i="7"/>
  <c r="K6"/>
  <c r="K6" i="6"/>
  <c r="J5"/>
  <c r="K6" i="5"/>
  <c r="J5"/>
  <c r="I6" i="1"/>
  <c r="I5" s="1"/>
  <c r="J6" i="8" l="1"/>
  <c r="I5"/>
  <c r="H5" i="15"/>
  <c r="I6"/>
  <c r="I6" i="11"/>
  <c r="H5"/>
  <c r="I6" i="10"/>
  <c r="H5"/>
  <c r="I6" i="9"/>
  <c r="H5"/>
  <c r="K6" i="14"/>
  <c r="J5"/>
  <c r="K6" i="13"/>
  <c r="J5"/>
  <c r="K6" i="12"/>
  <c r="J5"/>
  <c r="L6" i="7"/>
  <c r="K5"/>
  <c r="L6" i="6"/>
  <c r="K5"/>
  <c r="L6" i="5"/>
  <c r="K5"/>
  <c r="J6" i="1"/>
  <c r="J5" s="1"/>
  <c r="K6" i="8" l="1"/>
  <c r="J5"/>
  <c r="J6" i="15"/>
  <c r="I5"/>
  <c r="J6" i="11"/>
  <c r="I5"/>
  <c r="J6" i="10"/>
  <c r="I5"/>
  <c r="J6" i="9"/>
  <c r="I5"/>
  <c r="L6" i="14"/>
  <c r="K5"/>
  <c r="L6" i="13"/>
  <c r="K5"/>
  <c r="L6" i="12"/>
  <c r="K5"/>
  <c r="M6" i="7"/>
  <c r="L5"/>
  <c r="M6" i="6"/>
  <c r="L5"/>
  <c r="M6" i="5"/>
  <c r="L5"/>
  <c r="K6" i="1"/>
  <c r="K5" s="1"/>
  <c r="L6" i="8" l="1"/>
  <c r="K5"/>
  <c r="K6" i="15"/>
  <c r="J5"/>
  <c r="K6" i="11"/>
  <c r="J5"/>
  <c r="K6" i="10"/>
  <c r="J5"/>
  <c r="K6" i="9"/>
  <c r="J5"/>
  <c r="M6" i="14"/>
  <c r="L5"/>
  <c r="M6" i="13"/>
  <c r="L5"/>
  <c r="M6" i="12"/>
  <c r="L5"/>
  <c r="N6" i="7"/>
  <c r="M5"/>
  <c r="N6" i="6"/>
  <c r="M5"/>
  <c r="N6" i="5"/>
  <c r="M5"/>
  <c r="L6" i="1"/>
  <c r="L5" s="1"/>
  <c r="M6" i="8" l="1"/>
  <c r="L5"/>
  <c r="L6" i="15"/>
  <c r="K5"/>
  <c r="L6" i="11"/>
  <c r="K5"/>
  <c r="L6" i="10"/>
  <c r="K5"/>
  <c r="L6" i="9"/>
  <c r="K5"/>
  <c r="N6" i="14"/>
  <c r="M5"/>
  <c r="N6" i="13"/>
  <c r="M5"/>
  <c r="N6" i="12"/>
  <c r="M5"/>
  <c r="N5" i="7"/>
  <c r="O6"/>
  <c r="O6" i="6"/>
  <c r="N5"/>
  <c r="N5" i="5"/>
  <c r="O6"/>
  <c r="M6" i="1"/>
  <c r="M5" s="1"/>
  <c r="N6" i="8" l="1"/>
  <c r="M5"/>
  <c r="L5" i="15"/>
  <c r="M6"/>
  <c r="M6" i="11"/>
  <c r="L5"/>
  <c r="M6" i="10"/>
  <c r="L5"/>
  <c r="M6" i="9"/>
  <c r="L5"/>
  <c r="O6" i="14"/>
  <c r="N5"/>
  <c r="O6" i="13"/>
  <c r="N5"/>
  <c r="O6" i="12"/>
  <c r="N5"/>
  <c r="P6" i="7"/>
  <c r="O5"/>
  <c r="P6" i="6"/>
  <c r="O5"/>
  <c r="P6" i="5"/>
  <c r="O5"/>
  <c r="N6" i="1"/>
  <c r="N5" s="1"/>
  <c r="O6" i="8" l="1"/>
  <c r="N5"/>
  <c r="N6" i="15"/>
  <c r="M5"/>
  <c r="N6" i="11"/>
  <c r="M5"/>
  <c r="N6" i="10"/>
  <c r="M5"/>
  <c r="N6" i="9"/>
  <c r="M5"/>
  <c r="P6" i="14"/>
  <c r="O5"/>
  <c r="P6" i="13"/>
  <c r="O5"/>
  <c r="P6" i="12"/>
  <c r="O5"/>
  <c r="Q6" i="7"/>
  <c r="P5"/>
  <c r="P5" i="6"/>
  <c r="Q6"/>
  <c r="Q6" i="5"/>
  <c r="P5"/>
  <c r="O6" i="1"/>
  <c r="O5" s="1"/>
  <c r="P6" i="8" l="1"/>
  <c r="O5"/>
  <c r="O6" i="15"/>
  <c r="N5"/>
  <c r="O6" i="11"/>
  <c r="N5"/>
  <c r="O6" i="10"/>
  <c r="N5"/>
  <c r="O6" i="9"/>
  <c r="N5"/>
  <c r="Q6" i="14"/>
  <c r="P5"/>
  <c r="Q6" i="13"/>
  <c r="P5"/>
  <c r="Q6" i="12"/>
  <c r="P5"/>
  <c r="R6" i="7"/>
  <c r="Q5"/>
  <c r="R6" i="6"/>
  <c r="Q5"/>
  <c r="R6" i="5"/>
  <c r="Q5"/>
  <c r="P6" i="1"/>
  <c r="P5" s="1"/>
  <c r="Q6" i="8" l="1"/>
  <c r="P5"/>
  <c r="P6" i="15"/>
  <c r="O5"/>
  <c r="P6" i="11"/>
  <c r="O5"/>
  <c r="P6" i="10"/>
  <c r="O5"/>
  <c r="P6" i="9"/>
  <c r="O5"/>
  <c r="R6" i="14"/>
  <c r="Q5"/>
  <c r="R6" i="13"/>
  <c r="Q5"/>
  <c r="R6" i="12"/>
  <c r="Q5"/>
  <c r="R5" i="7"/>
  <c r="S6"/>
  <c r="S6" i="6"/>
  <c r="R5"/>
  <c r="R5" i="5"/>
  <c r="S6"/>
  <c r="Q6" i="1"/>
  <c r="Q5" s="1"/>
  <c r="R6" i="8" l="1"/>
  <c r="Q5"/>
  <c r="Q6" i="15"/>
  <c r="P5"/>
  <c r="Q6" i="11"/>
  <c r="P5"/>
  <c r="Q6" i="10"/>
  <c r="P5"/>
  <c r="Q6" i="9"/>
  <c r="P5"/>
  <c r="S6" i="14"/>
  <c r="R5"/>
  <c r="S6" i="13"/>
  <c r="R5"/>
  <c r="S6" i="12"/>
  <c r="R5"/>
  <c r="T6" i="7"/>
  <c r="S5"/>
  <c r="T6" i="6"/>
  <c r="S5"/>
  <c r="T6" i="5"/>
  <c r="S5"/>
  <c r="R6" i="1"/>
  <c r="R5" s="1"/>
  <c r="S6" i="8" l="1"/>
  <c r="R5"/>
  <c r="R6" i="15"/>
  <c r="Q5"/>
  <c r="R6" i="11"/>
  <c r="Q5"/>
  <c r="R6" i="10"/>
  <c r="Q5"/>
  <c r="R6" i="9"/>
  <c r="Q5"/>
  <c r="T6" i="14"/>
  <c r="S5"/>
  <c r="T6" i="13"/>
  <c r="S5"/>
  <c r="T6" i="12"/>
  <c r="S5"/>
  <c r="U6" i="7"/>
  <c r="T5"/>
  <c r="U6" i="6"/>
  <c r="T5"/>
  <c r="U6" i="5"/>
  <c r="T5"/>
  <c r="S6" i="1"/>
  <c r="S5" s="1"/>
  <c r="T6" i="8" l="1"/>
  <c r="S5"/>
  <c r="S6" i="15"/>
  <c r="R5"/>
  <c r="S6" i="11"/>
  <c r="R5"/>
  <c r="S6" i="10"/>
  <c r="R5"/>
  <c r="S6" i="9"/>
  <c r="R5"/>
  <c r="U6" i="14"/>
  <c r="T5"/>
  <c r="U6" i="13"/>
  <c r="T5"/>
  <c r="U6" i="12"/>
  <c r="T5"/>
  <c r="V6" i="7"/>
  <c r="U5"/>
  <c r="V6" i="6"/>
  <c r="U5"/>
  <c r="V6" i="5"/>
  <c r="U5"/>
  <c r="T6" i="1"/>
  <c r="T5" s="1"/>
  <c r="U6" i="8" l="1"/>
  <c r="T5"/>
  <c r="T6" i="15"/>
  <c r="S5"/>
  <c r="T6" i="11"/>
  <c r="S5"/>
  <c r="T6" i="10"/>
  <c r="S5"/>
  <c r="T6" i="9"/>
  <c r="S5"/>
  <c r="V6" i="14"/>
  <c r="U5"/>
  <c r="V6" i="13"/>
  <c r="U5"/>
  <c r="V6" i="12"/>
  <c r="U5"/>
  <c r="V5" i="7"/>
  <c r="W6"/>
  <c r="W6" i="6"/>
  <c r="V5"/>
  <c r="V5" i="5"/>
  <c r="W6"/>
  <c r="U6" i="1"/>
  <c r="U5" s="1"/>
  <c r="V6" i="8" l="1"/>
  <c r="U5"/>
  <c r="U6" i="15"/>
  <c r="T5"/>
  <c r="U6" i="11"/>
  <c r="T5"/>
  <c r="U6" i="10"/>
  <c r="T5"/>
  <c r="U6" i="9"/>
  <c r="T5"/>
  <c r="W6" i="14"/>
  <c r="V5"/>
  <c r="W6" i="13"/>
  <c r="V5"/>
  <c r="W6" i="12"/>
  <c r="V5"/>
  <c r="X6" i="7"/>
  <c r="W5"/>
  <c r="X6" i="6"/>
  <c r="W5"/>
  <c r="X6" i="5"/>
  <c r="W5"/>
  <c r="V6" i="1"/>
  <c r="V5" s="1"/>
  <c r="W6" i="8" l="1"/>
  <c r="V5"/>
  <c r="V6" i="15"/>
  <c r="U5"/>
  <c r="V6" i="11"/>
  <c r="U5"/>
  <c r="V6" i="10"/>
  <c r="U5"/>
  <c r="V6" i="9"/>
  <c r="U5"/>
  <c r="X6" i="14"/>
  <c r="W5"/>
  <c r="X6" i="13"/>
  <c r="W5"/>
  <c r="X6" i="12"/>
  <c r="W5"/>
  <c r="Y6" i="7"/>
  <c r="X5"/>
  <c r="Y6" i="6"/>
  <c r="X5"/>
  <c r="Y6" i="5"/>
  <c r="X5"/>
  <c r="W6" i="1"/>
  <c r="W5" s="1"/>
  <c r="W5" i="8" l="1"/>
  <c r="X6"/>
  <c r="W6" i="15"/>
  <c r="V5"/>
  <c r="W6" i="11"/>
  <c r="V5"/>
  <c r="W6" i="10"/>
  <c r="V5"/>
  <c r="W6" i="9"/>
  <c r="V5"/>
  <c r="Y6" i="14"/>
  <c r="X5"/>
  <c r="Y6" i="13"/>
  <c r="X5"/>
  <c r="Y6" i="12"/>
  <c r="X5"/>
  <c r="Z6" i="7"/>
  <c r="Y5"/>
  <c r="Z6" i="6"/>
  <c r="Y5"/>
  <c r="Z6" i="5"/>
  <c r="Y5"/>
  <c r="X6" i="1"/>
  <c r="X5" s="1"/>
  <c r="X5" i="8" l="1"/>
  <c r="Y6"/>
  <c r="X6" i="15"/>
  <c r="W5"/>
  <c r="X6" i="11"/>
  <c r="W5"/>
  <c r="X6" i="10"/>
  <c r="W5"/>
  <c r="X6" i="9"/>
  <c r="W5"/>
  <c r="Z6" i="14"/>
  <c r="Y5"/>
  <c r="Z6" i="13"/>
  <c r="Y5"/>
  <c r="Z6" i="12"/>
  <c r="Y5"/>
  <c r="Z5" i="7"/>
  <c r="AA6"/>
  <c r="AA6" i="6"/>
  <c r="Z5"/>
  <c r="Z5" i="5"/>
  <c r="AA6"/>
  <c r="Y6" i="1"/>
  <c r="Y5" s="1"/>
  <c r="Y5" i="8" l="1"/>
  <c r="Z6"/>
  <c r="Y6" i="15"/>
  <c r="X5"/>
  <c r="Y6" i="11"/>
  <c r="X5"/>
  <c r="Y6" i="10"/>
  <c r="X5"/>
  <c r="Y6" i="9"/>
  <c r="X5"/>
  <c r="AA6" i="14"/>
  <c r="Z5"/>
  <c r="AA6" i="13"/>
  <c r="Z5"/>
  <c r="AA6" i="12"/>
  <c r="Z5"/>
  <c r="AB6" i="7"/>
  <c r="AA5"/>
  <c r="AB6" i="6"/>
  <c r="AA5"/>
  <c r="AB6" i="5"/>
  <c r="AA5"/>
  <c r="Z6" i="1"/>
  <c r="Z5" s="1"/>
  <c r="Z5" i="8" l="1"/>
  <c r="AA6"/>
  <c r="Z6" i="15"/>
  <c r="Y5"/>
  <c r="Z6" i="11"/>
  <c r="Y5"/>
  <c r="Z6" i="10"/>
  <c r="Y5"/>
  <c r="Z6" i="9"/>
  <c r="Y5"/>
  <c r="AB6" i="14"/>
  <c r="AA5"/>
  <c r="AB6" i="13"/>
  <c r="AA5"/>
  <c r="AB6" i="12"/>
  <c r="AA5"/>
  <c r="AB5" i="7"/>
  <c r="AC6"/>
  <c r="AC6" i="6"/>
  <c r="AB5"/>
  <c r="AB5" i="5"/>
  <c r="AC6"/>
  <c r="AA6" i="1"/>
  <c r="AA5" s="1"/>
  <c r="AB6" i="8" l="1"/>
  <c r="AA5"/>
  <c r="AA6" i="15"/>
  <c r="Z5"/>
  <c r="AA6" i="11"/>
  <c r="Z5"/>
  <c r="AA6" i="10"/>
  <c r="Z5"/>
  <c r="AA6" i="9"/>
  <c r="Z5"/>
  <c r="AC6" i="14"/>
  <c r="AB5"/>
  <c r="AC6" i="13"/>
  <c r="AB5"/>
  <c r="AC6" i="12"/>
  <c r="AB5"/>
  <c r="AD6" i="7"/>
  <c r="AC5"/>
  <c r="AD6" i="6"/>
  <c r="AC5"/>
  <c r="AD6" i="5"/>
  <c r="AC5"/>
  <c r="AB6" i="1"/>
  <c r="AB5" s="1"/>
  <c r="AB5" i="8" l="1"/>
  <c r="AC6"/>
  <c r="AB6" i="15"/>
  <c r="AA5"/>
  <c r="AB6" i="11"/>
  <c r="AA5"/>
  <c r="AB6" i="10"/>
  <c r="AA5"/>
  <c r="AB6" i="9"/>
  <c r="AA5"/>
  <c r="AD6" i="14"/>
  <c r="AC5"/>
  <c r="AD6" i="13"/>
  <c r="AC5"/>
  <c r="AD6" i="12"/>
  <c r="AC5"/>
  <c r="AG6" i="7"/>
  <c r="AG5" s="1"/>
  <c r="AF6"/>
  <c r="AF5" s="1"/>
  <c r="AD5"/>
  <c r="AE6"/>
  <c r="AE5" s="1"/>
  <c r="AG6" i="6"/>
  <c r="AG5" s="1"/>
  <c r="AF6"/>
  <c r="AF5" s="1"/>
  <c r="AE6"/>
  <c r="AE5" s="1"/>
  <c r="AD5"/>
  <c r="AF6" i="5"/>
  <c r="AF5" s="1"/>
  <c r="AD5"/>
  <c r="AG6"/>
  <c r="AG5" s="1"/>
  <c r="AE6"/>
  <c r="AE5" s="1"/>
  <c r="AC6" i="1"/>
  <c r="AC5" s="1"/>
  <c r="AD6" i="8" l="1"/>
  <c r="AC5"/>
  <c r="AC6" i="15"/>
  <c r="AB5"/>
  <c r="AC6" i="11"/>
  <c r="AB5"/>
  <c r="AC6" i="10"/>
  <c r="AB5"/>
  <c r="AC6" i="9"/>
  <c r="AB5"/>
  <c r="AG6" i="14"/>
  <c r="AG5" s="1"/>
  <c r="AF6"/>
  <c r="AF5" s="1"/>
  <c r="AE6"/>
  <c r="AE5" s="1"/>
  <c r="AD5"/>
  <c r="AG6" i="13"/>
  <c r="AG5" s="1"/>
  <c r="AF6"/>
  <c r="AF5" s="1"/>
  <c r="AE6"/>
  <c r="AE5" s="1"/>
  <c r="AD5"/>
  <c r="AG6" i="12"/>
  <c r="AG5" s="1"/>
  <c r="AF6"/>
  <c r="AF5" s="1"/>
  <c r="AE6"/>
  <c r="AE5" s="1"/>
  <c r="AD5"/>
  <c r="AD6" i="1"/>
  <c r="AD5" s="1"/>
  <c r="AF6" i="8" l="1"/>
  <c r="AF5" s="1"/>
  <c r="AE6"/>
  <c r="AE5" s="1"/>
  <c r="AD5"/>
  <c r="AG6"/>
  <c r="AG5" s="1"/>
  <c r="AD6" i="15"/>
  <c r="AC5"/>
  <c r="AD6" i="11"/>
  <c r="AC5"/>
  <c r="AD6" i="10"/>
  <c r="AC5"/>
  <c r="AD6" i="9"/>
  <c r="AC5"/>
  <c r="AF6" i="1"/>
  <c r="AF5" s="1"/>
  <c r="AG6"/>
  <c r="AG5" s="1"/>
  <c r="AE6"/>
  <c r="AE5" s="1"/>
  <c r="AD5" i="15" l="1"/>
  <c r="AG6"/>
  <c r="AG5" s="1"/>
  <c r="AF6"/>
  <c r="AF5" s="1"/>
  <c r="AE6"/>
  <c r="AE5" s="1"/>
  <c r="AE6" i="11"/>
  <c r="AE5" s="1"/>
  <c r="AD5"/>
  <c r="AG6"/>
  <c r="AG5" s="1"/>
  <c r="AF6"/>
  <c r="AF5" s="1"/>
  <c r="AG6" i="10"/>
  <c r="AG5" s="1"/>
  <c r="AF6"/>
  <c r="AF5" s="1"/>
  <c r="AD5"/>
  <c r="AE6"/>
  <c r="AE5" s="1"/>
  <c r="AE6" i="9"/>
  <c r="AE5" s="1"/>
  <c r="AG6"/>
  <c r="AG5" s="1"/>
  <c r="AF6"/>
  <c r="AF5" s="1"/>
  <c r="AD5"/>
</calcChain>
</file>

<file path=xl/sharedStrings.xml><?xml version="1.0" encoding="utf-8"?>
<sst xmlns="http://schemas.openxmlformats.org/spreadsheetml/2006/main" count="149" uniqueCount="38">
  <si>
    <t>Totals</t>
  </si>
  <si>
    <t>U</t>
  </si>
  <si>
    <t>P</t>
  </si>
  <si>
    <t>[42]</t>
  </si>
  <si>
    <t>By Vertex42.com</t>
  </si>
  <si>
    <t>Do not submit copies or modifications of this template to any website or online template gallery.</t>
  </si>
  <si>
    <t>Please review the following license agreement to learn how you may or may not use this template. Thank you.</t>
  </si>
  <si>
    <t>ID</t>
  </si>
  <si>
    <t>Name</t>
  </si>
  <si>
    <t>← Insert new rows ABOVE this one, then copy formulas down</t>
  </si>
  <si>
    <t>https://www.vertex42.com/licensing/EULA_privateuse.html</t>
  </si>
  <si>
    <t>This spreadsheet, including all worksheets and associated content is a copyrighted work under the United States and other copyright laws.</t>
  </si>
  <si>
    <t>License Agreement</t>
  </si>
  <si>
    <t>Do not delete this worksheet</t>
  </si>
  <si>
    <t>Employee Leave Tracker</t>
  </si>
  <si>
    <t>V</t>
  </si>
  <si>
    <t>S</t>
  </si>
  <si>
    <t>D</t>
  </si>
  <si>
    <t>Employee</t>
  </si>
  <si>
    <t>Year:</t>
  </si>
  <si>
    <t>Name 1</t>
  </si>
  <si>
    <t>Name 2</t>
  </si>
  <si>
    <t>Name 3</t>
  </si>
  <si>
    <t>[Company Name]</t>
  </si>
  <si>
    <t>Year Totals</t>
  </si>
  <si>
    <t>https://www.vertex42.com/templates/employee-leave-tracker.html</t>
  </si>
  <si>
    <t>© 2020 Vertex42.com</t>
  </si>
  <si>
    <t>HS</t>
  </si>
  <si>
    <t>HV</t>
  </si>
  <si>
    <t>Name 4</t>
  </si>
  <si>
    <t>Name 5</t>
  </si>
  <si>
    <t>Total</t>
  </si>
  <si>
    <t>V = Vacation,  S = Sick, P = Personal, D = Disability, O = Other Paid, U = Unpaid</t>
  </si>
  <si>
    <t>O</t>
  </si>
  <si>
    <t>© 2020 by Vertex42.com</t>
  </si>
  <si>
    <t>SECOND WEEKEND DAY</t>
  </si>
  <si>
    <t>© 2020-2023 Vertex42 LLC</t>
  </si>
  <si>
    <r>
      <t>FIRST WEEKEND DAY</t>
    </r>
    <r>
      <rPr>
        <sz val="8"/>
        <color theme="3"/>
        <rFont val="Arial"/>
        <family val="2"/>
        <scheme val="minor"/>
      </rPr>
      <t xml:space="preserve"> (1=Sun, 2=Mon …)</t>
    </r>
  </si>
</sst>
</file>

<file path=xl/styles.xml><?xml version="1.0" encoding="utf-8"?>
<styleSheet xmlns="http://schemas.openxmlformats.org/spreadsheetml/2006/main">
  <numFmts count="4">
    <numFmt numFmtId="164" formatCode="d"/>
    <numFmt numFmtId="165" formatCode="0;0;&quot;-&quot;;@"/>
    <numFmt numFmtId="166" formatCode="0;\-0;&quot;-&quot;;@"/>
    <numFmt numFmtId="167" formatCode="0.0;\-0.0;&quot;-&quot;;@"/>
  </numFmts>
  <fonts count="37"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2"/>
      <name val="Arial"/>
      <family val="2"/>
    </font>
    <font>
      <u/>
      <sz val="12"/>
      <color indexed="12"/>
      <name val="Arial"/>
      <family val="2"/>
    </font>
    <font>
      <sz val="11"/>
      <name val="Arial"/>
      <family val="2"/>
      <scheme val="minor"/>
    </font>
    <font>
      <b/>
      <sz val="18"/>
      <color theme="0"/>
      <name val="Arial"/>
      <family val="2"/>
    </font>
    <font>
      <sz val="18"/>
      <color theme="0"/>
      <name val="Arial"/>
      <family val="2"/>
    </font>
    <font>
      <u/>
      <sz val="10"/>
      <color indexed="12"/>
      <name val="Arial"/>
      <family val="2"/>
    </font>
    <font>
      <sz val="12"/>
      <color theme="1"/>
      <name val="Arial"/>
      <family val="2"/>
    </font>
    <font>
      <b/>
      <sz val="18"/>
      <color theme="4" tint="-0.249977111117893"/>
      <name val="Arial"/>
      <family val="2"/>
      <scheme val="minor"/>
    </font>
    <font>
      <sz val="14"/>
      <name val="Arial"/>
      <family val="2"/>
      <scheme val="minor"/>
    </font>
    <font>
      <sz val="10"/>
      <name val="Arial"/>
      <family val="2"/>
      <scheme val="minor"/>
    </font>
    <font>
      <sz val="12"/>
      <name val="Arial"/>
      <family val="2"/>
      <scheme val="minor"/>
    </font>
    <font>
      <sz val="8"/>
      <name val="Arial"/>
      <family val="2"/>
      <scheme val="minor"/>
    </font>
    <font>
      <b/>
      <sz val="12"/>
      <color indexed="63"/>
      <name val="Arial"/>
      <family val="2"/>
      <scheme val="minor"/>
    </font>
    <font>
      <b/>
      <sz val="10"/>
      <color indexed="63"/>
      <name val="Arial"/>
      <family val="2"/>
      <scheme val="minor"/>
    </font>
    <font>
      <sz val="8"/>
      <color theme="1" tint="0.499984740745262"/>
      <name val="Arial"/>
      <family val="2"/>
      <scheme val="minor"/>
    </font>
    <font>
      <u/>
      <sz val="10"/>
      <color theme="1" tint="0.499984740745262"/>
      <name val="Arial"/>
      <family val="2"/>
      <scheme val="minor"/>
    </font>
    <font>
      <sz val="10"/>
      <color theme="3"/>
      <name val="Arial"/>
      <family val="2"/>
      <scheme val="minor"/>
    </font>
    <font>
      <b/>
      <sz val="10"/>
      <name val="Arial"/>
      <family val="2"/>
      <scheme val="minor"/>
    </font>
    <font>
      <b/>
      <i/>
      <sz val="10"/>
      <name val="Arial"/>
      <family val="2"/>
      <scheme val="minor"/>
    </font>
    <font>
      <sz val="10"/>
      <color indexed="9"/>
      <name val="Arial"/>
      <family val="2"/>
      <scheme val="minor"/>
    </font>
    <font>
      <b/>
      <sz val="12"/>
      <color theme="4" tint="-0.249977111117893"/>
      <name val="Arial"/>
      <family val="2"/>
      <scheme val="minor"/>
    </font>
    <font>
      <b/>
      <sz val="10"/>
      <color theme="3"/>
      <name val="Arial"/>
      <family val="2"/>
      <scheme val="minor"/>
    </font>
    <font>
      <sz val="18"/>
      <color theme="4" tint="-0.249977111117893"/>
      <name val="Arial"/>
      <family val="2"/>
      <scheme val="minor"/>
    </font>
    <font>
      <sz val="14"/>
      <color theme="4"/>
      <name val="Arial"/>
      <family val="2"/>
      <scheme val="minor"/>
    </font>
    <font>
      <b/>
      <sz val="11"/>
      <name val="Arial"/>
      <family val="2"/>
      <scheme val="minor"/>
    </font>
    <font>
      <sz val="9"/>
      <name val="Arial"/>
      <family val="2"/>
      <scheme val="minor"/>
    </font>
    <font>
      <b/>
      <sz val="9"/>
      <name val="Arial"/>
      <family val="2"/>
      <scheme val="minor"/>
    </font>
    <font>
      <b/>
      <sz val="11"/>
      <color theme="4" tint="-0.249977111117893"/>
      <name val="Arial"/>
      <family val="2"/>
      <scheme val="minor"/>
    </font>
    <font>
      <b/>
      <sz val="12"/>
      <color theme="0"/>
      <name val="Arial"/>
      <family val="2"/>
      <scheme val="minor"/>
    </font>
    <font>
      <b/>
      <sz val="10"/>
      <color theme="0"/>
      <name val="Arial"/>
      <family val="2"/>
      <scheme val="minor"/>
    </font>
    <font>
      <sz val="8"/>
      <color theme="1" tint="0.499984740745262"/>
      <name val="Arial"/>
      <family val="2"/>
    </font>
    <font>
      <sz val="8"/>
      <color theme="3"/>
      <name val="Arial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3464AB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rgb="FF3464AB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4" tint="0.59996337778862885"/>
      </top>
      <bottom style="thin">
        <color theme="4" tint="0.59996337778862885"/>
      </bottom>
      <diagonal/>
    </border>
    <border>
      <left/>
      <right/>
      <top style="thin">
        <color theme="4" tint="0.59996337778862885"/>
      </top>
      <bottom style="thin">
        <color theme="4" tint="0.59996337778862885"/>
      </bottom>
      <diagonal/>
    </border>
    <border>
      <left style="thin">
        <color theme="4" tint="0.59996337778862885"/>
      </left>
      <right/>
      <top/>
      <bottom style="thin">
        <color theme="0" tint="-0.24994659260841701"/>
      </bottom>
      <diagonal/>
    </border>
    <border>
      <left style="thin">
        <color theme="4" tint="0.59996337778862885"/>
      </left>
      <right/>
      <top/>
      <bottom/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4" tint="0.39994506668294322"/>
      </left>
      <right/>
      <top/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>
      <alignment vertical="top"/>
      <protection locked="0"/>
    </xf>
  </cellStyleXfs>
  <cellXfs count="75">
    <xf numFmtId="0" fontId="0" fillId="0" borderId="0" xfId="0"/>
    <xf numFmtId="0" fontId="8" fillId="6" borderId="1" xfId="0" applyFont="1" applyFill="1" applyBorder="1" applyAlignment="1">
      <alignment horizontal="left" vertical="center" indent="1"/>
    </xf>
    <xf numFmtId="0" fontId="8" fillId="6" borderId="1" xfId="0" applyFont="1" applyFill="1" applyBorder="1" applyAlignment="1">
      <alignment horizontal="left" vertical="center"/>
    </xf>
    <xf numFmtId="0" fontId="9" fillId="6" borderId="1" xfId="0" applyFont="1" applyFill="1" applyBorder="1" applyAlignment="1">
      <alignment vertical="center"/>
    </xf>
    <xf numFmtId="0" fontId="2" fillId="7" borderId="0" xfId="0" applyFont="1" applyFill="1"/>
    <xf numFmtId="0" fontId="3" fillId="7" borderId="0" xfId="0" applyFont="1" applyFill="1" applyAlignment="1">
      <alignment horizontal="left" wrapText="1" indent="1"/>
    </xf>
    <xf numFmtId="0" fontId="4" fillId="7" borderId="0" xfId="0" applyFont="1" applyFill="1"/>
    <xf numFmtId="0" fontId="3" fillId="7" borderId="0" xfId="0" applyFont="1" applyFill="1"/>
    <xf numFmtId="0" fontId="13" fillId="0" borderId="0" xfId="0" applyFont="1" applyAlignment="1">
      <alignment vertical="center"/>
    </xf>
    <xf numFmtId="0" fontId="3" fillId="7" borderId="0" xfId="0" applyFont="1" applyFill="1" applyAlignment="1">
      <alignment horizontal="left" wrapText="1"/>
    </xf>
    <xf numFmtId="0" fontId="5" fillId="7" borderId="0" xfId="0" applyFont="1" applyFill="1" applyAlignment="1">
      <alignment horizontal="left" wrapText="1"/>
    </xf>
    <xf numFmtId="0" fontId="6" fillId="7" borderId="0" xfId="0" applyFont="1" applyFill="1" applyAlignment="1">
      <alignment horizontal="left" wrapText="1"/>
    </xf>
    <xf numFmtId="0" fontId="3" fillId="7" borderId="0" xfId="0" applyFont="1" applyFill="1" applyAlignment="1">
      <alignment horizontal="left"/>
    </xf>
    <xf numFmtId="0" fontId="11" fillId="7" borderId="0" xfId="0" applyFont="1" applyFill="1" applyAlignment="1">
      <alignment horizontal="left" wrapText="1"/>
    </xf>
    <xf numFmtId="0" fontId="2" fillId="0" borderId="0" xfId="0" applyFont="1"/>
    <xf numFmtId="0" fontId="14" fillId="0" borderId="0" xfId="0" applyFont="1"/>
    <xf numFmtId="0" fontId="16" fillId="0" borderId="0" xfId="0" applyFont="1"/>
    <xf numFmtId="0" fontId="12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21" fillId="0" borderId="0" xfId="0" applyFont="1"/>
    <xf numFmtId="0" fontId="25" fillId="0" borderId="0" xfId="0" applyFont="1" applyAlignment="1">
      <alignment horizontal="right" vertical="center"/>
    </xf>
    <xf numFmtId="0" fontId="15" fillId="0" borderId="0" xfId="0" applyFont="1"/>
    <xf numFmtId="0" fontId="26" fillId="0" borderId="0" xfId="0" applyFont="1"/>
    <xf numFmtId="0" fontId="25" fillId="0" borderId="2" xfId="0" applyFont="1" applyBorder="1" applyAlignment="1">
      <alignment horizontal="center" vertical="center"/>
    </xf>
    <xf numFmtId="0" fontId="27" fillId="0" borderId="0" xfId="0" applyFont="1" applyAlignment="1">
      <alignment horizontal="right" vertical="center"/>
    </xf>
    <xf numFmtId="0" fontId="10" fillId="7" borderId="0" xfId="1" applyFill="1" applyAlignment="1" applyProtection="1">
      <alignment horizontal="left" wrapText="1"/>
    </xf>
    <xf numFmtId="0" fontId="28" fillId="0" borderId="0" xfId="0" applyFont="1" applyAlignment="1">
      <alignment horizontal="right" vertical="center"/>
    </xf>
    <xf numFmtId="0" fontId="19" fillId="0" borderId="0" xfId="0" applyFont="1" applyAlignment="1">
      <alignment horizontal="right" vertical="center"/>
    </xf>
    <xf numFmtId="0" fontId="16" fillId="0" borderId="0" xfId="0" applyFont="1" applyAlignment="1">
      <alignment vertical="center"/>
    </xf>
    <xf numFmtId="0" fontId="19" fillId="0" borderId="0" xfId="1" applyFont="1" applyBorder="1" applyAlignment="1" applyProtection="1">
      <alignment vertical="center"/>
    </xf>
    <xf numFmtId="0" fontId="31" fillId="2" borderId="0" xfId="0" applyFont="1" applyFill="1" applyAlignment="1">
      <alignment horizontal="center" vertical="center"/>
    </xf>
    <xf numFmtId="0" fontId="22" fillId="4" borderId="0" xfId="0" applyFont="1" applyFill="1" applyAlignment="1">
      <alignment horizontal="center" vertical="center"/>
    </xf>
    <xf numFmtId="0" fontId="16" fillId="5" borderId="0" xfId="0" applyFont="1" applyFill="1" applyAlignment="1">
      <alignment horizontal="center" vertical="center" shrinkToFit="1"/>
    </xf>
    <xf numFmtId="0" fontId="16" fillId="5" borderId="0" xfId="0" applyFont="1" applyFill="1" applyAlignment="1">
      <alignment vertical="center" shrinkToFit="1"/>
    </xf>
    <xf numFmtId="0" fontId="14" fillId="5" borderId="0" xfId="0" applyFont="1" applyFill="1" applyAlignment="1">
      <alignment horizontal="center" vertical="center" shrinkToFit="1"/>
    </xf>
    <xf numFmtId="0" fontId="19" fillId="0" borderId="0" xfId="0" applyFont="1" applyAlignment="1">
      <alignment vertical="center"/>
    </xf>
    <xf numFmtId="0" fontId="20" fillId="0" borderId="0" xfId="1" applyFont="1" applyBorder="1" applyAlignment="1" applyProtection="1">
      <alignment vertical="center"/>
    </xf>
    <xf numFmtId="0" fontId="24" fillId="0" borderId="0" xfId="0" applyFont="1" applyAlignment="1">
      <alignment vertical="center"/>
    </xf>
    <xf numFmtId="0" fontId="18" fillId="3" borderId="3" xfId="0" applyFont="1" applyFill="1" applyBorder="1" applyAlignment="1">
      <alignment horizontal="center" vertical="center"/>
    </xf>
    <xf numFmtId="0" fontId="14" fillId="0" borderId="4" xfId="0" applyFont="1" applyBorder="1" applyAlignment="1">
      <alignment horizontal="center" vertical="center" shrinkToFit="1"/>
    </xf>
    <xf numFmtId="165" fontId="14" fillId="8" borderId="4" xfId="0" applyNumberFormat="1" applyFont="1" applyFill="1" applyBorder="1" applyAlignment="1">
      <alignment horizontal="left" vertical="center" shrinkToFit="1"/>
    </xf>
    <xf numFmtId="0" fontId="17" fillId="4" borderId="0" xfId="0" applyFont="1" applyFill="1" applyAlignment="1">
      <alignment horizontal="center" vertical="center"/>
    </xf>
    <xf numFmtId="0" fontId="7" fillId="0" borderId="4" xfId="0" applyFont="1" applyBorder="1" applyAlignment="1">
      <alignment horizontal="center" vertical="center" shrinkToFit="1"/>
    </xf>
    <xf numFmtId="0" fontId="7" fillId="0" borderId="4" xfId="0" applyFont="1" applyBorder="1" applyAlignment="1">
      <alignment horizontal="left" vertical="center" shrinkToFit="1"/>
    </xf>
    <xf numFmtId="164" fontId="30" fillId="2" borderId="5" xfId="0" applyNumberFormat="1" applyFont="1" applyFill="1" applyBorder="1" applyAlignment="1">
      <alignment horizontal="center" vertical="center"/>
    </xf>
    <xf numFmtId="0" fontId="23" fillId="0" borderId="0" xfId="0" applyFont="1"/>
    <xf numFmtId="0" fontId="18" fillId="3" borderId="8" xfId="0" applyFont="1" applyFill="1" applyBorder="1" applyAlignment="1">
      <alignment horizontal="center" vertical="center"/>
    </xf>
    <xf numFmtId="0" fontId="14" fillId="0" borderId="10" xfId="0" applyFont="1" applyBorder="1" applyAlignment="1">
      <alignment horizontal="center" vertical="center" shrinkToFit="1"/>
    </xf>
    <xf numFmtId="167" fontId="14" fillId="2" borderId="7" xfId="0" applyNumberFormat="1" applyFont="1" applyFill="1" applyBorder="1" applyAlignment="1">
      <alignment horizontal="center" vertical="center" shrinkToFit="1"/>
    </xf>
    <xf numFmtId="166" fontId="14" fillId="5" borderId="0" xfId="0" applyNumberFormat="1" applyFont="1" applyFill="1" applyAlignment="1">
      <alignment horizontal="center" vertical="center" shrinkToFit="1"/>
    </xf>
    <xf numFmtId="167" fontId="22" fillId="3" borderId="0" xfId="0" applyNumberFormat="1" applyFont="1" applyFill="1" applyAlignment="1">
      <alignment horizontal="center" vertical="center" shrinkToFit="1"/>
    </xf>
    <xf numFmtId="167" fontId="7" fillId="2" borderId="6" xfId="0" applyNumberFormat="1" applyFont="1" applyFill="1" applyBorder="1" applyAlignment="1">
      <alignment horizontal="center" vertical="center"/>
    </xf>
    <xf numFmtId="167" fontId="7" fillId="2" borderId="7" xfId="0" applyNumberFormat="1" applyFont="1" applyFill="1" applyBorder="1" applyAlignment="1">
      <alignment horizontal="center" vertical="center"/>
    </xf>
    <xf numFmtId="167" fontId="7" fillId="5" borderId="0" xfId="0" applyNumberFormat="1" applyFont="1" applyFill="1" applyAlignment="1">
      <alignment horizontal="center" vertical="center"/>
    </xf>
    <xf numFmtId="0" fontId="7" fillId="5" borderId="4" xfId="0" applyFont="1" applyFill="1" applyBorder="1" applyAlignment="1">
      <alignment horizontal="center" vertical="center" shrinkToFit="1"/>
    </xf>
    <xf numFmtId="0" fontId="7" fillId="5" borderId="4" xfId="0" applyFont="1" applyFill="1" applyBorder="1" applyAlignment="1">
      <alignment horizontal="left" vertical="center" shrinkToFit="1"/>
    </xf>
    <xf numFmtId="167" fontId="29" fillId="3" borderId="0" xfId="0" applyNumberFormat="1" applyFont="1" applyFill="1" applyAlignment="1">
      <alignment horizontal="center" vertical="center"/>
    </xf>
    <xf numFmtId="0" fontId="32" fillId="0" borderId="0" xfId="0" applyFont="1" applyAlignment="1">
      <alignment horizontal="right" vertical="center" indent="1"/>
    </xf>
    <xf numFmtId="0" fontId="26" fillId="0" borderId="0" xfId="0" applyFont="1" applyAlignment="1">
      <alignment vertical="center"/>
    </xf>
    <xf numFmtId="167" fontId="7" fillId="3" borderId="7" xfId="0" applyNumberFormat="1" applyFont="1" applyFill="1" applyBorder="1" applyAlignment="1">
      <alignment horizontal="center" vertical="center"/>
    </xf>
    <xf numFmtId="0" fontId="17" fillId="4" borderId="11" xfId="0" applyFont="1" applyFill="1" applyBorder="1" applyAlignment="1">
      <alignment horizontal="center" vertical="center"/>
    </xf>
    <xf numFmtId="0" fontId="17" fillId="3" borderId="9" xfId="0" applyFont="1" applyFill="1" applyBorder="1" applyAlignment="1">
      <alignment vertical="center"/>
    </xf>
    <xf numFmtId="0" fontId="17" fillId="3" borderId="0" xfId="0" applyFont="1" applyFill="1" applyAlignment="1">
      <alignment vertical="center"/>
    </xf>
    <xf numFmtId="0" fontId="33" fillId="9" borderId="9" xfId="0" applyFont="1" applyFill="1" applyBorder="1" applyAlignment="1">
      <alignment vertical="center"/>
    </xf>
    <xf numFmtId="0" fontId="33" fillId="9" borderId="0" xfId="0" applyFont="1" applyFill="1" applyAlignment="1">
      <alignment vertical="center"/>
    </xf>
    <xf numFmtId="0" fontId="17" fillId="4" borderId="0" xfId="0" applyFont="1" applyFill="1" applyAlignment="1">
      <alignment vertical="center"/>
    </xf>
    <xf numFmtId="0" fontId="33" fillId="9" borderId="0" xfId="0" applyFont="1" applyFill="1" applyAlignment="1">
      <alignment horizontal="center" vertical="center"/>
    </xf>
    <xf numFmtId="0" fontId="10" fillId="0" borderId="0" xfId="1" applyFill="1" applyAlignment="1" applyProtection="1">
      <alignment vertical="center"/>
    </xf>
    <xf numFmtId="0" fontId="35" fillId="0" borderId="0" xfId="1" applyFont="1" applyBorder="1" applyAlignment="1" applyProtection="1"/>
    <xf numFmtId="0" fontId="19" fillId="0" borderId="0" xfId="0" applyFont="1" applyAlignment="1">
      <alignment horizontal="right"/>
    </xf>
    <xf numFmtId="0" fontId="21" fillId="0" borderId="12" xfId="0" applyFont="1" applyBorder="1" applyAlignment="1">
      <alignment horizontal="left" vertical="center"/>
    </xf>
    <xf numFmtId="0" fontId="33" fillId="9" borderId="0" xfId="0" applyFont="1" applyFill="1" applyAlignment="1">
      <alignment horizontal="center" vertical="center"/>
    </xf>
    <xf numFmtId="0" fontId="33" fillId="9" borderId="9" xfId="0" applyFont="1" applyFill="1" applyBorder="1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34" fillId="9" borderId="0" xfId="0" applyFont="1" applyFill="1" applyAlignment="1">
      <alignment horizontal="center" vertical="center"/>
    </xf>
  </cellXfs>
  <cellStyles count="2">
    <cellStyle name="Hyperlink" xfId="1" builtinId="8" customBuiltin="1"/>
    <cellStyle name="Normal" xfId="0" builtinId="0" customBuiltin="1"/>
  </cellStyles>
  <dxfs count="24"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83B1C9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E4EEF3"/>
      <rgbColor rgb="00F3E9E4"/>
      <rgbColor rgb="001849B5"/>
      <rgbColor rgb="0036ACA2"/>
      <rgbColor rgb="00F0BA00"/>
      <rgbColor rgb="00E1C8BC"/>
      <rgbColor rgb="00C99A83"/>
      <rgbColor rgb="0087543B"/>
      <rgbColor rgb="003B6D87"/>
      <rgbColor rgb="00C0C0C0"/>
      <rgbColor rgb="00003366"/>
      <rgbColor rgb="00109618"/>
      <rgbColor rgb="00085108"/>
      <rgbColor rgb="00635100"/>
      <rgbColor rgb="00593727"/>
      <rgbColor rgb="00BCD5E1"/>
      <rgbColor rgb="0027485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https://www.vertex42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55620</xdr:colOff>
      <xdr:row>0</xdr:row>
      <xdr:rowOff>0</xdr:rowOff>
    </xdr:from>
    <xdr:ext cx="1430280" cy="400106"/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CC59D055-A839-40FF-A497-2933D08446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5018145" y="0"/>
          <a:ext cx="1430280" cy="400106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DarkGreen - Timesheet">
      <a:dk1>
        <a:sysClr val="windowText" lastClr="000000"/>
      </a:dk1>
      <a:lt1>
        <a:sysClr val="window" lastClr="FFFFFF"/>
      </a:lt1>
      <a:dk2>
        <a:srgbClr val="3A5D9C"/>
      </a:dk2>
      <a:lt2>
        <a:srgbClr val="EEECE2"/>
      </a:lt2>
      <a:accent1>
        <a:srgbClr val="3F7548"/>
      </a:accent1>
      <a:accent2>
        <a:srgbClr val="C04E4E"/>
      </a:accent2>
      <a:accent3>
        <a:srgbClr val="3B4E87"/>
      </a:accent3>
      <a:accent4>
        <a:srgbClr val="7860B4"/>
      </a:accent4>
      <a:accent5>
        <a:srgbClr val="E68422"/>
      </a:accent5>
      <a:accent6>
        <a:srgbClr val="846648"/>
      </a:accent6>
      <a:hlink>
        <a:srgbClr val="4C92AE"/>
      </a:hlink>
      <a:folHlink>
        <a:srgbClr val="969696"/>
      </a:folHlink>
    </a:clrScheme>
    <a:fontScheme name="Arial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vertex42.com/templates/employee-leave-tracker.html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4.bin"/><Relationship Id="rId2" Type="http://schemas.openxmlformats.org/officeDocument/2006/relationships/hyperlink" Target="https://www.vertex42.com/templates/employee-leave-tracker.html" TargetMode="External"/><Relationship Id="rId1" Type="http://schemas.openxmlformats.org/officeDocument/2006/relationships/hyperlink" Target="https://www.vertex42.com/licensing/EULA_privateuse.html" TargetMode="External"/><Relationship Id="rId5" Type="http://schemas.openxmlformats.org/officeDocument/2006/relationships/image" Target="../media/image1.png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43"/>
  <sheetViews>
    <sheetView showGridLines="0" tabSelected="1" workbookViewId="0">
      <selection activeCell="H1" sqref="H1"/>
    </sheetView>
  </sheetViews>
  <sheetFormatPr defaultColWidth="9.109375" defaultRowHeight="13.2"/>
  <cols>
    <col min="1" max="1" width="8.33203125" style="15" customWidth="1"/>
    <col min="2" max="2" width="24.44140625" style="15" customWidth="1"/>
    <col min="3" max="9" width="7.6640625" style="15" customWidth="1"/>
    <col min="10" max="10" width="9.109375" style="15" customWidth="1"/>
    <col min="11" max="11" width="56.5546875" style="15" customWidth="1"/>
    <col min="12" max="16384" width="9.109375" style="15"/>
  </cols>
  <sheetData>
    <row r="1" spans="1:11" s="18" customFormat="1" ht="26.25" customHeight="1">
      <c r="A1" s="17" t="s">
        <v>14</v>
      </c>
      <c r="C1" s="8"/>
      <c r="D1" s="8"/>
      <c r="E1" s="8"/>
      <c r="F1" s="8"/>
      <c r="I1" s="24" t="s">
        <v>23</v>
      </c>
    </row>
    <row r="2" spans="1:11">
      <c r="K2" s="67"/>
    </row>
    <row r="3" spans="1:11" s="21" customFormat="1" ht="15.6">
      <c r="A3" s="20" t="s">
        <v>19</v>
      </c>
      <c r="B3" s="23">
        <v>2024</v>
      </c>
      <c r="F3" s="15"/>
      <c r="K3" s="22"/>
    </row>
    <row r="4" spans="1:11">
      <c r="K4" s="19"/>
    </row>
    <row r="5" spans="1:11">
      <c r="A5" s="45" t="s">
        <v>32</v>
      </c>
      <c r="K5" s="22"/>
    </row>
    <row r="6" spans="1:11">
      <c r="K6" s="19"/>
    </row>
    <row r="7" spans="1:11" ht="18" customHeight="1">
      <c r="A7" s="72" t="s">
        <v>18</v>
      </c>
      <c r="B7" s="71"/>
      <c r="C7" s="71" t="s">
        <v>24</v>
      </c>
      <c r="D7" s="71"/>
      <c r="E7" s="71"/>
      <c r="F7" s="71"/>
      <c r="G7" s="71"/>
      <c r="H7" s="71"/>
      <c r="I7" s="66"/>
      <c r="K7" s="19"/>
    </row>
    <row r="8" spans="1:11" s="18" customFormat="1" ht="18" customHeight="1">
      <c r="A8" s="60" t="s">
        <v>7</v>
      </c>
      <c r="B8" s="41" t="s">
        <v>8</v>
      </c>
      <c r="C8" s="31" t="s">
        <v>15</v>
      </c>
      <c r="D8" s="31" t="s">
        <v>16</v>
      </c>
      <c r="E8" s="31" t="s">
        <v>2</v>
      </c>
      <c r="F8" s="31" t="s">
        <v>17</v>
      </c>
      <c r="G8" s="31" t="s">
        <v>33</v>
      </c>
      <c r="H8" s="31" t="s">
        <v>1</v>
      </c>
      <c r="I8" s="31" t="s">
        <v>31</v>
      </c>
      <c r="K8" s="58"/>
    </row>
    <row r="9" spans="1:11" ht="18" customHeight="1">
      <c r="A9" s="42">
        <v>1</v>
      </c>
      <c r="B9" s="43" t="s">
        <v>20</v>
      </c>
      <c r="C9" s="51">
        <f>IFERROR(INDEX(Aug!AH$6:AH$38,MATCH($A9,Aug!$A$6:$A$38,0)),0)+IFERROR(INDEX(Sep!AH$6:AH$38,MATCH($A9,Sep!$A$6:$A$38,0)),0)+IFERROR(INDEX(Oct!AH$6:AH$38,MATCH($A9,Oct!$A$6:$A$38,0)),0)+IFERROR(INDEX(Nov!AH$6:AH$38,MATCH($A9,Nov!$A$6:$A$38,0)),0)+IFERROR(INDEX(Dec!AH$6:AH$38,MATCH($A9,Dec!$A$6:$A$38,0)),0)+IFERROR(INDEX(Jan!AH$6:AH$38,MATCH($A9,Jan!$A$6:$A$38,0)),0)+IFERROR(INDEX(Feb!AH$6:AH$38,MATCH($A9,Feb!$A$6:$A$38,0)),0)+IFERROR(INDEX(Mar!AH$6:AH$38,MATCH($A9,Mar!$A$6:$A$38,0)),0)+IFERROR(INDEX(Apr!AH$6:AH$38,MATCH($A9,Apr!$A$6:$A$38,0)),0)+IFERROR(INDEX(May!AH$6:AH$38,MATCH($A9,May!$A$6:$A$38,0)),0)+IFERROR(INDEX(Jun!AH$6:AH$38,MATCH($A9,Jun!$A$6:$A$38,0)),0)+IFERROR(INDEX(Jul!AH$6:AH$38,MATCH($A9,Jul!$A$6:$A$38,0)),0)</f>
        <v>1.5</v>
      </c>
      <c r="D9" s="52">
        <f>IFERROR(INDEX(Aug!AI$6:AI$38,MATCH($A9,Aug!$A$6:$A$38,0)),0)+IFERROR(INDEX(Sep!AI$6:AI$38,MATCH($A9,Sep!$A$6:$A$38,0)),0)+IFERROR(INDEX(Oct!AI$6:AI$38,MATCH($A9,Oct!$A$6:$A$38,0)),0)+IFERROR(INDEX(Nov!AI$6:AI$38,MATCH($A9,Nov!$A$6:$A$38,0)),0)+IFERROR(INDEX(Dec!AI$6:AI$38,MATCH($A9,Dec!$A$6:$A$38,0)),0)+IFERROR(INDEX(Jan!AI$6:AI$38,MATCH($A9,Jan!$A$6:$A$38,0)),0)+IFERROR(INDEX(Feb!AI$6:AI$38,MATCH($A9,Feb!$A$6:$A$38,0)),0)+IFERROR(INDEX(Mar!AI$6:AI$38,MATCH($A9,Mar!$A$6:$A$38,0)),0)+IFERROR(INDEX(Apr!AI$6:AI$38,MATCH($A9,Apr!$A$6:$A$38,0)),0)+IFERROR(INDEX(May!AI$6:AI$38,MATCH($A9,May!$A$6:$A$38,0)),0)+IFERROR(INDEX(Jun!AI$6:AI$38,MATCH($A9,Jun!$A$6:$A$38,0)),0)+IFERROR(INDEX(Jul!AI$6:AI$38,MATCH($A9,Jul!$A$6:$A$38,0)),0)</f>
        <v>3.5</v>
      </c>
      <c r="E9" s="52">
        <f>IFERROR(INDEX(Aug!AJ$6:AJ$38,MATCH($A9,Aug!$A$6:$A$38,0)),0)+IFERROR(INDEX(Sep!AJ$6:AJ$38,MATCH($A9,Sep!$A$6:$A$38,0)),0)+IFERROR(INDEX(Oct!AJ$6:AJ$38,MATCH($A9,Oct!$A$6:$A$38,0)),0)+IFERROR(INDEX(Nov!AJ$6:AJ$38,MATCH($A9,Nov!$A$6:$A$38,0)),0)+IFERROR(INDEX(Dec!AJ$6:AJ$38,MATCH($A9,Dec!$A$6:$A$38,0)),0)+IFERROR(INDEX(Jan!AJ$6:AJ$38,MATCH($A9,Jan!$A$6:$A$38,0)),0)+IFERROR(INDEX(Feb!AJ$6:AJ$38,MATCH($A9,Feb!$A$6:$A$38,0)),0)+IFERROR(INDEX(Mar!AJ$6:AJ$38,MATCH($A9,Mar!$A$6:$A$38,0)),0)+IFERROR(INDEX(Apr!AJ$6:AJ$38,MATCH($A9,Apr!$A$6:$A$38,0)),0)+IFERROR(INDEX(May!AJ$6:AJ$38,MATCH($A9,May!$A$6:$A$38,0)),0)+IFERROR(INDEX(Jun!AJ$6:AJ$38,MATCH($A9,Jun!$A$6:$A$38,0)),0)+IFERROR(INDEX(Jul!AJ$6:AJ$38,MATCH($A9,Jul!$A$6:$A$38,0)),0)</f>
        <v>0</v>
      </c>
      <c r="F9" s="52">
        <f>IFERROR(INDEX(Aug!AK$6:AK$38,MATCH($A9,Aug!$A$6:$A$38,0)),0)+IFERROR(INDEX(Sep!AK$6:AK$38,MATCH($A9,Sep!$A$6:$A$38,0)),0)+IFERROR(INDEX(Oct!AK$6:AK$38,MATCH($A9,Oct!$A$6:$A$38,0)),0)+IFERROR(INDEX(Nov!AK$6:AK$38,MATCH($A9,Nov!$A$6:$A$38,0)),0)+IFERROR(INDEX(Dec!AK$6:AK$38,MATCH($A9,Dec!$A$6:$A$38,0)),0)+IFERROR(INDEX(Jan!AK$6:AK$38,MATCH($A9,Jan!$A$6:$A$38,0)),0)+IFERROR(INDEX(Feb!AK$6:AK$38,MATCH($A9,Feb!$A$6:$A$38,0)),0)+IFERROR(INDEX(Mar!AK$6:AK$38,MATCH($A9,Mar!$A$6:$A$38,0)),0)+IFERROR(INDEX(Apr!AK$6:AK$38,MATCH($A9,Apr!$A$6:$A$38,0)),0)+IFERROR(INDEX(May!AK$6:AK$38,MATCH($A9,May!$A$6:$A$38,0)),0)+IFERROR(INDEX(Jun!AK$6:AK$38,MATCH($A9,Jun!$A$6:$A$38,0)),0)+IFERROR(INDEX(Jul!AK$6:AK$38,MATCH($A9,Jul!$A$6:$A$38,0)),0)</f>
        <v>0</v>
      </c>
      <c r="G9" s="52">
        <f>IFERROR(INDEX(Aug!AL$6:AL$38,MATCH($A9,Aug!$A$6:$A$38,0)),0)+IFERROR(INDEX(Sep!AL$6:AL$38,MATCH($A9,Sep!$A$6:$A$38,0)),0)+IFERROR(INDEX(Oct!AL$6:AL$38,MATCH($A9,Oct!$A$6:$A$38,0)),0)+IFERROR(INDEX(Nov!AL$6:AL$38,MATCH($A9,Nov!$A$6:$A$38,0)),0)+IFERROR(INDEX(Dec!AL$6:AL$38,MATCH($A9,Dec!$A$6:$A$38,0)),0)+IFERROR(INDEX(Jan!AL$6:AL$38,MATCH($A9,Jan!$A$6:$A$38,0)),0)+IFERROR(INDEX(Feb!AL$6:AL$38,MATCH($A9,Feb!$A$6:$A$38,0)),0)+IFERROR(INDEX(Mar!AL$6:AL$38,MATCH($A9,Mar!$A$6:$A$38,0)),0)+IFERROR(INDEX(Apr!AL$6:AL$38,MATCH($A9,Apr!$A$6:$A$38,0)),0)+IFERROR(INDEX(May!AL$6:AL$38,MATCH($A9,May!$A$6:$A$38,0)),0)+IFERROR(INDEX(Jun!AL$6:AL$38,MATCH($A9,Jun!$A$6:$A$38,0)),0)+IFERROR(INDEX(Jul!AL$6:AL$38,MATCH($A9,Jul!$A$6:$A$38,0)),0)</f>
        <v>0</v>
      </c>
      <c r="H9" s="52">
        <f>IFERROR(INDEX(Aug!AM$6:AM$38,MATCH($A9,Aug!$A$6:$A$38,0)),0)+IFERROR(INDEX(Sep!AM$6:AM$38,MATCH($A9,Sep!$A$6:$A$38,0)),0)+IFERROR(INDEX(Oct!AM$6:AM$38,MATCH($A9,Oct!$A$6:$A$38,0)),0)+IFERROR(INDEX(Nov!AM$6:AM$38,MATCH($A9,Nov!$A$6:$A$38,0)),0)+IFERROR(INDEX(Dec!AM$6:AM$38,MATCH($A9,Dec!$A$6:$A$38,0)),0)+IFERROR(INDEX(Jan!AM$6:AM$38,MATCH($A9,Jan!$A$6:$A$38,0)),0)+IFERROR(INDEX(Feb!AM$6:AM$38,MATCH($A9,Feb!$A$6:$A$38,0)),0)+IFERROR(INDEX(Mar!AM$6:AM$38,MATCH($A9,Mar!$A$6:$A$38,0)),0)+IFERROR(INDEX(Apr!AM$6:AM$38,MATCH($A9,Apr!$A$6:$A$38,0)),0)+IFERROR(INDEX(May!AM$6:AM$38,MATCH($A9,May!$A$6:$A$38,0)),0)+IFERROR(INDEX(Jun!AM$6:AM$38,MATCH($A9,Jun!$A$6:$A$38,0)),0)+IFERROR(INDEX(Jul!AM$6:AM$38,MATCH($A9,Jul!$A$6:$A$38,0)),0)</f>
        <v>0</v>
      </c>
      <c r="I9" s="59">
        <f>SUM(C9:H9)</f>
        <v>5</v>
      </c>
    </row>
    <row r="10" spans="1:11" ht="18" customHeight="1">
      <c r="A10" s="42">
        <v>2</v>
      </c>
      <c r="B10" s="43" t="s">
        <v>21</v>
      </c>
      <c r="C10" s="51">
        <f>IFERROR(INDEX(Aug!AH$6:AH$38,MATCH($A10,Aug!$A$6:$A$38,0)),0)+IFERROR(INDEX(Sep!AH$6:AH$38,MATCH($A10,Sep!$A$6:$A$38,0)),0)+IFERROR(INDEX(Oct!AH$6:AH$38,MATCH($A10,Oct!$A$6:$A$38,0)),0)+IFERROR(INDEX(Nov!AH$6:AH$38,MATCH($A10,Nov!$A$6:$A$38,0)),0)+IFERROR(INDEX(Dec!AH$6:AH$38,MATCH($A10,Dec!$A$6:$A$38,0)),0)+IFERROR(INDEX(Jan!AH$6:AH$38,MATCH($A10,Jan!$A$6:$A$38,0)),0)+IFERROR(INDEX(Feb!AH$6:AH$38,MATCH($A10,Feb!$A$6:$A$38,0)),0)+IFERROR(INDEX(Mar!AH$6:AH$38,MATCH($A10,Mar!$A$6:$A$38,0)),0)+IFERROR(INDEX(Apr!AH$6:AH$38,MATCH($A10,Apr!$A$6:$A$38,0)),0)+IFERROR(INDEX(May!AH$6:AH$38,MATCH($A10,May!$A$6:$A$38,0)),0)+IFERROR(INDEX(Jun!AH$6:AH$38,MATCH($A10,Jun!$A$6:$A$38,0)),0)+IFERROR(INDEX(Jul!AH$6:AH$38,MATCH($A10,Jul!$A$6:$A$38,0)),0)</f>
        <v>0</v>
      </c>
      <c r="D10" s="52">
        <f>IFERROR(INDEX(Aug!AI$6:AI$38,MATCH($A10,Aug!$A$6:$A$38,0)),0)+IFERROR(INDEX(Sep!AI$6:AI$38,MATCH($A10,Sep!$A$6:$A$38,0)),0)+IFERROR(INDEX(Oct!AI$6:AI$38,MATCH($A10,Oct!$A$6:$A$38,0)),0)+IFERROR(INDEX(Nov!AI$6:AI$38,MATCH($A10,Nov!$A$6:$A$38,0)),0)+IFERROR(INDEX(Dec!AI$6:AI$38,MATCH($A10,Dec!$A$6:$A$38,0)),0)+IFERROR(INDEX(Jan!AI$6:AI$38,MATCH($A10,Jan!$A$6:$A$38,0)),0)+IFERROR(INDEX(Feb!AI$6:AI$38,MATCH($A10,Feb!$A$6:$A$38,0)),0)+IFERROR(INDEX(Mar!AI$6:AI$38,MATCH($A10,Mar!$A$6:$A$38,0)),0)+IFERROR(INDEX(Apr!AI$6:AI$38,MATCH($A10,Apr!$A$6:$A$38,0)),0)+IFERROR(INDEX(May!AI$6:AI$38,MATCH($A10,May!$A$6:$A$38,0)),0)+IFERROR(INDEX(Jun!AI$6:AI$38,MATCH($A10,Jun!$A$6:$A$38,0)),0)+IFERROR(INDEX(Jul!AI$6:AI$38,MATCH($A10,Jul!$A$6:$A$38,0)),0)</f>
        <v>0</v>
      </c>
      <c r="E10" s="52">
        <f>IFERROR(INDEX(Aug!AJ$6:AJ$38,MATCH($A10,Aug!$A$6:$A$38,0)),0)+IFERROR(INDEX(Sep!AJ$6:AJ$38,MATCH($A10,Sep!$A$6:$A$38,0)),0)+IFERROR(INDEX(Oct!AJ$6:AJ$38,MATCH($A10,Oct!$A$6:$A$38,0)),0)+IFERROR(INDEX(Nov!AJ$6:AJ$38,MATCH($A10,Nov!$A$6:$A$38,0)),0)+IFERROR(INDEX(Dec!AJ$6:AJ$38,MATCH($A10,Dec!$A$6:$A$38,0)),0)+IFERROR(INDEX(Jan!AJ$6:AJ$38,MATCH($A10,Jan!$A$6:$A$38,0)),0)+IFERROR(INDEX(Feb!AJ$6:AJ$38,MATCH($A10,Feb!$A$6:$A$38,0)),0)+IFERROR(INDEX(Mar!AJ$6:AJ$38,MATCH($A10,Mar!$A$6:$A$38,0)),0)+IFERROR(INDEX(Apr!AJ$6:AJ$38,MATCH($A10,Apr!$A$6:$A$38,0)),0)+IFERROR(INDEX(May!AJ$6:AJ$38,MATCH($A10,May!$A$6:$A$38,0)),0)+IFERROR(INDEX(Jun!AJ$6:AJ$38,MATCH($A10,Jun!$A$6:$A$38,0)),0)+IFERROR(INDEX(Jul!AJ$6:AJ$38,MATCH($A10,Jul!$A$6:$A$38,0)),0)</f>
        <v>3</v>
      </c>
      <c r="F10" s="52">
        <f>IFERROR(INDEX(Aug!AK$6:AK$38,MATCH($A10,Aug!$A$6:$A$38,0)),0)+IFERROR(INDEX(Sep!AK$6:AK$38,MATCH($A10,Sep!$A$6:$A$38,0)),0)+IFERROR(INDEX(Oct!AK$6:AK$38,MATCH($A10,Oct!$A$6:$A$38,0)),0)+IFERROR(INDEX(Nov!AK$6:AK$38,MATCH($A10,Nov!$A$6:$A$38,0)),0)+IFERROR(INDEX(Dec!AK$6:AK$38,MATCH($A10,Dec!$A$6:$A$38,0)),0)+IFERROR(INDEX(Jan!AK$6:AK$38,MATCH($A10,Jan!$A$6:$A$38,0)),0)+IFERROR(INDEX(Feb!AK$6:AK$38,MATCH($A10,Feb!$A$6:$A$38,0)),0)+IFERROR(INDEX(Mar!AK$6:AK$38,MATCH($A10,Mar!$A$6:$A$38,0)),0)+IFERROR(INDEX(Apr!AK$6:AK$38,MATCH($A10,Apr!$A$6:$A$38,0)),0)+IFERROR(INDEX(May!AK$6:AK$38,MATCH($A10,May!$A$6:$A$38,0)),0)+IFERROR(INDEX(Jun!AK$6:AK$38,MATCH($A10,Jun!$A$6:$A$38,0)),0)+IFERROR(INDEX(Jul!AK$6:AK$38,MATCH($A10,Jul!$A$6:$A$38,0)),0)</f>
        <v>0</v>
      </c>
      <c r="G10" s="52">
        <f>IFERROR(INDEX(Aug!AL$6:AL$38,MATCH($A10,Aug!$A$6:$A$38,0)),0)+IFERROR(INDEX(Sep!AL$6:AL$38,MATCH($A10,Sep!$A$6:$A$38,0)),0)+IFERROR(INDEX(Oct!AL$6:AL$38,MATCH($A10,Oct!$A$6:$A$38,0)),0)+IFERROR(INDEX(Nov!AL$6:AL$38,MATCH($A10,Nov!$A$6:$A$38,0)),0)+IFERROR(INDEX(Dec!AL$6:AL$38,MATCH($A10,Dec!$A$6:$A$38,0)),0)+IFERROR(INDEX(Jan!AL$6:AL$38,MATCH($A10,Jan!$A$6:$A$38,0)),0)+IFERROR(INDEX(Feb!AL$6:AL$38,MATCH($A10,Feb!$A$6:$A$38,0)),0)+IFERROR(INDEX(Mar!AL$6:AL$38,MATCH($A10,Mar!$A$6:$A$38,0)),0)+IFERROR(INDEX(Apr!AL$6:AL$38,MATCH($A10,Apr!$A$6:$A$38,0)),0)+IFERROR(INDEX(May!AL$6:AL$38,MATCH($A10,May!$A$6:$A$38,0)),0)+IFERROR(INDEX(Jun!AL$6:AL$38,MATCH($A10,Jun!$A$6:$A$38,0)),0)+IFERROR(INDEX(Jul!AL$6:AL$38,MATCH($A10,Jul!$A$6:$A$38,0)),0)</f>
        <v>0</v>
      </c>
      <c r="H10" s="52">
        <f>IFERROR(INDEX(Aug!AM$6:AM$38,MATCH($A10,Aug!$A$6:$A$38,0)),0)+IFERROR(INDEX(Sep!AM$6:AM$38,MATCH($A10,Sep!$A$6:$A$38,0)),0)+IFERROR(INDEX(Oct!AM$6:AM$38,MATCH($A10,Oct!$A$6:$A$38,0)),0)+IFERROR(INDEX(Nov!AM$6:AM$38,MATCH($A10,Nov!$A$6:$A$38,0)),0)+IFERROR(INDEX(Dec!AM$6:AM$38,MATCH($A10,Dec!$A$6:$A$38,0)),0)+IFERROR(INDEX(Jan!AM$6:AM$38,MATCH($A10,Jan!$A$6:$A$38,0)),0)+IFERROR(INDEX(Feb!AM$6:AM$38,MATCH($A10,Feb!$A$6:$A$38,0)),0)+IFERROR(INDEX(Mar!AM$6:AM$38,MATCH($A10,Mar!$A$6:$A$38,0)),0)+IFERROR(INDEX(Apr!AM$6:AM$38,MATCH($A10,Apr!$A$6:$A$38,0)),0)+IFERROR(INDEX(May!AM$6:AM$38,MATCH($A10,May!$A$6:$A$38,0)),0)+IFERROR(INDEX(Jun!AM$6:AM$38,MATCH($A10,Jun!$A$6:$A$38,0)),0)+IFERROR(INDEX(Jul!AM$6:AM$38,MATCH($A10,Jul!$A$6:$A$38,0)),0)</f>
        <v>0</v>
      </c>
      <c r="I10" s="59">
        <f t="shared" ref="I10:I38" si="0">SUM(C10:H10)</f>
        <v>3</v>
      </c>
      <c r="K10" s="22"/>
    </row>
    <row r="11" spans="1:11" ht="18" customHeight="1">
      <c r="A11" s="42">
        <v>3</v>
      </c>
      <c r="B11" s="43" t="s">
        <v>22</v>
      </c>
      <c r="C11" s="51">
        <f>IFERROR(INDEX(Aug!AH$6:AH$38,MATCH($A11,Aug!$A$6:$A$38,0)),0)+IFERROR(INDEX(Sep!AH$6:AH$38,MATCH($A11,Sep!$A$6:$A$38,0)),0)+IFERROR(INDEX(Oct!AH$6:AH$38,MATCH($A11,Oct!$A$6:$A$38,0)),0)+IFERROR(INDEX(Nov!AH$6:AH$38,MATCH($A11,Nov!$A$6:$A$38,0)),0)+IFERROR(INDEX(Dec!AH$6:AH$38,MATCH($A11,Dec!$A$6:$A$38,0)),0)+IFERROR(INDEX(Jan!AH$6:AH$38,MATCH($A11,Jan!$A$6:$A$38,0)),0)+IFERROR(INDEX(Feb!AH$6:AH$38,MATCH($A11,Feb!$A$6:$A$38,0)),0)+IFERROR(INDEX(Mar!AH$6:AH$38,MATCH($A11,Mar!$A$6:$A$38,0)),0)+IFERROR(INDEX(Apr!AH$6:AH$38,MATCH($A11,Apr!$A$6:$A$38,0)),0)+IFERROR(INDEX(May!AH$6:AH$38,MATCH($A11,May!$A$6:$A$38,0)),0)+IFERROR(INDEX(Jun!AH$6:AH$38,MATCH($A11,Jun!$A$6:$A$38,0)),0)+IFERROR(INDEX(Jul!AH$6:AH$38,MATCH($A11,Jul!$A$6:$A$38,0)),0)</f>
        <v>0</v>
      </c>
      <c r="D11" s="52">
        <f>IFERROR(INDEX(Aug!AI$6:AI$38,MATCH($A11,Aug!$A$6:$A$38,0)),0)+IFERROR(INDEX(Sep!AI$6:AI$38,MATCH($A11,Sep!$A$6:$A$38,0)),0)+IFERROR(INDEX(Oct!AI$6:AI$38,MATCH($A11,Oct!$A$6:$A$38,0)),0)+IFERROR(INDEX(Nov!AI$6:AI$38,MATCH($A11,Nov!$A$6:$A$38,0)),0)+IFERROR(INDEX(Dec!AI$6:AI$38,MATCH($A11,Dec!$A$6:$A$38,0)),0)+IFERROR(INDEX(Jan!AI$6:AI$38,MATCH($A11,Jan!$A$6:$A$38,0)),0)+IFERROR(INDEX(Feb!AI$6:AI$38,MATCH($A11,Feb!$A$6:$A$38,0)),0)+IFERROR(INDEX(Mar!AI$6:AI$38,MATCH($A11,Mar!$A$6:$A$38,0)),0)+IFERROR(INDEX(Apr!AI$6:AI$38,MATCH($A11,Apr!$A$6:$A$38,0)),0)+IFERROR(INDEX(May!AI$6:AI$38,MATCH($A11,May!$A$6:$A$38,0)),0)+IFERROR(INDEX(Jun!AI$6:AI$38,MATCH($A11,Jun!$A$6:$A$38,0)),0)+IFERROR(INDEX(Jul!AI$6:AI$38,MATCH($A11,Jul!$A$6:$A$38,0)),0)</f>
        <v>2</v>
      </c>
      <c r="E11" s="52">
        <f>IFERROR(INDEX(Aug!AJ$6:AJ$38,MATCH($A11,Aug!$A$6:$A$38,0)),0)+IFERROR(INDEX(Sep!AJ$6:AJ$38,MATCH($A11,Sep!$A$6:$A$38,0)),0)+IFERROR(INDEX(Oct!AJ$6:AJ$38,MATCH($A11,Oct!$A$6:$A$38,0)),0)+IFERROR(INDEX(Nov!AJ$6:AJ$38,MATCH($A11,Nov!$A$6:$A$38,0)),0)+IFERROR(INDEX(Dec!AJ$6:AJ$38,MATCH($A11,Dec!$A$6:$A$38,0)),0)+IFERROR(INDEX(Jan!AJ$6:AJ$38,MATCH($A11,Jan!$A$6:$A$38,0)),0)+IFERROR(INDEX(Feb!AJ$6:AJ$38,MATCH($A11,Feb!$A$6:$A$38,0)),0)+IFERROR(INDEX(Mar!AJ$6:AJ$38,MATCH($A11,Mar!$A$6:$A$38,0)),0)+IFERROR(INDEX(Apr!AJ$6:AJ$38,MATCH($A11,Apr!$A$6:$A$38,0)),0)+IFERROR(INDEX(May!AJ$6:AJ$38,MATCH($A11,May!$A$6:$A$38,0)),0)+IFERROR(INDEX(Jun!AJ$6:AJ$38,MATCH($A11,Jun!$A$6:$A$38,0)),0)+IFERROR(INDEX(Jul!AJ$6:AJ$38,MATCH($A11,Jul!$A$6:$A$38,0)),0)</f>
        <v>0</v>
      </c>
      <c r="F11" s="52">
        <f>IFERROR(INDEX(Aug!AK$6:AK$38,MATCH($A11,Aug!$A$6:$A$38,0)),0)+IFERROR(INDEX(Sep!AK$6:AK$38,MATCH($A11,Sep!$A$6:$A$38,0)),0)+IFERROR(INDEX(Oct!AK$6:AK$38,MATCH($A11,Oct!$A$6:$A$38,0)),0)+IFERROR(INDEX(Nov!AK$6:AK$38,MATCH($A11,Nov!$A$6:$A$38,0)),0)+IFERROR(INDEX(Dec!AK$6:AK$38,MATCH($A11,Dec!$A$6:$A$38,0)),0)+IFERROR(INDEX(Jan!AK$6:AK$38,MATCH($A11,Jan!$A$6:$A$38,0)),0)+IFERROR(INDEX(Feb!AK$6:AK$38,MATCH($A11,Feb!$A$6:$A$38,0)),0)+IFERROR(INDEX(Mar!AK$6:AK$38,MATCH($A11,Mar!$A$6:$A$38,0)),0)+IFERROR(INDEX(Apr!AK$6:AK$38,MATCH($A11,Apr!$A$6:$A$38,0)),0)+IFERROR(INDEX(May!AK$6:AK$38,MATCH($A11,May!$A$6:$A$38,0)),0)+IFERROR(INDEX(Jun!AK$6:AK$38,MATCH($A11,Jun!$A$6:$A$38,0)),0)+IFERROR(INDEX(Jul!AK$6:AK$38,MATCH($A11,Jul!$A$6:$A$38,0)),0)</f>
        <v>0</v>
      </c>
      <c r="G11" s="52">
        <f>IFERROR(INDEX(Aug!AL$6:AL$38,MATCH($A11,Aug!$A$6:$A$38,0)),0)+IFERROR(INDEX(Sep!AL$6:AL$38,MATCH($A11,Sep!$A$6:$A$38,0)),0)+IFERROR(INDEX(Oct!AL$6:AL$38,MATCH($A11,Oct!$A$6:$A$38,0)),0)+IFERROR(INDEX(Nov!AL$6:AL$38,MATCH($A11,Nov!$A$6:$A$38,0)),0)+IFERROR(INDEX(Dec!AL$6:AL$38,MATCH($A11,Dec!$A$6:$A$38,0)),0)+IFERROR(INDEX(Jan!AL$6:AL$38,MATCH($A11,Jan!$A$6:$A$38,0)),0)+IFERROR(INDEX(Feb!AL$6:AL$38,MATCH($A11,Feb!$A$6:$A$38,0)),0)+IFERROR(INDEX(Mar!AL$6:AL$38,MATCH($A11,Mar!$A$6:$A$38,0)),0)+IFERROR(INDEX(Apr!AL$6:AL$38,MATCH($A11,Apr!$A$6:$A$38,0)),0)+IFERROR(INDEX(May!AL$6:AL$38,MATCH($A11,May!$A$6:$A$38,0)),0)+IFERROR(INDEX(Jun!AL$6:AL$38,MATCH($A11,Jun!$A$6:$A$38,0)),0)+IFERROR(INDEX(Jul!AL$6:AL$38,MATCH($A11,Jul!$A$6:$A$38,0)),0)</f>
        <v>0</v>
      </c>
      <c r="H11" s="52">
        <f>IFERROR(INDEX(Aug!AM$6:AM$38,MATCH($A11,Aug!$A$6:$A$38,0)),0)+IFERROR(INDEX(Sep!AM$6:AM$38,MATCH($A11,Sep!$A$6:$A$38,0)),0)+IFERROR(INDEX(Oct!AM$6:AM$38,MATCH($A11,Oct!$A$6:$A$38,0)),0)+IFERROR(INDEX(Nov!AM$6:AM$38,MATCH($A11,Nov!$A$6:$A$38,0)),0)+IFERROR(INDEX(Dec!AM$6:AM$38,MATCH($A11,Dec!$A$6:$A$38,0)),0)+IFERROR(INDEX(Jan!AM$6:AM$38,MATCH($A11,Jan!$A$6:$A$38,0)),0)+IFERROR(INDEX(Feb!AM$6:AM$38,MATCH($A11,Feb!$A$6:$A$38,0)),0)+IFERROR(INDEX(Mar!AM$6:AM$38,MATCH($A11,Mar!$A$6:$A$38,0)),0)+IFERROR(INDEX(Apr!AM$6:AM$38,MATCH($A11,Apr!$A$6:$A$38,0)),0)+IFERROR(INDEX(May!AM$6:AM$38,MATCH($A11,May!$A$6:$A$38,0)),0)+IFERROR(INDEX(Jun!AM$6:AM$38,MATCH($A11,Jun!$A$6:$A$38,0)),0)+IFERROR(INDEX(Jul!AM$6:AM$38,MATCH($A11,Jul!$A$6:$A$38,0)),0)</f>
        <v>0</v>
      </c>
      <c r="I11" s="59">
        <f t="shared" si="0"/>
        <v>2</v>
      </c>
    </row>
    <row r="12" spans="1:11" ht="18" customHeight="1">
      <c r="A12" s="42">
        <v>4</v>
      </c>
      <c r="B12" s="43" t="s">
        <v>29</v>
      </c>
      <c r="C12" s="51">
        <f>IFERROR(INDEX(Aug!AH$6:AH$38,MATCH($A12,Aug!$A$6:$A$38,0)),0)+IFERROR(INDEX(Sep!AH$6:AH$38,MATCH($A12,Sep!$A$6:$A$38,0)),0)+IFERROR(INDEX(Oct!AH$6:AH$38,MATCH($A12,Oct!$A$6:$A$38,0)),0)+IFERROR(INDEX(Nov!AH$6:AH$38,MATCH($A12,Nov!$A$6:$A$38,0)),0)+IFERROR(INDEX(Dec!AH$6:AH$38,MATCH($A12,Dec!$A$6:$A$38,0)),0)+IFERROR(INDEX(Jan!AH$6:AH$38,MATCH($A12,Jan!$A$6:$A$38,0)),0)+IFERROR(INDEX(Feb!AH$6:AH$38,MATCH($A12,Feb!$A$6:$A$38,0)),0)+IFERROR(INDEX(Mar!AH$6:AH$38,MATCH($A12,Mar!$A$6:$A$38,0)),0)+IFERROR(INDEX(Apr!AH$6:AH$38,MATCH($A12,Apr!$A$6:$A$38,0)),0)+IFERROR(INDEX(May!AH$6:AH$38,MATCH($A12,May!$A$6:$A$38,0)),0)+IFERROR(INDEX(Jun!AH$6:AH$38,MATCH($A12,Jun!$A$6:$A$38,0)),0)+IFERROR(INDEX(Jul!AH$6:AH$38,MATCH($A12,Jul!$A$6:$A$38,0)),0)</f>
        <v>0</v>
      </c>
      <c r="D12" s="52">
        <f>IFERROR(INDEX(Aug!AI$6:AI$38,MATCH($A12,Aug!$A$6:$A$38,0)),0)+IFERROR(INDEX(Sep!AI$6:AI$38,MATCH($A12,Sep!$A$6:$A$38,0)),0)+IFERROR(INDEX(Oct!AI$6:AI$38,MATCH($A12,Oct!$A$6:$A$38,0)),0)+IFERROR(INDEX(Nov!AI$6:AI$38,MATCH($A12,Nov!$A$6:$A$38,0)),0)+IFERROR(INDEX(Dec!AI$6:AI$38,MATCH($A12,Dec!$A$6:$A$38,0)),0)+IFERROR(INDEX(Jan!AI$6:AI$38,MATCH($A12,Jan!$A$6:$A$38,0)),0)+IFERROR(INDEX(Feb!AI$6:AI$38,MATCH($A12,Feb!$A$6:$A$38,0)),0)+IFERROR(INDEX(Mar!AI$6:AI$38,MATCH($A12,Mar!$A$6:$A$38,0)),0)+IFERROR(INDEX(Apr!AI$6:AI$38,MATCH($A12,Apr!$A$6:$A$38,0)),0)+IFERROR(INDEX(May!AI$6:AI$38,MATCH($A12,May!$A$6:$A$38,0)),0)+IFERROR(INDEX(Jun!AI$6:AI$38,MATCH($A12,Jun!$A$6:$A$38,0)),0)+IFERROR(INDEX(Jul!AI$6:AI$38,MATCH($A12,Jul!$A$6:$A$38,0)),0)</f>
        <v>0</v>
      </c>
      <c r="E12" s="52">
        <f>IFERROR(INDEX(Aug!AJ$6:AJ$38,MATCH($A12,Aug!$A$6:$A$38,0)),0)+IFERROR(INDEX(Sep!AJ$6:AJ$38,MATCH($A12,Sep!$A$6:$A$38,0)),0)+IFERROR(INDEX(Oct!AJ$6:AJ$38,MATCH($A12,Oct!$A$6:$A$38,0)),0)+IFERROR(INDEX(Nov!AJ$6:AJ$38,MATCH($A12,Nov!$A$6:$A$38,0)),0)+IFERROR(INDEX(Dec!AJ$6:AJ$38,MATCH($A12,Dec!$A$6:$A$38,0)),0)+IFERROR(INDEX(Jan!AJ$6:AJ$38,MATCH($A12,Jan!$A$6:$A$38,0)),0)+IFERROR(INDEX(Feb!AJ$6:AJ$38,MATCH($A12,Feb!$A$6:$A$38,0)),0)+IFERROR(INDEX(Mar!AJ$6:AJ$38,MATCH($A12,Mar!$A$6:$A$38,0)),0)+IFERROR(INDEX(Apr!AJ$6:AJ$38,MATCH($A12,Apr!$A$6:$A$38,0)),0)+IFERROR(INDEX(May!AJ$6:AJ$38,MATCH($A12,May!$A$6:$A$38,0)),0)+IFERROR(INDEX(Jun!AJ$6:AJ$38,MATCH($A12,Jun!$A$6:$A$38,0)),0)+IFERROR(INDEX(Jul!AJ$6:AJ$38,MATCH($A12,Jul!$A$6:$A$38,0)),0)</f>
        <v>0</v>
      </c>
      <c r="F12" s="52">
        <f>IFERROR(INDEX(Aug!AK$6:AK$38,MATCH($A12,Aug!$A$6:$A$38,0)),0)+IFERROR(INDEX(Sep!AK$6:AK$38,MATCH($A12,Sep!$A$6:$A$38,0)),0)+IFERROR(INDEX(Oct!AK$6:AK$38,MATCH($A12,Oct!$A$6:$A$38,0)),0)+IFERROR(INDEX(Nov!AK$6:AK$38,MATCH($A12,Nov!$A$6:$A$38,0)),0)+IFERROR(INDEX(Dec!AK$6:AK$38,MATCH($A12,Dec!$A$6:$A$38,0)),0)+IFERROR(INDEX(Jan!AK$6:AK$38,MATCH($A12,Jan!$A$6:$A$38,0)),0)+IFERROR(INDEX(Feb!AK$6:AK$38,MATCH($A12,Feb!$A$6:$A$38,0)),0)+IFERROR(INDEX(Mar!AK$6:AK$38,MATCH($A12,Mar!$A$6:$A$38,0)),0)+IFERROR(INDEX(Apr!AK$6:AK$38,MATCH($A12,Apr!$A$6:$A$38,0)),0)+IFERROR(INDEX(May!AK$6:AK$38,MATCH($A12,May!$A$6:$A$38,0)),0)+IFERROR(INDEX(Jun!AK$6:AK$38,MATCH($A12,Jun!$A$6:$A$38,0)),0)+IFERROR(INDEX(Jul!AK$6:AK$38,MATCH($A12,Jul!$A$6:$A$38,0)),0)</f>
        <v>0</v>
      </c>
      <c r="G12" s="52">
        <f>IFERROR(INDEX(Aug!AL$6:AL$38,MATCH($A12,Aug!$A$6:$A$38,0)),0)+IFERROR(INDEX(Sep!AL$6:AL$38,MATCH($A12,Sep!$A$6:$A$38,0)),0)+IFERROR(INDEX(Oct!AL$6:AL$38,MATCH($A12,Oct!$A$6:$A$38,0)),0)+IFERROR(INDEX(Nov!AL$6:AL$38,MATCH($A12,Nov!$A$6:$A$38,0)),0)+IFERROR(INDEX(Dec!AL$6:AL$38,MATCH($A12,Dec!$A$6:$A$38,0)),0)+IFERROR(INDEX(Jan!AL$6:AL$38,MATCH($A12,Jan!$A$6:$A$38,0)),0)+IFERROR(INDEX(Feb!AL$6:AL$38,MATCH($A12,Feb!$A$6:$A$38,0)),0)+IFERROR(INDEX(Mar!AL$6:AL$38,MATCH($A12,Mar!$A$6:$A$38,0)),0)+IFERROR(INDEX(Apr!AL$6:AL$38,MATCH($A12,Apr!$A$6:$A$38,0)),0)+IFERROR(INDEX(May!AL$6:AL$38,MATCH($A12,May!$A$6:$A$38,0)),0)+IFERROR(INDEX(Jun!AL$6:AL$38,MATCH($A12,Jun!$A$6:$A$38,0)),0)+IFERROR(INDEX(Jul!AL$6:AL$38,MATCH($A12,Jul!$A$6:$A$38,0)),0)</f>
        <v>0</v>
      </c>
      <c r="H12" s="52">
        <f>IFERROR(INDEX(Aug!AM$6:AM$38,MATCH($A12,Aug!$A$6:$A$38,0)),0)+IFERROR(INDEX(Sep!AM$6:AM$38,MATCH($A12,Sep!$A$6:$A$38,0)),0)+IFERROR(INDEX(Oct!AM$6:AM$38,MATCH($A12,Oct!$A$6:$A$38,0)),0)+IFERROR(INDEX(Nov!AM$6:AM$38,MATCH($A12,Nov!$A$6:$A$38,0)),0)+IFERROR(INDEX(Dec!AM$6:AM$38,MATCH($A12,Dec!$A$6:$A$38,0)),0)+IFERROR(INDEX(Jan!AM$6:AM$38,MATCH($A12,Jan!$A$6:$A$38,0)),0)+IFERROR(INDEX(Feb!AM$6:AM$38,MATCH($A12,Feb!$A$6:$A$38,0)),0)+IFERROR(INDEX(Mar!AM$6:AM$38,MATCH($A12,Mar!$A$6:$A$38,0)),0)+IFERROR(INDEX(Apr!AM$6:AM$38,MATCH($A12,Apr!$A$6:$A$38,0)),0)+IFERROR(INDEX(May!AM$6:AM$38,MATCH($A12,May!$A$6:$A$38,0)),0)+IFERROR(INDEX(Jun!AM$6:AM$38,MATCH($A12,Jun!$A$6:$A$38,0)),0)+IFERROR(INDEX(Jul!AM$6:AM$38,MATCH($A12,Jul!$A$6:$A$38,0)),0)</f>
        <v>0</v>
      </c>
      <c r="I12" s="59">
        <f t="shared" si="0"/>
        <v>0</v>
      </c>
      <c r="K12" s="22"/>
    </row>
    <row r="13" spans="1:11" ht="18" customHeight="1">
      <c r="A13" s="42">
        <v>5</v>
      </c>
      <c r="B13" s="43" t="s">
        <v>30</v>
      </c>
      <c r="C13" s="51">
        <f>IFERROR(INDEX(Aug!AH$6:AH$38,MATCH($A13,Aug!$A$6:$A$38,0)),0)+IFERROR(INDEX(Sep!AH$6:AH$38,MATCH($A13,Sep!$A$6:$A$38,0)),0)+IFERROR(INDEX(Oct!AH$6:AH$38,MATCH($A13,Oct!$A$6:$A$38,0)),0)+IFERROR(INDEX(Nov!AH$6:AH$38,MATCH($A13,Nov!$A$6:$A$38,0)),0)+IFERROR(INDEX(Dec!AH$6:AH$38,MATCH($A13,Dec!$A$6:$A$38,0)),0)+IFERROR(INDEX(Jan!AH$6:AH$38,MATCH($A13,Jan!$A$6:$A$38,0)),0)+IFERROR(INDEX(Feb!AH$6:AH$38,MATCH($A13,Feb!$A$6:$A$38,0)),0)+IFERROR(INDEX(Mar!AH$6:AH$38,MATCH($A13,Mar!$A$6:$A$38,0)),0)+IFERROR(INDEX(Apr!AH$6:AH$38,MATCH($A13,Apr!$A$6:$A$38,0)),0)+IFERROR(INDEX(May!AH$6:AH$38,MATCH($A13,May!$A$6:$A$38,0)),0)+IFERROR(INDEX(Jun!AH$6:AH$38,MATCH($A13,Jun!$A$6:$A$38,0)),0)+IFERROR(INDEX(Jul!AH$6:AH$38,MATCH($A13,Jul!$A$6:$A$38,0)),0)</f>
        <v>0</v>
      </c>
      <c r="D13" s="52">
        <f>IFERROR(INDEX(Aug!AI$6:AI$38,MATCH($A13,Aug!$A$6:$A$38,0)),0)+IFERROR(INDEX(Sep!AI$6:AI$38,MATCH($A13,Sep!$A$6:$A$38,0)),0)+IFERROR(INDEX(Oct!AI$6:AI$38,MATCH($A13,Oct!$A$6:$A$38,0)),0)+IFERROR(INDEX(Nov!AI$6:AI$38,MATCH($A13,Nov!$A$6:$A$38,0)),0)+IFERROR(INDEX(Dec!AI$6:AI$38,MATCH($A13,Dec!$A$6:$A$38,0)),0)+IFERROR(INDEX(Jan!AI$6:AI$38,MATCH($A13,Jan!$A$6:$A$38,0)),0)+IFERROR(INDEX(Feb!AI$6:AI$38,MATCH($A13,Feb!$A$6:$A$38,0)),0)+IFERROR(INDEX(Mar!AI$6:AI$38,MATCH($A13,Mar!$A$6:$A$38,0)),0)+IFERROR(INDEX(Apr!AI$6:AI$38,MATCH($A13,Apr!$A$6:$A$38,0)),0)+IFERROR(INDEX(May!AI$6:AI$38,MATCH($A13,May!$A$6:$A$38,0)),0)+IFERROR(INDEX(Jun!AI$6:AI$38,MATCH($A13,Jun!$A$6:$A$38,0)),0)+IFERROR(INDEX(Jul!AI$6:AI$38,MATCH($A13,Jul!$A$6:$A$38,0)),0)</f>
        <v>0</v>
      </c>
      <c r="E13" s="52">
        <f>IFERROR(INDEX(Aug!AJ$6:AJ$38,MATCH($A13,Aug!$A$6:$A$38,0)),0)+IFERROR(INDEX(Sep!AJ$6:AJ$38,MATCH($A13,Sep!$A$6:$A$38,0)),0)+IFERROR(INDEX(Oct!AJ$6:AJ$38,MATCH($A13,Oct!$A$6:$A$38,0)),0)+IFERROR(INDEX(Nov!AJ$6:AJ$38,MATCH($A13,Nov!$A$6:$A$38,0)),0)+IFERROR(INDEX(Dec!AJ$6:AJ$38,MATCH($A13,Dec!$A$6:$A$38,0)),0)+IFERROR(INDEX(Jan!AJ$6:AJ$38,MATCH($A13,Jan!$A$6:$A$38,0)),0)+IFERROR(INDEX(Feb!AJ$6:AJ$38,MATCH($A13,Feb!$A$6:$A$38,0)),0)+IFERROR(INDEX(Mar!AJ$6:AJ$38,MATCH($A13,Mar!$A$6:$A$38,0)),0)+IFERROR(INDEX(Apr!AJ$6:AJ$38,MATCH($A13,Apr!$A$6:$A$38,0)),0)+IFERROR(INDEX(May!AJ$6:AJ$38,MATCH($A13,May!$A$6:$A$38,0)),0)+IFERROR(INDEX(Jun!AJ$6:AJ$38,MATCH($A13,Jun!$A$6:$A$38,0)),0)+IFERROR(INDEX(Jul!AJ$6:AJ$38,MATCH($A13,Jul!$A$6:$A$38,0)),0)</f>
        <v>0</v>
      </c>
      <c r="F13" s="52">
        <f>IFERROR(INDEX(Aug!AK$6:AK$38,MATCH($A13,Aug!$A$6:$A$38,0)),0)+IFERROR(INDEX(Sep!AK$6:AK$38,MATCH($A13,Sep!$A$6:$A$38,0)),0)+IFERROR(INDEX(Oct!AK$6:AK$38,MATCH($A13,Oct!$A$6:$A$38,0)),0)+IFERROR(INDEX(Nov!AK$6:AK$38,MATCH($A13,Nov!$A$6:$A$38,0)),0)+IFERROR(INDEX(Dec!AK$6:AK$38,MATCH($A13,Dec!$A$6:$A$38,0)),0)+IFERROR(INDEX(Jan!AK$6:AK$38,MATCH($A13,Jan!$A$6:$A$38,0)),0)+IFERROR(INDEX(Feb!AK$6:AK$38,MATCH($A13,Feb!$A$6:$A$38,0)),0)+IFERROR(INDEX(Mar!AK$6:AK$38,MATCH($A13,Mar!$A$6:$A$38,0)),0)+IFERROR(INDEX(Apr!AK$6:AK$38,MATCH($A13,Apr!$A$6:$A$38,0)),0)+IFERROR(INDEX(May!AK$6:AK$38,MATCH($A13,May!$A$6:$A$38,0)),0)+IFERROR(INDEX(Jun!AK$6:AK$38,MATCH($A13,Jun!$A$6:$A$38,0)),0)+IFERROR(INDEX(Jul!AK$6:AK$38,MATCH($A13,Jul!$A$6:$A$38,0)),0)</f>
        <v>0</v>
      </c>
      <c r="G13" s="52">
        <f>IFERROR(INDEX(Aug!AL$6:AL$38,MATCH($A13,Aug!$A$6:$A$38,0)),0)+IFERROR(INDEX(Sep!AL$6:AL$38,MATCH($A13,Sep!$A$6:$A$38,0)),0)+IFERROR(INDEX(Oct!AL$6:AL$38,MATCH($A13,Oct!$A$6:$A$38,0)),0)+IFERROR(INDEX(Nov!AL$6:AL$38,MATCH($A13,Nov!$A$6:$A$38,0)),0)+IFERROR(INDEX(Dec!AL$6:AL$38,MATCH($A13,Dec!$A$6:$A$38,0)),0)+IFERROR(INDEX(Jan!AL$6:AL$38,MATCH($A13,Jan!$A$6:$A$38,0)),0)+IFERROR(INDEX(Feb!AL$6:AL$38,MATCH($A13,Feb!$A$6:$A$38,0)),0)+IFERROR(INDEX(Mar!AL$6:AL$38,MATCH($A13,Mar!$A$6:$A$38,0)),0)+IFERROR(INDEX(Apr!AL$6:AL$38,MATCH($A13,Apr!$A$6:$A$38,0)),0)+IFERROR(INDEX(May!AL$6:AL$38,MATCH($A13,May!$A$6:$A$38,0)),0)+IFERROR(INDEX(Jun!AL$6:AL$38,MATCH($A13,Jun!$A$6:$A$38,0)),0)+IFERROR(INDEX(Jul!AL$6:AL$38,MATCH($A13,Jul!$A$6:$A$38,0)),0)</f>
        <v>0</v>
      </c>
      <c r="H13" s="52">
        <f>IFERROR(INDEX(Aug!AM$6:AM$38,MATCH($A13,Aug!$A$6:$A$38,0)),0)+IFERROR(INDEX(Sep!AM$6:AM$38,MATCH($A13,Sep!$A$6:$A$38,0)),0)+IFERROR(INDEX(Oct!AM$6:AM$38,MATCH($A13,Oct!$A$6:$A$38,0)),0)+IFERROR(INDEX(Nov!AM$6:AM$38,MATCH($A13,Nov!$A$6:$A$38,0)),0)+IFERROR(INDEX(Dec!AM$6:AM$38,MATCH($A13,Dec!$A$6:$A$38,0)),0)+IFERROR(INDEX(Jan!AM$6:AM$38,MATCH($A13,Jan!$A$6:$A$38,0)),0)+IFERROR(INDEX(Feb!AM$6:AM$38,MATCH($A13,Feb!$A$6:$A$38,0)),0)+IFERROR(INDEX(Mar!AM$6:AM$38,MATCH($A13,Mar!$A$6:$A$38,0)),0)+IFERROR(INDEX(Apr!AM$6:AM$38,MATCH($A13,Apr!$A$6:$A$38,0)),0)+IFERROR(INDEX(May!AM$6:AM$38,MATCH($A13,May!$A$6:$A$38,0)),0)+IFERROR(INDEX(Jun!AM$6:AM$38,MATCH($A13,Jun!$A$6:$A$38,0)),0)+IFERROR(INDEX(Jul!AM$6:AM$38,MATCH($A13,Jul!$A$6:$A$38,0)),0)</f>
        <v>18</v>
      </c>
      <c r="I13" s="59">
        <f t="shared" si="0"/>
        <v>18</v>
      </c>
    </row>
    <row r="14" spans="1:11" ht="18" customHeight="1">
      <c r="A14" s="42">
        <v>6</v>
      </c>
      <c r="B14" s="43"/>
      <c r="C14" s="51">
        <f>IFERROR(INDEX(Aug!AH$6:AH$38,MATCH($A14,Aug!$A$6:$A$38,0)),0)+IFERROR(INDEX(Sep!AH$6:AH$38,MATCH($A14,Sep!$A$6:$A$38,0)),0)+IFERROR(INDEX(Oct!AH$6:AH$38,MATCH($A14,Oct!$A$6:$A$38,0)),0)+IFERROR(INDEX(Nov!AH$6:AH$38,MATCH($A14,Nov!$A$6:$A$38,0)),0)+IFERROR(INDEX(Dec!AH$6:AH$38,MATCH($A14,Dec!$A$6:$A$38,0)),0)+IFERROR(INDEX(Jan!AH$6:AH$38,MATCH($A14,Jan!$A$6:$A$38,0)),0)+IFERROR(INDEX(Feb!AH$6:AH$38,MATCH($A14,Feb!$A$6:$A$38,0)),0)+IFERROR(INDEX(Mar!AH$6:AH$38,MATCH($A14,Mar!$A$6:$A$38,0)),0)+IFERROR(INDEX(Apr!AH$6:AH$38,MATCH($A14,Apr!$A$6:$A$38,0)),0)+IFERROR(INDEX(May!AH$6:AH$38,MATCH($A14,May!$A$6:$A$38,0)),0)+IFERROR(INDEX(Jun!AH$6:AH$38,MATCH($A14,Jun!$A$6:$A$38,0)),0)+IFERROR(INDEX(Jul!AH$6:AH$38,MATCH($A14,Jul!$A$6:$A$38,0)),0)</f>
        <v>0</v>
      </c>
      <c r="D14" s="52">
        <f>IFERROR(INDEX(Aug!AI$6:AI$38,MATCH($A14,Aug!$A$6:$A$38,0)),0)+IFERROR(INDEX(Sep!AI$6:AI$38,MATCH($A14,Sep!$A$6:$A$38,0)),0)+IFERROR(INDEX(Oct!AI$6:AI$38,MATCH($A14,Oct!$A$6:$A$38,0)),0)+IFERROR(INDEX(Nov!AI$6:AI$38,MATCH($A14,Nov!$A$6:$A$38,0)),0)+IFERROR(INDEX(Dec!AI$6:AI$38,MATCH($A14,Dec!$A$6:$A$38,0)),0)+IFERROR(INDEX(Jan!AI$6:AI$38,MATCH($A14,Jan!$A$6:$A$38,0)),0)+IFERROR(INDEX(Feb!AI$6:AI$38,MATCH($A14,Feb!$A$6:$A$38,0)),0)+IFERROR(INDEX(Mar!AI$6:AI$38,MATCH($A14,Mar!$A$6:$A$38,0)),0)+IFERROR(INDEX(Apr!AI$6:AI$38,MATCH($A14,Apr!$A$6:$A$38,0)),0)+IFERROR(INDEX(May!AI$6:AI$38,MATCH($A14,May!$A$6:$A$38,0)),0)+IFERROR(INDEX(Jun!AI$6:AI$38,MATCH($A14,Jun!$A$6:$A$38,0)),0)+IFERROR(INDEX(Jul!AI$6:AI$38,MATCH($A14,Jul!$A$6:$A$38,0)),0)</f>
        <v>0</v>
      </c>
      <c r="E14" s="52">
        <f>IFERROR(INDEX(Aug!AJ$6:AJ$38,MATCH($A14,Aug!$A$6:$A$38,0)),0)+IFERROR(INDEX(Sep!AJ$6:AJ$38,MATCH($A14,Sep!$A$6:$A$38,0)),0)+IFERROR(INDEX(Oct!AJ$6:AJ$38,MATCH($A14,Oct!$A$6:$A$38,0)),0)+IFERROR(INDEX(Nov!AJ$6:AJ$38,MATCH($A14,Nov!$A$6:$A$38,0)),0)+IFERROR(INDEX(Dec!AJ$6:AJ$38,MATCH($A14,Dec!$A$6:$A$38,0)),0)+IFERROR(INDEX(Jan!AJ$6:AJ$38,MATCH($A14,Jan!$A$6:$A$38,0)),0)+IFERROR(INDEX(Feb!AJ$6:AJ$38,MATCH($A14,Feb!$A$6:$A$38,0)),0)+IFERROR(INDEX(Mar!AJ$6:AJ$38,MATCH($A14,Mar!$A$6:$A$38,0)),0)+IFERROR(INDEX(Apr!AJ$6:AJ$38,MATCH($A14,Apr!$A$6:$A$38,0)),0)+IFERROR(INDEX(May!AJ$6:AJ$38,MATCH($A14,May!$A$6:$A$38,0)),0)+IFERROR(INDEX(Jun!AJ$6:AJ$38,MATCH($A14,Jun!$A$6:$A$38,0)),0)+IFERROR(INDEX(Jul!AJ$6:AJ$38,MATCH($A14,Jul!$A$6:$A$38,0)),0)</f>
        <v>0</v>
      </c>
      <c r="F14" s="52">
        <f>IFERROR(INDEX(Aug!AK$6:AK$38,MATCH($A14,Aug!$A$6:$A$38,0)),0)+IFERROR(INDEX(Sep!AK$6:AK$38,MATCH($A14,Sep!$A$6:$A$38,0)),0)+IFERROR(INDEX(Oct!AK$6:AK$38,MATCH($A14,Oct!$A$6:$A$38,0)),0)+IFERROR(INDEX(Nov!AK$6:AK$38,MATCH($A14,Nov!$A$6:$A$38,0)),0)+IFERROR(INDEX(Dec!AK$6:AK$38,MATCH($A14,Dec!$A$6:$A$38,0)),0)+IFERROR(INDEX(Jan!AK$6:AK$38,MATCH($A14,Jan!$A$6:$A$38,0)),0)+IFERROR(INDEX(Feb!AK$6:AK$38,MATCH($A14,Feb!$A$6:$A$38,0)),0)+IFERROR(INDEX(Mar!AK$6:AK$38,MATCH($A14,Mar!$A$6:$A$38,0)),0)+IFERROR(INDEX(Apr!AK$6:AK$38,MATCH($A14,Apr!$A$6:$A$38,0)),0)+IFERROR(INDEX(May!AK$6:AK$38,MATCH($A14,May!$A$6:$A$38,0)),0)+IFERROR(INDEX(Jun!AK$6:AK$38,MATCH($A14,Jun!$A$6:$A$38,0)),0)+IFERROR(INDEX(Jul!AK$6:AK$38,MATCH($A14,Jul!$A$6:$A$38,0)),0)</f>
        <v>0</v>
      </c>
      <c r="G14" s="52">
        <f>IFERROR(INDEX(Aug!AL$6:AL$38,MATCH($A14,Aug!$A$6:$A$38,0)),0)+IFERROR(INDEX(Sep!AL$6:AL$38,MATCH($A14,Sep!$A$6:$A$38,0)),0)+IFERROR(INDEX(Oct!AL$6:AL$38,MATCH($A14,Oct!$A$6:$A$38,0)),0)+IFERROR(INDEX(Nov!AL$6:AL$38,MATCH($A14,Nov!$A$6:$A$38,0)),0)+IFERROR(INDEX(Dec!AL$6:AL$38,MATCH($A14,Dec!$A$6:$A$38,0)),0)+IFERROR(INDEX(Jan!AL$6:AL$38,MATCH($A14,Jan!$A$6:$A$38,0)),0)+IFERROR(INDEX(Feb!AL$6:AL$38,MATCH($A14,Feb!$A$6:$A$38,0)),0)+IFERROR(INDEX(Mar!AL$6:AL$38,MATCH($A14,Mar!$A$6:$A$38,0)),0)+IFERROR(INDEX(Apr!AL$6:AL$38,MATCH($A14,Apr!$A$6:$A$38,0)),0)+IFERROR(INDEX(May!AL$6:AL$38,MATCH($A14,May!$A$6:$A$38,0)),0)+IFERROR(INDEX(Jun!AL$6:AL$38,MATCH($A14,Jun!$A$6:$A$38,0)),0)+IFERROR(INDEX(Jul!AL$6:AL$38,MATCH($A14,Jul!$A$6:$A$38,0)),0)</f>
        <v>0</v>
      </c>
      <c r="H14" s="52">
        <f>IFERROR(INDEX(Aug!AM$6:AM$38,MATCH($A14,Aug!$A$6:$A$38,0)),0)+IFERROR(INDEX(Sep!AM$6:AM$38,MATCH($A14,Sep!$A$6:$A$38,0)),0)+IFERROR(INDEX(Oct!AM$6:AM$38,MATCH($A14,Oct!$A$6:$A$38,0)),0)+IFERROR(INDEX(Nov!AM$6:AM$38,MATCH($A14,Nov!$A$6:$A$38,0)),0)+IFERROR(INDEX(Dec!AM$6:AM$38,MATCH($A14,Dec!$A$6:$A$38,0)),0)+IFERROR(INDEX(Jan!AM$6:AM$38,MATCH($A14,Jan!$A$6:$A$38,0)),0)+IFERROR(INDEX(Feb!AM$6:AM$38,MATCH($A14,Feb!$A$6:$A$38,0)),0)+IFERROR(INDEX(Mar!AM$6:AM$38,MATCH($A14,Mar!$A$6:$A$38,0)),0)+IFERROR(INDEX(Apr!AM$6:AM$38,MATCH($A14,Apr!$A$6:$A$38,0)),0)+IFERROR(INDEX(May!AM$6:AM$38,MATCH($A14,May!$A$6:$A$38,0)),0)+IFERROR(INDEX(Jun!AM$6:AM$38,MATCH($A14,Jun!$A$6:$A$38,0)),0)+IFERROR(INDEX(Jul!AM$6:AM$38,MATCH($A14,Jul!$A$6:$A$38,0)),0)</f>
        <v>0</v>
      </c>
      <c r="I14" s="59">
        <f t="shared" si="0"/>
        <v>0</v>
      </c>
      <c r="K14" s="19"/>
    </row>
    <row r="15" spans="1:11" ht="18" customHeight="1">
      <c r="A15" s="42">
        <v>7</v>
      </c>
      <c r="B15" s="43"/>
      <c r="C15" s="51">
        <f>IFERROR(INDEX(Aug!AH$6:AH$38,MATCH($A15,Aug!$A$6:$A$38,0)),0)+IFERROR(INDEX(Sep!AH$6:AH$38,MATCH($A15,Sep!$A$6:$A$38,0)),0)+IFERROR(INDEX(Oct!AH$6:AH$38,MATCH($A15,Oct!$A$6:$A$38,0)),0)+IFERROR(INDEX(Nov!AH$6:AH$38,MATCH($A15,Nov!$A$6:$A$38,0)),0)+IFERROR(INDEX(Dec!AH$6:AH$38,MATCH($A15,Dec!$A$6:$A$38,0)),0)+IFERROR(INDEX(Jan!AH$6:AH$38,MATCH($A15,Jan!$A$6:$A$38,0)),0)+IFERROR(INDEX(Feb!AH$6:AH$38,MATCH($A15,Feb!$A$6:$A$38,0)),0)+IFERROR(INDEX(Mar!AH$6:AH$38,MATCH($A15,Mar!$A$6:$A$38,0)),0)+IFERROR(INDEX(Apr!AH$6:AH$38,MATCH($A15,Apr!$A$6:$A$38,0)),0)+IFERROR(INDEX(May!AH$6:AH$38,MATCH($A15,May!$A$6:$A$38,0)),0)+IFERROR(INDEX(Jun!AH$6:AH$38,MATCH($A15,Jun!$A$6:$A$38,0)),0)+IFERROR(INDEX(Jul!AH$6:AH$38,MATCH($A15,Jul!$A$6:$A$38,0)),0)</f>
        <v>0</v>
      </c>
      <c r="D15" s="52">
        <f>IFERROR(INDEX(Aug!AI$6:AI$38,MATCH($A15,Aug!$A$6:$A$38,0)),0)+IFERROR(INDEX(Sep!AI$6:AI$38,MATCH($A15,Sep!$A$6:$A$38,0)),0)+IFERROR(INDEX(Oct!AI$6:AI$38,MATCH($A15,Oct!$A$6:$A$38,0)),0)+IFERROR(INDEX(Nov!AI$6:AI$38,MATCH($A15,Nov!$A$6:$A$38,0)),0)+IFERROR(INDEX(Dec!AI$6:AI$38,MATCH($A15,Dec!$A$6:$A$38,0)),0)+IFERROR(INDEX(Jan!AI$6:AI$38,MATCH($A15,Jan!$A$6:$A$38,0)),0)+IFERROR(INDEX(Feb!AI$6:AI$38,MATCH($A15,Feb!$A$6:$A$38,0)),0)+IFERROR(INDEX(Mar!AI$6:AI$38,MATCH($A15,Mar!$A$6:$A$38,0)),0)+IFERROR(INDEX(Apr!AI$6:AI$38,MATCH($A15,Apr!$A$6:$A$38,0)),0)+IFERROR(INDEX(May!AI$6:AI$38,MATCH($A15,May!$A$6:$A$38,0)),0)+IFERROR(INDEX(Jun!AI$6:AI$38,MATCH($A15,Jun!$A$6:$A$38,0)),0)+IFERROR(INDEX(Jul!AI$6:AI$38,MATCH($A15,Jul!$A$6:$A$38,0)),0)</f>
        <v>0</v>
      </c>
      <c r="E15" s="52">
        <f>IFERROR(INDEX(Aug!AJ$6:AJ$38,MATCH($A15,Aug!$A$6:$A$38,0)),0)+IFERROR(INDEX(Sep!AJ$6:AJ$38,MATCH($A15,Sep!$A$6:$A$38,0)),0)+IFERROR(INDEX(Oct!AJ$6:AJ$38,MATCH($A15,Oct!$A$6:$A$38,0)),0)+IFERROR(INDEX(Nov!AJ$6:AJ$38,MATCH($A15,Nov!$A$6:$A$38,0)),0)+IFERROR(INDEX(Dec!AJ$6:AJ$38,MATCH($A15,Dec!$A$6:$A$38,0)),0)+IFERROR(INDEX(Jan!AJ$6:AJ$38,MATCH($A15,Jan!$A$6:$A$38,0)),0)+IFERROR(INDEX(Feb!AJ$6:AJ$38,MATCH($A15,Feb!$A$6:$A$38,0)),0)+IFERROR(INDEX(Mar!AJ$6:AJ$38,MATCH($A15,Mar!$A$6:$A$38,0)),0)+IFERROR(INDEX(Apr!AJ$6:AJ$38,MATCH($A15,Apr!$A$6:$A$38,0)),0)+IFERROR(INDEX(May!AJ$6:AJ$38,MATCH($A15,May!$A$6:$A$38,0)),0)+IFERROR(INDEX(Jun!AJ$6:AJ$38,MATCH($A15,Jun!$A$6:$A$38,0)),0)+IFERROR(INDEX(Jul!AJ$6:AJ$38,MATCH($A15,Jul!$A$6:$A$38,0)),0)</f>
        <v>0</v>
      </c>
      <c r="F15" s="52">
        <f>IFERROR(INDEX(Aug!AK$6:AK$38,MATCH($A15,Aug!$A$6:$A$38,0)),0)+IFERROR(INDEX(Sep!AK$6:AK$38,MATCH($A15,Sep!$A$6:$A$38,0)),0)+IFERROR(INDEX(Oct!AK$6:AK$38,MATCH($A15,Oct!$A$6:$A$38,0)),0)+IFERROR(INDEX(Nov!AK$6:AK$38,MATCH($A15,Nov!$A$6:$A$38,0)),0)+IFERROR(INDEX(Dec!AK$6:AK$38,MATCH($A15,Dec!$A$6:$A$38,0)),0)+IFERROR(INDEX(Jan!AK$6:AK$38,MATCH($A15,Jan!$A$6:$A$38,0)),0)+IFERROR(INDEX(Feb!AK$6:AK$38,MATCH($A15,Feb!$A$6:$A$38,0)),0)+IFERROR(INDEX(Mar!AK$6:AK$38,MATCH($A15,Mar!$A$6:$A$38,0)),0)+IFERROR(INDEX(Apr!AK$6:AK$38,MATCH($A15,Apr!$A$6:$A$38,0)),0)+IFERROR(INDEX(May!AK$6:AK$38,MATCH($A15,May!$A$6:$A$38,0)),0)+IFERROR(INDEX(Jun!AK$6:AK$38,MATCH($A15,Jun!$A$6:$A$38,0)),0)+IFERROR(INDEX(Jul!AK$6:AK$38,MATCH($A15,Jul!$A$6:$A$38,0)),0)</f>
        <v>0</v>
      </c>
      <c r="G15" s="52">
        <f>IFERROR(INDEX(Aug!AL$6:AL$38,MATCH($A15,Aug!$A$6:$A$38,0)),0)+IFERROR(INDEX(Sep!AL$6:AL$38,MATCH($A15,Sep!$A$6:$A$38,0)),0)+IFERROR(INDEX(Oct!AL$6:AL$38,MATCH($A15,Oct!$A$6:$A$38,0)),0)+IFERROR(INDEX(Nov!AL$6:AL$38,MATCH($A15,Nov!$A$6:$A$38,0)),0)+IFERROR(INDEX(Dec!AL$6:AL$38,MATCH($A15,Dec!$A$6:$A$38,0)),0)+IFERROR(INDEX(Jan!AL$6:AL$38,MATCH($A15,Jan!$A$6:$A$38,0)),0)+IFERROR(INDEX(Feb!AL$6:AL$38,MATCH($A15,Feb!$A$6:$A$38,0)),0)+IFERROR(INDEX(Mar!AL$6:AL$38,MATCH($A15,Mar!$A$6:$A$38,0)),0)+IFERROR(INDEX(Apr!AL$6:AL$38,MATCH($A15,Apr!$A$6:$A$38,0)),0)+IFERROR(INDEX(May!AL$6:AL$38,MATCH($A15,May!$A$6:$A$38,0)),0)+IFERROR(INDEX(Jun!AL$6:AL$38,MATCH($A15,Jun!$A$6:$A$38,0)),0)+IFERROR(INDEX(Jul!AL$6:AL$38,MATCH($A15,Jul!$A$6:$A$38,0)),0)</f>
        <v>0</v>
      </c>
      <c r="H15" s="52">
        <f>IFERROR(INDEX(Aug!AM$6:AM$38,MATCH($A15,Aug!$A$6:$A$38,0)),0)+IFERROR(INDEX(Sep!AM$6:AM$38,MATCH($A15,Sep!$A$6:$A$38,0)),0)+IFERROR(INDEX(Oct!AM$6:AM$38,MATCH($A15,Oct!$A$6:$A$38,0)),0)+IFERROR(INDEX(Nov!AM$6:AM$38,MATCH($A15,Nov!$A$6:$A$38,0)),0)+IFERROR(INDEX(Dec!AM$6:AM$38,MATCH($A15,Dec!$A$6:$A$38,0)),0)+IFERROR(INDEX(Jan!AM$6:AM$38,MATCH($A15,Jan!$A$6:$A$38,0)),0)+IFERROR(INDEX(Feb!AM$6:AM$38,MATCH($A15,Feb!$A$6:$A$38,0)),0)+IFERROR(INDEX(Mar!AM$6:AM$38,MATCH($A15,Mar!$A$6:$A$38,0)),0)+IFERROR(INDEX(Apr!AM$6:AM$38,MATCH($A15,Apr!$A$6:$A$38,0)),0)+IFERROR(INDEX(May!AM$6:AM$38,MATCH($A15,May!$A$6:$A$38,0)),0)+IFERROR(INDEX(Jun!AM$6:AM$38,MATCH($A15,Jun!$A$6:$A$38,0)),0)+IFERROR(INDEX(Jul!AM$6:AM$38,MATCH($A15,Jul!$A$6:$A$38,0)),0)</f>
        <v>0</v>
      </c>
      <c r="I15" s="59">
        <f t="shared" si="0"/>
        <v>0</v>
      </c>
      <c r="K15" s="19"/>
    </row>
    <row r="16" spans="1:11" ht="18" customHeight="1">
      <c r="A16" s="42">
        <v>8</v>
      </c>
      <c r="B16" s="43"/>
      <c r="C16" s="51">
        <f>IFERROR(INDEX(Aug!AH$6:AH$38,MATCH($A16,Aug!$A$6:$A$38,0)),0)+IFERROR(INDEX(Sep!AH$6:AH$38,MATCH($A16,Sep!$A$6:$A$38,0)),0)+IFERROR(INDEX(Oct!AH$6:AH$38,MATCH($A16,Oct!$A$6:$A$38,0)),0)+IFERROR(INDEX(Nov!AH$6:AH$38,MATCH($A16,Nov!$A$6:$A$38,0)),0)+IFERROR(INDEX(Dec!AH$6:AH$38,MATCH($A16,Dec!$A$6:$A$38,0)),0)+IFERROR(INDEX(Jan!AH$6:AH$38,MATCH($A16,Jan!$A$6:$A$38,0)),0)+IFERROR(INDEX(Feb!AH$6:AH$38,MATCH($A16,Feb!$A$6:$A$38,0)),0)+IFERROR(INDEX(Mar!AH$6:AH$38,MATCH($A16,Mar!$A$6:$A$38,0)),0)+IFERROR(INDEX(Apr!AH$6:AH$38,MATCH($A16,Apr!$A$6:$A$38,0)),0)+IFERROR(INDEX(May!AH$6:AH$38,MATCH($A16,May!$A$6:$A$38,0)),0)+IFERROR(INDEX(Jun!AH$6:AH$38,MATCH($A16,Jun!$A$6:$A$38,0)),0)+IFERROR(INDEX(Jul!AH$6:AH$38,MATCH($A16,Jul!$A$6:$A$38,0)),0)</f>
        <v>0</v>
      </c>
      <c r="D16" s="52">
        <f>IFERROR(INDEX(Aug!AI$6:AI$38,MATCH($A16,Aug!$A$6:$A$38,0)),0)+IFERROR(INDEX(Sep!AI$6:AI$38,MATCH($A16,Sep!$A$6:$A$38,0)),0)+IFERROR(INDEX(Oct!AI$6:AI$38,MATCH($A16,Oct!$A$6:$A$38,0)),0)+IFERROR(INDEX(Nov!AI$6:AI$38,MATCH($A16,Nov!$A$6:$A$38,0)),0)+IFERROR(INDEX(Dec!AI$6:AI$38,MATCH($A16,Dec!$A$6:$A$38,0)),0)+IFERROR(INDEX(Jan!AI$6:AI$38,MATCH($A16,Jan!$A$6:$A$38,0)),0)+IFERROR(INDEX(Feb!AI$6:AI$38,MATCH($A16,Feb!$A$6:$A$38,0)),0)+IFERROR(INDEX(Mar!AI$6:AI$38,MATCH($A16,Mar!$A$6:$A$38,0)),0)+IFERROR(INDEX(Apr!AI$6:AI$38,MATCH($A16,Apr!$A$6:$A$38,0)),0)+IFERROR(INDEX(May!AI$6:AI$38,MATCH($A16,May!$A$6:$A$38,0)),0)+IFERROR(INDEX(Jun!AI$6:AI$38,MATCH($A16,Jun!$A$6:$A$38,0)),0)+IFERROR(INDEX(Jul!AI$6:AI$38,MATCH($A16,Jul!$A$6:$A$38,0)),0)</f>
        <v>0</v>
      </c>
      <c r="E16" s="52">
        <f>IFERROR(INDEX(Aug!AJ$6:AJ$38,MATCH($A16,Aug!$A$6:$A$38,0)),0)+IFERROR(INDEX(Sep!AJ$6:AJ$38,MATCH($A16,Sep!$A$6:$A$38,0)),0)+IFERROR(INDEX(Oct!AJ$6:AJ$38,MATCH($A16,Oct!$A$6:$A$38,0)),0)+IFERROR(INDEX(Nov!AJ$6:AJ$38,MATCH($A16,Nov!$A$6:$A$38,0)),0)+IFERROR(INDEX(Dec!AJ$6:AJ$38,MATCH($A16,Dec!$A$6:$A$38,0)),0)+IFERROR(INDEX(Jan!AJ$6:AJ$38,MATCH($A16,Jan!$A$6:$A$38,0)),0)+IFERROR(INDEX(Feb!AJ$6:AJ$38,MATCH($A16,Feb!$A$6:$A$38,0)),0)+IFERROR(INDEX(Mar!AJ$6:AJ$38,MATCH($A16,Mar!$A$6:$A$38,0)),0)+IFERROR(INDEX(Apr!AJ$6:AJ$38,MATCH($A16,Apr!$A$6:$A$38,0)),0)+IFERROR(INDEX(May!AJ$6:AJ$38,MATCH($A16,May!$A$6:$A$38,0)),0)+IFERROR(INDEX(Jun!AJ$6:AJ$38,MATCH($A16,Jun!$A$6:$A$38,0)),0)+IFERROR(INDEX(Jul!AJ$6:AJ$38,MATCH($A16,Jul!$A$6:$A$38,0)),0)</f>
        <v>0</v>
      </c>
      <c r="F16" s="52">
        <f>IFERROR(INDEX(Aug!AK$6:AK$38,MATCH($A16,Aug!$A$6:$A$38,0)),0)+IFERROR(INDEX(Sep!AK$6:AK$38,MATCH($A16,Sep!$A$6:$A$38,0)),0)+IFERROR(INDEX(Oct!AK$6:AK$38,MATCH($A16,Oct!$A$6:$A$38,0)),0)+IFERROR(INDEX(Nov!AK$6:AK$38,MATCH($A16,Nov!$A$6:$A$38,0)),0)+IFERROR(INDEX(Dec!AK$6:AK$38,MATCH($A16,Dec!$A$6:$A$38,0)),0)+IFERROR(INDEX(Jan!AK$6:AK$38,MATCH($A16,Jan!$A$6:$A$38,0)),0)+IFERROR(INDEX(Feb!AK$6:AK$38,MATCH($A16,Feb!$A$6:$A$38,0)),0)+IFERROR(INDEX(Mar!AK$6:AK$38,MATCH($A16,Mar!$A$6:$A$38,0)),0)+IFERROR(INDEX(Apr!AK$6:AK$38,MATCH($A16,Apr!$A$6:$A$38,0)),0)+IFERROR(INDEX(May!AK$6:AK$38,MATCH($A16,May!$A$6:$A$38,0)),0)+IFERROR(INDEX(Jun!AK$6:AK$38,MATCH($A16,Jun!$A$6:$A$38,0)),0)+IFERROR(INDEX(Jul!AK$6:AK$38,MATCH($A16,Jul!$A$6:$A$38,0)),0)</f>
        <v>0</v>
      </c>
      <c r="G16" s="52">
        <f>IFERROR(INDEX(Aug!AL$6:AL$38,MATCH($A16,Aug!$A$6:$A$38,0)),0)+IFERROR(INDEX(Sep!AL$6:AL$38,MATCH($A16,Sep!$A$6:$A$38,0)),0)+IFERROR(INDEX(Oct!AL$6:AL$38,MATCH($A16,Oct!$A$6:$A$38,0)),0)+IFERROR(INDEX(Nov!AL$6:AL$38,MATCH($A16,Nov!$A$6:$A$38,0)),0)+IFERROR(INDEX(Dec!AL$6:AL$38,MATCH($A16,Dec!$A$6:$A$38,0)),0)+IFERROR(INDEX(Jan!AL$6:AL$38,MATCH($A16,Jan!$A$6:$A$38,0)),0)+IFERROR(INDEX(Feb!AL$6:AL$38,MATCH($A16,Feb!$A$6:$A$38,0)),0)+IFERROR(INDEX(Mar!AL$6:AL$38,MATCH($A16,Mar!$A$6:$A$38,0)),0)+IFERROR(INDEX(Apr!AL$6:AL$38,MATCH($A16,Apr!$A$6:$A$38,0)),0)+IFERROR(INDEX(May!AL$6:AL$38,MATCH($A16,May!$A$6:$A$38,0)),0)+IFERROR(INDEX(Jun!AL$6:AL$38,MATCH($A16,Jun!$A$6:$A$38,0)),0)+IFERROR(INDEX(Jul!AL$6:AL$38,MATCH($A16,Jul!$A$6:$A$38,0)),0)</f>
        <v>0</v>
      </c>
      <c r="H16" s="52">
        <f>IFERROR(INDEX(Aug!AM$6:AM$38,MATCH($A16,Aug!$A$6:$A$38,0)),0)+IFERROR(INDEX(Sep!AM$6:AM$38,MATCH($A16,Sep!$A$6:$A$38,0)),0)+IFERROR(INDEX(Oct!AM$6:AM$38,MATCH($A16,Oct!$A$6:$A$38,0)),0)+IFERROR(INDEX(Nov!AM$6:AM$38,MATCH($A16,Nov!$A$6:$A$38,0)),0)+IFERROR(INDEX(Dec!AM$6:AM$38,MATCH($A16,Dec!$A$6:$A$38,0)),0)+IFERROR(INDEX(Jan!AM$6:AM$38,MATCH($A16,Jan!$A$6:$A$38,0)),0)+IFERROR(INDEX(Feb!AM$6:AM$38,MATCH($A16,Feb!$A$6:$A$38,0)),0)+IFERROR(INDEX(Mar!AM$6:AM$38,MATCH($A16,Mar!$A$6:$A$38,0)),0)+IFERROR(INDEX(Apr!AM$6:AM$38,MATCH($A16,Apr!$A$6:$A$38,0)),0)+IFERROR(INDEX(May!AM$6:AM$38,MATCH($A16,May!$A$6:$A$38,0)),0)+IFERROR(INDEX(Jun!AM$6:AM$38,MATCH($A16,Jun!$A$6:$A$38,0)),0)+IFERROR(INDEX(Jul!AM$6:AM$38,MATCH($A16,Jul!$A$6:$A$38,0)),0)</f>
        <v>0</v>
      </c>
      <c r="I16" s="59">
        <f t="shared" si="0"/>
        <v>0</v>
      </c>
      <c r="K16" s="19"/>
    </row>
    <row r="17" spans="1:11" ht="18" customHeight="1">
      <c r="A17" s="42">
        <v>9</v>
      </c>
      <c r="B17" s="43"/>
      <c r="C17" s="51">
        <f>IFERROR(INDEX(Aug!AH$6:AH$38,MATCH($A17,Aug!$A$6:$A$38,0)),0)+IFERROR(INDEX(Sep!AH$6:AH$38,MATCH($A17,Sep!$A$6:$A$38,0)),0)+IFERROR(INDEX(Oct!AH$6:AH$38,MATCH($A17,Oct!$A$6:$A$38,0)),0)+IFERROR(INDEX(Nov!AH$6:AH$38,MATCH($A17,Nov!$A$6:$A$38,0)),0)+IFERROR(INDEX(Dec!AH$6:AH$38,MATCH($A17,Dec!$A$6:$A$38,0)),0)+IFERROR(INDEX(Jan!AH$6:AH$38,MATCH($A17,Jan!$A$6:$A$38,0)),0)+IFERROR(INDEX(Feb!AH$6:AH$38,MATCH($A17,Feb!$A$6:$A$38,0)),0)+IFERROR(INDEX(Mar!AH$6:AH$38,MATCH($A17,Mar!$A$6:$A$38,0)),0)+IFERROR(INDEX(Apr!AH$6:AH$38,MATCH($A17,Apr!$A$6:$A$38,0)),0)+IFERROR(INDEX(May!AH$6:AH$38,MATCH($A17,May!$A$6:$A$38,0)),0)+IFERROR(INDEX(Jun!AH$6:AH$38,MATCH($A17,Jun!$A$6:$A$38,0)),0)+IFERROR(INDEX(Jul!AH$6:AH$38,MATCH($A17,Jul!$A$6:$A$38,0)),0)</f>
        <v>0</v>
      </c>
      <c r="D17" s="52">
        <f>IFERROR(INDEX(Aug!AI$6:AI$38,MATCH($A17,Aug!$A$6:$A$38,0)),0)+IFERROR(INDEX(Sep!AI$6:AI$38,MATCH($A17,Sep!$A$6:$A$38,0)),0)+IFERROR(INDEX(Oct!AI$6:AI$38,MATCH($A17,Oct!$A$6:$A$38,0)),0)+IFERROR(INDEX(Nov!AI$6:AI$38,MATCH($A17,Nov!$A$6:$A$38,0)),0)+IFERROR(INDEX(Dec!AI$6:AI$38,MATCH($A17,Dec!$A$6:$A$38,0)),0)+IFERROR(INDEX(Jan!AI$6:AI$38,MATCH($A17,Jan!$A$6:$A$38,0)),0)+IFERROR(INDEX(Feb!AI$6:AI$38,MATCH($A17,Feb!$A$6:$A$38,0)),0)+IFERROR(INDEX(Mar!AI$6:AI$38,MATCH($A17,Mar!$A$6:$A$38,0)),0)+IFERROR(INDEX(Apr!AI$6:AI$38,MATCH($A17,Apr!$A$6:$A$38,0)),0)+IFERROR(INDEX(May!AI$6:AI$38,MATCH($A17,May!$A$6:$A$38,0)),0)+IFERROR(INDEX(Jun!AI$6:AI$38,MATCH($A17,Jun!$A$6:$A$38,0)),0)+IFERROR(INDEX(Jul!AI$6:AI$38,MATCH($A17,Jul!$A$6:$A$38,0)),0)</f>
        <v>0</v>
      </c>
      <c r="E17" s="52">
        <f>IFERROR(INDEX(Aug!AJ$6:AJ$38,MATCH($A17,Aug!$A$6:$A$38,0)),0)+IFERROR(INDEX(Sep!AJ$6:AJ$38,MATCH($A17,Sep!$A$6:$A$38,0)),0)+IFERROR(INDEX(Oct!AJ$6:AJ$38,MATCH($A17,Oct!$A$6:$A$38,0)),0)+IFERROR(INDEX(Nov!AJ$6:AJ$38,MATCH($A17,Nov!$A$6:$A$38,0)),0)+IFERROR(INDEX(Dec!AJ$6:AJ$38,MATCH($A17,Dec!$A$6:$A$38,0)),0)+IFERROR(INDEX(Jan!AJ$6:AJ$38,MATCH($A17,Jan!$A$6:$A$38,0)),0)+IFERROR(INDEX(Feb!AJ$6:AJ$38,MATCH($A17,Feb!$A$6:$A$38,0)),0)+IFERROR(INDEX(Mar!AJ$6:AJ$38,MATCH($A17,Mar!$A$6:$A$38,0)),0)+IFERROR(INDEX(Apr!AJ$6:AJ$38,MATCH($A17,Apr!$A$6:$A$38,0)),0)+IFERROR(INDEX(May!AJ$6:AJ$38,MATCH($A17,May!$A$6:$A$38,0)),0)+IFERROR(INDEX(Jun!AJ$6:AJ$38,MATCH($A17,Jun!$A$6:$A$38,0)),0)+IFERROR(INDEX(Jul!AJ$6:AJ$38,MATCH($A17,Jul!$A$6:$A$38,0)),0)</f>
        <v>0</v>
      </c>
      <c r="F17" s="52">
        <f>IFERROR(INDEX(Aug!AK$6:AK$38,MATCH($A17,Aug!$A$6:$A$38,0)),0)+IFERROR(INDEX(Sep!AK$6:AK$38,MATCH($A17,Sep!$A$6:$A$38,0)),0)+IFERROR(INDEX(Oct!AK$6:AK$38,MATCH($A17,Oct!$A$6:$A$38,0)),0)+IFERROR(INDEX(Nov!AK$6:AK$38,MATCH($A17,Nov!$A$6:$A$38,0)),0)+IFERROR(INDEX(Dec!AK$6:AK$38,MATCH($A17,Dec!$A$6:$A$38,0)),0)+IFERROR(INDEX(Jan!AK$6:AK$38,MATCH($A17,Jan!$A$6:$A$38,0)),0)+IFERROR(INDEX(Feb!AK$6:AK$38,MATCH($A17,Feb!$A$6:$A$38,0)),0)+IFERROR(INDEX(Mar!AK$6:AK$38,MATCH($A17,Mar!$A$6:$A$38,0)),0)+IFERROR(INDEX(Apr!AK$6:AK$38,MATCH($A17,Apr!$A$6:$A$38,0)),0)+IFERROR(INDEX(May!AK$6:AK$38,MATCH($A17,May!$A$6:$A$38,0)),0)+IFERROR(INDEX(Jun!AK$6:AK$38,MATCH($A17,Jun!$A$6:$A$38,0)),0)+IFERROR(INDEX(Jul!AK$6:AK$38,MATCH($A17,Jul!$A$6:$A$38,0)),0)</f>
        <v>0</v>
      </c>
      <c r="G17" s="52">
        <f>IFERROR(INDEX(Aug!AL$6:AL$38,MATCH($A17,Aug!$A$6:$A$38,0)),0)+IFERROR(INDEX(Sep!AL$6:AL$38,MATCH($A17,Sep!$A$6:$A$38,0)),0)+IFERROR(INDEX(Oct!AL$6:AL$38,MATCH($A17,Oct!$A$6:$A$38,0)),0)+IFERROR(INDEX(Nov!AL$6:AL$38,MATCH($A17,Nov!$A$6:$A$38,0)),0)+IFERROR(INDEX(Dec!AL$6:AL$38,MATCH($A17,Dec!$A$6:$A$38,0)),0)+IFERROR(INDEX(Jan!AL$6:AL$38,MATCH($A17,Jan!$A$6:$A$38,0)),0)+IFERROR(INDEX(Feb!AL$6:AL$38,MATCH($A17,Feb!$A$6:$A$38,0)),0)+IFERROR(INDEX(Mar!AL$6:AL$38,MATCH($A17,Mar!$A$6:$A$38,0)),0)+IFERROR(INDEX(Apr!AL$6:AL$38,MATCH($A17,Apr!$A$6:$A$38,0)),0)+IFERROR(INDEX(May!AL$6:AL$38,MATCH($A17,May!$A$6:$A$38,0)),0)+IFERROR(INDEX(Jun!AL$6:AL$38,MATCH($A17,Jun!$A$6:$A$38,0)),0)+IFERROR(INDEX(Jul!AL$6:AL$38,MATCH($A17,Jul!$A$6:$A$38,0)),0)</f>
        <v>0</v>
      </c>
      <c r="H17" s="52">
        <f>IFERROR(INDEX(Aug!AM$6:AM$38,MATCH($A17,Aug!$A$6:$A$38,0)),0)+IFERROR(INDEX(Sep!AM$6:AM$38,MATCH($A17,Sep!$A$6:$A$38,0)),0)+IFERROR(INDEX(Oct!AM$6:AM$38,MATCH($A17,Oct!$A$6:$A$38,0)),0)+IFERROR(INDEX(Nov!AM$6:AM$38,MATCH($A17,Nov!$A$6:$A$38,0)),0)+IFERROR(INDEX(Dec!AM$6:AM$38,MATCH($A17,Dec!$A$6:$A$38,0)),0)+IFERROR(INDEX(Jan!AM$6:AM$38,MATCH($A17,Jan!$A$6:$A$38,0)),0)+IFERROR(INDEX(Feb!AM$6:AM$38,MATCH($A17,Feb!$A$6:$A$38,0)),0)+IFERROR(INDEX(Mar!AM$6:AM$38,MATCH($A17,Mar!$A$6:$A$38,0)),0)+IFERROR(INDEX(Apr!AM$6:AM$38,MATCH($A17,Apr!$A$6:$A$38,0)),0)+IFERROR(INDEX(May!AM$6:AM$38,MATCH($A17,May!$A$6:$A$38,0)),0)+IFERROR(INDEX(Jun!AM$6:AM$38,MATCH($A17,Jun!$A$6:$A$38,0)),0)+IFERROR(INDEX(Jul!AM$6:AM$38,MATCH($A17,Jul!$A$6:$A$38,0)),0)</f>
        <v>0</v>
      </c>
      <c r="I17" s="59">
        <f t="shared" si="0"/>
        <v>0</v>
      </c>
      <c r="K17" s="19"/>
    </row>
    <row r="18" spans="1:11" ht="18" customHeight="1">
      <c r="A18" s="42">
        <v>10</v>
      </c>
      <c r="B18" s="43"/>
      <c r="C18" s="51">
        <f>IFERROR(INDEX(Aug!AH$6:AH$38,MATCH($A18,Aug!$A$6:$A$38,0)),0)+IFERROR(INDEX(Sep!AH$6:AH$38,MATCH($A18,Sep!$A$6:$A$38,0)),0)+IFERROR(INDEX(Oct!AH$6:AH$38,MATCH($A18,Oct!$A$6:$A$38,0)),0)+IFERROR(INDEX(Nov!AH$6:AH$38,MATCH($A18,Nov!$A$6:$A$38,0)),0)+IFERROR(INDEX(Dec!AH$6:AH$38,MATCH($A18,Dec!$A$6:$A$38,0)),0)+IFERROR(INDEX(Jan!AH$6:AH$38,MATCH($A18,Jan!$A$6:$A$38,0)),0)+IFERROR(INDEX(Feb!AH$6:AH$38,MATCH($A18,Feb!$A$6:$A$38,0)),0)+IFERROR(INDEX(Mar!AH$6:AH$38,MATCH($A18,Mar!$A$6:$A$38,0)),0)+IFERROR(INDEX(Apr!AH$6:AH$38,MATCH($A18,Apr!$A$6:$A$38,0)),0)+IFERROR(INDEX(May!AH$6:AH$38,MATCH($A18,May!$A$6:$A$38,0)),0)+IFERROR(INDEX(Jun!AH$6:AH$38,MATCH($A18,Jun!$A$6:$A$38,0)),0)+IFERROR(INDEX(Jul!AH$6:AH$38,MATCH($A18,Jul!$A$6:$A$38,0)),0)</f>
        <v>0</v>
      </c>
      <c r="D18" s="52">
        <f>IFERROR(INDEX(Aug!AI$6:AI$38,MATCH($A18,Aug!$A$6:$A$38,0)),0)+IFERROR(INDEX(Sep!AI$6:AI$38,MATCH($A18,Sep!$A$6:$A$38,0)),0)+IFERROR(INDEX(Oct!AI$6:AI$38,MATCH($A18,Oct!$A$6:$A$38,0)),0)+IFERROR(INDEX(Nov!AI$6:AI$38,MATCH($A18,Nov!$A$6:$A$38,0)),0)+IFERROR(INDEX(Dec!AI$6:AI$38,MATCH($A18,Dec!$A$6:$A$38,0)),0)+IFERROR(INDEX(Jan!AI$6:AI$38,MATCH($A18,Jan!$A$6:$A$38,0)),0)+IFERROR(INDEX(Feb!AI$6:AI$38,MATCH($A18,Feb!$A$6:$A$38,0)),0)+IFERROR(INDEX(Mar!AI$6:AI$38,MATCH($A18,Mar!$A$6:$A$38,0)),0)+IFERROR(INDEX(Apr!AI$6:AI$38,MATCH($A18,Apr!$A$6:$A$38,0)),0)+IFERROR(INDEX(May!AI$6:AI$38,MATCH($A18,May!$A$6:$A$38,0)),0)+IFERROR(INDEX(Jun!AI$6:AI$38,MATCH($A18,Jun!$A$6:$A$38,0)),0)+IFERROR(INDEX(Jul!AI$6:AI$38,MATCH($A18,Jul!$A$6:$A$38,0)),0)</f>
        <v>0</v>
      </c>
      <c r="E18" s="52">
        <f>IFERROR(INDEX(Aug!AJ$6:AJ$38,MATCH($A18,Aug!$A$6:$A$38,0)),0)+IFERROR(INDEX(Sep!AJ$6:AJ$38,MATCH($A18,Sep!$A$6:$A$38,0)),0)+IFERROR(INDEX(Oct!AJ$6:AJ$38,MATCH($A18,Oct!$A$6:$A$38,0)),0)+IFERROR(INDEX(Nov!AJ$6:AJ$38,MATCH($A18,Nov!$A$6:$A$38,0)),0)+IFERROR(INDEX(Dec!AJ$6:AJ$38,MATCH($A18,Dec!$A$6:$A$38,0)),0)+IFERROR(INDEX(Jan!AJ$6:AJ$38,MATCH($A18,Jan!$A$6:$A$38,0)),0)+IFERROR(INDEX(Feb!AJ$6:AJ$38,MATCH($A18,Feb!$A$6:$A$38,0)),0)+IFERROR(INDEX(Mar!AJ$6:AJ$38,MATCH($A18,Mar!$A$6:$A$38,0)),0)+IFERROR(INDEX(Apr!AJ$6:AJ$38,MATCH($A18,Apr!$A$6:$A$38,0)),0)+IFERROR(INDEX(May!AJ$6:AJ$38,MATCH($A18,May!$A$6:$A$38,0)),0)+IFERROR(INDEX(Jun!AJ$6:AJ$38,MATCH($A18,Jun!$A$6:$A$38,0)),0)+IFERROR(INDEX(Jul!AJ$6:AJ$38,MATCH($A18,Jul!$A$6:$A$38,0)),0)</f>
        <v>0</v>
      </c>
      <c r="F18" s="52">
        <f>IFERROR(INDEX(Aug!AK$6:AK$38,MATCH($A18,Aug!$A$6:$A$38,0)),0)+IFERROR(INDEX(Sep!AK$6:AK$38,MATCH($A18,Sep!$A$6:$A$38,0)),0)+IFERROR(INDEX(Oct!AK$6:AK$38,MATCH($A18,Oct!$A$6:$A$38,0)),0)+IFERROR(INDEX(Nov!AK$6:AK$38,MATCH($A18,Nov!$A$6:$A$38,0)),0)+IFERROR(INDEX(Dec!AK$6:AK$38,MATCH($A18,Dec!$A$6:$A$38,0)),0)+IFERROR(INDEX(Jan!AK$6:AK$38,MATCH($A18,Jan!$A$6:$A$38,0)),0)+IFERROR(INDEX(Feb!AK$6:AK$38,MATCH($A18,Feb!$A$6:$A$38,0)),0)+IFERROR(INDEX(Mar!AK$6:AK$38,MATCH($A18,Mar!$A$6:$A$38,0)),0)+IFERROR(INDEX(Apr!AK$6:AK$38,MATCH($A18,Apr!$A$6:$A$38,0)),0)+IFERROR(INDEX(May!AK$6:AK$38,MATCH($A18,May!$A$6:$A$38,0)),0)+IFERROR(INDEX(Jun!AK$6:AK$38,MATCH($A18,Jun!$A$6:$A$38,0)),0)+IFERROR(INDEX(Jul!AK$6:AK$38,MATCH($A18,Jul!$A$6:$A$38,0)),0)</f>
        <v>0</v>
      </c>
      <c r="G18" s="52">
        <f>IFERROR(INDEX(Aug!AL$6:AL$38,MATCH($A18,Aug!$A$6:$A$38,0)),0)+IFERROR(INDEX(Sep!AL$6:AL$38,MATCH($A18,Sep!$A$6:$A$38,0)),0)+IFERROR(INDEX(Oct!AL$6:AL$38,MATCH($A18,Oct!$A$6:$A$38,0)),0)+IFERROR(INDEX(Nov!AL$6:AL$38,MATCH($A18,Nov!$A$6:$A$38,0)),0)+IFERROR(INDEX(Dec!AL$6:AL$38,MATCH($A18,Dec!$A$6:$A$38,0)),0)+IFERROR(INDEX(Jan!AL$6:AL$38,MATCH($A18,Jan!$A$6:$A$38,0)),0)+IFERROR(INDEX(Feb!AL$6:AL$38,MATCH($A18,Feb!$A$6:$A$38,0)),0)+IFERROR(INDEX(Mar!AL$6:AL$38,MATCH($A18,Mar!$A$6:$A$38,0)),0)+IFERROR(INDEX(Apr!AL$6:AL$38,MATCH($A18,Apr!$A$6:$A$38,0)),0)+IFERROR(INDEX(May!AL$6:AL$38,MATCH($A18,May!$A$6:$A$38,0)),0)+IFERROR(INDEX(Jun!AL$6:AL$38,MATCH($A18,Jun!$A$6:$A$38,0)),0)+IFERROR(INDEX(Jul!AL$6:AL$38,MATCH($A18,Jul!$A$6:$A$38,0)),0)</f>
        <v>0</v>
      </c>
      <c r="H18" s="52">
        <f>IFERROR(INDEX(Aug!AM$6:AM$38,MATCH($A18,Aug!$A$6:$A$38,0)),0)+IFERROR(INDEX(Sep!AM$6:AM$38,MATCH($A18,Sep!$A$6:$A$38,0)),0)+IFERROR(INDEX(Oct!AM$6:AM$38,MATCH($A18,Oct!$A$6:$A$38,0)),0)+IFERROR(INDEX(Nov!AM$6:AM$38,MATCH($A18,Nov!$A$6:$A$38,0)),0)+IFERROR(INDEX(Dec!AM$6:AM$38,MATCH($A18,Dec!$A$6:$A$38,0)),0)+IFERROR(INDEX(Jan!AM$6:AM$38,MATCH($A18,Jan!$A$6:$A$38,0)),0)+IFERROR(INDEX(Feb!AM$6:AM$38,MATCH($A18,Feb!$A$6:$A$38,0)),0)+IFERROR(INDEX(Mar!AM$6:AM$38,MATCH($A18,Mar!$A$6:$A$38,0)),0)+IFERROR(INDEX(Apr!AM$6:AM$38,MATCH($A18,Apr!$A$6:$A$38,0)),0)+IFERROR(INDEX(May!AM$6:AM$38,MATCH($A18,May!$A$6:$A$38,0)),0)+IFERROR(INDEX(Jun!AM$6:AM$38,MATCH($A18,Jun!$A$6:$A$38,0)),0)+IFERROR(INDEX(Jul!AM$6:AM$38,MATCH($A18,Jul!$A$6:$A$38,0)),0)</f>
        <v>0</v>
      </c>
      <c r="I18" s="59">
        <f t="shared" si="0"/>
        <v>0</v>
      </c>
      <c r="K18" s="19"/>
    </row>
    <row r="19" spans="1:11" ht="18" customHeight="1">
      <c r="A19" s="42">
        <v>11</v>
      </c>
      <c r="B19" s="43"/>
      <c r="C19" s="51">
        <f>IFERROR(INDEX(Aug!AH$6:AH$38,MATCH($A19,Aug!$A$6:$A$38,0)),0)+IFERROR(INDEX(Sep!AH$6:AH$38,MATCH($A19,Sep!$A$6:$A$38,0)),0)+IFERROR(INDEX(Oct!AH$6:AH$38,MATCH($A19,Oct!$A$6:$A$38,0)),0)+IFERROR(INDEX(Nov!AH$6:AH$38,MATCH($A19,Nov!$A$6:$A$38,0)),0)+IFERROR(INDEX(Dec!AH$6:AH$38,MATCH($A19,Dec!$A$6:$A$38,0)),0)+IFERROR(INDEX(Jan!AH$6:AH$38,MATCH($A19,Jan!$A$6:$A$38,0)),0)+IFERROR(INDEX(Feb!AH$6:AH$38,MATCH($A19,Feb!$A$6:$A$38,0)),0)+IFERROR(INDEX(Mar!AH$6:AH$38,MATCH($A19,Mar!$A$6:$A$38,0)),0)+IFERROR(INDEX(Apr!AH$6:AH$38,MATCH($A19,Apr!$A$6:$A$38,0)),0)+IFERROR(INDEX(May!AH$6:AH$38,MATCH($A19,May!$A$6:$A$38,0)),0)+IFERROR(INDEX(Jun!AH$6:AH$38,MATCH($A19,Jun!$A$6:$A$38,0)),0)+IFERROR(INDEX(Jul!AH$6:AH$38,MATCH($A19,Jul!$A$6:$A$38,0)),0)</f>
        <v>0</v>
      </c>
      <c r="D19" s="52">
        <f>IFERROR(INDEX(Aug!AI$6:AI$38,MATCH($A19,Aug!$A$6:$A$38,0)),0)+IFERROR(INDEX(Sep!AI$6:AI$38,MATCH($A19,Sep!$A$6:$A$38,0)),0)+IFERROR(INDEX(Oct!AI$6:AI$38,MATCH($A19,Oct!$A$6:$A$38,0)),0)+IFERROR(INDEX(Nov!AI$6:AI$38,MATCH($A19,Nov!$A$6:$A$38,0)),0)+IFERROR(INDEX(Dec!AI$6:AI$38,MATCH($A19,Dec!$A$6:$A$38,0)),0)+IFERROR(INDEX(Jan!AI$6:AI$38,MATCH($A19,Jan!$A$6:$A$38,0)),0)+IFERROR(INDEX(Feb!AI$6:AI$38,MATCH($A19,Feb!$A$6:$A$38,0)),0)+IFERROR(INDEX(Mar!AI$6:AI$38,MATCH($A19,Mar!$A$6:$A$38,0)),0)+IFERROR(INDEX(Apr!AI$6:AI$38,MATCH($A19,Apr!$A$6:$A$38,0)),0)+IFERROR(INDEX(May!AI$6:AI$38,MATCH($A19,May!$A$6:$A$38,0)),0)+IFERROR(INDEX(Jun!AI$6:AI$38,MATCH($A19,Jun!$A$6:$A$38,0)),0)+IFERROR(INDEX(Jul!AI$6:AI$38,MATCH($A19,Jul!$A$6:$A$38,0)),0)</f>
        <v>0</v>
      </c>
      <c r="E19" s="52">
        <f>IFERROR(INDEX(Aug!AJ$6:AJ$38,MATCH($A19,Aug!$A$6:$A$38,0)),0)+IFERROR(INDEX(Sep!AJ$6:AJ$38,MATCH($A19,Sep!$A$6:$A$38,0)),0)+IFERROR(INDEX(Oct!AJ$6:AJ$38,MATCH($A19,Oct!$A$6:$A$38,0)),0)+IFERROR(INDEX(Nov!AJ$6:AJ$38,MATCH($A19,Nov!$A$6:$A$38,0)),0)+IFERROR(INDEX(Dec!AJ$6:AJ$38,MATCH($A19,Dec!$A$6:$A$38,0)),0)+IFERROR(INDEX(Jan!AJ$6:AJ$38,MATCH($A19,Jan!$A$6:$A$38,0)),0)+IFERROR(INDEX(Feb!AJ$6:AJ$38,MATCH($A19,Feb!$A$6:$A$38,0)),0)+IFERROR(INDEX(Mar!AJ$6:AJ$38,MATCH($A19,Mar!$A$6:$A$38,0)),0)+IFERROR(INDEX(Apr!AJ$6:AJ$38,MATCH($A19,Apr!$A$6:$A$38,0)),0)+IFERROR(INDEX(May!AJ$6:AJ$38,MATCH($A19,May!$A$6:$A$38,0)),0)+IFERROR(INDEX(Jun!AJ$6:AJ$38,MATCH($A19,Jun!$A$6:$A$38,0)),0)+IFERROR(INDEX(Jul!AJ$6:AJ$38,MATCH($A19,Jul!$A$6:$A$38,0)),0)</f>
        <v>0</v>
      </c>
      <c r="F19" s="52">
        <f>IFERROR(INDEX(Aug!AK$6:AK$38,MATCH($A19,Aug!$A$6:$A$38,0)),0)+IFERROR(INDEX(Sep!AK$6:AK$38,MATCH($A19,Sep!$A$6:$A$38,0)),0)+IFERROR(INDEX(Oct!AK$6:AK$38,MATCH($A19,Oct!$A$6:$A$38,0)),0)+IFERROR(INDEX(Nov!AK$6:AK$38,MATCH($A19,Nov!$A$6:$A$38,0)),0)+IFERROR(INDEX(Dec!AK$6:AK$38,MATCH($A19,Dec!$A$6:$A$38,0)),0)+IFERROR(INDEX(Jan!AK$6:AK$38,MATCH($A19,Jan!$A$6:$A$38,0)),0)+IFERROR(INDEX(Feb!AK$6:AK$38,MATCH($A19,Feb!$A$6:$A$38,0)),0)+IFERROR(INDEX(Mar!AK$6:AK$38,MATCH($A19,Mar!$A$6:$A$38,0)),0)+IFERROR(INDEX(Apr!AK$6:AK$38,MATCH($A19,Apr!$A$6:$A$38,0)),0)+IFERROR(INDEX(May!AK$6:AK$38,MATCH($A19,May!$A$6:$A$38,0)),0)+IFERROR(INDEX(Jun!AK$6:AK$38,MATCH($A19,Jun!$A$6:$A$38,0)),0)+IFERROR(INDEX(Jul!AK$6:AK$38,MATCH($A19,Jul!$A$6:$A$38,0)),0)</f>
        <v>0</v>
      </c>
      <c r="G19" s="52">
        <f>IFERROR(INDEX(Aug!AL$6:AL$38,MATCH($A19,Aug!$A$6:$A$38,0)),0)+IFERROR(INDEX(Sep!AL$6:AL$38,MATCH($A19,Sep!$A$6:$A$38,0)),0)+IFERROR(INDEX(Oct!AL$6:AL$38,MATCH($A19,Oct!$A$6:$A$38,0)),0)+IFERROR(INDEX(Nov!AL$6:AL$38,MATCH($A19,Nov!$A$6:$A$38,0)),0)+IFERROR(INDEX(Dec!AL$6:AL$38,MATCH($A19,Dec!$A$6:$A$38,0)),0)+IFERROR(INDEX(Jan!AL$6:AL$38,MATCH($A19,Jan!$A$6:$A$38,0)),0)+IFERROR(INDEX(Feb!AL$6:AL$38,MATCH($A19,Feb!$A$6:$A$38,0)),0)+IFERROR(INDEX(Mar!AL$6:AL$38,MATCH($A19,Mar!$A$6:$A$38,0)),0)+IFERROR(INDEX(Apr!AL$6:AL$38,MATCH($A19,Apr!$A$6:$A$38,0)),0)+IFERROR(INDEX(May!AL$6:AL$38,MATCH($A19,May!$A$6:$A$38,0)),0)+IFERROR(INDEX(Jun!AL$6:AL$38,MATCH($A19,Jun!$A$6:$A$38,0)),0)+IFERROR(INDEX(Jul!AL$6:AL$38,MATCH($A19,Jul!$A$6:$A$38,0)),0)</f>
        <v>0</v>
      </c>
      <c r="H19" s="52">
        <f>IFERROR(INDEX(Aug!AM$6:AM$38,MATCH($A19,Aug!$A$6:$A$38,0)),0)+IFERROR(INDEX(Sep!AM$6:AM$38,MATCH($A19,Sep!$A$6:$A$38,0)),0)+IFERROR(INDEX(Oct!AM$6:AM$38,MATCH($A19,Oct!$A$6:$A$38,0)),0)+IFERROR(INDEX(Nov!AM$6:AM$38,MATCH($A19,Nov!$A$6:$A$38,0)),0)+IFERROR(INDEX(Dec!AM$6:AM$38,MATCH($A19,Dec!$A$6:$A$38,0)),0)+IFERROR(INDEX(Jan!AM$6:AM$38,MATCH($A19,Jan!$A$6:$A$38,0)),0)+IFERROR(INDEX(Feb!AM$6:AM$38,MATCH($A19,Feb!$A$6:$A$38,0)),0)+IFERROR(INDEX(Mar!AM$6:AM$38,MATCH($A19,Mar!$A$6:$A$38,0)),0)+IFERROR(INDEX(Apr!AM$6:AM$38,MATCH($A19,Apr!$A$6:$A$38,0)),0)+IFERROR(INDEX(May!AM$6:AM$38,MATCH($A19,May!$A$6:$A$38,0)),0)+IFERROR(INDEX(Jun!AM$6:AM$38,MATCH($A19,Jun!$A$6:$A$38,0)),0)+IFERROR(INDEX(Jul!AM$6:AM$38,MATCH($A19,Jul!$A$6:$A$38,0)),0)</f>
        <v>0</v>
      </c>
      <c r="I19" s="59">
        <f t="shared" si="0"/>
        <v>0</v>
      </c>
      <c r="K19" s="19"/>
    </row>
    <row r="20" spans="1:11" ht="18" customHeight="1">
      <c r="A20" s="42">
        <v>12</v>
      </c>
      <c r="B20" s="43"/>
      <c r="C20" s="51">
        <f>IFERROR(INDEX(Aug!AH$6:AH$38,MATCH($A20,Aug!$A$6:$A$38,0)),0)+IFERROR(INDEX(Sep!AH$6:AH$38,MATCH($A20,Sep!$A$6:$A$38,0)),0)+IFERROR(INDEX(Oct!AH$6:AH$38,MATCH($A20,Oct!$A$6:$A$38,0)),0)+IFERROR(INDEX(Nov!AH$6:AH$38,MATCH($A20,Nov!$A$6:$A$38,0)),0)+IFERROR(INDEX(Dec!AH$6:AH$38,MATCH($A20,Dec!$A$6:$A$38,0)),0)+IFERROR(INDEX(Jan!AH$6:AH$38,MATCH($A20,Jan!$A$6:$A$38,0)),0)+IFERROR(INDEX(Feb!AH$6:AH$38,MATCH($A20,Feb!$A$6:$A$38,0)),0)+IFERROR(INDEX(Mar!AH$6:AH$38,MATCH($A20,Mar!$A$6:$A$38,0)),0)+IFERROR(INDEX(Apr!AH$6:AH$38,MATCH($A20,Apr!$A$6:$A$38,0)),0)+IFERROR(INDEX(May!AH$6:AH$38,MATCH($A20,May!$A$6:$A$38,0)),0)+IFERROR(INDEX(Jun!AH$6:AH$38,MATCH($A20,Jun!$A$6:$A$38,0)),0)+IFERROR(INDEX(Jul!AH$6:AH$38,MATCH($A20,Jul!$A$6:$A$38,0)),0)</f>
        <v>0</v>
      </c>
      <c r="D20" s="52">
        <f>IFERROR(INDEX(Aug!AI$6:AI$38,MATCH($A20,Aug!$A$6:$A$38,0)),0)+IFERROR(INDEX(Sep!AI$6:AI$38,MATCH($A20,Sep!$A$6:$A$38,0)),0)+IFERROR(INDEX(Oct!AI$6:AI$38,MATCH($A20,Oct!$A$6:$A$38,0)),0)+IFERROR(INDEX(Nov!AI$6:AI$38,MATCH($A20,Nov!$A$6:$A$38,0)),0)+IFERROR(INDEX(Dec!AI$6:AI$38,MATCH($A20,Dec!$A$6:$A$38,0)),0)+IFERROR(INDEX(Jan!AI$6:AI$38,MATCH($A20,Jan!$A$6:$A$38,0)),0)+IFERROR(INDEX(Feb!AI$6:AI$38,MATCH($A20,Feb!$A$6:$A$38,0)),0)+IFERROR(INDEX(Mar!AI$6:AI$38,MATCH($A20,Mar!$A$6:$A$38,0)),0)+IFERROR(INDEX(Apr!AI$6:AI$38,MATCH($A20,Apr!$A$6:$A$38,0)),0)+IFERROR(INDEX(May!AI$6:AI$38,MATCH($A20,May!$A$6:$A$38,0)),0)+IFERROR(INDEX(Jun!AI$6:AI$38,MATCH($A20,Jun!$A$6:$A$38,0)),0)+IFERROR(INDEX(Jul!AI$6:AI$38,MATCH($A20,Jul!$A$6:$A$38,0)),0)</f>
        <v>0</v>
      </c>
      <c r="E20" s="52">
        <f>IFERROR(INDEX(Aug!AJ$6:AJ$38,MATCH($A20,Aug!$A$6:$A$38,0)),0)+IFERROR(INDEX(Sep!AJ$6:AJ$38,MATCH($A20,Sep!$A$6:$A$38,0)),0)+IFERROR(INDEX(Oct!AJ$6:AJ$38,MATCH($A20,Oct!$A$6:$A$38,0)),0)+IFERROR(INDEX(Nov!AJ$6:AJ$38,MATCH($A20,Nov!$A$6:$A$38,0)),0)+IFERROR(INDEX(Dec!AJ$6:AJ$38,MATCH($A20,Dec!$A$6:$A$38,0)),0)+IFERROR(INDEX(Jan!AJ$6:AJ$38,MATCH($A20,Jan!$A$6:$A$38,0)),0)+IFERROR(INDEX(Feb!AJ$6:AJ$38,MATCH($A20,Feb!$A$6:$A$38,0)),0)+IFERROR(INDEX(Mar!AJ$6:AJ$38,MATCH($A20,Mar!$A$6:$A$38,0)),0)+IFERROR(INDEX(Apr!AJ$6:AJ$38,MATCH($A20,Apr!$A$6:$A$38,0)),0)+IFERROR(INDEX(May!AJ$6:AJ$38,MATCH($A20,May!$A$6:$A$38,0)),0)+IFERROR(INDEX(Jun!AJ$6:AJ$38,MATCH($A20,Jun!$A$6:$A$38,0)),0)+IFERROR(INDEX(Jul!AJ$6:AJ$38,MATCH($A20,Jul!$A$6:$A$38,0)),0)</f>
        <v>0</v>
      </c>
      <c r="F20" s="52">
        <f>IFERROR(INDEX(Aug!AK$6:AK$38,MATCH($A20,Aug!$A$6:$A$38,0)),0)+IFERROR(INDEX(Sep!AK$6:AK$38,MATCH($A20,Sep!$A$6:$A$38,0)),0)+IFERROR(INDEX(Oct!AK$6:AK$38,MATCH($A20,Oct!$A$6:$A$38,0)),0)+IFERROR(INDEX(Nov!AK$6:AK$38,MATCH($A20,Nov!$A$6:$A$38,0)),0)+IFERROR(INDEX(Dec!AK$6:AK$38,MATCH($A20,Dec!$A$6:$A$38,0)),0)+IFERROR(INDEX(Jan!AK$6:AK$38,MATCH($A20,Jan!$A$6:$A$38,0)),0)+IFERROR(INDEX(Feb!AK$6:AK$38,MATCH($A20,Feb!$A$6:$A$38,0)),0)+IFERROR(INDEX(Mar!AK$6:AK$38,MATCH($A20,Mar!$A$6:$A$38,0)),0)+IFERROR(INDEX(Apr!AK$6:AK$38,MATCH($A20,Apr!$A$6:$A$38,0)),0)+IFERROR(INDEX(May!AK$6:AK$38,MATCH($A20,May!$A$6:$A$38,0)),0)+IFERROR(INDEX(Jun!AK$6:AK$38,MATCH($A20,Jun!$A$6:$A$38,0)),0)+IFERROR(INDEX(Jul!AK$6:AK$38,MATCH($A20,Jul!$A$6:$A$38,0)),0)</f>
        <v>0</v>
      </c>
      <c r="G20" s="52">
        <f>IFERROR(INDEX(Aug!AL$6:AL$38,MATCH($A20,Aug!$A$6:$A$38,0)),0)+IFERROR(INDEX(Sep!AL$6:AL$38,MATCH($A20,Sep!$A$6:$A$38,0)),0)+IFERROR(INDEX(Oct!AL$6:AL$38,MATCH($A20,Oct!$A$6:$A$38,0)),0)+IFERROR(INDEX(Nov!AL$6:AL$38,MATCH($A20,Nov!$A$6:$A$38,0)),0)+IFERROR(INDEX(Dec!AL$6:AL$38,MATCH($A20,Dec!$A$6:$A$38,0)),0)+IFERROR(INDEX(Jan!AL$6:AL$38,MATCH($A20,Jan!$A$6:$A$38,0)),0)+IFERROR(INDEX(Feb!AL$6:AL$38,MATCH($A20,Feb!$A$6:$A$38,0)),0)+IFERROR(INDEX(Mar!AL$6:AL$38,MATCH($A20,Mar!$A$6:$A$38,0)),0)+IFERROR(INDEX(Apr!AL$6:AL$38,MATCH($A20,Apr!$A$6:$A$38,0)),0)+IFERROR(INDEX(May!AL$6:AL$38,MATCH($A20,May!$A$6:$A$38,0)),0)+IFERROR(INDEX(Jun!AL$6:AL$38,MATCH($A20,Jun!$A$6:$A$38,0)),0)+IFERROR(INDEX(Jul!AL$6:AL$38,MATCH($A20,Jul!$A$6:$A$38,0)),0)</f>
        <v>0</v>
      </c>
      <c r="H20" s="52">
        <f>IFERROR(INDEX(Aug!AM$6:AM$38,MATCH($A20,Aug!$A$6:$A$38,0)),0)+IFERROR(INDEX(Sep!AM$6:AM$38,MATCH($A20,Sep!$A$6:$A$38,0)),0)+IFERROR(INDEX(Oct!AM$6:AM$38,MATCH($A20,Oct!$A$6:$A$38,0)),0)+IFERROR(INDEX(Nov!AM$6:AM$38,MATCH($A20,Nov!$A$6:$A$38,0)),0)+IFERROR(INDEX(Dec!AM$6:AM$38,MATCH($A20,Dec!$A$6:$A$38,0)),0)+IFERROR(INDEX(Jan!AM$6:AM$38,MATCH($A20,Jan!$A$6:$A$38,0)),0)+IFERROR(INDEX(Feb!AM$6:AM$38,MATCH($A20,Feb!$A$6:$A$38,0)),0)+IFERROR(INDEX(Mar!AM$6:AM$38,MATCH($A20,Mar!$A$6:$A$38,0)),0)+IFERROR(INDEX(Apr!AM$6:AM$38,MATCH($A20,Apr!$A$6:$A$38,0)),0)+IFERROR(INDEX(May!AM$6:AM$38,MATCH($A20,May!$A$6:$A$38,0)),0)+IFERROR(INDEX(Jun!AM$6:AM$38,MATCH($A20,Jun!$A$6:$A$38,0)),0)+IFERROR(INDEX(Jul!AM$6:AM$38,MATCH($A20,Jul!$A$6:$A$38,0)),0)</f>
        <v>0</v>
      </c>
      <c r="I20" s="59">
        <f t="shared" si="0"/>
        <v>0</v>
      </c>
      <c r="K20" s="19"/>
    </row>
    <row r="21" spans="1:11" ht="18" customHeight="1">
      <c r="A21" s="42">
        <v>13</v>
      </c>
      <c r="B21" s="43"/>
      <c r="C21" s="51">
        <f>IFERROR(INDEX(Aug!AH$6:AH$38,MATCH($A21,Aug!$A$6:$A$38,0)),0)+IFERROR(INDEX(Sep!AH$6:AH$38,MATCH($A21,Sep!$A$6:$A$38,0)),0)+IFERROR(INDEX(Oct!AH$6:AH$38,MATCH($A21,Oct!$A$6:$A$38,0)),0)+IFERROR(INDEX(Nov!AH$6:AH$38,MATCH($A21,Nov!$A$6:$A$38,0)),0)+IFERROR(INDEX(Dec!AH$6:AH$38,MATCH($A21,Dec!$A$6:$A$38,0)),0)+IFERROR(INDEX(Jan!AH$6:AH$38,MATCH($A21,Jan!$A$6:$A$38,0)),0)+IFERROR(INDEX(Feb!AH$6:AH$38,MATCH($A21,Feb!$A$6:$A$38,0)),0)+IFERROR(INDEX(Mar!AH$6:AH$38,MATCH($A21,Mar!$A$6:$A$38,0)),0)+IFERROR(INDEX(Apr!AH$6:AH$38,MATCH($A21,Apr!$A$6:$A$38,0)),0)+IFERROR(INDEX(May!AH$6:AH$38,MATCH($A21,May!$A$6:$A$38,0)),0)+IFERROR(INDEX(Jun!AH$6:AH$38,MATCH($A21,Jun!$A$6:$A$38,0)),0)+IFERROR(INDEX(Jul!AH$6:AH$38,MATCH($A21,Jul!$A$6:$A$38,0)),0)</f>
        <v>0</v>
      </c>
      <c r="D21" s="52">
        <f>IFERROR(INDEX(Aug!AI$6:AI$38,MATCH($A21,Aug!$A$6:$A$38,0)),0)+IFERROR(INDEX(Sep!AI$6:AI$38,MATCH($A21,Sep!$A$6:$A$38,0)),0)+IFERROR(INDEX(Oct!AI$6:AI$38,MATCH($A21,Oct!$A$6:$A$38,0)),0)+IFERROR(INDEX(Nov!AI$6:AI$38,MATCH($A21,Nov!$A$6:$A$38,0)),0)+IFERROR(INDEX(Dec!AI$6:AI$38,MATCH($A21,Dec!$A$6:$A$38,0)),0)+IFERROR(INDEX(Jan!AI$6:AI$38,MATCH($A21,Jan!$A$6:$A$38,0)),0)+IFERROR(INDEX(Feb!AI$6:AI$38,MATCH($A21,Feb!$A$6:$A$38,0)),0)+IFERROR(INDEX(Mar!AI$6:AI$38,MATCH($A21,Mar!$A$6:$A$38,0)),0)+IFERROR(INDEX(Apr!AI$6:AI$38,MATCH($A21,Apr!$A$6:$A$38,0)),0)+IFERROR(INDEX(May!AI$6:AI$38,MATCH($A21,May!$A$6:$A$38,0)),0)+IFERROR(INDEX(Jun!AI$6:AI$38,MATCH($A21,Jun!$A$6:$A$38,0)),0)+IFERROR(INDEX(Jul!AI$6:AI$38,MATCH($A21,Jul!$A$6:$A$38,0)),0)</f>
        <v>0</v>
      </c>
      <c r="E21" s="52">
        <f>IFERROR(INDEX(Aug!AJ$6:AJ$38,MATCH($A21,Aug!$A$6:$A$38,0)),0)+IFERROR(INDEX(Sep!AJ$6:AJ$38,MATCH($A21,Sep!$A$6:$A$38,0)),0)+IFERROR(INDEX(Oct!AJ$6:AJ$38,MATCH($A21,Oct!$A$6:$A$38,0)),0)+IFERROR(INDEX(Nov!AJ$6:AJ$38,MATCH($A21,Nov!$A$6:$A$38,0)),0)+IFERROR(INDEX(Dec!AJ$6:AJ$38,MATCH($A21,Dec!$A$6:$A$38,0)),0)+IFERROR(INDEX(Jan!AJ$6:AJ$38,MATCH($A21,Jan!$A$6:$A$38,0)),0)+IFERROR(INDEX(Feb!AJ$6:AJ$38,MATCH($A21,Feb!$A$6:$A$38,0)),0)+IFERROR(INDEX(Mar!AJ$6:AJ$38,MATCH($A21,Mar!$A$6:$A$38,0)),0)+IFERROR(INDEX(Apr!AJ$6:AJ$38,MATCH($A21,Apr!$A$6:$A$38,0)),0)+IFERROR(INDEX(May!AJ$6:AJ$38,MATCH($A21,May!$A$6:$A$38,0)),0)+IFERROR(INDEX(Jun!AJ$6:AJ$38,MATCH($A21,Jun!$A$6:$A$38,0)),0)+IFERROR(INDEX(Jul!AJ$6:AJ$38,MATCH($A21,Jul!$A$6:$A$38,0)),0)</f>
        <v>0</v>
      </c>
      <c r="F21" s="52">
        <f>IFERROR(INDEX(Aug!AK$6:AK$38,MATCH($A21,Aug!$A$6:$A$38,0)),0)+IFERROR(INDEX(Sep!AK$6:AK$38,MATCH($A21,Sep!$A$6:$A$38,0)),0)+IFERROR(INDEX(Oct!AK$6:AK$38,MATCH($A21,Oct!$A$6:$A$38,0)),0)+IFERROR(INDEX(Nov!AK$6:AK$38,MATCH($A21,Nov!$A$6:$A$38,0)),0)+IFERROR(INDEX(Dec!AK$6:AK$38,MATCH($A21,Dec!$A$6:$A$38,0)),0)+IFERROR(INDEX(Jan!AK$6:AK$38,MATCH($A21,Jan!$A$6:$A$38,0)),0)+IFERROR(INDEX(Feb!AK$6:AK$38,MATCH($A21,Feb!$A$6:$A$38,0)),0)+IFERROR(INDEX(Mar!AK$6:AK$38,MATCH($A21,Mar!$A$6:$A$38,0)),0)+IFERROR(INDEX(Apr!AK$6:AK$38,MATCH($A21,Apr!$A$6:$A$38,0)),0)+IFERROR(INDEX(May!AK$6:AK$38,MATCH($A21,May!$A$6:$A$38,0)),0)+IFERROR(INDEX(Jun!AK$6:AK$38,MATCH($A21,Jun!$A$6:$A$38,0)),0)+IFERROR(INDEX(Jul!AK$6:AK$38,MATCH($A21,Jul!$A$6:$A$38,0)),0)</f>
        <v>0</v>
      </c>
      <c r="G21" s="52">
        <f>IFERROR(INDEX(Aug!AL$6:AL$38,MATCH($A21,Aug!$A$6:$A$38,0)),0)+IFERROR(INDEX(Sep!AL$6:AL$38,MATCH($A21,Sep!$A$6:$A$38,0)),0)+IFERROR(INDEX(Oct!AL$6:AL$38,MATCH($A21,Oct!$A$6:$A$38,0)),0)+IFERROR(INDEX(Nov!AL$6:AL$38,MATCH($A21,Nov!$A$6:$A$38,0)),0)+IFERROR(INDEX(Dec!AL$6:AL$38,MATCH($A21,Dec!$A$6:$A$38,0)),0)+IFERROR(INDEX(Jan!AL$6:AL$38,MATCH($A21,Jan!$A$6:$A$38,0)),0)+IFERROR(INDEX(Feb!AL$6:AL$38,MATCH($A21,Feb!$A$6:$A$38,0)),0)+IFERROR(INDEX(Mar!AL$6:AL$38,MATCH($A21,Mar!$A$6:$A$38,0)),0)+IFERROR(INDEX(Apr!AL$6:AL$38,MATCH($A21,Apr!$A$6:$A$38,0)),0)+IFERROR(INDEX(May!AL$6:AL$38,MATCH($A21,May!$A$6:$A$38,0)),0)+IFERROR(INDEX(Jun!AL$6:AL$38,MATCH($A21,Jun!$A$6:$A$38,0)),0)+IFERROR(INDEX(Jul!AL$6:AL$38,MATCH($A21,Jul!$A$6:$A$38,0)),0)</f>
        <v>0</v>
      </c>
      <c r="H21" s="52">
        <f>IFERROR(INDEX(Aug!AM$6:AM$38,MATCH($A21,Aug!$A$6:$A$38,0)),0)+IFERROR(INDEX(Sep!AM$6:AM$38,MATCH($A21,Sep!$A$6:$A$38,0)),0)+IFERROR(INDEX(Oct!AM$6:AM$38,MATCH($A21,Oct!$A$6:$A$38,0)),0)+IFERROR(INDEX(Nov!AM$6:AM$38,MATCH($A21,Nov!$A$6:$A$38,0)),0)+IFERROR(INDEX(Dec!AM$6:AM$38,MATCH($A21,Dec!$A$6:$A$38,0)),0)+IFERROR(INDEX(Jan!AM$6:AM$38,MATCH($A21,Jan!$A$6:$A$38,0)),0)+IFERROR(INDEX(Feb!AM$6:AM$38,MATCH($A21,Feb!$A$6:$A$38,0)),0)+IFERROR(INDEX(Mar!AM$6:AM$38,MATCH($A21,Mar!$A$6:$A$38,0)),0)+IFERROR(INDEX(Apr!AM$6:AM$38,MATCH($A21,Apr!$A$6:$A$38,0)),0)+IFERROR(INDEX(May!AM$6:AM$38,MATCH($A21,May!$A$6:$A$38,0)),0)+IFERROR(INDEX(Jun!AM$6:AM$38,MATCH($A21,Jun!$A$6:$A$38,0)),0)+IFERROR(INDEX(Jul!AM$6:AM$38,MATCH($A21,Jul!$A$6:$A$38,0)),0)</f>
        <v>0</v>
      </c>
      <c r="I21" s="59">
        <f t="shared" si="0"/>
        <v>0</v>
      </c>
    </row>
    <row r="22" spans="1:11" ht="18" customHeight="1">
      <c r="A22" s="42">
        <v>14</v>
      </c>
      <c r="B22" s="43"/>
      <c r="C22" s="51">
        <f>IFERROR(INDEX(Aug!AH$6:AH$38,MATCH($A22,Aug!$A$6:$A$38,0)),0)+IFERROR(INDEX(Sep!AH$6:AH$38,MATCH($A22,Sep!$A$6:$A$38,0)),0)+IFERROR(INDEX(Oct!AH$6:AH$38,MATCH($A22,Oct!$A$6:$A$38,0)),0)+IFERROR(INDEX(Nov!AH$6:AH$38,MATCH($A22,Nov!$A$6:$A$38,0)),0)+IFERROR(INDEX(Dec!AH$6:AH$38,MATCH($A22,Dec!$A$6:$A$38,0)),0)+IFERROR(INDEX(Jan!AH$6:AH$38,MATCH($A22,Jan!$A$6:$A$38,0)),0)+IFERROR(INDEX(Feb!AH$6:AH$38,MATCH($A22,Feb!$A$6:$A$38,0)),0)+IFERROR(INDEX(Mar!AH$6:AH$38,MATCH($A22,Mar!$A$6:$A$38,0)),0)+IFERROR(INDEX(Apr!AH$6:AH$38,MATCH($A22,Apr!$A$6:$A$38,0)),0)+IFERROR(INDEX(May!AH$6:AH$38,MATCH($A22,May!$A$6:$A$38,0)),0)+IFERROR(INDEX(Jun!AH$6:AH$38,MATCH($A22,Jun!$A$6:$A$38,0)),0)+IFERROR(INDEX(Jul!AH$6:AH$38,MATCH($A22,Jul!$A$6:$A$38,0)),0)</f>
        <v>0</v>
      </c>
      <c r="D22" s="52">
        <f>IFERROR(INDEX(Aug!AI$6:AI$38,MATCH($A22,Aug!$A$6:$A$38,0)),0)+IFERROR(INDEX(Sep!AI$6:AI$38,MATCH($A22,Sep!$A$6:$A$38,0)),0)+IFERROR(INDEX(Oct!AI$6:AI$38,MATCH($A22,Oct!$A$6:$A$38,0)),0)+IFERROR(INDEX(Nov!AI$6:AI$38,MATCH($A22,Nov!$A$6:$A$38,0)),0)+IFERROR(INDEX(Dec!AI$6:AI$38,MATCH($A22,Dec!$A$6:$A$38,0)),0)+IFERROR(INDEX(Jan!AI$6:AI$38,MATCH($A22,Jan!$A$6:$A$38,0)),0)+IFERROR(INDEX(Feb!AI$6:AI$38,MATCH($A22,Feb!$A$6:$A$38,0)),0)+IFERROR(INDEX(Mar!AI$6:AI$38,MATCH($A22,Mar!$A$6:$A$38,0)),0)+IFERROR(INDEX(Apr!AI$6:AI$38,MATCH($A22,Apr!$A$6:$A$38,0)),0)+IFERROR(INDEX(May!AI$6:AI$38,MATCH($A22,May!$A$6:$A$38,0)),0)+IFERROR(INDEX(Jun!AI$6:AI$38,MATCH($A22,Jun!$A$6:$A$38,0)),0)+IFERROR(INDEX(Jul!AI$6:AI$38,MATCH($A22,Jul!$A$6:$A$38,0)),0)</f>
        <v>0</v>
      </c>
      <c r="E22" s="52">
        <f>IFERROR(INDEX(Aug!AJ$6:AJ$38,MATCH($A22,Aug!$A$6:$A$38,0)),0)+IFERROR(INDEX(Sep!AJ$6:AJ$38,MATCH($A22,Sep!$A$6:$A$38,0)),0)+IFERROR(INDEX(Oct!AJ$6:AJ$38,MATCH($A22,Oct!$A$6:$A$38,0)),0)+IFERROR(INDEX(Nov!AJ$6:AJ$38,MATCH($A22,Nov!$A$6:$A$38,0)),0)+IFERROR(INDEX(Dec!AJ$6:AJ$38,MATCH($A22,Dec!$A$6:$A$38,0)),0)+IFERROR(INDEX(Jan!AJ$6:AJ$38,MATCH($A22,Jan!$A$6:$A$38,0)),0)+IFERROR(INDEX(Feb!AJ$6:AJ$38,MATCH($A22,Feb!$A$6:$A$38,0)),0)+IFERROR(INDEX(Mar!AJ$6:AJ$38,MATCH($A22,Mar!$A$6:$A$38,0)),0)+IFERROR(INDEX(Apr!AJ$6:AJ$38,MATCH($A22,Apr!$A$6:$A$38,0)),0)+IFERROR(INDEX(May!AJ$6:AJ$38,MATCH($A22,May!$A$6:$A$38,0)),0)+IFERROR(INDEX(Jun!AJ$6:AJ$38,MATCH($A22,Jun!$A$6:$A$38,0)),0)+IFERROR(INDEX(Jul!AJ$6:AJ$38,MATCH($A22,Jul!$A$6:$A$38,0)),0)</f>
        <v>0</v>
      </c>
      <c r="F22" s="52">
        <f>IFERROR(INDEX(Aug!AK$6:AK$38,MATCH($A22,Aug!$A$6:$A$38,0)),0)+IFERROR(INDEX(Sep!AK$6:AK$38,MATCH($A22,Sep!$A$6:$A$38,0)),0)+IFERROR(INDEX(Oct!AK$6:AK$38,MATCH($A22,Oct!$A$6:$A$38,0)),0)+IFERROR(INDEX(Nov!AK$6:AK$38,MATCH($A22,Nov!$A$6:$A$38,0)),0)+IFERROR(INDEX(Dec!AK$6:AK$38,MATCH($A22,Dec!$A$6:$A$38,0)),0)+IFERROR(INDEX(Jan!AK$6:AK$38,MATCH($A22,Jan!$A$6:$A$38,0)),0)+IFERROR(INDEX(Feb!AK$6:AK$38,MATCH($A22,Feb!$A$6:$A$38,0)),0)+IFERROR(INDEX(Mar!AK$6:AK$38,MATCH($A22,Mar!$A$6:$A$38,0)),0)+IFERROR(INDEX(Apr!AK$6:AK$38,MATCH($A22,Apr!$A$6:$A$38,0)),0)+IFERROR(INDEX(May!AK$6:AK$38,MATCH($A22,May!$A$6:$A$38,0)),0)+IFERROR(INDEX(Jun!AK$6:AK$38,MATCH($A22,Jun!$A$6:$A$38,0)),0)+IFERROR(INDEX(Jul!AK$6:AK$38,MATCH($A22,Jul!$A$6:$A$38,0)),0)</f>
        <v>0</v>
      </c>
      <c r="G22" s="52">
        <f>IFERROR(INDEX(Aug!AL$6:AL$38,MATCH($A22,Aug!$A$6:$A$38,0)),0)+IFERROR(INDEX(Sep!AL$6:AL$38,MATCH($A22,Sep!$A$6:$A$38,0)),0)+IFERROR(INDEX(Oct!AL$6:AL$38,MATCH($A22,Oct!$A$6:$A$38,0)),0)+IFERROR(INDEX(Nov!AL$6:AL$38,MATCH($A22,Nov!$A$6:$A$38,0)),0)+IFERROR(INDEX(Dec!AL$6:AL$38,MATCH($A22,Dec!$A$6:$A$38,0)),0)+IFERROR(INDEX(Jan!AL$6:AL$38,MATCH($A22,Jan!$A$6:$A$38,0)),0)+IFERROR(INDEX(Feb!AL$6:AL$38,MATCH($A22,Feb!$A$6:$A$38,0)),0)+IFERROR(INDEX(Mar!AL$6:AL$38,MATCH($A22,Mar!$A$6:$A$38,0)),0)+IFERROR(INDEX(Apr!AL$6:AL$38,MATCH($A22,Apr!$A$6:$A$38,0)),0)+IFERROR(INDEX(May!AL$6:AL$38,MATCH($A22,May!$A$6:$A$38,0)),0)+IFERROR(INDEX(Jun!AL$6:AL$38,MATCH($A22,Jun!$A$6:$A$38,0)),0)+IFERROR(INDEX(Jul!AL$6:AL$38,MATCH($A22,Jul!$A$6:$A$38,0)),0)</f>
        <v>0</v>
      </c>
      <c r="H22" s="52">
        <f>IFERROR(INDEX(Aug!AM$6:AM$38,MATCH($A22,Aug!$A$6:$A$38,0)),0)+IFERROR(INDEX(Sep!AM$6:AM$38,MATCH($A22,Sep!$A$6:$A$38,0)),0)+IFERROR(INDEX(Oct!AM$6:AM$38,MATCH($A22,Oct!$A$6:$A$38,0)),0)+IFERROR(INDEX(Nov!AM$6:AM$38,MATCH($A22,Nov!$A$6:$A$38,0)),0)+IFERROR(INDEX(Dec!AM$6:AM$38,MATCH($A22,Dec!$A$6:$A$38,0)),0)+IFERROR(INDEX(Jan!AM$6:AM$38,MATCH($A22,Jan!$A$6:$A$38,0)),0)+IFERROR(INDEX(Feb!AM$6:AM$38,MATCH($A22,Feb!$A$6:$A$38,0)),0)+IFERROR(INDEX(Mar!AM$6:AM$38,MATCH($A22,Mar!$A$6:$A$38,0)),0)+IFERROR(INDEX(Apr!AM$6:AM$38,MATCH($A22,Apr!$A$6:$A$38,0)),0)+IFERROR(INDEX(May!AM$6:AM$38,MATCH($A22,May!$A$6:$A$38,0)),0)+IFERROR(INDEX(Jun!AM$6:AM$38,MATCH($A22,Jun!$A$6:$A$38,0)),0)+IFERROR(INDEX(Jul!AM$6:AM$38,MATCH($A22,Jul!$A$6:$A$38,0)),0)</f>
        <v>0</v>
      </c>
      <c r="I22" s="59">
        <f t="shared" si="0"/>
        <v>0</v>
      </c>
      <c r="K22" s="22" t="s">
        <v>37</v>
      </c>
    </row>
    <row r="23" spans="1:11" ht="18" customHeight="1">
      <c r="A23" s="42">
        <v>15</v>
      </c>
      <c r="B23" s="43"/>
      <c r="C23" s="51">
        <f>IFERROR(INDEX(Aug!AH$6:AH$38,MATCH($A23,Aug!$A$6:$A$38,0)),0)+IFERROR(INDEX(Sep!AH$6:AH$38,MATCH($A23,Sep!$A$6:$A$38,0)),0)+IFERROR(INDEX(Oct!AH$6:AH$38,MATCH($A23,Oct!$A$6:$A$38,0)),0)+IFERROR(INDEX(Nov!AH$6:AH$38,MATCH($A23,Nov!$A$6:$A$38,0)),0)+IFERROR(INDEX(Dec!AH$6:AH$38,MATCH($A23,Dec!$A$6:$A$38,0)),0)+IFERROR(INDEX(Jan!AH$6:AH$38,MATCH($A23,Jan!$A$6:$A$38,0)),0)+IFERROR(INDEX(Feb!AH$6:AH$38,MATCH($A23,Feb!$A$6:$A$38,0)),0)+IFERROR(INDEX(Mar!AH$6:AH$38,MATCH($A23,Mar!$A$6:$A$38,0)),0)+IFERROR(INDEX(Apr!AH$6:AH$38,MATCH($A23,Apr!$A$6:$A$38,0)),0)+IFERROR(INDEX(May!AH$6:AH$38,MATCH($A23,May!$A$6:$A$38,0)),0)+IFERROR(INDEX(Jun!AH$6:AH$38,MATCH($A23,Jun!$A$6:$A$38,0)),0)+IFERROR(INDEX(Jul!AH$6:AH$38,MATCH($A23,Jul!$A$6:$A$38,0)),0)</f>
        <v>0</v>
      </c>
      <c r="D23" s="52">
        <f>IFERROR(INDEX(Aug!AI$6:AI$38,MATCH($A23,Aug!$A$6:$A$38,0)),0)+IFERROR(INDEX(Sep!AI$6:AI$38,MATCH($A23,Sep!$A$6:$A$38,0)),0)+IFERROR(INDEX(Oct!AI$6:AI$38,MATCH($A23,Oct!$A$6:$A$38,0)),0)+IFERROR(INDEX(Nov!AI$6:AI$38,MATCH($A23,Nov!$A$6:$A$38,0)),0)+IFERROR(INDEX(Dec!AI$6:AI$38,MATCH($A23,Dec!$A$6:$A$38,0)),0)+IFERROR(INDEX(Jan!AI$6:AI$38,MATCH($A23,Jan!$A$6:$A$38,0)),0)+IFERROR(INDEX(Feb!AI$6:AI$38,MATCH($A23,Feb!$A$6:$A$38,0)),0)+IFERROR(INDEX(Mar!AI$6:AI$38,MATCH($A23,Mar!$A$6:$A$38,0)),0)+IFERROR(INDEX(Apr!AI$6:AI$38,MATCH($A23,Apr!$A$6:$A$38,0)),0)+IFERROR(INDEX(May!AI$6:AI$38,MATCH($A23,May!$A$6:$A$38,0)),0)+IFERROR(INDEX(Jun!AI$6:AI$38,MATCH($A23,Jun!$A$6:$A$38,0)),0)+IFERROR(INDEX(Jul!AI$6:AI$38,MATCH($A23,Jul!$A$6:$A$38,0)),0)</f>
        <v>0</v>
      </c>
      <c r="E23" s="52">
        <f>IFERROR(INDEX(Aug!AJ$6:AJ$38,MATCH($A23,Aug!$A$6:$A$38,0)),0)+IFERROR(INDEX(Sep!AJ$6:AJ$38,MATCH($A23,Sep!$A$6:$A$38,0)),0)+IFERROR(INDEX(Oct!AJ$6:AJ$38,MATCH($A23,Oct!$A$6:$A$38,0)),0)+IFERROR(INDEX(Nov!AJ$6:AJ$38,MATCH($A23,Nov!$A$6:$A$38,0)),0)+IFERROR(INDEX(Dec!AJ$6:AJ$38,MATCH($A23,Dec!$A$6:$A$38,0)),0)+IFERROR(INDEX(Jan!AJ$6:AJ$38,MATCH($A23,Jan!$A$6:$A$38,0)),0)+IFERROR(INDEX(Feb!AJ$6:AJ$38,MATCH($A23,Feb!$A$6:$A$38,0)),0)+IFERROR(INDEX(Mar!AJ$6:AJ$38,MATCH($A23,Mar!$A$6:$A$38,0)),0)+IFERROR(INDEX(Apr!AJ$6:AJ$38,MATCH($A23,Apr!$A$6:$A$38,0)),0)+IFERROR(INDEX(May!AJ$6:AJ$38,MATCH($A23,May!$A$6:$A$38,0)),0)+IFERROR(INDEX(Jun!AJ$6:AJ$38,MATCH($A23,Jun!$A$6:$A$38,0)),0)+IFERROR(INDEX(Jul!AJ$6:AJ$38,MATCH($A23,Jul!$A$6:$A$38,0)),0)</f>
        <v>0</v>
      </c>
      <c r="F23" s="52">
        <f>IFERROR(INDEX(Aug!AK$6:AK$38,MATCH($A23,Aug!$A$6:$A$38,0)),0)+IFERROR(INDEX(Sep!AK$6:AK$38,MATCH($A23,Sep!$A$6:$A$38,0)),0)+IFERROR(INDEX(Oct!AK$6:AK$38,MATCH($A23,Oct!$A$6:$A$38,0)),0)+IFERROR(INDEX(Nov!AK$6:AK$38,MATCH($A23,Nov!$A$6:$A$38,0)),0)+IFERROR(INDEX(Dec!AK$6:AK$38,MATCH($A23,Dec!$A$6:$A$38,0)),0)+IFERROR(INDEX(Jan!AK$6:AK$38,MATCH($A23,Jan!$A$6:$A$38,0)),0)+IFERROR(INDEX(Feb!AK$6:AK$38,MATCH($A23,Feb!$A$6:$A$38,0)),0)+IFERROR(INDEX(Mar!AK$6:AK$38,MATCH($A23,Mar!$A$6:$A$38,0)),0)+IFERROR(INDEX(Apr!AK$6:AK$38,MATCH($A23,Apr!$A$6:$A$38,0)),0)+IFERROR(INDEX(May!AK$6:AK$38,MATCH($A23,May!$A$6:$A$38,0)),0)+IFERROR(INDEX(Jun!AK$6:AK$38,MATCH($A23,Jun!$A$6:$A$38,0)),0)+IFERROR(INDEX(Jul!AK$6:AK$38,MATCH($A23,Jul!$A$6:$A$38,0)),0)</f>
        <v>0</v>
      </c>
      <c r="G23" s="52">
        <f>IFERROR(INDEX(Aug!AL$6:AL$38,MATCH($A23,Aug!$A$6:$A$38,0)),0)+IFERROR(INDEX(Sep!AL$6:AL$38,MATCH($A23,Sep!$A$6:$A$38,0)),0)+IFERROR(INDEX(Oct!AL$6:AL$38,MATCH($A23,Oct!$A$6:$A$38,0)),0)+IFERROR(INDEX(Nov!AL$6:AL$38,MATCH($A23,Nov!$A$6:$A$38,0)),0)+IFERROR(INDEX(Dec!AL$6:AL$38,MATCH($A23,Dec!$A$6:$A$38,0)),0)+IFERROR(INDEX(Jan!AL$6:AL$38,MATCH($A23,Jan!$A$6:$A$38,0)),0)+IFERROR(INDEX(Feb!AL$6:AL$38,MATCH($A23,Feb!$A$6:$A$38,0)),0)+IFERROR(INDEX(Mar!AL$6:AL$38,MATCH($A23,Mar!$A$6:$A$38,0)),0)+IFERROR(INDEX(Apr!AL$6:AL$38,MATCH($A23,Apr!$A$6:$A$38,0)),0)+IFERROR(INDEX(May!AL$6:AL$38,MATCH($A23,May!$A$6:$A$38,0)),0)+IFERROR(INDEX(Jun!AL$6:AL$38,MATCH($A23,Jun!$A$6:$A$38,0)),0)+IFERROR(INDEX(Jul!AL$6:AL$38,MATCH($A23,Jul!$A$6:$A$38,0)),0)</f>
        <v>0</v>
      </c>
      <c r="H23" s="52">
        <f>IFERROR(INDEX(Aug!AM$6:AM$38,MATCH($A23,Aug!$A$6:$A$38,0)),0)+IFERROR(INDEX(Sep!AM$6:AM$38,MATCH($A23,Sep!$A$6:$A$38,0)),0)+IFERROR(INDEX(Oct!AM$6:AM$38,MATCH($A23,Oct!$A$6:$A$38,0)),0)+IFERROR(INDEX(Nov!AM$6:AM$38,MATCH($A23,Nov!$A$6:$A$38,0)),0)+IFERROR(INDEX(Dec!AM$6:AM$38,MATCH($A23,Dec!$A$6:$A$38,0)),0)+IFERROR(INDEX(Jan!AM$6:AM$38,MATCH($A23,Jan!$A$6:$A$38,0)),0)+IFERROR(INDEX(Feb!AM$6:AM$38,MATCH($A23,Feb!$A$6:$A$38,0)),0)+IFERROR(INDEX(Mar!AM$6:AM$38,MATCH($A23,Mar!$A$6:$A$38,0)),0)+IFERROR(INDEX(Apr!AM$6:AM$38,MATCH($A23,Apr!$A$6:$A$38,0)),0)+IFERROR(INDEX(May!AM$6:AM$38,MATCH($A23,May!$A$6:$A$38,0)),0)+IFERROR(INDEX(Jun!AM$6:AM$38,MATCH($A23,Jun!$A$6:$A$38,0)),0)+IFERROR(INDEX(Jul!AM$6:AM$38,MATCH($A23,Jul!$A$6:$A$38,0)),0)</f>
        <v>0</v>
      </c>
      <c r="I23" s="59">
        <f t="shared" si="0"/>
        <v>0</v>
      </c>
      <c r="K23" s="70">
        <v>1</v>
      </c>
    </row>
    <row r="24" spans="1:11" ht="18" customHeight="1">
      <c r="A24" s="42">
        <v>16</v>
      </c>
      <c r="B24" s="43"/>
      <c r="C24" s="51">
        <f>IFERROR(INDEX(Aug!AH$6:AH$38,MATCH($A24,Aug!$A$6:$A$38,0)),0)+IFERROR(INDEX(Sep!AH$6:AH$38,MATCH($A24,Sep!$A$6:$A$38,0)),0)+IFERROR(INDEX(Oct!AH$6:AH$38,MATCH($A24,Oct!$A$6:$A$38,0)),0)+IFERROR(INDEX(Nov!AH$6:AH$38,MATCH($A24,Nov!$A$6:$A$38,0)),0)+IFERROR(INDEX(Dec!AH$6:AH$38,MATCH($A24,Dec!$A$6:$A$38,0)),0)+IFERROR(INDEX(Jan!AH$6:AH$38,MATCH($A24,Jan!$A$6:$A$38,0)),0)+IFERROR(INDEX(Feb!AH$6:AH$38,MATCH($A24,Feb!$A$6:$A$38,0)),0)+IFERROR(INDEX(Mar!AH$6:AH$38,MATCH($A24,Mar!$A$6:$A$38,0)),0)+IFERROR(INDEX(Apr!AH$6:AH$38,MATCH($A24,Apr!$A$6:$A$38,0)),0)+IFERROR(INDEX(May!AH$6:AH$38,MATCH($A24,May!$A$6:$A$38,0)),0)+IFERROR(INDEX(Jun!AH$6:AH$38,MATCH($A24,Jun!$A$6:$A$38,0)),0)+IFERROR(INDEX(Jul!AH$6:AH$38,MATCH($A24,Jul!$A$6:$A$38,0)),0)</f>
        <v>0</v>
      </c>
      <c r="D24" s="52">
        <f>IFERROR(INDEX(Aug!AI$6:AI$38,MATCH($A24,Aug!$A$6:$A$38,0)),0)+IFERROR(INDEX(Sep!AI$6:AI$38,MATCH($A24,Sep!$A$6:$A$38,0)),0)+IFERROR(INDEX(Oct!AI$6:AI$38,MATCH($A24,Oct!$A$6:$A$38,0)),0)+IFERROR(INDEX(Nov!AI$6:AI$38,MATCH($A24,Nov!$A$6:$A$38,0)),0)+IFERROR(INDEX(Dec!AI$6:AI$38,MATCH($A24,Dec!$A$6:$A$38,0)),0)+IFERROR(INDEX(Jan!AI$6:AI$38,MATCH($A24,Jan!$A$6:$A$38,0)),0)+IFERROR(INDEX(Feb!AI$6:AI$38,MATCH($A24,Feb!$A$6:$A$38,0)),0)+IFERROR(INDEX(Mar!AI$6:AI$38,MATCH($A24,Mar!$A$6:$A$38,0)),0)+IFERROR(INDEX(Apr!AI$6:AI$38,MATCH($A24,Apr!$A$6:$A$38,0)),0)+IFERROR(INDEX(May!AI$6:AI$38,MATCH($A24,May!$A$6:$A$38,0)),0)+IFERROR(INDEX(Jun!AI$6:AI$38,MATCH($A24,Jun!$A$6:$A$38,0)),0)+IFERROR(INDEX(Jul!AI$6:AI$38,MATCH($A24,Jul!$A$6:$A$38,0)),0)</f>
        <v>0</v>
      </c>
      <c r="E24" s="52">
        <f>IFERROR(INDEX(Aug!AJ$6:AJ$38,MATCH($A24,Aug!$A$6:$A$38,0)),0)+IFERROR(INDEX(Sep!AJ$6:AJ$38,MATCH($A24,Sep!$A$6:$A$38,0)),0)+IFERROR(INDEX(Oct!AJ$6:AJ$38,MATCH($A24,Oct!$A$6:$A$38,0)),0)+IFERROR(INDEX(Nov!AJ$6:AJ$38,MATCH($A24,Nov!$A$6:$A$38,0)),0)+IFERROR(INDEX(Dec!AJ$6:AJ$38,MATCH($A24,Dec!$A$6:$A$38,0)),0)+IFERROR(INDEX(Jan!AJ$6:AJ$38,MATCH($A24,Jan!$A$6:$A$38,0)),0)+IFERROR(INDEX(Feb!AJ$6:AJ$38,MATCH($A24,Feb!$A$6:$A$38,0)),0)+IFERROR(INDEX(Mar!AJ$6:AJ$38,MATCH($A24,Mar!$A$6:$A$38,0)),0)+IFERROR(INDEX(Apr!AJ$6:AJ$38,MATCH($A24,Apr!$A$6:$A$38,0)),0)+IFERROR(INDEX(May!AJ$6:AJ$38,MATCH($A24,May!$A$6:$A$38,0)),0)+IFERROR(INDEX(Jun!AJ$6:AJ$38,MATCH($A24,Jun!$A$6:$A$38,0)),0)+IFERROR(INDEX(Jul!AJ$6:AJ$38,MATCH($A24,Jul!$A$6:$A$38,0)),0)</f>
        <v>0</v>
      </c>
      <c r="F24" s="52">
        <f>IFERROR(INDEX(Aug!AK$6:AK$38,MATCH($A24,Aug!$A$6:$A$38,0)),0)+IFERROR(INDEX(Sep!AK$6:AK$38,MATCH($A24,Sep!$A$6:$A$38,0)),0)+IFERROR(INDEX(Oct!AK$6:AK$38,MATCH($A24,Oct!$A$6:$A$38,0)),0)+IFERROR(INDEX(Nov!AK$6:AK$38,MATCH($A24,Nov!$A$6:$A$38,0)),0)+IFERROR(INDEX(Dec!AK$6:AK$38,MATCH($A24,Dec!$A$6:$A$38,0)),0)+IFERROR(INDEX(Jan!AK$6:AK$38,MATCH($A24,Jan!$A$6:$A$38,0)),0)+IFERROR(INDEX(Feb!AK$6:AK$38,MATCH($A24,Feb!$A$6:$A$38,0)),0)+IFERROR(INDEX(Mar!AK$6:AK$38,MATCH($A24,Mar!$A$6:$A$38,0)),0)+IFERROR(INDEX(Apr!AK$6:AK$38,MATCH($A24,Apr!$A$6:$A$38,0)),0)+IFERROR(INDEX(May!AK$6:AK$38,MATCH($A24,May!$A$6:$A$38,0)),0)+IFERROR(INDEX(Jun!AK$6:AK$38,MATCH($A24,Jun!$A$6:$A$38,0)),0)+IFERROR(INDEX(Jul!AK$6:AK$38,MATCH($A24,Jul!$A$6:$A$38,0)),0)</f>
        <v>0</v>
      </c>
      <c r="G24" s="52">
        <f>IFERROR(INDEX(Aug!AL$6:AL$38,MATCH($A24,Aug!$A$6:$A$38,0)),0)+IFERROR(INDEX(Sep!AL$6:AL$38,MATCH($A24,Sep!$A$6:$A$38,0)),0)+IFERROR(INDEX(Oct!AL$6:AL$38,MATCH($A24,Oct!$A$6:$A$38,0)),0)+IFERROR(INDEX(Nov!AL$6:AL$38,MATCH($A24,Nov!$A$6:$A$38,0)),0)+IFERROR(INDEX(Dec!AL$6:AL$38,MATCH($A24,Dec!$A$6:$A$38,0)),0)+IFERROR(INDEX(Jan!AL$6:AL$38,MATCH($A24,Jan!$A$6:$A$38,0)),0)+IFERROR(INDEX(Feb!AL$6:AL$38,MATCH($A24,Feb!$A$6:$A$38,0)),0)+IFERROR(INDEX(Mar!AL$6:AL$38,MATCH($A24,Mar!$A$6:$A$38,0)),0)+IFERROR(INDEX(Apr!AL$6:AL$38,MATCH($A24,Apr!$A$6:$A$38,0)),0)+IFERROR(INDEX(May!AL$6:AL$38,MATCH($A24,May!$A$6:$A$38,0)),0)+IFERROR(INDEX(Jun!AL$6:AL$38,MATCH($A24,Jun!$A$6:$A$38,0)),0)+IFERROR(INDEX(Jul!AL$6:AL$38,MATCH($A24,Jul!$A$6:$A$38,0)),0)</f>
        <v>0</v>
      </c>
      <c r="H24" s="52">
        <f>IFERROR(INDEX(Aug!AM$6:AM$38,MATCH($A24,Aug!$A$6:$A$38,0)),0)+IFERROR(INDEX(Sep!AM$6:AM$38,MATCH($A24,Sep!$A$6:$A$38,0)),0)+IFERROR(INDEX(Oct!AM$6:AM$38,MATCH($A24,Oct!$A$6:$A$38,0)),0)+IFERROR(INDEX(Nov!AM$6:AM$38,MATCH($A24,Nov!$A$6:$A$38,0)),0)+IFERROR(INDEX(Dec!AM$6:AM$38,MATCH($A24,Dec!$A$6:$A$38,0)),0)+IFERROR(INDEX(Jan!AM$6:AM$38,MATCH($A24,Jan!$A$6:$A$38,0)),0)+IFERROR(INDEX(Feb!AM$6:AM$38,MATCH($A24,Feb!$A$6:$A$38,0)),0)+IFERROR(INDEX(Mar!AM$6:AM$38,MATCH($A24,Mar!$A$6:$A$38,0)),0)+IFERROR(INDEX(Apr!AM$6:AM$38,MATCH($A24,Apr!$A$6:$A$38,0)),0)+IFERROR(INDEX(May!AM$6:AM$38,MATCH($A24,May!$A$6:$A$38,0)),0)+IFERROR(INDEX(Jun!AM$6:AM$38,MATCH($A24,Jun!$A$6:$A$38,0)),0)+IFERROR(INDEX(Jul!AM$6:AM$38,MATCH($A24,Jul!$A$6:$A$38,0)),0)</f>
        <v>0</v>
      </c>
      <c r="I24" s="59">
        <f t="shared" si="0"/>
        <v>0</v>
      </c>
      <c r="K24" s="22" t="s">
        <v>35</v>
      </c>
    </row>
    <row r="25" spans="1:11" ht="18" customHeight="1">
      <c r="A25" s="42">
        <v>17</v>
      </c>
      <c r="B25" s="43"/>
      <c r="C25" s="51">
        <f>IFERROR(INDEX(Aug!AH$6:AH$38,MATCH($A25,Aug!$A$6:$A$38,0)),0)+IFERROR(INDEX(Sep!AH$6:AH$38,MATCH($A25,Sep!$A$6:$A$38,0)),0)+IFERROR(INDEX(Oct!AH$6:AH$38,MATCH($A25,Oct!$A$6:$A$38,0)),0)+IFERROR(INDEX(Nov!AH$6:AH$38,MATCH($A25,Nov!$A$6:$A$38,0)),0)+IFERROR(INDEX(Dec!AH$6:AH$38,MATCH($A25,Dec!$A$6:$A$38,0)),0)+IFERROR(INDEX(Jan!AH$6:AH$38,MATCH($A25,Jan!$A$6:$A$38,0)),0)+IFERROR(INDEX(Feb!AH$6:AH$38,MATCH($A25,Feb!$A$6:$A$38,0)),0)+IFERROR(INDEX(Mar!AH$6:AH$38,MATCH($A25,Mar!$A$6:$A$38,0)),0)+IFERROR(INDEX(Apr!AH$6:AH$38,MATCH($A25,Apr!$A$6:$A$38,0)),0)+IFERROR(INDEX(May!AH$6:AH$38,MATCH($A25,May!$A$6:$A$38,0)),0)+IFERROR(INDEX(Jun!AH$6:AH$38,MATCH($A25,Jun!$A$6:$A$38,0)),0)+IFERROR(INDEX(Jul!AH$6:AH$38,MATCH($A25,Jul!$A$6:$A$38,0)),0)</f>
        <v>0</v>
      </c>
      <c r="D25" s="52">
        <f>IFERROR(INDEX(Aug!AI$6:AI$38,MATCH($A25,Aug!$A$6:$A$38,0)),0)+IFERROR(INDEX(Sep!AI$6:AI$38,MATCH($A25,Sep!$A$6:$A$38,0)),0)+IFERROR(INDEX(Oct!AI$6:AI$38,MATCH($A25,Oct!$A$6:$A$38,0)),0)+IFERROR(INDEX(Nov!AI$6:AI$38,MATCH($A25,Nov!$A$6:$A$38,0)),0)+IFERROR(INDEX(Dec!AI$6:AI$38,MATCH($A25,Dec!$A$6:$A$38,0)),0)+IFERROR(INDEX(Jan!AI$6:AI$38,MATCH($A25,Jan!$A$6:$A$38,0)),0)+IFERROR(INDEX(Feb!AI$6:AI$38,MATCH($A25,Feb!$A$6:$A$38,0)),0)+IFERROR(INDEX(Mar!AI$6:AI$38,MATCH($A25,Mar!$A$6:$A$38,0)),0)+IFERROR(INDEX(Apr!AI$6:AI$38,MATCH($A25,Apr!$A$6:$A$38,0)),0)+IFERROR(INDEX(May!AI$6:AI$38,MATCH($A25,May!$A$6:$A$38,0)),0)+IFERROR(INDEX(Jun!AI$6:AI$38,MATCH($A25,Jun!$A$6:$A$38,0)),0)+IFERROR(INDEX(Jul!AI$6:AI$38,MATCH($A25,Jul!$A$6:$A$38,0)),0)</f>
        <v>0</v>
      </c>
      <c r="E25" s="52">
        <f>IFERROR(INDEX(Aug!AJ$6:AJ$38,MATCH($A25,Aug!$A$6:$A$38,0)),0)+IFERROR(INDEX(Sep!AJ$6:AJ$38,MATCH($A25,Sep!$A$6:$A$38,0)),0)+IFERROR(INDEX(Oct!AJ$6:AJ$38,MATCH($A25,Oct!$A$6:$A$38,0)),0)+IFERROR(INDEX(Nov!AJ$6:AJ$38,MATCH($A25,Nov!$A$6:$A$38,0)),0)+IFERROR(INDEX(Dec!AJ$6:AJ$38,MATCH($A25,Dec!$A$6:$A$38,0)),0)+IFERROR(INDEX(Jan!AJ$6:AJ$38,MATCH($A25,Jan!$A$6:$A$38,0)),0)+IFERROR(INDEX(Feb!AJ$6:AJ$38,MATCH($A25,Feb!$A$6:$A$38,0)),0)+IFERROR(INDEX(Mar!AJ$6:AJ$38,MATCH($A25,Mar!$A$6:$A$38,0)),0)+IFERROR(INDEX(Apr!AJ$6:AJ$38,MATCH($A25,Apr!$A$6:$A$38,0)),0)+IFERROR(INDEX(May!AJ$6:AJ$38,MATCH($A25,May!$A$6:$A$38,0)),0)+IFERROR(INDEX(Jun!AJ$6:AJ$38,MATCH($A25,Jun!$A$6:$A$38,0)),0)+IFERROR(INDEX(Jul!AJ$6:AJ$38,MATCH($A25,Jul!$A$6:$A$38,0)),0)</f>
        <v>0</v>
      </c>
      <c r="F25" s="52">
        <f>IFERROR(INDEX(Aug!AK$6:AK$38,MATCH($A25,Aug!$A$6:$A$38,0)),0)+IFERROR(INDEX(Sep!AK$6:AK$38,MATCH($A25,Sep!$A$6:$A$38,0)),0)+IFERROR(INDEX(Oct!AK$6:AK$38,MATCH($A25,Oct!$A$6:$A$38,0)),0)+IFERROR(INDEX(Nov!AK$6:AK$38,MATCH($A25,Nov!$A$6:$A$38,0)),0)+IFERROR(INDEX(Dec!AK$6:AK$38,MATCH($A25,Dec!$A$6:$A$38,0)),0)+IFERROR(INDEX(Jan!AK$6:AK$38,MATCH($A25,Jan!$A$6:$A$38,0)),0)+IFERROR(INDEX(Feb!AK$6:AK$38,MATCH($A25,Feb!$A$6:$A$38,0)),0)+IFERROR(INDEX(Mar!AK$6:AK$38,MATCH($A25,Mar!$A$6:$A$38,0)),0)+IFERROR(INDEX(Apr!AK$6:AK$38,MATCH($A25,Apr!$A$6:$A$38,0)),0)+IFERROR(INDEX(May!AK$6:AK$38,MATCH($A25,May!$A$6:$A$38,0)),0)+IFERROR(INDEX(Jun!AK$6:AK$38,MATCH($A25,Jun!$A$6:$A$38,0)),0)+IFERROR(INDEX(Jul!AK$6:AK$38,MATCH($A25,Jul!$A$6:$A$38,0)),0)</f>
        <v>0</v>
      </c>
      <c r="G25" s="52">
        <f>IFERROR(INDEX(Aug!AL$6:AL$38,MATCH($A25,Aug!$A$6:$A$38,0)),0)+IFERROR(INDEX(Sep!AL$6:AL$38,MATCH($A25,Sep!$A$6:$A$38,0)),0)+IFERROR(INDEX(Oct!AL$6:AL$38,MATCH($A25,Oct!$A$6:$A$38,0)),0)+IFERROR(INDEX(Nov!AL$6:AL$38,MATCH($A25,Nov!$A$6:$A$38,0)),0)+IFERROR(INDEX(Dec!AL$6:AL$38,MATCH($A25,Dec!$A$6:$A$38,0)),0)+IFERROR(INDEX(Jan!AL$6:AL$38,MATCH($A25,Jan!$A$6:$A$38,0)),0)+IFERROR(INDEX(Feb!AL$6:AL$38,MATCH($A25,Feb!$A$6:$A$38,0)),0)+IFERROR(INDEX(Mar!AL$6:AL$38,MATCH($A25,Mar!$A$6:$A$38,0)),0)+IFERROR(INDEX(Apr!AL$6:AL$38,MATCH($A25,Apr!$A$6:$A$38,0)),0)+IFERROR(INDEX(May!AL$6:AL$38,MATCH($A25,May!$A$6:$A$38,0)),0)+IFERROR(INDEX(Jun!AL$6:AL$38,MATCH($A25,Jun!$A$6:$A$38,0)),0)+IFERROR(INDEX(Jul!AL$6:AL$38,MATCH($A25,Jul!$A$6:$A$38,0)),0)</f>
        <v>0</v>
      </c>
      <c r="H25" s="52">
        <f>IFERROR(INDEX(Aug!AM$6:AM$38,MATCH($A25,Aug!$A$6:$A$38,0)),0)+IFERROR(INDEX(Sep!AM$6:AM$38,MATCH($A25,Sep!$A$6:$A$38,0)),0)+IFERROR(INDEX(Oct!AM$6:AM$38,MATCH($A25,Oct!$A$6:$A$38,0)),0)+IFERROR(INDEX(Nov!AM$6:AM$38,MATCH($A25,Nov!$A$6:$A$38,0)),0)+IFERROR(INDEX(Dec!AM$6:AM$38,MATCH($A25,Dec!$A$6:$A$38,0)),0)+IFERROR(INDEX(Jan!AM$6:AM$38,MATCH($A25,Jan!$A$6:$A$38,0)),0)+IFERROR(INDEX(Feb!AM$6:AM$38,MATCH($A25,Feb!$A$6:$A$38,0)),0)+IFERROR(INDEX(Mar!AM$6:AM$38,MATCH($A25,Mar!$A$6:$A$38,0)),0)+IFERROR(INDEX(Apr!AM$6:AM$38,MATCH($A25,Apr!$A$6:$A$38,0)),0)+IFERROR(INDEX(May!AM$6:AM$38,MATCH($A25,May!$A$6:$A$38,0)),0)+IFERROR(INDEX(Jun!AM$6:AM$38,MATCH($A25,Jun!$A$6:$A$38,0)),0)+IFERROR(INDEX(Jul!AM$6:AM$38,MATCH($A25,Jul!$A$6:$A$38,0)),0)</f>
        <v>0</v>
      </c>
      <c r="I25" s="59">
        <f t="shared" si="0"/>
        <v>0</v>
      </c>
      <c r="K25" s="70">
        <v>7</v>
      </c>
    </row>
    <row r="26" spans="1:11" ht="18" customHeight="1">
      <c r="A26" s="42">
        <v>18</v>
      </c>
      <c r="B26" s="43"/>
      <c r="C26" s="51">
        <f>IFERROR(INDEX(Aug!AH$6:AH$38,MATCH($A26,Aug!$A$6:$A$38,0)),0)+IFERROR(INDEX(Sep!AH$6:AH$38,MATCH($A26,Sep!$A$6:$A$38,0)),0)+IFERROR(INDEX(Oct!AH$6:AH$38,MATCH($A26,Oct!$A$6:$A$38,0)),0)+IFERROR(INDEX(Nov!AH$6:AH$38,MATCH($A26,Nov!$A$6:$A$38,0)),0)+IFERROR(INDEX(Dec!AH$6:AH$38,MATCH($A26,Dec!$A$6:$A$38,0)),0)+IFERROR(INDEX(Jan!AH$6:AH$38,MATCH($A26,Jan!$A$6:$A$38,0)),0)+IFERROR(INDEX(Feb!AH$6:AH$38,MATCH($A26,Feb!$A$6:$A$38,0)),0)+IFERROR(INDEX(Mar!AH$6:AH$38,MATCH($A26,Mar!$A$6:$A$38,0)),0)+IFERROR(INDEX(Apr!AH$6:AH$38,MATCH($A26,Apr!$A$6:$A$38,0)),0)+IFERROR(INDEX(May!AH$6:AH$38,MATCH($A26,May!$A$6:$A$38,0)),0)+IFERROR(INDEX(Jun!AH$6:AH$38,MATCH($A26,Jun!$A$6:$A$38,0)),0)+IFERROR(INDEX(Jul!AH$6:AH$38,MATCH($A26,Jul!$A$6:$A$38,0)),0)</f>
        <v>0</v>
      </c>
      <c r="D26" s="52">
        <f>IFERROR(INDEX(Aug!AI$6:AI$38,MATCH($A26,Aug!$A$6:$A$38,0)),0)+IFERROR(INDEX(Sep!AI$6:AI$38,MATCH($A26,Sep!$A$6:$A$38,0)),0)+IFERROR(INDEX(Oct!AI$6:AI$38,MATCH($A26,Oct!$A$6:$A$38,0)),0)+IFERROR(INDEX(Nov!AI$6:AI$38,MATCH($A26,Nov!$A$6:$A$38,0)),0)+IFERROR(INDEX(Dec!AI$6:AI$38,MATCH($A26,Dec!$A$6:$A$38,0)),0)+IFERROR(INDEX(Jan!AI$6:AI$38,MATCH($A26,Jan!$A$6:$A$38,0)),0)+IFERROR(INDEX(Feb!AI$6:AI$38,MATCH($A26,Feb!$A$6:$A$38,0)),0)+IFERROR(INDEX(Mar!AI$6:AI$38,MATCH($A26,Mar!$A$6:$A$38,0)),0)+IFERROR(INDEX(Apr!AI$6:AI$38,MATCH($A26,Apr!$A$6:$A$38,0)),0)+IFERROR(INDEX(May!AI$6:AI$38,MATCH($A26,May!$A$6:$A$38,0)),0)+IFERROR(INDEX(Jun!AI$6:AI$38,MATCH($A26,Jun!$A$6:$A$38,0)),0)+IFERROR(INDEX(Jul!AI$6:AI$38,MATCH($A26,Jul!$A$6:$A$38,0)),0)</f>
        <v>0</v>
      </c>
      <c r="E26" s="52">
        <f>IFERROR(INDEX(Aug!AJ$6:AJ$38,MATCH($A26,Aug!$A$6:$A$38,0)),0)+IFERROR(INDEX(Sep!AJ$6:AJ$38,MATCH($A26,Sep!$A$6:$A$38,0)),0)+IFERROR(INDEX(Oct!AJ$6:AJ$38,MATCH($A26,Oct!$A$6:$A$38,0)),0)+IFERROR(INDEX(Nov!AJ$6:AJ$38,MATCH($A26,Nov!$A$6:$A$38,0)),0)+IFERROR(INDEX(Dec!AJ$6:AJ$38,MATCH($A26,Dec!$A$6:$A$38,0)),0)+IFERROR(INDEX(Jan!AJ$6:AJ$38,MATCH($A26,Jan!$A$6:$A$38,0)),0)+IFERROR(INDEX(Feb!AJ$6:AJ$38,MATCH($A26,Feb!$A$6:$A$38,0)),0)+IFERROR(INDEX(Mar!AJ$6:AJ$38,MATCH($A26,Mar!$A$6:$A$38,0)),0)+IFERROR(INDEX(Apr!AJ$6:AJ$38,MATCH($A26,Apr!$A$6:$A$38,0)),0)+IFERROR(INDEX(May!AJ$6:AJ$38,MATCH($A26,May!$A$6:$A$38,0)),0)+IFERROR(INDEX(Jun!AJ$6:AJ$38,MATCH($A26,Jun!$A$6:$A$38,0)),0)+IFERROR(INDEX(Jul!AJ$6:AJ$38,MATCH($A26,Jul!$A$6:$A$38,0)),0)</f>
        <v>0</v>
      </c>
      <c r="F26" s="52">
        <f>IFERROR(INDEX(Aug!AK$6:AK$38,MATCH($A26,Aug!$A$6:$A$38,0)),0)+IFERROR(INDEX(Sep!AK$6:AK$38,MATCH($A26,Sep!$A$6:$A$38,0)),0)+IFERROR(INDEX(Oct!AK$6:AK$38,MATCH($A26,Oct!$A$6:$A$38,0)),0)+IFERROR(INDEX(Nov!AK$6:AK$38,MATCH($A26,Nov!$A$6:$A$38,0)),0)+IFERROR(INDEX(Dec!AK$6:AK$38,MATCH($A26,Dec!$A$6:$A$38,0)),0)+IFERROR(INDEX(Jan!AK$6:AK$38,MATCH($A26,Jan!$A$6:$A$38,0)),0)+IFERROR(INDEX(Feb!AK$6:AK$38,MATCH($A26,Feb!$A$6:$A$38,0)),0)+IFERROR(INDEX(Mar!AK$6:AK$38,MATCH($A26,Mar!$A$6:$A$38,0)),0)+IFERROR(INDEX(Apr!AK$6:AK$38,MATCH($A26,Apr!$A$6:$A$38,0)),0)+IFERROR(INDEX(May!AK$6:AK$38,MATCH($A26,May!$A$6:$A$38,0)),0)+IFERROR(INDEX(Jun!AK$6:AK$38,MATCH($A26,Jun!$A$6:$A$38,0)),0)+IFERROR(INDEX(Jul!AK$6:AK$38,MATCH($A26,Jul!$A$6:$A$38,0)),0)</f>
        <v>0</v>
      </c>
      <c r="G26" s="52">
        <f>IFERROR(INDEX(Aug!AL$6:AL$38,MATCH($A26,Aug!$A$6:$A$38,0)),0)+IFERROR(INDEX(Sep!AL$6:AL$38,MATCH($A26,Sep!$A$6:$A$38,0)),0)+IFERROR(INDEX(Oct!AL$6:AL$38,MATCH($A26,Oct!$A$6:$A$38,0)),0)+IFERROR(INDEX(Nov!AL$6:AL$38,MATCH($A26,Nov!$A$6:$A$38,0)),0)+IFERROR(INDEX(Dec!AL$6:AL$38,MATCH($A26,Dec!$A$6:$A$38,0)),0)+IFERROR(INDEX(Jan!AL$6:AL$38,MATCH($A26,Jan!$A$6:$A$38,0)),0)+IFERROR(INDEX(Feb!AL$6:AL$38,MATCH($A26,Feb!$A$6:$A$38,0)),0)+IFERROR(INDEX(Mar!AL$6:AL$38,MATCH($A26,Mar!$A$6:$A$38,0)),0)+IFERROR(INDEX(Apr!AL$6:AL$38,MATCH($A26,Apr!$A$6:$A$38,0)),0)+IFERROR(INDEX(May!AL$6:AL$38,MATCH($A26,May!$A$6:$A$38,0)),0)+IFERROR(INDEX(Jun!AL$6:AL$38,MATCH($A26,Jun!$A$6:$A$38,0)),0)+IFERROR(INDEX(Jul!AL$6:AL$38,MATCH($A26,Jul!$A$6:$A$38,0)),0)</f>
        <v>0</v>
      </c>
      <c r="H26" s="52">
        <f>IFERROR(INDEX(Aug!AM$6:AM$38,MATCH($A26,Aug!$A$6:$A$38,0)),0)+IFERROR(INDEX(Sep!AM$6:AM$38,MATCH($A26,Sep!$A$6:$A$38,0)),0)+IFERROR(INDEX(Oct!AM$6:AM$38,MATCH($A26,Oct!$A$6:$A$38,0)),0)+IFERROR(INDEX(Nov!AM$6:AM$38,MATCH($A26,Nov!$A$6:$A$38,0)),0)+IFERROR(INDEX(Dec!AM$6:AM$38,MATCH($A26,Dec!$A$6:$A$38,0)),0)+IFERROR(INDEX(Jan!AM$6:AM$38,MATCH($A26,Jan!$A$6:$A$38,0)),0)+IFERROR(INDEX(Feb!AM$6:AM$38,MATCH($A26,Feb!$A$6:$A$38,0)),0)+IFERROR(INDEX(Mar!AM$6:AM$38,MATCH($A26,Mar!$A$6:$A$38,0)),0)+IFERROR(INDEX(Apr!AM$6:AM$38,MATCH($A26,Apr!$A$6:$A$38,0)),0)+IFERROR(INDEX(May!AM$6:AM$38,MATCH($A26,May!$A$6:$A$38,0)),0)+IFERROR(INDEX(Jun!AM$6:AM$38,MATCH($A26,Jun!$A$6:$A$38,0)),0)+IFERROR(INDEX(Jul!AM$6:AM$38,MATCH($A26,Jul!$A$6:$A$38,0)),0)</f>
        <v>0</v>
      </c>
      <c r="I26" s="59">
        <f t="shared" si="0"/>
        <v>0</v>
      </c>
    </row>
    <row r="27" spans="1:11" ht="18" customHeight="1">
      <c r="A27" s="42">
        <v>19</v>
      </c>
      <c r="B27" s="43"/>
      <c r="C27" s="51">
        <f>IFERROR(INDEX(Aug!AH$6:AH$38,MATCH($A27,Aug!$A$6:$A$38,0)),0)+IFERROR(INDEX(Sep!AH$6:AH$38,MATCH($A27,Sep!$A$6:$A$38,0)),0)+IFERROR(INDEX(Oct!AH$6:AH$38,MATCH($A27,Oct!$A$6:$A$38,0)),0)+IFERROR(INDEX(Nov!AH$6:AH$38,MATCH($A27,Nov!$A$6:$A$38,0)),0)+IFERROR(INDEX(Dec!AH$6:AH$38,MATCH($A27,Dec!$A$6:$A$38,0)),0)+IFERROR(INDEX(Jan!AH$6:AH$38,MATCH($A27,Jan!$A$6:$A$38,0)),0)+IFERROR(INDEX(Feb!AH$6:AH$38,MATCH($A27,Feb!$A$6:$A$38,0)),0)+IFERROR(INDEX(Mar!AH$6:AH$38,MATCH($A27,Mar!$A$6:$A$38,0)),0)+IFERROR(INDEX(Apr!AH$6:AH$38,MATCH($A27,Apr!$A$6:$A$38,0)),0)+IFERROR(INDEX(May!AH$6:AH$38,MATCH($A27,May!$A$6:$A$38,0)),0)+IFERROR(INDEX(Jun!AH$6:AH$38,MATCH($A27,Jun!$A$6:$A$38,0)),0)+IFERROR(INDEX(Jul!AH$6:AH$38,MATCH($A27,Jul!$A$6:$A$38,0)),0)</f>
        <v>0</v>
      </c>
      <c r="D27" s="52">
        <f>IFERROR(INDEX(Aug!AI$6:AI$38,MATCH($A27,Aug!$A$6:$A$38,0)),0)+IFERROR(INDEX(Sep!AI$6:AI$38,MATCH($A27,Sep!$A$6:$A$38,0)),0)+IFERROR(INDEX(Oct!AI$6:AI$38,MATCH($A27,Oct!$A$6:$A$38,0)),0)+IFERROR(INDEX(Nov!AI$6:AI$38,MATCH($A27,Nov!$A$6:$A$38,0)),0)+IFERROR(INDEX(Dec!AI$6:AI$38,MATCH($A27,Dec!$A$6:$A$38,0)),0)+IFERROR(INDEX(Jan!AI$6:AI$38,MATCH($A27,Jan!$A$6:$A$38,0)),0)+IFERROR(INDEX(Feb!AI$6:AI$38,MATCH($A27,Feb!$A$6:$A$38,0)),0)+IFERROR(INDEX(Mar!AI$6:AI$38,MATCH($A27,Mar!$A$6:$A$38,0)),0)+IFERROR(INDEX(Apr!AI$6:AI$38,MATCH($A27,Apr!$A$6:$A$38,0)),0)+IFERROR(INDEX(May!AI$6:AI$38,MATCH($A27,May!$A$6:$A$38,0)),0)+IFERROR(INDEX(Jun!AI$6:AI$38,MATCH($A27,Jun!$A$6:$A$38,0)),0)+IFERROR(INDEX(Jul!AI$6:AI$38,MATCH($A27,Jul!$A$6:$A$38,0)),0)</f>
        <v>0</v>
      </c>
      <c r="E27" s="52">
        <f>IFERROR(INDEX(Aug!AJ$6:AJ$38,MATCH($A27,Aug!$A$6:$A$38,0)),0)+IFERROR(INDEX(Sep!AJ$6:AJ$38,MATCH($A27,Sep!$A$6:$A$38,0)),0)+IFERROR(INDEX(Oct!AJ$6:AJ$38,MATCH($A27,Oct!$A$6:$A$38,0)),0)+IFERROR(INDEX(Nov!AJ$6:AJ$38,MATCH($A27,Nov!$A$6:$A$38,0)),0)+IFERROR(INDEX(Dec!AJ$6:AJ$38,MATCH($A27,Dec!$A$6:$A$38,0)),0)+IFERROR(INDEX(Jan!AJ$6:AJ$38,MATCH($A27,Jan!$A$6:$A$38,0)),0)+IFERROR(INDEX(Feb!AJ$6:AJ$38,MATCH($A27,Feb!$A$6:$A$38,0)),0)+IFERROR(INDEX(Mar!AJ$6:AJ$38,MATCH($A27,Mar!$A$6:$A$38,0)),0)+IFERROR(INDEX(Apr!AJ$6:AJ$38,MATCH($A27,Apr!$A$6:$A$38,0)),0)+IFERROR(INDEX(May!AJ$6:AJ$38,MATCH($A27,May!$A$6:$A$38,0)),0)+IFERROR(INDEX(Jun!AJ$6:AJ$38,MATCH($A27,Jun!$A$6:$A$38,0)),0)+IFERROR(INDEX(Jul!AJ$6:AJ$38,MATCH($A27,Jul!$A$6:$A$38,0)),0)</f>
        <v>0</v>
      </c>
      <c r="F27" s="52">
        <f>IFERROR(INDEX(Aug!AK$6:AK$38,MATCH($A27,Aug!$A$6:$A$38,0)),0)+IFERROR(INDEX(Sep!AK$6:AK$38,MATCH($A27,Sep!$A$6:$A$38,0)),0)+IFERROR(INDEX(Oct!AK$6:AK$38,MATCH($A27,Oct!$A$6:$A$38,0)),0)+IFERROR(INDEX(Nov!AK$6:AK$38,MATCH($A27,Nov!$A$6:$A$38,0)),0)+IFERROR(INDEX(Dec!AK$6:AK$38,MATCH($A27,Dec!$A$6:$A$38,0)),0)+IFERROR(INDEX(Jan!AK$6:AK$38,MATCH($A27,Jan!$A$6:$A$38,0)),0)+IFERROR(INDEX(Feb!AK$6:AK$38,MATCH($A27,Feb!$A$6:$A$38,0)),0)+IFERROR(INDEX(Mar!AK$6:AK$38,MATCH($A27,Mar!$A$6:$A$38,0)),0)+IFERROR(INDEX(Apr!AK$6:AK$38,MATCH($A27,Apr!$A$6:$A$38,0)),0)+IFERROR(INDEX(May!AK$6:AK$38,MATCH($A27,May!$A$6:$A$38,0)),0)+IFERROR(INDEX(Jun!AK$6:AK$38,MATCH($A27,Jun!$A$6:$A$38,0)),0)+IFERROR(INDEX(Jul!AK$6:AK$38,MATCH($A27,Jul!$A$6:$A$38,0)),0)</f>
        <v>0</v>
      </c>
      <c r="G27" s="52">
        <f>IFERROR(INDEX(Aug!AL$6:AL$38,MATCH($A27,Aug!$A$6:$A$38,0)),0)+IFERROR(INDEX(Sep!AL$6:AL$38,MATCH($A27,Sep!$A$6:$A$38,0)),0)+IFERROR(INDEX(Oct!AL$6:AL$38,MATCH($A27,Oct!$A$6:$A$38,0)),0)+IFERROR(INDEX(Nov!AL$6:AL$38,MATCH($A27,Nov!$A$6:$A$38,0)),0)+IFERROR(INDEX(Dec!AL$6:AL$38,MATCH($A27,Dec!$A$6:$A$38,0)),0)+IFERROR(INDEX(Jan!AL$6:AL$38,MATCH($A27,Jan!$A$6:$A$38,0)),0)+IFERROR(INDEX(Feb!AL$6:AL$38,MATCH($A27,Feb!$A$6:$A$38,0)),0)+IFERROR(INDEX(Mar!AL$6:AL$38,MATCH($A27,Mar!$A$6:$A$38,0)),0)+IFERROR(INDEX(Apr!AL$6:AL$38,MATCH($A27,Apr!$A$6:$A$38,0)),0)+IFERROR(INDEX(May!AL$6:AL$38,MATCH($A27,May!$A$6:$A$38,0)),0)+IFERROR(INDEX(Jun!AL$6:AL$38,MATCH($A27,Jun!$A$6:$A$38,0)),0)+IFERROR(INDEX(Jul!AL$6:AL$38,MATCH($A27,Jul!$A$6:$A$38,0)),0)</f>
        <v>0</v>
      </c>
      <c r="H27" s="52">
        <f>IFERROR(INDEX(Aug!AM$6:AM$38,MATCH($A27,Aug!$A$6:$A$38,0)),0)+IFERROR(INDEX(Sep!AM$6:AM$38,MATCH($A27,Sep!$A$6:$A$38,0)),0)+IFERROR(INDEX(Oct!AM$6:AM$38,MATCH($A27,Oct!$A$6:$A$38,0)),0)+IFERROR(INDEX(Nov!AM$6:AM$38,MATCH($A27,Nov!$A$6:$A$38,0)),0)+IFERROR(INDEX(Dec!AM$6:AM$38,MATCH($A27,Dec!$A$6:$A$38,0)),0)+IFERROR(INDEX(Jan!AM$6:AM$38,MATCH($A27,Jan!$A$6:$A$38,0)),0)+IFERROR(INDEX(Feb!AM$6:AM$38,MATCH($A27,Feb!$A$6:$A$38,0)),0)+IFERROR(INDEX(Mar!AM$6:AM$38,MATCH($A27,Mar!$A$6:$A$38,0)),0)+IFERROR(INDEX(Apr!AM$6:AM$38,MATCH($A27,Apr!$A$6:$A$38,0)),0)+IFERROR(INDEX(May!AM$6:AM$38,MATCH($A27,May!$A$6:$A$38,0)),0)+IFERROR(INDEX(Jun!AM$6:AM$38,MATCH($A27,Jun!$A$6:$A$38,0)),0)+IFERROR(INDEX(Jul!AM$6:AM$38,MATCH($A27,Jul!$A$6:$A$38,0)),0)</f>
        <v>0</v>
      </c>
      <c r="I27" s="59">
        <f t="shared" si="0"/>
        <v>0</v>
      </c>
    </row>
    <row r="28" spans="1:11" ht="18" customHeight="1">
      <c r="A28" s="42">
        <v>20</v>
      </c>
      <c r="B28" s="43"/>
      <c r="C28" s="51">
        <f>IFERROR(INDEX(Aug!AH$6:AH$38,MATCH($A28,Aug!$A$6:$A$38,0)),0)+IFERROR(INDEX(Sep!AH$6:AH$38,MATCH($A28,Sep!$A$6:$A$38,0)),0)+IFERROR(INDEX(Oct!AH$6:AH$38,MATCH($A28,Oct!$A$6:$A$38,0)),0)+IFERROR(INDEX(Nov!AH$6:AH$38,MATCH($A28,Nov!$A$6:$A$38,0)),0)+IFERROR(INDEX(Dec!AH$6:AH$38,MATCH($A28,Dec!$A$6:$A$38,0)),0)+IFERROR(INDEX(Jan!AH$6:AH$38,MATCH($A28,Jan!$A$6:$A$38,0)),0)+IFERROR(INDEX(Feb!AH$6:AH$38,MATCH($A28,Feb!$A$6:$A$38,0)),0)+IFERROR(INDEX(Mar!AH$6:AH$38,MATCH($A28,Mar!$A$6:$A$38,0)),0)+IFERROR(INDEX(Apr!AH$6:AH$38,MATCH($A28,Apr!$A$6:$A$38,0)),0)+IFERROR(INDEX(May!AH$6:AH$38,MATCH($A28,May!$A$6:$A$38,0)),0)+IFERROR(INDEX(Jun!AH$6:AH$38,MATCH($A28,Jun!$A$6:$A$38,0)),0)+IFERROR(INDEX(Jul!AH$6:AH$38,MATCH($A28,Jul!$A$6:$A$38,0)),0)</f>
        <v>0</v>
      </c>
      <c r="D28" s="52">
        <f>IFERROR(INDEX(Aug!AI$6:AI$38,MATCH($A28,Aug!$A$6:$A$38,0)),0)+IFERROR(INDEX(Sep!AI$6:AI$38,MATCH($A28,Sep!$A$6:$A$38,0)),0)+IFERROR(INDEX(Oct!AI$6:AI$38,MATCH($A28,Oct!$A$6:$A$38,0)),0)+IFERROR(INDEX(Nov!AI$6:AI$38,MATCH($A28,Nov!$A$6:$A$38,0)),0)+IFERROR(INDEX(Dec!AI$6:AI$38,MATCH($A28,Dec!$A$6:$A$38,0)),0)+IFERROR(INDEX(Jan!AI$6:AI$38,MATCH($A28,Jan!$A$6:$A$38,0)),0)+IFERROR(INDEX(Feb!AI$6:AI$38,MATCH($A28,Feb!$A$6:$A$38,0)),0)+IFERROR(INDEX(Mar!AI$6:AI$38,MATCH($A28,Mar!$A$6:$A$38,0)),0)+IFERROR(INDEX(Apr!AI$6:AI$38,MATCH($A28,Apr!$A$6:$A$38,0)),0)+IFERROR(INDEX(May!AI$6:AI$38,MATCH($A28,May!$A$6:$A$38,0)),0)+IFERROR(INDEX(Jun!AI$6:AI$38,MATCH($A28,Jun!$A$6:$A$38,0)),0)+IFERROR(INDEX(Jul!AI$6:AI$38,MATCH($A28,Jul!$A$6:$A$38,0)),0)</f>
        <v>0</v>
      </c>
      <c r="E28" s="52">
        <f>IFERROR(INDEX(Aug!AJ$6:AJ$38,MATCH($A28,Aug!$A$6:$A$38,0)),0)+IFERROR(INDEX(Sep!AJ$6:AJ$38,MATCH($A28,Sep!$A$6:$A$38,0)),0)+IFERROR(INDEX(Oct!AJ$6:AJ$38,MATCH($A28,Oct!$A$6:$A$38,0)),0)+IFERROR(INDEX(Nov!AJ$6:AJ$38,MATCH($A28,Nov!$A$6:$A$38,0)),0)+IFERROR(INDEX(Dec!AJ$6:AJ$38,MATCH($A28,Dec!$A$6:$A$38,0)),0)+IFERROR(INDEX(Jan!AJ$6:AJ$38,MATCH($A28,Jan!$A$6:$A$38,0)),0)+IFERROR(INDEX(Feb!AJ$6:AJ$38,MATCH($A28,Feb!$A$6:$A$38,0)),0)+IFERROR(INDEX(Mar!AJ$6:AJ$38,MATCH($A28,Mar!$A$6:$A$38,0)),0)+IFERROR(INDEX(Apr!AJ$6:AJ$38,MATCH($A28,Apr!$A$6:$A$38,0)),0)+IFERROR(INDEX(May!AJ$6:AJ$38,MATCH($A28,May!$A$6:$A$38,0)),0)+IFERROR(INDEX(Jun!AJ$6:AJ$38,MATCH($A28,Jun!$A$6:$A$38,0)),0)+IFERROR(INDEX(Jul!AJ$6:AJ$38,MATCH($A28,Jul!$A$6:$A$38,0)),0)</f>
        <v>0</v>
      </c>
      <c r="F28" s="52">
        <f>IFERROR(INDEX(Aug!AK$6:AK$38,MATCH($A28,Aug!$A$6:$A$38,0)),0)+IFERROR(INDEX(Sep!AK$6:AK$38,MATCH($A28,Sep!$A$6:$A$38,0)),0)+IFERROR(INDEX(Oct!AK$6:AK$38,MATCH($A28,Oct!$A$6:$A$38,0)),0)+IFERROR(INDEX(Nov!AK$6:AK$38,MATCH($A28,Nov!$A$6:$A$38,0)),0)+IFERROR(INDEX(Dec!AK$6:AK$38,MATCH($A28,Dec!$A$6:$A$38,0)),0)+IFERROR(INDEX(Jan!AK$6:AK$38,MATCH($A28,Jan!$A$6:$A$38,0)),0)+IFERROR(INDEX(Feb!AK$6:AK$38,MATCH($A28,Feb!$A$6:$A$38,0)),0)+IFERROR(INDEX(Mar!AK$6:AK$38,MATCH($A28,Mar!$A$6:$A$38,0)),0)+IFERROR(INDEX(Apr!AK$6:AK$38,MATCH($A28,Apr!$A$6:$A$38,0)),0)+IFERROR(INDEX(May!AK$6:AK$38,MATCH($A28,May!$A$6:$A$38,0)),0)+IFERROR(INDEX(Jun!AK$6:AK$38,MATCH($A28,Jun!$A$6:$A$38,0)),0)+IFERROR(INDEX(Jul!AK$6:AK$38,MATCH($A28,Jul!$A$6:$A$38,0)),0)</f>
        <v>0</v>
      </c>
      <c r="G28" s="52">
        <f>IFERROR(INDEX(Aug!AL$6:AL$38,MATCH($A28,Aug!$A$6:$A$38,0)),0)+IFERROR(INDEX(Sep!AL$6:AL$38,MATCH($A28,Sep!$A$6:$A$38,0)),0)+IFERROR(INDEX(Oct!AL$6:AL$38,MATCH($A28,Oct!$A$6:$A$38,0)),0)+IFERROR(INDEX(Nov!AL$6:AL$38,MATCH($A28,Nov!$A$6:$A$38,0)),0)+IFERROR(INDEX(Dec!AL$6:AL$38,MATCH($A28,Dec!$A$6:$A$38,0)),0)+IFERROR(INDEX(Jan!AL$6:AL$38,MATCH($A28,Jan!$A$6:$A$38,0)),0)+IFERROR(INDEX(Feb!AL$6:AL$38,MATCH($A28,Feb!$A$6:$A$38,0)),0)+IFERROR(INDEX(Mar!AL$6:AL$38,MATCH($A28,Mar!$A$6:$A$38,0)),0)+IFERROR(INDEX(Apr!AL$6:AL$38,MATCH($A28,Apr!$A$6:$A$38,0)),0)+IFERROR(INDEX(May!AL$6:AL$38,MATCH($A28,May!$A$6:$A$38,0)),0)+IFERROR(INDEX(Jun!AL$6:AL$38,MATCH($A28,Jun!$A$6:$A$38,0)),0)+IFERROR(INDEX(Jul!AL$6:AL$38,MATCH($A28,Jul!$A$6:$A$38,0)),0)</f>
        <v>0</v>
      </c>
      <c r="H28" s="52">
        <f>IFERROR(INDEX(Aug!AM$6:AM$38,MATCH($A28,Aug!$A$6:$A$38,0)),0)+IFERROR(INDEX(Sep!AM$6:AM$38,MATCH($A28,Sep!$A$6:$A$38,0)),0)+IFERROR(INDEX(Oct!AM$6:AM$38,MATCH($A28,Oct!$A$6:$A$38,0)),0)+IFERROR(INDEX(Nov!AM$6:AM$38,MATCH($A28,Nov!$A$6:$A$38,0)),0)+IFERROR(INDEX(Dec!AM$6:AM$38,MATCH($A28,Dec!$A$6:$A$38,0)),0)+IFERROR(INDEX(Jan!AM$6:AM$38,MATCH($A28,Jan!$A$6:$A$38,0)),0)+IFERROR(INDEX(Feb!AM$6:AM$38,MATCH($A28,Feb!$A$6:$A$38,0)),0)+IFERROR(INDEX(Mar!AM$6:AM$38,MATCH($A28,Mar!$A$6:$A$38,0)),0)+IFERROR(INDEX(Apr!AM$6:AM$38,MATCH($A28,Apr!$A$6:$A$38,0)),0)+IFERROR(INDEX(May!AM$6:AM$38,MATCH($A28,May!$A$6:$A$38,0)),0)+IFERROR(INDEX(Jun!AM$6:AM$38,MATCH($A28,Jun!$A$6:$A$38,0)),0)+IFERROR(INDEX(Jul!AM$6:AM$38,MATCH($A28,Jul!$A$6:$A$38,0)),0)</f>
        <v>0</v>
      </c>
      <c r="I28" s="59">
        <f t="shared" si="0"/>
        <v>0</v>
      </c>
    </row>
    <row r="29" spans="1:11" ht="18" customHeight="1">
      <c r="A29" s="42">
        <v>21</v>
      </c>
      <c r="B29" s="43"/>
      <c r="C29" s="51">
        <f>IFERROR(INDEX(Aug!AH$6:AH$38,MATCH($A29,Aug!$A$6:$A$38,0)),0)+IFERROR(INDEX(Sep!AH$6:AH$38,MATCH($A29,Sep!$A$6:$A$38,0)),0)+IFERROR(INDEX(Oct!AH$6:AH$38,MATCH($A29,Oct!$A$6:$A$38,0)),0)+IFERROR(INDEX(Nov!AH$6:AH$38,MATCH($A29,Nov!$A$6:$A$38,0)),0)+IFERROR(INDEX(Dec!AH$6:AH$38,MATCH($A29,Dec!$A$6:$A$38,0)),0)+IFERROR(INDEX(Jan!AH$6:AH$38,MATCH($A29,Jan!$A$6:$A$38,0)),0)+IFERROR(INDEX(Feb!AH$6:AH$38,MATCH($A29,Feb!$A$6:$A$38,0)),0)+IFERROR(INDEX(Mar!AH$6:AH$38,MATCH($A29,Mar!$A$6:$A$38,0)),0)+IFERROR(INDEX(Apr!AH$6:AH$38,MATCH($A29,Apr!$A$6:$A$38,0)),0)+IFERROR(INDEX(May!AH$6:AH$38,MATCH($A29,May!$A$6:$A$38,0)),0)+IFERROR(INDEX(Jun!AH$6:AH$38,MATCH($A29,Jun!$A$6:$A$38,0)),0)+IFERROR(INDEX(Jul!AH$6:AH$38,MATCH($A29,Jul!$A$6:$A$38,0)),0)</f>
        <v>0</v>
      </c>
      <c r="D29" s="52">
        <f>IFERROR(INDEX(Aug!AI$6:AI$38,MATCH($A29,Aug!$A$6:$A$38,0)),0)+IFERROR(INDEX(Sep!AI$6:AI$38,MATCH($A29,Sep!$A$6:$A$38,0)),0)+IFERROR(INDEX(Oct!AI$6:AI$38,MATCH($A29,Oct!$A$6:$A$38,0)),0)+IFERROR(INDEX(Nov!AI$6:AI$38,MATCH($A29,Nov!$A$6:$A$38,0)),0)+IFERROR(INDEX(Dec!AI$6:AI$38,MATCH($A29,Dec!$A$6:$A$38,0)),0)+IFERROR(INDEX(Jan!AI$6:AI$38,MATCH($A29,Jan!$A$6:$A$38,0)),0)+IFERROR(INDEX(Feb!AI$6:AI$38,MATCH($A29,Feb!$A$6:$A$38,0)),0)+IFERROR(INDEX(Mar!AI$6:AI$38,MATCH($A29,Mar!$A$6:$A$38,0)),0)+IFERROR(INDEX(Apr!AI$6:AI$38,MATCH($A29,Apr!$A$6:$A$38,0)),0)+IFERROR(INDEX(May!AI$6:AI$38,MATCH($A29,May!$A$6:$A$38,0)),0)+IFERROR(INDEX(Jun!AI$6:AI$38,MATCH($A29,Jun!$A$6:$A$38,0)),0)+IFERROR(INDEX(Jul!AI$6:AI$38,MATCH($A29,Jul!$A$6:$A$38,0)),0)</f>
        <v>0</v>
      </c>
      <c r="E29" s="52">
        <f>IFERROR(INDEX(Aug!AJ$6:AJ$38,MATCH($A29,Aug!$A$6:$A$38,0)),0)+IFERROR(INDEX(Sep!AJ$6:AJ$38,MATCH($A29,Sep!$A$6:$A$38,0)),0)+IFERROR(INDEX(Oct!AJ$6:AJ$38,MATCH($A29,Oct!$A$6:$A$38,0)),0)+IFERROR(INDEX(Nov!AJ$6:AJ$38,MATCH($A29,Nov!$A$6:$A$38,0)),0)+IFERROR(INDEX(Dec!AJ$6:AJ$38,MATCH($A29,Dec!$A$6:$A$38,0)),0)+IFERROR(INDEX(Jan!AJ$6:AJ$38,MATCH($A29,Jan!$A$6:$A$38,0)),0)+IFERROR(INDEX(Feb!AJ$6:AJ$38,MATCH($A29,Feb!$A$6:$A$38,0)),0)+IFERROR(INDEX(Mar!AJ$6:AJ$38,MATCH($A29,Mar!$A$6:$A$38,0)),0)+IFERROR(INDEX(Apr!AJ$6:AJ$38,MATCH($A29,Apr!$A$6:$A$38,0)),0)+IFERROR(INDEX(May!AJ$6:AJ$38,MATCH($A29,May!$A$6:$A$38,0)),0)+IFERROR(INDEX(Jun!AJ$6:AJ$38,MATCH($A29,Jun!$A$6:$A$38,0)),0)+IFERROR(INDEX(Jul!AJ$6:AJ$38,MATCH($A29,Jul!$A$6:$A$38,0)),0)</f>
        <v>0</v>
      </c>
      <c r="F29" s="52">
        <f>IFERROR(INDEX(Aug!AK$6:AK$38,MATCH($A29,Aug!$A$6:$A$38,0)),0)+IFERROR(INDEX(Sep!AK$6:AK$38,MATCH($A29,Sep!$A$6:$A$38,0)),0)+IFERROR(INDEX(Oct!AK$6:AK$38,MATCH($A29,Oct!$A$6:$A$38,0)),0)+IFERROR(INDEX(Nov!AK$6:AK$38,MATCH($A29,Nov!$A$6:$A$38,0)),0)+IFERROR(INDEX(Dec!AK$6:AK$38,MATCH($A29,Dec!$A$6:$A$38,0)),0)+IFERROR(INDEX(Jan!AK$6:AK$38,MATCH($A29,Jan!$A$6:$A$38,0)),0)+IFERROR(INDEX(Feb!AK$6:AK$38,MATCH($A29,Feb!$A$6:$A$38,0)),0)+IFERROR(INDEX(Mar!AK$6:AK$38,MATCH($A29,Mar!$A$6:$A$38,0)),0)+IFERROR(INDEX(Apr!AK$6:AK$38,MATCH($A29,Apr!$A$6:$A$38,0)),0)+IFERROR(INDEX(May!AK$6:AK$38,MATCH($A29,May!$A$6:$A$38,0)),0)+IFERROR(INDEX(Jun!AK$6:AK$38,MATCH($A29,Jun!$A$6:$A$38,0)),0)+IFERROR(INDEX(Jul!AK$6:AK$38,MATCH($A29,Jul!$A$6:$A$38,0)),0)</f>
        <v>0</v>
      </c>
      <c r="G29" s="52">
        <f>IFERROR(INDEX(Aug!AL$6:AL$38,MATCH($A29,Aug!$A$6:$A$38,0)),0)+IFERROR(INDEX(Sep!AL$6:AL$38,MATCH($A29,Sep!$A$6:$A$38,0)),0)+IFERROR(INDEX(Oct!AL$6:AL$38,MATCH($A29,Oct!$A$6:$A$38,0)),0)+IFERROR(INDEX(Nov!AL$6:AL$38,MATCH($A29,Nov!$A$6:$A$38,0)),0)+IFERROR(INDEX(Dec!AL$6:AL$38,MATCH($A29,Dec!$A$6:$A$38,0)),0)+IFERROR(INDEX(Jan!AL$6:AL$38,MATCH($A29,Jan!$A$6:$A$38,0)),0)+IFERROR(INDEX(Feb!AL$6:AL$38,MATCH($A29,Feb!$A$6:$A$38,0)),0)+IFERROR(INDEX(Mar!AL$6:AL$38,MATCH($A29,Mar!$A$6:$A$38,0)),0)+IFERROR(INDEX(Apr!AL$6:AL$38,MATCH($A29,Apr!$A$6:$A$38,0)),0)+IFERROR(INDEX(May!AL$6:AL$38,MATCH($A29,May!$A$6:$A$38,0)),0)+IFERROR(INDEX(Jun!AL$6:AL$38,MATCH($A29,Jun!$A$6:$A$38,0)),0)+IFERROR(INDEX(Jul!AL$6:AL$38,MATCH($A29,Jul!$A$6:$A$38,0)),0)</f>
        <v>0</v>
      </c>
      <c r="H29" s="52">
        <f>IFERROR(INDEX(Aug!AM$6:AM$38,MATCH($A29,Aug!$A$6:$A$38,0)),0)+IFERROR(INDEX(Sep!AM$6:AM$38,MATCH($A29,Sep!$A$6:$A$38,0)),0)+IFERROR(INDEX(Oct!AM$6:AM$38,MATCH($A29,Oct!$A$6:$A$38,0)),0)+IFERROR(INDEX(Nov!AM$6:AM$38,MATCH($A29,Nov!$A$6:$A$38,0)),0)+IFERROR(INDEX(Dec!AM$6:AM$38,MATCH($A29,Dec!$A$6:$A$38,0)),0)+IFERROR(INDEX(Jan!AM$6:AM$38,MATCH($A29,Jan!$A$6:$A$38,0)),0)+IFERROR(INDEX(Feb!AM$6:AM$38,MATCH($A29,Feb!$A$6:$A$38,0)),0)+IFERROR(INDEX(Mar!AM$6:AM$38,MATCH($A29,Mar!$A$6:$A$38,0)),0)+IFERROR(INDEX(Apr!AM$6:AM$38,MATCH($A29,Apr!$A$6:$A$38,0)),0)+IFERROR(INDEX(May!AM$6:AM$38,MATCH($A29,May!$A$6:$A$38,0)),0)+IFERROR(INDEX(Jun!AM$6:AM$38,MATCH($A29,Jun!$A$6:$A$38,0)),0)+IFERROR(INDEX(Jul!AM$6:AM$38,MATCH($A29,Jul!$A$6:$A$38,0)),0)</f>
        <v>0</v>
      </c>
      <c r="I29" s="59">
        <f t="shared" si="0"/>
        <v>0</v>
      </c>
    </row>
    <row r="30" spans="1:11" ht="18" customHeight="1">
      <c r="A30" s="42">
        <v>22</v>
      </c>
      <c r="B30" s="43"/>
      <c r="C30" s="51">
        <f>IFERROR(INDEX(Aug!AH$6:AH$38,MATCH($A30,Aug!$A$6:$A$38,0)),0)+IFERROR(INDEX(Sep!AH$6:AH$38,MATCH($A30,Sep!$A$6:$A$38,0)),0)+IFERROR(INDEX(Oct!AH$6:AH$38,MATCH($A30,Oct!$A$6:$A$38,0)),0)+IFERROR(INDEX(Nov!AH$6:AH$38,MATCH($A30,Nov!$A$6:$A$38,0)),0)+IFERROR(INDEX(Dec!AH$6:AH$38,MATCH($A30,Dec!$A$6:$A$38,0)),0)+IFERROR(INDEX(Jan!AH$6:AH$38,MATCH($A30,Jan!$A$6:$A$38,0)),0)+IFERROR(INDEX(Feb!AH$6:AH$38,MATCH($A30,Feb!$A$6:$A$38,0)),0)+IFERROR(INDEX(Mar!AH$6:AH$38,MATCH($A30,Mar!$A$6:$A$38,0)),0)+IFERROR(INDEX(Apr!AH$6:AH$38,MATCH($A30,Apr!$A$6:$A$38,0)),0)+IFERROR(INDEX(May!AH$6:AH$38,MATCH($A30,May!$A$6:$A$38,0)),0)+IFERROR(INDEX(Jun!AH$6:AH$38,MATCH($A30,Jun!$A$6:$A$38,0)),0)+IFERROR(INDEX(Jul!AH$6:AH$38,MATCH($A30,Jul!$A$6:$A$38,0)),0)</f>
        <v>0</v>
      </c>
      <c r="D30" s="52">
        <f>IFERROR(INDEX(Aug!AI$6:AI$38,MATCH($A30,Aug!$A$6:$A$38,0)),0)+IFERROR(INDEX(Sep!AI$6:AI$38,MATCH($A30,Sep!$A$6:$A$38,0)),0)+IFERROR(INDEX(Oct!AI$6:AI$38,MATCH($A30,Oct!$A$6:$A$38,0)),0)+IFERROR(INDEX(Nov!AI$6:AI$38,MATCH($A30,Nov!$A$6:$A$38,0)),0)+IFERROR(INDEX(Dec!AI$6:AI$38,MATCH($A30,Dec!$A$6:$A$38,0)),0)+IFERROR(INDEX(Jan!AI$6:AI$38,MATCH($A30,Jan!$A$6:$A$38,0)),0)+IFERROR(INDEX(Feb!AI$6:AI$38,MATCH($A30,Feb!$A$6:$A$38,0)),0)+IFERROR(INDEX(Mar!AI$6:AI$38,MATCH($A30,Mar!$A$6:$A$38,0)),0)+IFERROR(INDEX(Apr!AI$6:AI$38,MATCH($A30,Apr!$A$6:$A$38,0)),0)+IFERROR(INDEX(May!AI$6:AI$38,MATCH($A30,May!$A$6:$A$38,0)),0)+IFERROR(INDEX(Jun!AI$6:AI$38,MATCH($A30,Jun!$A$6:$A$38,0)),0)+IFERROR(INDEX(Jul!AI$6:AI$38,MATCH($A30,Jul!$A$6:$A$38,0)),0)</f>
        <v>0</v>
      </c>
      <c r="E30" s="52">
        <f>IFERROR(INDEX(Aug!AJ$6:AJ$38,MATCH($A30,Aug!$A$6:$A$38,0)),0)+IFERROR(INDEX(Sep!AJ$6:AJ$38,MATCH($A30,Sep!$A$6:$A$38,0)),0)+IFERROR(INDEX(Oct!AJ$6:AJ$38,MATCH($A30,Oct!$A$6:$A$38,0)),0)+IFERROR(INDEX(Nov!AJ$6:AJ$38,MATCH($A30,Nov!$A$6:$A$38,0)),0)+IFERROR(INDEX(Dec!AJ$6:AJ$38,MATCH($A30,Dec!$A$6:$A$38,0)),0)+IFERROR(INDEX(Jan!AJ$6:AJ$38,MATCH($A30,Jan!$A$6:$A$38,0)),0)+IFERROR(INDEX(Feb!AJ$6:AJ$38,MATCH($A30,Feb!$A$6:$A$38,0)),0)+IFERROR(INDEX(Mar!AJ$6:AJ$38,MATCH($A30,Mar!$A$6:$A$38,0)),0)+IFERROR(INDEX(Apr!AJ$6:AJ$38,MATCH($A30,Apr!$A$6:$A$38,0)),0)+IFERROR(INDEX(May!AJ$6:AJ$38,MATCH($A30,May!$A$6:$A$38,0)),0)+IFERROR(INDEX(Jun!AJ$6:AJ$38,MATCH($A30,Jun!$A$6:$A$38,0)),0)+IFERROR(INDEX(Jul!AJ$6:AJ$38,MATCH($A30,Jul!$A$6:$A$38,0)),0)</f>
        <v>0</v>
      </c>
      <c r="F30" s="52">
        <f>IFERROR(INDEX(Aug!AK$6:AK$38,MATCH($A30,Aug!$A$6:$A$38,0)),0)+IFERROR(INDEX(Sep!AK$6:AK$38,MATCH($A30,Sep!$A$6:$A$38,0)),0)+IFERROR(INDEX(Oct!AK$6:AK$38,MATCH($A30,Oct!$A$6:$A$38,0)),0)+IFERROR(INDEX(Nov!AK$6:AK$38,MATCH($A30,Nov!$A$6:$A$38,0)),0)+IFERROR(INDEX(Dec!AK$6:AK$38,MATCH($A30,Dec!$A$6:$A$38,0)),0)+IFERROR(INDEX(Jan!AK$6:AK$38,MATCH($A30,Jan!$A$6:$A$38,0)),0)+IFERROR(INDEX(Feb!AK$6:AK$38,MATCH($A30,Feb!$A$6:$A$38,0)),0)+IFERROR(INDEX(Mar!AK$6:AK$38,MATCH($A30,Mar!$A$6:$A$38,0)),0)+IFERROR(INDEX(Apr!AK$6:AK$38,MATCH($A30,Apr!$A$6:$A$38,0)),0)+IFERROR(INDEX(May!AK$6:AK$38,MATCH($A30,May!$A$6:$A$38,0)),0)+IFERROR(INDEX(Jun!AK$6:AK$38,MATCH($A30,Jun!$A$6:$A$38,0)),0)+IFERROR(INDEX(Jul!AK$6:AK$38,MATCH($A30,Jul!$A$6:$A$38,0)),0)</f>
        <v>0</v>
      </c>
      <c r="G30" s="52">
        <f>IFERROR(INDEX(Aug!AL$6:AL$38,MATCH($A30,Aug!$A$6:$A$38,0)),0)+IFERROR(INDEX(Sep!AL$6:AL$38,MATCH($A30,Sep!$A$6:$A$38,0)),0)+IFERROR(INDEX(Oct!AL$6:AL$38,MATCH($A30,Oct!$A$6:$A$38,0)),0)+IFERROR(INDEX(Nov!AL$6:AL$38,MATCH($A30,Nov!$A$6:$A$38,0)),0)+IFERROR(INDEX(Dec!AL$6:AL$38,MATCH($A30,Dec!$A$6:$A$38,0)),0)+IFERROR(INDEX(Jan!AL$6:AL$38,MATCH($A30,Jan!$A$6:$A$38,0)),0)+IFERROR(INDEX(Feb!AL$6:AL$38,MATCH($A30,Feb!$A$6:$A$38,0)),0)+IFERROR(INDEX(Mar!AL$6:AL$38,MATCH($A30,Mar!$A$6:$A$38,0)),0)+IFERROR(INDEX(Apr!AL$6:AL$38,MATCH($A30,Apr!$A$6:$A$38,0)),0)+IFERROR(INDEX(May!AL$6:AL$38,MATCH($A30,May!$A$6:$A$38,0)),0)+IFERROR(INDEX(Jun!AL$6:AL$38,MATCH($A30,Jun!$A$6:$A$38,0)),0)+IFERROR(INDEX(Jul!AL$6:AL$38,MATCH($A30,Jul!$A$6:$A$38,0)),0)</f>
        <v>0</v>
      </c>
      <c r="H30" s="52">
        <f>IFERROR(INDEX(Aug!AM$6:AM$38,MATCH($A30,Aug!$A$6:$A$38,0)),0)+IFERROR(INDEX(Sep!AM$6:AM$38,MATCH($A30,Sep!$A$6:$A$38,0)),0)+IFERROR(INDEX(Oct!AM$6:AM$38,MATCH($A30,Oct!$A$6:$A$38,0)),0)+IFERROR(INDEX(Nov!AM$6:AM$38,MATCH($A30,Nov!$A$6:$A$38,0)),0)+IFERROR(INDEX(Dec!AM$6:AM$38,MATCH($A30,Dec!$A$6:$A$38,0)),0)+IFERROR(INDEX(Jan!AM$6:AM$38,MATCH($A30,Jan!$A$6:$A$38,0)),0)+IFERROR(INDEX(Feb!AM$6:AM$38,MATCH($A30,Feb!$A$6:$A$38,0)),0)+IFERROR(INDEX(Mar!AM$6:AM$38,MATCH($A30,Mar!$A$6:$A$38,0)),0)+IFERROR(INDEX(Apr!AM$6:AM$38,MATCH($A30,Apr!$A$6:$A$38,0)),0)+IFERROR(INDEX(May!AM$6:AM$38,MATCH($A30,May!$A$6:$A$38,0)),0)+IFERROR(INDEX(Jun!AM$6:AM$38,MATCH($A30,Jun!$A$6:$A$38,0)),0)+IFERROR(INDEX(Jul!AM$6:AM$38,MATCH($A30,Jul!$A$6:$A$38,0)),0)</f>
        <v>0</v>
      </c>
      <c r="I30" s="59">
        <f t="shared" si="0"/>
        <v>0</v>
      </c>
    </row>
    <row r="31" spans="1:11" ht="18" customHeight="1">
      <c r="A31" s="42">
        <v>23</v>
      </c>
      <c r="B31" s="43"/>
      <c r="C31" s="51">
        <f>IFERROR(INDEX(Aug!AH$6:AH$38,MATCH($A31,Aug!$A$6:$A$38,0)),0)+IFERROR(INDEX(Sep!AH$6:AH$38,MATCH($A31,Sep!$A$6:$A$38,0)),0)+IFERROR(INDEX(Oct!AH$6:AH$38,MATCH($A31,Oct!$A$6:$A$38,0)),0)+IFERROR(INDEX(Nov!AH$6:AH$38,MATCH($A31,Nov!$A$6:$A$38,0)),0)+IFERROR(INDEX(Dec!AH$6:AH$38,MATCH($A31,Dec!$A$6:$A$38,0)),0)+IFERROR(INDEX(Jan!AH$6:AH$38,MATCH($A31,Jan!$A$6:$A$38,0)),0)+IFERROR(INDEX(Feb!AH$6:AH$38,MATCH($A31,Feb!$A$6:$A$38,0)),0)+IFERROR(INDEX(Mar!AH$6:AH$38,MATCH($A31,Mar!$A$6:$A$38,0)),0)+IFERROR(INDEX(Apr!AH$6:AH$38,MATCH($A31,Apr!$A$6:$A$38,0)),0)+IFERROR(INDEX(May!AH$6:AH$38,MATCH($A31,May!$A$6:$A$38,0)),0)+IFERROR(INDEX(Jun!AH$6:AH$38,MATCH($A31,Jun!$A$6:$A$38,0)),0)+IFERROR(INDEX(Jul!AH$6:AH$38,MATCH($A31,Jul!$A$6:$A$38,0)),0)</f>
        <v>0</v>
      </c>
      <c r="D31" s="52">
        <f>IFERROR(INDEX(Aug!AI$6:AI$38,MATCH($A31,Aug!$A$6:$A$38,0)),0)+IFERROR(INDEX(Sep!AI$6:AI$38,MATCH($A31,Sep!$A$6:$A$38,0)),0)+IFERROR(INDEX(Oct!AI$6:AI$38,MATCH($A31,Oct!$A$6:$A$38,0)),0)+IFERROR(INDEX(Nov!AI$6:AI$38,MATCH($A31,Nov!$A$6:$A$38,0)),0)+IFERROR(INDEX(Dec!AI$6:AI$38,MATCH($A31,Dec!$A$6:$A$38,0)),0)+IFERROR(INDEX(Jan!AI$6:AI$38,MATCH($A31,Jan!$A$6:$A$38,0)),0)+IFERROR(INDEX(Feb!AI$6:AI$38,MATCH($A31,Feb!$A$6:$A$38,0)),0)+IFERROR(INDEX(Mar!AI$6:AI$38,MATCH($A31,Mar!$A$6:$A$38,0)),0)+IFERROR(INDEX(Apr!AI$6:AI$38,MATCH($A31,Apr!$A$6:$A$38,0)),0)+IFERROR(INDEX(May!AI$6:AI$38,MATCH($A31,May!$A$6:$A$38,0)),0)+IFERROR(INDEX(Jun!AI$6:AI$38,MATCH($A31,Jun!$A$6:$A$38,0)),0)+IFERROR(INDEX(Jul!AI$6:AI$38,MATCH($A31,Jul!$A$6:$A$38,0)),0)</f>
        <v>0</v>
      </c>
      <c r="E31" s="52">
        <f>IFERROR(INDEX(Aug!AJ$6:AJ$38,MATCH($A31,Aug!$A$6:$A$38,0)),0)+IFERROR(INDEX(Sep!AJ$6:AJ$38,MATCH($A31,Sep!$A$6:$A$38,0)),0)+IFERROR(INDEX(Oct!AJ$6:AJ$38,MATCH($A31,Oct!$A$6:$A$38,0)),0)+IFERROR(INDEX(Nov!AJ$6:AJ$38,MATCH($A31,Nov!$A$6:$A$38,0)),0)+IFERROR(INDEX(Dec!AJ$6:AJ$38,MATCH($A31,Dec!$A$6:$A$38,0)),0)+IFERROR(INDEX(Jan!AJ$6:AJ$38,MATCH($A31,Jan!$A$6:$A$38,0)),0)+IFERROR(INDEX(Feb!AJ$6:AJ$38,MATCH($A31,Feb!$A$6:$A$38,0)),0)+IFERROR(INDEX(Mar!AJ$6:AJ$38,MATCH($A31,Mar!$A$6:$A$38,0)),0)+IFERROR(INDEX(Apr!AJ$6:AJ$38,MATCH($A31,Apr!$A$6:$A$38,0)),0)+IFERROR(INDEX(May!AJ$6:AJ$38,MATCH($A31,May!$A$6:$A$38,0)),0)+IFERROR(INDEX(Jun!AJ$6:AJ$38,MATCH($A31,Jun!$A$6:$A$38,0)),0)+IFERROR(INDEX(Jul!AJ$6:AJ$38,MATCH($A31,Jul!$A$6:$A$38,0)),0)</f>
        <v>0</v>
      </c>
      <c r="F31" s="52">
        <f>IFERROR(INDEX(Aug!AK$6:AK$38,MATCH($A31,Aug!$A$6:$A$38,0)),0)+IFERROR(INDEX(Sep!AK$6:AK$38,MATCH($A31,Sep!$A$6:$A$38,0)),0)+IFERROR(INDEX(Oct!AK$6:AK$38,MATCH($A31,Oct!$A$6:$A$38,0)),0)+IFERROR(INDEX(Nov!AK$6:AK$38,MATCH($A31,Nov!$A$6:$A$38,0)),0)+IFERROR(INDEX(Dec!AK$6:AK$38,MATCH($A31,Dec!$A$6:$A$38,0)),0)+IFERROR(INDEX(Jan!AK$6:AK$38,MATCH($A31,Jan!$A$6:$A$38,0)),0)+IFERROR(INDEX(Feb!AK$6:AK$38,MATCH($A31,Feb!$A$6:$A$38,0)),0)+IFERROR(INDEX(Mar!AK$6:AK$38,MATCH($A31,Mar!$A$6:$A$38,0)),0)+IFERROR(INDEX(Apr!AK$6:AK$38,MATCH($A31,Apr!$A$6:$A$38,0)),0)+IFERROR(INDEX(May!AK$6:AK$38,MATCH($A31,May!$A$6:$A$38,0)),0)+IFERROR(INDEX(Jun!AK$6:AK$38,MATCH($A31,Jun!$A$6:$A$38,0)),0)+IFERROR(INDEX(Jul!AK$6:AK$38,MATCH($A31,Jul!$A$6:$A$38,0)),0)</f>
        <v>0</v>
      </c>
      <c r="G31" s="52">
        <f>IFERROR(INDEX(Aug!AL$6:AL$38,MATCH($A31,Aug!$A$6:$A$38,0)),0)+IFERROR(INDEX(Sep!AL$6:AL$38,MATCH($A31,Sep!$A$6:$A$38,0)),0)+IFERROR(INDEX(Oct!AL$6:AL$38,MATCH($A31,Oct!$A$6:$A$38,0)),0)+IFERROR(INDEX(Nov!AL$6:AL$38,MATCH($A31,Nov!$A$6:$A$38,0)),0)+IFERROR(INDEX(Dec!AL$6:AL$38,MATCH($A31,Dec!$A$6:$A$38,0)),0)+IFERROR(INDEX(Jan!AL$6:AL$38,MATCH($A31,Jan!$A$6:$A$38,0)),0)+IFERROR(INDEX(Feb!AL$6:AL$38,MATCH($A31,Feb!$A$6:$A$38,0)),0)+IFERROR(INDEX(Mar!AL$6:AL$38,MATCH($A31,Mar!$A$6:$A$38,0)),0)+IFERROR(INDEX(Apr!AL$6:AL$38,MATCH($A31,Apr!$A$6:$A$38,0)),0)+IFERROR(INDEX(May!AL$6:AL$38,MATCH($A31,May!$A$6:$A$38,0)),0)+IFERROR(INDEX(Jun!AL$6:AL$38,MATCH($A31,Jun!$A$6:$A$38,0)),0)+IFERROR(INDEX(Jul!AL$6:AL$38,MATCH($A31,Jul!$A$6:$A$38,0)),0)</f>
        <v>0</v>
      </c>
      <c r="H31" s="52">
        <f>IFERROR(INDEX(Aug!AM$6:AM$38,MATCH($A31,Aug!$A$6:$A$38,0)),0)+IFERROR(INDEX(Sep!AM$6:AM$38,MATCH($A31,Sep!$A$6:$A$38,0)),0)+IFERROR(INDEX(Oct!AM$6:AM$38,MATCH($A31,Oct!$A$6:$A$38,0)),0)+IFERROR(INDEX(Nov!AM$6:AM$38,MATCH($A31,Nov!$A$6:$A$38,0)),0)+IFERROR(INDEX(Dec!AM$6:AM$38,MATCH($A31,Dec!$A$6:$A$38,0)),0)+IFERROR(INDEX(Jan!AM$6:AM$38,MATCH($A31,Jan!$A$6:$A$38,0)),0)+IFERROR(INDEX(Feb!AM$6:AM$38,MATCH($A31,Feb!$A$6:$A$38,0)),0)+IFERROR(INDEX(Mar!AM$6:AM$38,MATCH($A31,Mar!$A$6:$A$38,0)),0)+IFERROR(INDEX(Apr!AM$6:AM$38,MATCH($A31,Apr!$A$6:$A$38,0)),0)+IFERROR(INDEX(May!AM$6:AM$38,MATCH($A31,May!$A$6:$A$38,0)),0)+IFERROR(INDEX(Jun!AM$6:AM$38,MATCH($A31,Jun!$A$6:$A$38,0)),0)+IFERROR(INDEX(Jul!AM$6:AM$38,MATCH($A31,Jul!$A$6:$A$38,0)),0)</f>
        <v>0</v>
      </c>
      <c r="I31" s="59">
        <f t="shared" si="0"/>
        <v>0</v>
      </c>
    </row>
    <row r="32" spans="1:11" ht="18" customHeight="1">
      <c r="A32" s="42">
        <v>24</v>
      </c>
      <c r="B32" s="43"/>
      <c r="C32" s="51">
        <f>IFERROR(INDEX(Aug!AH$6:AH$38,MATCH($A32,Aug!$A$6:$A$38,0)),0)+IFERROR(INDEX(Sep!AH$6:AH$38,MATCH($A32,Sep!$A$6:$A$38,0)),0)+IFERROR(INDEX(Oct!AH$6:AH$38,MATCH($A32,Oct!$A$6:$A$38,0)),0)+IFERROR(INDEX(Nov!AH$6:AH$38,MATCH($A32,Nov!$A$6:$A$38,0)),0)+IFERROR(INDEX(Dec!AH$6:AH$38,MATCH($A32,Dec!$A$6:$A$38,0)),0)+IFERROR(INDEX(Jan!AH$6:AH$38,MATCH($A32,Jan!$A$6:$A$38,0)),0)+IFERROR(INDEX(Feb!AH$6:AH$38,MATCH($A32,Feb!$A$6:$A$38,0)),0)+IFERROR(INDEX(Mar!AH$6:AH$38,MATCH($A32,Mar!$A$6:$A$38,0)),0)+IFERROR(INDEX(Apr!AH$6:AH$38,MATCH($A32,Apr!$A$6:$A$38,0)),0)+IFERROR(INDEX(May!AH$6:AH$38,MATCH($A32,May!$A$6:$A$38,0)),0)+IFERROR(INDEX(Jun!AH$6:AH$38,MATCH($A32,Jun!$A$6:$A$38,0)),0)+IFERROR(INDEX(Jul!AH$6:AH$38,MATCH($A32,Jul!$A$6:$A$38,0)),0)</f>
        <v>0</v>
      </c>
      <c r="D32" s="52">
        <f>IFERROR(INDEX(Aug!AI$6:AI$38,MATCH($A32,Aug!$A$6:$A$38,0)),0)+IFERROR(INDEX(Sep!AI$6:AI$38,MATCH($A32,Sep!$A$6:$A$38,0)),0)+IFERROR(INDEX(Oct!AI$6:AI$38,MATCH($A32,Oct!$A$6:$A$38,0)),0)+IFERROR(INDEX(Nov!AI$6:AI$38,MATCH($A32,Nov!$A$6:$A$38,0)),0)+IFERROR(INDEX(Dec!AI$6:AI$38,MATCH($A32,Dec!$A$6:$A$38,0)),0)+IFERROR(INDEX(Jan!AI$6:AI$38,MATCH($A32,Jan!$A$6:$A$38,0)),0)+IFERROR(INDEX(Feb!AI$6:AI$38,MATCH($A32,Feb!$A$6:$A$38,0)),0)+IFERROR(INDEX(Mar!AI$6:AI$38,MATCH($A32,Mar!$A$6:$A$38,0)),0)+IFERROR(INDEX(Apr!AI$6:AI$38,MATCH($A32,Apr!$A$6:$A$38,0)),0)+IFERROR(INDEX(May!AI$6:AI$38,MATCH($A32,May!$A$6:$A$38,0)),0)+IFERROR(INDEX(Jun!AI$6:AI$38,MATCH($A32,Jun!$A$6:$A$38,0)),0)+IFERROR(INDEX(Jul!AI$6:AI$38,MATCH($A32,Jul!$A$6:$A$38,0)),0)</f>
        <v>0</v>
      </c>
      <c r="E32" s="52">
        <f>IFERROR(INDEX(Aug!AJ$6:AJ$38,MATCH($A32,Aug!$A$6:$A$38,0)),0)+IFERROR(INDEX(Sep!AJ$6:AJ$38,MATCH($A32,Sep!$A$6:$A$38,0)),0)+IFERROR(INDEX(Oct!AJ$6:AJ$38,MATCH($A32,Oct!$A$6:$A$38,0)),0)+IFERROR(INDEX(Nov!AJ$6:AJ$38,MATCH($A32,Nov!$A$6:$A$38,0)),0)+IFERROR(INDEX(Dec!AJ$6:AJ$38,MATCH($A32,Dec!$A$6:$A$38,0)),0)+IFERROR(INDEX(Jan!AJ$6:AJ$38,MATCH($A32,Jan!$A$6:$A$38,0)),0)+IFERROR(INDEX(Feb!AJ$6:AJ$38,MATCH($A32,Feb!$A$6:$A$38,0)),0)+IFERROR(INDEX(Mar!AJ$6:AJ$38,MATCH($A32,Mar!$A$6:$A$38,0)),0)+IFERROR(INDEX(Apr!AJ$6:AJ$38,MATCH($A32,Apr!$A$6:$A$38,0)),0)+IFERROR(INDEX(May!AJ$6:AJ$38,MATCH($A32,May!$A$6:$A$38,0)),0)+IFERROR(INDEX(Jun!AJ$6:AJ$38,MATCH($A32,Jun!$A$6:$A$38,0)),0)+IFERROR(INDEX(Jul!AJ$6:AJ$38,MATCH($A32,Jul!$A$6:$A$38,0)),0)</f>
        <v>0</v>
      </c>
      <c r="F32" s="52">
        <f>IFERROR(INDEX(Aug!AK$6:AK$38,MATCH($A32,Aug!$A$6:$A$38,0)),0)+IFERROR(INDEX(Sep!AK$6:AK$38,MATCH($A32,Sep!$A$6:$A$38,0)),0)+IFERROR(INDEX(Oct!AK$6:AK$38,MATCH($A32,Oct!$A$6:$A$38,0)),0)+IFERROR(INDEX(Nov!AK$6:AK$38,MATCH($A32,Nov!$A$6:$A$38,0)),0)+IFERROR(INDEX(Dec!AK$6:AK$38,MATCH($A32,Dec!$A$6:$A$38,0)),0)+IFERROR(INDEX(Jan!AK$6:AK$38,MATCH($A32,Jan!$A$6:$A$38,0)),0)+IFERROR(INDEX(Feb!AK$6:AK$38,MATCH($A32,Feb!$A$6:$A$38,0)),0)+IFERROR(INDEX(Mar!AK$6:AK$38,MATCH($A32,Mar!$A$6:$A$38,0)),0)+IFERROR(INDEX(Apr!AK$6:AK$38,MATCH($A32,Apr!$A$6:$A$38,0)),0)+IFERROR(INDEX(May!AK$6:AK$38,MATCH($A32,May!$A$6:$A$38,0)),0)+IFERROR(INDEX(Jun!AK$6:AK$38,MATCH($A32,Jun!$A$6:$A$38,0)),0)+IFERROR(INDEX(Jul!AK$6:AK$38,MATCH($A32,Jul!$A$6:$A$38,0)),0)</f>
        <v>0</v>
      </c>
      <c r="G32" s="52">
        <f>IFERROR(INDEX(Aug!AL$6:AL$38,MATCH($A32,Aug!$A$6:$A$38,0)),0)+IFERROR(INDEX(Sep!AL$6:AL$38,MATCH($A32,Sep!$A$6:$A$38,0)),0)+IFERROR(INDEX(Oct!AL$6:AL$38,MATCH($A32,Oct!$A$6:$A$38,0)),0)+IFERROR(INDEX(Nov!AL$6:AL$38,MATCH($A32,Nov!$A$6:$A$38,0)),0)+IFERROR(INDEX(Dec!AL$6:AL$38,MATCH($A32,Dec!$A$6:$A$38,0)),0)+IFERROR(INDEX(Jan!AL$6:AL$38,MATCH($A32,Jan!$A$6:$A$38,0)),0)+IFERROR(INDEX(Feb!AL$6:AL$38,MATCH($A32,Feb!$A$6:$A$38,0)),0)+IFERROR(INDEX(Mar!AL$6:AL$38,MATCH($A32,Mar!$A$6:$A$38,0)),0)+IFERROR(INDEX(Apr!AL$6:AL$38,MATCH($A32,Apr!$A$6:$A$38,0)),0)+IFERROR(INDEX(May!AL$6:AL$38,MATCH($A32,May!$A$6:$A$38,0)),0)+IFERROR(INDEX(Jun!AL$6:AL$38,MATCH($A32,Jun!$A$6:$A$38,0)),0)+IFERROR(INDEX(Jul!AL$6:AL$38,MATCH($A32,Jul!$A$6:$A$38,0)),0)</f>
        <v>0</v>
      </c>
      <c r="H32" s="52">
        <f>IFERROR(INDEX(Aug!AM$6:AM$38,MATCH($A32,Aug!$A$6:$A$38,0)),0)+IFERROR(INDEX(Sep!AM$6:AM$38,MATCH($A32,Sep!$A$6:$A$38,0)),0)+IFERROR(INDEX(Oct!AM$6:AM$38,MATCH($A32,Oct!$A$6:$A$38,0)),0)+IFERROR(INDEX(Nov!AM$6:AM$38,MATCH($A32,Nov!$A$6:$A$38,0)),0)+IFERROR(INDEX(Dec!AM$6:AM$38,MATCH($A32,Dec!$A$6:$A$38,0)),0)+IFERROR(INDEX(Jan!AM$6:AM$38,MATCH($A32,Jan!$A$6:$A$38,0)),0)+IFERROR(INDEX(Feb!AM$6:AM$38,MATCH($A32,Feb!$A$6:$A$38,0)),0)+IFERROR(INDEX(Mar!AM$6:AM$38,MATCH($A32,Mar!$A$6:$A$38,0)),0)+IFERROR(INDEX(Apr!AM$6:AM$38,MATCH($A32,Apr!$A$6:$A$38,0)),0)+IFERROR(INDEX(May!AM$6:AM$38,MATCH($A32,May!$A$6:$A$38,0)),0)+IFERROR(INDEX(Jun!AM$6:AM$38,MATCH($A32,Jun!$A$6:$A$38,0)),0)+IFERROR(INDEX(Jul!AM$6:AM$38,MATCH($A32,Jul!$A$6:$A$38,0)),0)</f>
        <v>0</v>
      </c>
      <c r="I32" s="59">
        <f t="shared" si="0"/>
        <v>0</v>
      </c>
    </row>
    <row r="33" spans="1:11" ht="18" customHeight="1">
      <c r="A33" s="42">
        <v>25</v>
      </c>
      <c r="B33" s="43"/>
      <c r="C33" s="51">
        <f>IFERROR(INDEX(Aug!AH$6:AH$38,MATCH($A33,Aug!$A$6:$A$38,0)),0)+IFERROR(INDEX(Sep!AH$6:AH$38,MATCH($A33,Sep!$A$6:$A$38,0)),0)+IFERROR(INDEX(Oct!AH$6:AH$38,MATCH($A33,Oct!$A$6:$A$38,0)),0)+IFERROR(INDEX(Nov!AH$6:AH$38,MATCH($A33,Nov!$A$6:$A$38,0)),0)+IFERROR(INDEX(Dec!AH$6:AH$38,MATCH($A33,Dec!$A$6:$A$38,0)),0)+IFERROR(INDEX(Jan!AH$6:AH$38,MATCH($A33,Jan!$A$6:$A$38,0)),0)+IFERROR(INDEX(Feb!AH$6:AH$38,MATCH($A33,Feb!$A$6:$A$38,0)),0)+IFERROR(INDEX(Mar!AH$6:AH$38,MATCH($A33,Mar!$A$6:$A$38,0)),0)+IFERROR(INDEX(Apr!AH$6:AH$38,MATCH($A33,Apr!$A$6:$A$38,0)),0)+IFERROR(INDEX(May!AH$6:AH$38,MATCH($A33,May!$A$6:$A$38,0)),0)+IFERROR(INDEX(Jun!AH$6:AH$38,MATCH($A33,Jun!$A$6:$A$38,0)),0)+IFERROR(INDEX(Jul!AH$6:AH$38,MATCH($A33,Jul!$A$6:$A$38,0)),0)</f>
        <v>0</v>
      </c>
      <c r="D33" s="52">
        <f>IFERROR(INDEX(Aug!AI$6:AI$38,MATCH($A33,Aug!$A$6:$A$38,0)),0)+IFERROR(INDEX(Sep!AI$6:AI$38,MATCH($A33,Sep!$A$6:$A$38,0)),0)+IFERROR(INDEX(Oct!AI$6:AI$38,MATCH($A33,Oct!$A$6:$A$38,0)),0)+IFERROR(INDEX(Nov!AI$6:AI$38,MATCH($A33,Nov!$A$6:$A$38,0)),0)+IFERROR(INDEX(Dec!AI$6:AI$38,MATCH($A33,Dec!$A$6:$A$38,0)),0)+IFERROR(INDEX(Jan!AI$6:AI$38,MATCH($A33,Jan!$A$6:$A$38,0)),0)+IFERROR(INDEX(Feb!AI$6:AI$38,MATCH($A33,Feb!$A$6:$A$38,0)),0)+IFERROR(INDEX(Mar!AI$6:AI$38,MATCH($A33,Mar!$A$6:$A$38,0)),0)+IFERROR(INDEX(Apr!AI$6:AI$38,MATCH($A33,Apr!$A$6:$A$38,0)),0)+IFERROR(INDEX(May!AI$6:AI$38,MATCH($A33,May!$A$6:$A$38,0)),0)+IFERROR(INDEX(Jun!AI$6:AI$38,MATCH($A33,Jun!$A$6:$A$38,0)),0)+IFERROR(INDEX(Jul!AI$6:AI$38,MATCH($A33,Jul!$A$6:$A$38,0)),0)</f>
        <v>0</v>
      </c>
      <c r="E33" s="52">
        <f>IFERROR(INDEX(Aug!AJ$6:AJ$38,MATCH($A33,Aug!$A$6:$A$38,0)),0)+IFERROR(INDEX(Sep!AJ$6:AJ$38,MATCH($A33,Sep!$A$6:$A$38,0)),0)+IFERROR(INDEX(Oct!AJ$6:AJ$38,MATCH($A33,Oct!$A$6:$A$38,0)),0)+IFERROR(INDEX(Nov!AJ$6:AJ$38,MATCH($A33,Nov!$A$6:$A$38,0)),0)+IFERROR(INDEX(Dec!AJ$6:AJ$38,MATCH($A33,Dec!$A$6:$A$38,0)),0)+IFERROR(INDEX(Jan!AJ$6:AJ$38,MATCH($A33,Jan!$A$6:$A$38,0)),0)+IFERROR(INDEX(Feb!AJ$6:AJ$38,MATCH($A33,Feb!$A$6:$A$38,0)),0)+IFERROR(INDEX(Mar!AJ$6:AJ$38,MATCH($A33,Mar!$A$6:$A$38,0)),0)+IFERROR(INDEX(Apr!AJ$6:AJ$38,MATCH($A33,Apr!$A$6:$A$38,0)),0)+IFERROR(INDEX(May!AJ$6:AJ$38,MATCH($A33,May!$A$6:$A$38,0)),0)+IFERROR(INDEX(Jun!AJ$6:AJ$38,MATCH($A33,Jun!$A$6:$A$38,0)),0)+IFERROR(INDEX(Jul!AJ$6:AJ$38,MATCH($A33,Jul!$A$6:$A$38,0)),0)</f>
        <v>0</v>
      </c>
      <c r="F33" s="52">
        <f>IFERROR(INDEX(Aug!AK$6:AK$38,MATCH($A33,Aug!$A$6:$A$38,0)),0)+IFERROR(INDEX(Sep!AK$6:AK$38,MATCH($A33,Sep!$A$6:$A$38,0)),0)+IFERROR(INDEX(Oct!AK$6:AK$38,MATCH($A33,Oct!$A$6:$A$38,0)),0)+IFERROR(INDEX(Nov!AK$6:AK$38,MATCH($A33,Nov!$A$6:$A$38,0)),0)+IFERROR(INDEX(Dec!AK$6:AK$38,MATCH($A33,Dec!$A$6:$A$38,0)),0)+IFERROR(INDEX(Jan!AK$6:AK$38,MATCH($A33,Jan!$A$6:$A$38,0)),0)+IFERROR(INDEX(Feb!AK$6:AK$38,MATCH($A33,Feb!$A$6:$A$38,0)),0)+IFERROR(INDEX(Mar!AK$6:AK$38,MATCH($A33,Mar!$A$6:$A$38,0)),0)+IFERROR(INDEX(Apr!AK$6:AK$38,MATCH($A33,Apr!$A$6:$A$38,0)),0)+IFERROR(INDEX(May!AK$6:AK$38,MATCH($A33,May!$A$6:$A$38,0)),0)+IFERROR(INDEX(Jun!AK$6:AK$38,MATCH($A33,Jun!$A$6:$A$38,0)),0)+IFERROR(INDEX(Jul!AK$6:AK$38,MATCH($A33,Jul!$A$6:$A$38,0)),0)</f>
        <v>0</v>
      </c>
      <c r="G33" s="52">
        <f>IFERROR(INDEX(Aug!AL$6:AL$38,MATCH($A33,Aug!$A$6:$A$38,0)),0)+IFERROR(INDEX(Sep!AL$6:AL$38,MATCH($A33,Sep!$A$6:$A$38,0)),0)+IFERROR(INDEX(Oct!AL$6:AL$38,MATCH($A33,Oct!$A$6:$A$38,0)),0)+IFERROR(INDEX(Nov!AL$6:AL$38,MATCH($A33,Nov!$A$6:$A$38,0)),0)+IFERROR(INDEX(Dec!AL$6:AL$38,MATCH($A33,Dec!$A$6:$A$38,0)),0)+IFERROR(INDEX(Jan!AL$6:AL$38,MATCH($A33,Jan!$A$6:$A$38,0)),0)+IFERROR(INDEX(Feb!AL$6:AL$38,MATCH($A33,Feb!$A$6:$A$38,0)),0)+IFERROR(INDEX(Mar!AL$6:AL$38,MATCH($A33,Mar!$A$6:$A$38,0)),0)+IFERROR(INDEX(Apr!AL$6:AL$38,MATCH($A33,Apr!$A$6:$A$38,0)),0)+IFERROR(INDEX(May!AL$6:AL$38,MATCH($A33,May!$A$6:$A$38,0)),0)+IFERROR(INDEX(Jun!AL$6:AL$38,MATCH($A33,Jun!$A$6:$A$38,0)),0)+IFERROR(INDEX(Jul!AL$6:AL$38,MATCH($A33,Jul!$A$6:$A$38,0)),0)</f>
        <v>0</v>
      </c>
      <c r="H33" s="52">
        <f>IFERROR(INDEX(Aug!AM$6:AM$38,MATCH($A33,Aug!$A$6:$A$38,0)),0)+IFERROR(INDEX(Sep!AM$6:AM$38,MATCH($A33,Sep!$A$6:$A$38,0)),0)+IFERROR(INDEX(Oct!AM$6:AM$38,MATCH($A33,Oct!$A$6:$A$38,0)),0)+IFERROR(INDEX(Nov!AM$6:AM$38,MATCH($A33,Nov!$A$6:$A$38,0)),0)+IFERROR(INDEX(Dec!AM$6:AM$38,MATCH($A33,Dec!$A$6:$A$38,0)),0)+IFERROR(INDEX(Jan!AM$6:AM$38,MATCH($A33,Jan!$A$6:$A$38,0)),0)+IFERROR(INDEX(Feb!AM$6:AM$38,MATCH($A33,Feb!$A$6:$A$38,0)),0)+IFERROR(INDEX(Mar!AM$6:AM$38,MATCH($A33,Mar!$A$6:$A$38,0)),0)+IFERROR(INDEX(Apr!AM$6:AM$38,MATCH($A33,Apr!$A$6:$A$38,0)),0)+IFERROR(INDEX(May!AM$6:AM$38,MATCH($A33,May!$A$6:$A$38,0)),0)+IFERROR(INDEX(Jun!AM$6:AM$38,MATCH($A33,Jun!$A$6:$A$38,0)),0)+IFERROR(INDEX(Jul!AM$6:AM$38,MATCH($A33,Jul!$A$6:$A$38,0)),0)</f>
        <v>0</v>
      </c>
      <c r="I33" s="59">
        <f t="shared" si="0"/>
        <v>0</v>
      </c>
    </row>
    <row r="34" spans="1:11" ht="18" customHeight="1">
      <c r="A34" s="42">
        <v>26</v>
      </c>
      <c r="B34" s="43"/>
      <c r="C34" s="51">
        <f>IFERROR(INDEX(Aug!AH$6:AH$38,MATCH($A34,Aug!$A$6:$A$38,0)),0)+IFERROR(INDEX(Sep!AH$6:AH$38,MATCH($A34,Sep!$A$6:$A$38,0)),0)+IFERROR(INDEX(Oct!AH$6:AH$38,MATCH($A34,Oct!$A$6:$A$38,0)),0)+IFERROR(INDEX(Nov!AH$6:AH$38,MATCH($A34,Nov!$A$6:$A$38,0)),0)+IFERROR(INDEX(Dec!AH$6:AH$38,MATCH($A34,Dec!$A$6:$A$38,0)),0)+IFERROR(INDEX(Jan!AH$6:AH$38,MATCH($A34,Jan!$A$6:$A$38,0)),0)+IFERROR(INDEX(Feb!AH$6:AH$38,MATCH($A34,Feb!$A$6:$A$38,0)),0)+IFERROR(INDEX(Mar!AH$6:AH$38,MATCH($A34,Mar!$A$6:$A$38,0)),0)+IFERROR(INDEX(Apr!AH$6:AH$38,MATCH($A34,Apr!$A$6:$A$38,0)),0)+IFERROR(INDEX(May!AH$6:AH$38,MATCH($A34,May!$A$6:$A$38,0)),0)+IFERROR(INDEX(Jun!AH$6:AH$38,MATCH($A34,Jun!$A$6:$A$38,0)),0)+IFERROR(INDEX(Jul!AH$6:AH$38,MATCH($A34,Jul!$A$6:$A$38,0)),0)</f>
        <v>0</v>
      </c>
      <c r="D34" s="52">
        <f>IFERROR(INDEX(Aug!AI$6:AI$38,MATCH($A34,Aug!$A$6:$A$38,0)),0)+IFERROR(INDEX(Sep!AI$6:AI$38,MATCH($A34,Sep!$A$6:$A$38,0)),0)+IFERROR(INDEX(Oct!AI$6:AI$38,MATCH($A34,Oct!$A$6:$A$38,0)),0)+IFERROR(INDEX(Nov!AI$6:AI$38,MATCH($A34,Nov!$A$6:$A$38,0)),0)+IFERROR(INDEX(Dec!AI$6:AI$38,MATCH($A34,Dec!$A$6:$A$38,0)),0)+IFERROR(INDEX(Jan!AI$6:AI$38,MATCH($A34,Jan!$A$6:$A$38,0)),0)+IFERROR(INDEX(Feb!AI$6:AI$38,MATCH($A34,Feb!$A$6:$A$38,0)),0)+IFERROR(INDEX(Mar!AI$6:AI$38,MATCH($A34,Mar!$A$6:$A$38,0)),0)+IFERROR(INDEX(Apr!AI$6:AI$38,MATCH($A34,Apr!$A$6:$A$38,0)),0)+IFERROR(INDEX(May!AI$6:AI$38,MATCH($A34,May!$A$6:$A$38,0)),0)+IFERROR(INDEX(Jun!AI$6:AI$38,MATCH($A34,Jun!$A$6:$A$38,0)),0)+IFERROR(INDEX(Jul!AI$6:AI$38,MATCH($A34,Jul!$A$6:$A$38,0)),0)</f>
        <v>0</v>
      </c>
      <c r="E34" s="52">
        <f>IFERROR(INDEX(Aug!AJ$6:AJ$38,MATCH($A34,Aug!$A$6:$A$38,0)),0)+IFERROR(INDEX(Sep!AJ$6:AJ$38,MATCH($A34,Sep!$A$6:$A$38,0)),0)+IFERROR(INDEX(Oct!AJ$6:AJ$38,MATCH($A34,Oct!$A$6:$A$38,0)),0)+IFERROR(INDEX(Nov!AJ$6:AJ$38,MATCH($A34,Nov!$A$6:$A$38,0)),0)+IFERROR(INDEX(Dec!AJ$6:AJ$38,MATCH($A34,Dec!$A$6:$A$38,0)),0)+IFERROR(INDEX(Jan!AJ$6:AJ$38,MATCH($A34,Jan!$A$6:$A$38,0)),0)+IFERROR(INDEX(Feb!AJ$6:AJ$38,MATCH($A34,Feb!$A$6:$A$38,0)),0)+IFERROR(INDEX(Mar!AJ$6:AJ$38,MATCH($A34,Mar!$A$6:$A$38,0)),0)+IFERROR(INDEX(Apr!AJ$6:AJ$38,MATCH($A34,Apr!$A$6:$A$38,0)),0)+IFERROR(INDEX(May!AJ$6:AJ$38,MATCH($A34,May!$A$6:$A$38,0)),0)+IFERROR(INDEX(Jun!AJ$6:AJ$38,MATCH($A34,Jun!$A$6:$A$38,0)),0)+IFERROR(INDEX(Jul!AJ$6:AJ$38,MATCH($A34,Jul!$A$6:$A$38,0)),0)</f>
        <v>0</v>
      </c>
      <c r="F34" s="52">
        <f>IFERROR(INDEX(Aug!AK$6:AK$38,MATCH($A34,Aug!$A$6:$A$38,0)),0)+IFERROR(INDEX(Sep!AK$6:AK$38,MATCH($A34,Sep!$A$6:$A$38,0)),0)+IFERROR(INDEX(Oct!AK$6:AK$38,MATCH($A34,Oct!$A$6:$A$38,0)),0)+IFERROR(INDEX(Nov!AK$6:AK$38,MATCH($A34,Nov!$A$6:$A$38,0)),0)+IFERROR(INDEX(Dec!AK$6:AK$38,MATCH($A34,Dec!$A$6:$A$38,0)),0)+IFERROR(INDEX(Jan!AK$6:AK$38,MATCH($A34,Jan!$A$6:$A$38,0)),0)+IFERROR(INDEX(Feb!AK$6:AK$38,MATCH($A34,Feb!$A$6:$A$38,0)),0)+IFERROR(INDEX(Mar!AK$6:AK$38,MATCH($A34,Mar!$A$6:$A$38,0)),0)+IFERROR(INDEX(Apr!AK$6:AK$38,MATCH($A34,Apr!$A$6:$A$38,0)),0)+IFERROR(INDEX(May!AK$6:AK$38,MATCH($A34,May!$A$6:$A$38,0)),0)+IFERROR(INDEX(Jun!AK$6:AK$38,MATCH($A34,Jun!$A$6:$A$38,0)),0)+IFERROR(INDEX(Jul!AK$6:AK$38,MATCH($A34,Jul!$A$6:$A$38,0)),0)</f>
        <v>0</v>
      </c>
      <c r="G34" s="52">
        <f>IFERROR(INDEX(Aug!AL$6:AL$38,MATCH($A34,Aug!$A$6:$A$38,0)),0)+IFERROR(INDEX(Sep!AL$6:AL$38,MATCH($A34,Sep!$A$6:$A$38,0)),0)+IFERROR(INDEX(Oct!AL$6:AL$38,MATCH($A34,Oct!$A$6:$A$38,0)),0)+IFERROR(INDEX(Nov!AL$6:AL$38,MATCH($A34,Nov!$A$6:$A$38,0)),0)+IFERROR(INDEX(Dec!AL$6:AL$38,MATCH($A34,Dec!$A$6:$A$38,0)),0)+IFERROR(INDEX(Jan!AL$6:AL$38,MATCH($A34,Jan!$A$6:$A$38,0)),0)+IFERROR(INDEX(Feb!AL$6:AL$38,MATCH($A34,Feb!$A$6:$A$38,0)),0)+IFERROR(INDEX(Mar!AL$6:AL$38,MATCH($A34,Mar!$A$6:$A$38,0)),0)+IFERROR(INDEX(Apr!AL$6:AL$38,MATCH($A34,Apr!$A$6:$A$38,0)),0)+IFERROR(INDEX(May!AL$6:AL$38,MATCH($A34,May!$A$6:$A$38,0)),0)+IFERROR(INDEX(Jun!AL$6:AL$38,MATCH($A34,Jun!$A$6:$A$38,0)),0)+IFERROR(INDEX(Jul!AL$6:AL$38,MATCH($A34,Jul!$A$6:$A$38,0)),0)</f>
        <v>0</v>
      </c>
      <c r="H34" s="52">
        <f>IFERROR(INDEX(Aug!AM$6:AM$38,MATCH($A34,Aug!$A$6:$A$38,0)),0)+IFERROR(INDEX(Sep!AM$6:AM$38,MATCH($A34,Sep!$A$6:$A$38,0)),0)+IFERROR(INDEX(Oct!AM$6:AM$38,MATCH($A34,Oct!$A$6:$A$38,0)),0)+IFERROR(INDEX(Nov!AM$6:AM$38,MATCH($A34,Nov!$A$6:$A$38,0)),0)+IFERROR(INDEX(Dec!AM$6:AM$38,MATCH($A34,Dec!$A$6:$A$38,0)),0)+IFERROR(INDEX(Jan!AM$6:AM$38,MATCH($A34,Jan!$A$6:$A$38,0)),0)+IFERROR(INDEX(Feb!AM$6:AM$38,MATCH($A34,Feb!$A$6:$A$38,0)),0)+IFERROR(INDEX(Mar!AM$6:AM$38,MATCH($A34,Mar!$A$6:$A$38,0)),0)+IFERROR(INDEX(Apr!AM$6:AM$38,MATCH($A34,Apr!$A$6:$A$38,0)),0)+IFERROR(INDEX(May!AM$6:AM$38,MATCH($A34,May!$A$6:$A$38,0)),0)+IFERROR(INDEX(Jun!AM$6:AM$38,MATCH($A34,Jun!$A$6:$A$38,0)),0)+IFERROR(INDEX(Jul!AM$6:AM$38,MATCH($A34,Jul!$A$6:$A$38,0)),0)</f>
        <v>0</v>
      </c>
      <c r="I34" s="59">
        <f t="shared" si="0"/>
        <v>0</v>
      </c>
    </row>
    <row r="35" spans="1:11" ht="18" customHeight="1">
      <c r="A35" s="42">
        <v>27</v>
      </c>
      <c r="B35" s="43"/>
      <c r="C35" s="51">
        <f>IFERROR(INDEX(Aug!AH$6:AH$38,MATCH($A35,Aug!$A$6:$A$38,0)),0)+IFERROR(INDEX(Sep!AH$6:AH$38,MATCH($A35,Sep!$A$6:$A$38,0)),0)+IFERROR(INDEX(Oct!AH$6:AH$38,MATCH($A35,Oct!$A$6:$A$38,0)),0)+IFERROR(INDEX(Nov!AH$6:AH$38,MATCH($A35,Nov!$A$6:$A$38,0)),0)+IFERROR(INDEX(Dec!AH$6:AH$38,MATCH($A35,Dec!$A$6:$A$38,0)),0)+IFERROR(INDEX(Jan!AH$6:AH$38,MATCH($A35,Jan!$A$6:$A$38,0)),0)+IFERROR(INDEX(Feb!AH$6:AH$38,MATCH($A35,Feb!$A$6:$A$38,0)),0)+IFERROR(INDEX(Mar!AH$6:AH$38,MATCH($A35,Mar!$A$6:$A$38,0)),0)+IFERROR(INDEX(Apr!AH$6:AH$38,MATCH($A35,Apr!$A$6:$A$38,0)),0)+IFERROR(INDEX(May!AH$6:AH$38,MATCH($A35,May!$A$6:$A$38,0)),0)+IFERROR(INDEX(Jun!AH$6:AH$38,MATCH($A35,Jun!$A$6:$A$38,0)),0)+IFERROR(INDEX(Jul!AH$6:AH$38,MATCH($A35,Jul!$A$6:$A$38,0)),0)</f>
        <v>0</v>
      </c>
      <c r="D35" s="52">
        <f>IFERROR(INDEX(Aug!AI$6:AI$38,MATCH($A35,Aug!$A$6:$A$38,0)),0)+IFERROR(INDEX(Sep!AI$6:AI$38,MATCH($A35,Sep!$A$6:$A$38,0)),0)+IFERROR(INDEX(Oct!AI$6:AI$38,MATCH($A35,Oct!$A$6:$A$38,0)),0)+IFERROR(INDEX(Nov!AI$6:AI$38,MATCH($A35,Nov!$A$6:$A$38,0)),0)+IFERROR(INDEX(Dec!AI$6:AI$38,MATCH($A35,Dec!$A$6:$A$38,0)),0)+IFERROR(INDEX(Jan!AI$6:AI$38,MATCH($A35,Jan!$A$6:$A$38,0)),0)+IFERROR(INDEX(Feb!AI$6:AI$38,MATCH($A35,Feb!$A$6:$A$38,0)),0)+IFERROR(INDEX(Mar!AI$6:AI$38,MATCH($A35,Mar!$A$6:$A$38,0)),0)+IFERROR(INDEX(Apr!AI$6:AI$38,MATCH($A35,Apr!$A$6:$A$38,0)),0)+IFERROR(INDEX(May!AI$6:AI$38,MATCH($A35,May!$A$6:$A$38,0)),0)+IFERROR(INDEX(Jun!AI$6:AI$38,MATCH($A35,Jun!$A$6:$A$38,0)),0)+IFERROR(INDEX(Jul!AI$6:AI$38,MATCH($A35,Jul!$A$6:$A$38,0)),0)</f>
        <v>0</v>
      </c>
      <c r="E35" s="52">
        <f>IFERROR(INDEX(Aug!AJ$6:AJ$38,MATCH($A35,Aug!$A$6:$A$38,0)),0)+IFERROR(INDEX(Sep!AJ$6:AJ$38,MATCH($A35,Sep!$A$6:$A$38,0)),0)+IFERROR(INDEX(Oct!AJ$6:AJ$38,MATCH($A35,Oct!$A$6:$A$38,0)),0)+IFERROR(INDEX(Nov!AJ$6:AJ$38,MATCH($A35,Nov!$A$6:$A$38,0)),0)+IFERROR(INDEX(Dec!AJ$6:AJ$38,MATCH($A35,Dec!$A$6:$A$38,0)),0)+IFERROR(INDEX(Jan!AJ$6:AJ$38,MATCH($A35,Jan!$A$6:$A$38,0)),0)+IFERROR(INDEX(Feb!AJ$6:AJ$38,MATCH($A35,Feb!$A$6:$A$38,0)),0)+IFERROR(INDEX(Mar!AJ$6:AJ$38,MATCH($A35,Mar!$A$6:$A$38,0)),0)+IFERROR(INDEX(Apr!AJ$6:AJ$38,MATCH($A35,Apr!$A$6:$A$38,0)),0)+IFERROR(INDEX(May!AJ$6:AJ$38,MATCH($A35,May!$A$6:$A$38,0)),0)+IFERROR(INDEX(Jun!AJ$6:AJ$38,MATCH($A35,Jun!$A$6:$A$38,0)),0)+IFERROR(INDEX(Jul!AJ$6:AJ$38,MATCH($A35,Jul!$A$6:$A$38,0)),0)</f>
        <v>0</v>
      </c>
      <c r="F35" s="52">
        <f>IFERROR(INDEX(Aug!AK$6:AK$38,MATCH($A35,Aug!$A$6:$A$38,0)),0)+IFERROR(INDEX(Sep!AK$6:AK$38,MATCH($A35,Sep!$A$6:$A$38,0)),0)+IFERROR(INDEX(Oct!AK$6:AK$38,MATCH($A35,Oct!$A$6:$A$38,0)),0)+IFERROR(INDEX(Nov!AK$6:AK$38,MATCH($A35,Nov!$A$6:$A$38,0)),0)+IFERROR(INDEX(Dec!AK$6:AK$38,MATCH($A35,Dec!$A$6:$A$38,0)),0)+IFERROR(INDEX(Jan!AK$6:AK$38,MATCH($A35,Jan!$A$6:$A$38,0)),0)+IFERROR(INDEX(Feb!AK$6:AK$38,MATCH($A35,Feb!$A$6:$A$38,0)),0)+IFERROR(INDEX(Mar!AK$6:AK$38,MATCH($A35,Mar!$A$6:$A$38,0)),0)+IFERROR(INDEX(Apr!AK$6:AK$38,MATCH($A35,Apr!$A$6:$A$38,0)),0)+IFERROR(INDEX(May!AK$6:AK$38,MATCH($A35,May!$A$6:$A$38,0)),0)+IFERROR(INDEX(Jun!AK$6:AK$38,MATCH($A35,Jun!$A$6:$A$38,0)),0)+IFERROR(INDEX(Jul!AK$6:AK$38,MATCH($A35,Jul!$A$6:$A$38,0)),0)</f>
        <v>0</v>
      </c>
      <c r="G35" s="52">
        <f>IFERROR(INDEX(Aug!AL$6:AL$38,MATCH($A35,Aug!$A$6:$A$38,0)),0)+IFERROR(INDEX(Sep!AL$6:AL$38,MATCH($A35,Sep!$A$6:$A$38,0)),0)+IFERROR(INDEX(Oct!AL$6:AL$38,MATCH($A35,Oct!$A$6:$A$38,0)),0)+IFERROR(INDEX(Nov!AL$6:AL$38,MATCH($A35,Nov!$A$6:$A$38,0)),0)+IFERROR(INDEX(Dec!AL$6:AL$38,MATCH($A35,Dec!$A$6:$A$38,0)),0)+IFERROR(INDEX(Jan!AL$6:AL$38,MATCH($A35,Jan!$A$6:$A$38,0)),0)+IFERROR(INDEX(Feb!AL$6:AL$38,MATCH($A35,Feb!$A$6:$A$38,0)),0)+IFERROR(INDEX(Mar!AL$6:AL$38,MATCH($A35,Mar!$A$6:$A$38,0)),0)+IFERROR(INDEX(Apr!AL$6:AL$38,MATCH($A35,Apr!$A$6:$A$38,0)),0)+IFERROR(INDEX(May!AL$6:AL$38,MATCH($A35,May!$A$6:$A$38,0)),0)+IFERROR(INDEX(Jun!AL$6:AL$38,MATCH($A35,Jun!$A$6:$A$38,0)),0)+IFERROR(INDEX(Jul!AL$6:AL$38,MATCH($A35,Jul!$A$6:$A$38,0)),0)</f>
        <v>0</v>
      </c>
      <c r="H35" s="52">
        <f>IFERROR(INDEX(Aug!AM$6:AM$38,MATCH($A35,Aug!$A$6:$A$38,0)),0)+IFERROR(INDEX(Sep!AM$6:AM$38,MATCH($A35,Sep!$A$6:$A$38,0)),0)+IFERROR(INDEX(Oct!AM$6:AM$38,MATCH($A35,Oct!$A$6:$A$38,0)),0)+IFERROR(INDEX(Nov!AM$6:AM$38,MATCH($A35,Nov!$A$6:$A$38,0)),0)+IFERROR(INDEX(Dec!AM$6:AM$38,MATCH($A35,Dec!$A$6:$A$38,0)),0)+IFERROR(INDEX(Jan!AM$6:AM$38,MATCH($A35,Jan!$A$6:$A$38,0)),0)+IFERROR(INDEX(Feb!AM$6:AM$38,MATCH($A35,Feb!$A$6:$A$38,0)),0)+IFERROR(INDEX(Mar!AM$6:AM$38,MATCH($A35,Mar!$A$6:$A$38,0)),0)+IFERROR(INDEX(Apr!AM$6:AM$38,MATCH($A35,Apr!$A$6:$A$38,0)),0)+IFERROR(INDEX(May!AM$6:AM$38,MATCH($A35,May!$A$6:$A$38,0)),0)+IFERROR(INDEX(Jun!AM$6:AM$38,MATCH($A35,Jun!$A$6:$A$38,0)),0)+IFERROR(INDEX(Jul!AM$6:AM$38,MATCH($A35,Jul!$A$6:$A$38,0)),0)</f>
        <v>0</v>
      </c>
      <c r="I35" s="59">
        <f t="shared" si="0"/>
        <v>0</v>
      </c>
    </row>
    <row r="36" spans="1:11" ht="18" customHeight="1">
      <c r="A36" s="42">
        <v>28</v>
      </c>
      <c r="B36" s="43"/>
      <c r="C36" s="51">
        <f>IFERROR(INDEX(Aug!AH$6:AH$38,MATCH($A36,Aug!$A$6:$A$38,0)),0)+IFERROR(INDEX(Sep!AH$6:AH$38,MATCH($A36,Sep!$A$6:$A$38,0)),0)+IFERROR(INDEX(Oct!AH$6:AH$38,MATCH($A36,Oct!$A$6:$A$38,0)),0)+IFERROR(INDEX(Nov!AH$6:AH$38,MATCH($A36,Nov!$A$6:$A$38,0)),0)+IFERROR(INDEX(Dec!AH$6:AH$38,MATCH($A36,Dec!$A$6:$A$38,0)),0)+IFERROR(INDEX(Jan!AH$6:AH$38,MATCH($A36,Jan!$A$6:$A$38,0)),0)+IFERROR(INDEX(Feb!AH$6:AH$38,MATCH($A36,Feb!$A$6:$A$38,0)),0)+IFERROR(INDEX(Mar!AH$6:AH$38,MATCH($A36,Mar!$A$6:$A$38,0)),0)+IFERROR(INDEX(Apr!AH$6:AH$38,MATCH($A36,Apr!$A$6:$A$38,0)),0)+IFERROR(INDEX(May!AH$6:AH$38,MATCH($A36,May!$A$6:$A$38,0)),0)+IFERROR(INDEX(Jun!AH$6:AH$38,MATCH($A36,Jun!$A$6:$A$38,0)),0)+IFERROR(INDEX(Jul!AH$6:AH$38,MATCH($A36,Jul!$A$6:$A$38,0)),0)</f>
        <v>0</v>
      </c>
      <c r="D36" s="52">
        <f>IFERROR(INDEX(Aug!AI$6:AI$38,MATCH($A36,Aug!$A$6:$A$38,0)),0)+IFERROR(INDEX(Sep!AI$6:AI$38,MATCH($A36,Sep!$A$6:$A$38,0)),0)+IFERROR(INDEX(Oct!AI$6:AI$38,MATCH($A36,Oct!$A$6:$A$38,0)),0)+IFERROR(INDEX(Nov!AI$6:AI$38,MATCH($A36,Nov!$A$6:$A$38,0)),0)+IFERROR(INDEX(Dec!AI$6:AI$38,MATCH($A36,Dec!$A$6:$A$38,0)),0)+IFERROR(INDEX(Jan!AI$6:AI$38,MATCH($A36,Jan!$A$6:$A$38,0)),0)+IFERROR(INDEX(Feb!AI$6:AI$38,MATCH($A36,Feb!$A$6:$A$38,0)),0)+IFERROR(INDEX(Mar!AI$6:AI$38,MATCH($A36,Mar!$A$6:$A$38,0)),0)+IFERROR(INDEX(Apr!AI$6:AI$38,MATCH($A36,Apr!$A$6:$A$38,0)),0)+IFERROR(INDEX(May!AI$6:AI$38,MATCH($A36,May!$A$6:$A$38,0)),0)+IFERROR(INDEX(Jun!AI$6:AI$38,MATCH($A36,Jun!$A$6:$A$38,0)),0)+IFERROR(INDEX(Jul!AI$6:AI$38,MATCH($A36,Jul!$A$6:$A$38,0)),0)</f>
        <v>0</v>
      </c>
      <c r="E36" s="52">
        <f>IFERROR(INDEX(Aug!AJ$6:AJ$38,MATCH($A36,Aug!$A$6:$A$38,0)),0)+IFERROR(INDEX(Sep!AJ$6:AJ$38,MATCH($A36,Sep!$A$6:$A$38,0)),0)+IFERROR(INDEX(Oct!AJ$6:AJ$38,MATCH($A36,Oct!$A$6:$A$38,0)),0)+IFERROR(INDEX(Nov!AJ$6:AJ$38,MATCH($A36,Nov!$A$6:$A$38,0)),0)+IFERROR(INDEX(Dec!AJ$6:AJ$38,MATCH($A36,Dec!$A$6:$A$38,0)),0)+IFERROR(INDEX(Jan!AJ$6:AJ$38,MATCH($A36,Jan!$A$6:$A$38,0)),0)+IFERROR(INDEX(Feb!AJ$6:AJ$38,MATCH($A36,Feb!$A$6:$A$38,0)),0)+IFERROR(INDEX(Mar!AJ$6:AJ$38,MATCH($A36,Mar!$A$6:$A$38,0)),0)+IFERROR(INDEX(Apr!AJ$6:AJ$38,MATCH($A36,Apr!$A$6:$A$38,0)),0)+IFERROR(INDEX(May!AJ$6:AJ$38,MATCH($A36,May!$A$6:$A$38,0)),0)+IFERROR(INDEX(Jun!AJ$6:AJ$38,MATCH($A36,Jun!$A$6:$A$38,0)),0)+IFERROR(INDEX(Jul!AJ$6:AJ$38,MATCH($A36,Jul!$A$6:$A$38,0)),0)</f>
        <v>0</v>
      </c>
      <c r="F36" s="52">
        <f>IFERROR(INDEX(Aug!AK$6:AK$38,MATCH($A36,Aug!$A$6:$A$38,0)),0)+IFERROR(INDEX(Sep!AK$6:AK$38,MATCH($A36,Sep!$A$6:$A$38,0)),0)+IFERROR(INDEX(Oct!AK$6:AK$38,MATCH($A36,Oct!$A$6:$A$38,0)),0)+IFERROR(INDEX(Nov!AK$6:AK$38,MATCH($A36,Nov!$A$6:$A$38,0)),0)+IFERROR(INDEX(Dec!AK$6:AK$38,MATCH($A36,Dec!$A$6:$A$38,0)),0)+IFERROR(INDEX(Jan!AK$6:AK$38,MATCH($A36,Jan!$A$6:$A$38,0)),0)+IFERROR(INDEX(Feb!AK$6:AK$38,MATCH($A36,Feb!$A$6:$A$38,0)),0)+IFERROR(INDEX(Mar!AK$6:AK$38,MATCH($A36,Mar!$A$6:$A$38,0)),0)+IFERROR(INDEX(Apr!AK$6:AK$38,MATCH($A36,Apr!$A$6:$A$38,0)),0)+IFERROR(INDEX(May!AK$6:AK$38,MATCH($A36,May!$A$6:$A$38,0)),0)+IFERROR(INDEX(Jun!AK$6:AK$38,MATCH($A36,Jun!$A$6:$A$38,0)),0)+IFERROR(INDEX(Jul!AK$6:AK$38,MATCH($A36,Jul!$A$6:$A$38,0)),0)</f>
        <v>0</v>
      </c>
      <c r="G36" s="52">
        <f>IFERROR(INDEX(Aug!AL$6:AL$38,MATCH($A36,Aug!$A$6:$A$38,0)),0)+IFERROR(INDEX(Sep!AL$6:AL$38,MATCH($A36,Sep!$A$6:$A$38,0)),0)+IFERROR(INDEX(Oct!AL$6:AL$38,MATCH($A36,Oct!$A$6:$A$38,0)),0)+IFERROR(INDEX(Nov!AL$6:AL$38,MATCH($A36,Nov!$A$6:$A$38,0)),0)+IFERROR(INDEX(Dec!AL$6:AL$38,MATCH($A36,Dec!$A$6:$A$38,0)),0)+IFERROR(INDEX(Jan!AL$6:AL$38,MATCH($A36,Jan!$A$6:$A$38,0)),0)+IFERROR(INDEX(Feb!AL$6:AL$38,MATCH($A36,Feb!$A$6:$A$38,0)),0)+IFERROR(INDEX(Mar!AL$6:AL$38,MATCH($A36,Mar!$A$6:$A$38,0)),0)+IFERROR(INDEX(Apr!AL$6:AL$38,MATCH($A36,Apr!$A$6:$A$38,0)),0)+IFERROR(INDEX(May!AL$6:AL$38,MATCH($A36,May!$A$6:$A$38,0)),0)+IFERROR(INDEX(Jun!AL$6:AL$38,MATCH($A36,Jun!$A$6:$A$38,0)),0)+IFERROR(INDEX(Jul!AL$6:AL$38,MATCH($A36,Jul!$A$6:$A$38,0)),0)</f>
        <v>0</v>
      </c>
      <c r="H36" s="52">
        <f>IFERROR(INDEX(Aug!AM$6:AM$38,MATCH($A36,Aug!$A$6:$A$38,0)),0)+IFERROR(INDEX(Sep!AM$6:AM$38,MATCH($A36,Sep!$A$6:$A$38,0)),0)+IFERROR(INDEX(Oct!AM$6:AM$38,MATCH($A36,Oct!$A$6:$A$38,0)),0)+IFERROR(INDEX(Nov!AM$6:AM$38,MATCH($A36,Nov!$A$6:$A$38,0)),0)+IFERROR(INDEX(Dec!AM$6:AM$38,MATCH($A36,Dec!$A$6:$A$38,0)),0)+IFERROR(INDEX(Jan!AM$6:AM$38,MATCH($A36,Jan!$A$6:$A$38,0)),0)+IFERROR(INDEX(Feb!AM$6:AM$38,MATCH($A36,Feb!$A$6:$A$38,0)),0)+IFERROR(INDEX(Mar!AM$6:AM$38,MATCH($A36,Mar!$A$6:$A$38,0)),0)+IFERROR(INDEX(Apr!AM$6:AM$38,MATCH($A36,Apr!$A$6:$A$38,0)),0)+IFERROR(INDEX(May!AM$6:AM$38,MATCH($A36,May!$A$6:$A$38,0)),0)+IFERROR(INDEX(Jun!AM$6:AM$38,MATCH($A36,Jun!$A$6:$A$38,0)),0)+IFERROR(INDEX(Jul!AM$6:AM$38,MATCH($A36,Jul!$A$6:$A$38,0)),0)</f>
        <v>0</v>
      </c>
      <c r="I36" s="59">
        <f t="shared" si="0"/>
        <v>0</v>
      </c>
    </row>
    <row r="37" spans="1:11" ht="18" customHeight="1">
      <c r="A37" s="42">
        <v>29</v>
      </c>
      <c r="B37" s="43"/>
      <c r="C37" s="51">
        <f>IFERROR(INDEX(Aug!AH$6:AH$38,MATCH($A37,Aug!$A$6:$A$38,0)),0)+IFERROR(INDEX(Sep!AH$6:AH$38,MATCH($A37,Sep!$A$6:$A$38,0)),0)+IFERROR(INDEX(Oct!AH$6:AH$38,MATCH($A37,Oct!$A$6:$A$38,0)),0)+IFERROR(INDEX(Nov!AH$6:AH$38,MATCH($A37,Nov!$A$6:$A$38,0)),0)+IFERROR(INDEX(Dec!AH$6:AH$38,MATCH($A37,Dec!$A$6:$A$38,0)),0)+IFERROR(INDEX(Jan!AH$6:AH$38,MATCH($A37,Jan!$A$6:$A$38,0)),0)+IFERROR(INDEX(Feb!AH$6:AH$38,MATCH($A37,Feb!$A$6:$A$38,0)),0)+IFERROR(INDEX(Mar!AH$6:AH$38,MATCH($A37,Mar!$A$6:$A$38,0)),0)+IFERROR(INDEX(Apr!AH$6:AH$38,MATCH($A37,Apr!$A$6:$A$38,0)),0)+IFERROR(INDEX(May!AH$6:AH$38,MATCH($A37,May!$A$6:$A$38,0)),0)+IFERROR(INDEX(Jun!AH$6:AH$38,MATCH($A37,Jun!$A$6:$A$38,0)),0)+IFERROR(INDEX(Jul!AH$6:AH$38,MATCH($A37,Jul!$A$6:$A$38,0)),0)</f>
        <v>0</v>
      </c>
      <c r="D37" s="52">
        <f>IFERROR(INDEX(Aug!AI$6:AI$38,MATCH($A37,Aug!$A$6:$A$38,0)),0)+IFERROR(INDEX(Sep!AI$6:AI$38,MATCH($A37,Sep!$A$6:$A$38,0)),0)+IFERROR(INDEX(Oct!AI$6:AI$38,MATCH($A37,Oct!$A$6:$A$38,0)),0)+IFERROR(INDEX(Nov!AI$6:AI$38,MATCH($A37,Nov!$A$6:$A$38,0)),0)+IFERROR(INDEX(Dec!AI$6:AI$38,MATCH($A37,Dec!$A$6:$A$38,0)),0)+IFERROR(INDEX(Jan!AI$6:AI$38,MATCH($A37,Jan!$A$6:$A$38,0)),0)+IFERROR(INDEX(Feb!AI$6:AI$38,MATCH($A37,Feb!$A$6:$A$38,0)),0)+IFERROR(INDEX(Mar!AI$6:AI$38,MATCH($A37,Mar!$A$6:$A$38,0)),0)+IFERROR(INDEX(Apr!AI$6:AI$38,MATCH($A37,Apr!$A$6:$A$38,0)),0)+IFERROR(INDEX(May!AI$6:AI$38,MATCH($A37,May!$A$6:$A$38,0)),0)+IFERROR(INDEX(Jun!AI$6:AI$38,MATCH($A37,Jun!$A$6:$A$38,0)),0)+IFERROR(INDEX(Jul!AI$6:AI$38,MATCH($A37,Jul!$A$6:$A$38,0)),0)</f>
        <v>0</v>
      </c>
      <c r="E37" s="52">
        <f>IFERROR(INDEX(Aug!AJ$6:AJ$38,MATCH($A37,Aug!$A$6:$A$38,0)),0)+IFERROR(INDEX(Sep!AJ$6:AJ$38,MATCH($A37,Sep!$A$6:$A$38,0)),0)+IFERROR(INDEX(Oct!AJ$6:AJ$38,MATCH($A37,Oct!$A$6:$A$38,0)),0)+IFERROR(INDEX(Nov!AJ$6:AJ$38,MATCH($A37,Nov!$A$6:$A$38,0)),0)+IFERROR(INDEX(Dec!AJ$6:AJ$38,MATCH($A37,Dec!$A$6:$A$38,0)),0)+IFERROR(INDEX(Jan!AJ$6:AJ$38,MATCH($A37,Jan!$A$6:$A$38,0)),0)+IFERROR(INDEX(Feb!AJ$6:AJ$38,MATCH($A37,Feb!$A$6:$A$38,0)),0)+IFERROR(INDEX(Mar!AJ$6:AJ$38,MATCH($A37,Mar!$A$6:$A$38,0)),0)+IFERROR(INDEX(Apr!AJ$6:AJ$38,MATCH($A37,Apr!$A$6:$A$38,0)),0)+IFERROR(INDEX(May!AJ$6:AJ$38,MATCH($A37,May!$A$6:$A$38,0)),0)+IFERROR(INDEX(Jun!AJ$6:AJ$38,MATCH($A37,Jun!$A$6:$A$38,0)),0)+IFERROR(INDEX(Jul!AJ$6:AJ$38,MATCH($A37,Jul!$A$6:$A$38,0)),0)</f>
        <v>0</v>
      </c>
      <c r="F37" s="52">
        <f>IFERROR(INDEX(Aug!AK$6:AK$38,MATCH($A37,Aug!$A$6:$A$38,0)),0)+IFERROR(INDEX(Sep!AK$6:AK$38,MATCH($A37,Sep!$A$6:$A$38,0)),0)+IFERROR(INDEX(Oct!AK$6:AK$38,MATCH($A37,Oct!$A$6:$A$38,0)),0)+IFERROR(INDEX(Nov!AK$6:AK$38,MATCH($A37,Nov!$A$6:$A$38,0)),0)+IFERROR(INDEX(Dec!AK$6:AK$38,MATCH($A37,Dec!$A$6:$A$38,0)),0)+IFERROR(INDEX(Jan!AK$6:AK$38,MATCH($A37,Jan!$A$6:$A$38,0)),0)+IFERROR(INDEX(Feb!AK$6:AK$38,MATCH($A37,Feb!$A$6:$A$38,0)),0)+IFERROR(INDEX(Mar!AK$6:AK$38,MATCH($A37,Mar!$A$6:$A$38,0)),0)+IFERROR(INDEX(Apr!AK$6:AK$38,MATCH($A37,Apr!$A$6:$A$38,0)),0)+IFERROR(INDEX(May!AK$6:AK$38,MATCH($A37,May!$A$6:$A$38,0)),0)+IFERROR(INDEX(Jun!AK$6:AK$38,MATCH($A37,Jun!$A$6:$A$38,0)),0)+IFERROR(INDEX(Jul!AK$6:AK$38,MATCH($A37,Jul!$A$6:$A$38,0)),0)</f>
        <v>0</v>
      </c>
      <c r="G37" s="52">
        <f>IFERROR(INDEX(Aug!AL$6:AL$38,MATCH($A37,Aug!$A$6:$A$38,0)),0)+IFERROR(INDEX(Sep!AL$6:AL$38,MATCH($A37,Sep!$A$6:$A$38,0)),0)+IFERROR(INDEX(Oct!AL$6:AL$38,MATCH($A37,Oct!$A$6:$A$38,0)),0)+IFERROR(INDEX(Nov!AL$6:AL$38,MATCH($A37,Nov!$A$6:$A$38,0)),0)+IFERROR(INDEX(Dec!AL$6:AL$38,MATCH($A37,Dec!$A$6:$A$38,0)),0)+IFERROR(INDEX(Jan!AL$6:AL$38,MATCH($A37,Jan!$A$6:$A$38,0)),0)+IFERROR(INDEX(Feb!AL$6:AL$38,MATCH($A37,Feb!$A$6:$A$38,0)),0)+IFERROR(INDEX(Mar!AL$6:AL$38,MATCH($A37,Mar!$A$6:$A$38,0)),0)+IFERROR(INDEX(Apr!AL$6:AL$38,MATCH($A37,Apr!$A$6:$A$38,0)),0)+IFERROR(INDEX(May!AL$6:AL$38,MATCH($A37,May!$A$6:$A$38,0)),0)+IFERROR(INDEX(Jun!AL$6:AL$38,MATCH($A37,Jun!$A$6:$A$38,0)),0)+IFERROR(INDEX(Jul!AL$6:AL$38,MATCH($A37,Jul!$A$6:$A$38,0)),0)</f>
        <v>0</v>
      </c>
      <c r="H37" s="52">
        <f>IFERROR(INDEX(Aug!AM$6:AM$38,MATCH($A37,Aug!$A$6:$A$38,0)),0)+IFERROR(INDEX(Sep!AM$6:AM$38,MATCH($A37,Sep!$A$6:$A$38,0)),0)+IFERROR(INDEX(Oct!AM$6:AM$38,MATCH($A37,Oct!$A$6:$A$38,0)),0)+IFERROR(INDEX(Nov!AM$6:AM$38,MATCH($A37,Nov!$A$6:$A$38,0)),0)+IFERROR(INDEX(Dec!AM$6:AM$38,MATCH($A37,Dec!$A$6:$A$38,0)),0)+IFERROR(INDEX(Jan!AM$6:AM$38,MATCH($A37,Jan!$A$6:$A$38,0)),0)+IFERROR(INDEX(Feb!AM$6:AM$38,MATCH($A37,Feb!$A$6:$A$38,0)),0)+IFERROR(INDEX(Mar!AM$6:AM$38,MATCH($A37,Mar!$A$6:$A$38,0)),0)+IFERROR(INDEX(Apr!AM$6:AM$38,MATCH($A37,Apr!$A$6:$A$38,0)),0)+IFERROR(INDEX(May!AM$6:AM$38,MATCH($A37,May!$A$6:$A$38,0)),0)+IFERROR(INDEX(Jun!AM$6:AM$38,MATCH($A37,Jun!$A$6:$A$38,0)),0)+IFERROR(INDEX(Jul!AM$6:AM$38,MATCH($A37,Jul!$A$6:$A$38,0)),0)</f>
        <v>0</v>
      </c>
      <c r="I37" s="59">
        <f t="shared" si="0"/>
        <v>0</v>
      </c>
      <c r="K37" s="18"/>
    </row>
    <row r="38" spans="1:11" ht="18" customHeight="1">
      <c r="A38" s="42">
        <v>30</v>
      </c>
      <c r="B38" s="43"/>
      <c r="C38" s="51">
        <f>IFERROR(INDEX(Aug!AH$6:AH$38,MATCH($A38,Aug!$A$6:$A$38,0)),0)+IFERROR(INDEX(Sep!AH$6:AH$38,MATCH($A38,Sep!$A$6:$A$38,0)),0)+IFERROR(INDEX(Oct!AH$6:AH$38,MATCH($A38,Oct!$A$6:$A$38,0)),0)+IFERROR(INDEX(Nov!AH$6:AH$38,MATCH($A38,Nov!$A$6:$A$38,0)),0)+IFERROR(INDEX(Dec!AH$6:AH$38,MATCH($A38,Dec!$A$6:$A$38,0)),0)+IFERROR(INDEX(Jan!AH$6:AH$38,MATCH($A38,Jan!$A$6:$A$38,0)),0)+IFERROR(INDEX(Feb!AH$6:AH$38,MATCH($A38,Feb!$A$6:$A$38,0)),0)+IFERROR(INDEX(Mar!AH$6:AH$38,MATCH($A38,Mar!$A$6:$A$38,0)),0)+IFERROR(INDEX(Apr!AH$6:AH$38,MATCH($A38,Apr!$A$6:$A$38,0)),0)+IFERROR(INDEX(May!AH$6:AH$38,MATCH($A38,May!$A$6:$A$38,0)),0)+IFERROR(INDEX(Jun!AH$6:AH$38,MATCH($A38,Jun!$A$6:$A$38,0)),0)+IFERROR(INDEX(Jul!AH$6:AH$38,MATCH($A38,Jul!$A$6:$A$38,0)),0)</f>
        <v>0</v>
      </c>
      <c r="D38" s="52">
        <f>IFERROR(INDEX(Aug!AI$6:AI$38,MATCH($A38,Aug!$A$6:$A$38,0)),0)+IFERROR(INDEX(Sep!AI$6:AI$38,MATCH($A38,Sep!$A$6:$A$38,0)),0)+IFERROR(INDEX(Oct!AI$6:AI$38,MATCH($A38,Oct!$A$6:$A$38,0)),0)+IFERROR(INDEX(Nov!AI$6:AI$38,MATCH($A38,Nov!$A$6:$A$38,0)),0)+IFERROR(INDEX(Dec!AI$6:AI$38,MATCH($A38,Dec!$A$6:$A$38,0)),0)+IFERROR(INDEX(Jan!AI$6:AI$38,MATCH($A38,Jan!$A$6:$A$38,0)),0)+IFERROR(INDEX(Feb!AI$6:AI$38,MATCH($A38,Feb!$A$6:$A$38,0)),0)+IFERROR(INDEX(Mar!AI$6:AI$38,MATCH($A38,Mar!$A$6:$A$38,0)),0)+IFERROR(INDEX(Apr!AI$6:AI$38,MATCH($A38,Apr!$A$6:$A$38,0)),0)+IFERROR(INDEX(May!AI$6:AI$38,MATCH($A38,May!$A$6:$A$38,0)),0)+IFERROR(INDEX(Jun!AI$6:AI$38,MATCH($A38,Jun!$A$6:$A$38,0)),0)+IFERROR(INDEX(Jul!AI$6:AI$38,MATCH($A38,Jul!$A$6:$A$38,0)),0)</f>
        <v>0</v>
      </c>
      <c r="E38" s="52">
        <f>IFERROR(INDEX(Aug!AJ$6:AJ$38,MATCH($A38,Aug!$A$6:$A$38,0)),0)+IFERROR(INDEX(Sep!AJ$6:AJ$38,MATCH($A38,Sep!$A$6:$A$38,0)),0)+IFERROR(INDEX(Oct!AJ$6:AJ$38,MATCH($A38,Oct!$A$6:$A$38,0)),0)+IFERROR(INDEX(Nov!AJ$6:AJ$38,MATCH($A38,Nov!$A$6:$A$38,0)),0)+IFERROR(INDEX(Dec!AJ$6:AJ$38,MATCH($A38,Dec!$A$6:$A$38,0)),0)+IFERROR(INDEX(Jan!AJ$6:AJ$38,MATCH($A38,Jan!$A$6:$A$38,0)),0)+IFERROR(INDEX(Feb!AJ$6:AJ$38,MATCH($A38,Feb!$A$6:$A$38,0)),0)+IFERROR(INDEX(Mar!AJ$6:AJ$38,MATCH($A38,Mar!$A$6:$A$38,0)),0)+IFERROR(INDEX(Apr!AJ$6:AJ$38,MATCH($A38,Apr!$A$6:$A$38,0)),0)+IFERROR(INDEX(May!AJ$6:AJ$38,MATCH($A38,May!$A$6:$A$38,0)),0)+IFERROR(INDEX(Jun!AJ$6:AJ$38,MATCH($A38,Jun!$A$6:$A$38,0)),0)+IFERROR(INDEX(Jul!AJ$6:AJ$38,MATCH($A38,Jul!$A$6:$A$38,0)),0)</f>
        <v>0</v>
      </c>
      <c r="F38" s="52">
        <f>IFERROR(INDEX(Aug!AK$6:AK$38,MATCH($A38,Aug!$A$6:$A$38,0)),0)+IFERROR(INDEX(Sep!AK$6:AK$38,MATCH($A38,Sep!$A$6:$A$38,0)),0)+IFERROR(INDEX(Oct!AK$6:AK$38,MATCH($A38,Oct!$A$6:$A$38,0)),0)+IFERROR(INDEX(Nov!AK$6:AK$38,MATCH($A38,Nov!$A$6:$A$38,0)),0)+IFERROR(INDEX(Dec!AK$6:AK$38,MATCH($A38,Dec!$A$6:$A$38,0)),0)+IFERROR(INDEX(Jan!AK$6:AK$38,MATCH($A38,Jan!$A$6:$A$38,0)),0)+IFERROR(INDEX(Feb!AK$6:AK$38,MATCH($A38,Feb!$A$6:$A$38,0)),0)+IFERROR(INDEX(Mar!AK$6:AK$38,MATCH($A38,Mar!$A$6:$A$38,0)),0)+IFERROR(INDEX(Apr!AK$6:AK$38,MATCH($A38,Apr!$A$6:$A$38,0)),0)+IFERROR(INDEX(May!AK$6:AK$38,MATCH($A38,May!$A$6:$A$38,0)),0)+IFERROR(INDEX(Jun!AK$6:AK$38,MATCH($A38,Jun!$A$6:$A$38,0)),0)+IFERROR(INDEX(Jul!AK$6:AK$38,MATCH($A38,Jul!$A$6:$A$38,0)),0)</f>
        <v>0</v>
      </c>
      <c r="G38" s="52">
        <f>IFERROR(INDEX(Aug!AL$6:AL$38,MATCH($A38,Aug!$A$6:$A$38,0)),0)+IFERROR(INDEX(Sep!AL$6:AL$38,MATCH($A38,Sep!$A$6:$A$38,0)),0)+IFERROR(INDEX(Oct!AL$6:AL$38,MATCH($A38,Oct!$A$6:$A$38,0)),0)+IFERROR(INDEX(Nov!AL$6:AL$38,MATCH($A38,Nov!$A$6:$A$38,0)),0)+IFERROR(INDEX(Dec!AL$6:AL$38,MATCH($A38,Dec!$A$6:$A$38,0)),0)+IFERROR(INDEX(Jan!AL$6:AL$38,MATCH($A38,Jan!$A$6:$A$38,0)),0)+IFERROR(INDEX(Feb!AL$6:AL$38,MATCH($A38,Feb!$A$6:$A$38,0)),0)+IFERROR(INDEX(Mar!AL$6:AL$38,MATCH($A38,Mar!$A$6:$A$38,0)),0)+IFERROR(INDEX(Apr!AL$6:AL$38,MATCH($A38,Apr!$A$6:$A$38,0)),0)+IFERROR(INDEX(May!AL$6:AL$38,MATCH($A38,May!$A$6:$A$38,0)),0)+IFERROR(INDEX(Jun!AL$6:AL$38,MATCH($A38,Jun!$A$6:$A$38,0)),0)+IFERROR(INDEX(Jul!AL$6:AL$38,MATCH($A38,Jul!$A$6:$A$38,0)),0)</f>
        <v>0</v>
      </c>
      <c r="H38" s="52">
        <f>IFERROR(INDEX(Aug!AM$6:AM$38,MATCH($A38,Aug!$A$6:$A$38,0)),0)+IFERROR(INDEX(Sep!AM$6:AM$38,MATCH($A38,Sep!$A$6:$A$38,0)),0)+IFERROR(INDEX(Oct!AM$6:AM$38,MATCH($A38,Oct!$A$6:$A$38,0)),0)+IFERROR(INDEX(Nov!AM$6:AM$38,MATCH($A38,Nov!$A$6:$A$38,0)),0)+IFERROR(INDEX(Dec!AM$6:AM$38,MATCH($A38,Dec!$A$6:$A$38,0)),0)+IFERROR(INDEX(Jan!AM$6:AM$38,MATCH($A38,Jan!$A$6:$A$38,0)),0)+IFERROR(INDEX(Feb!AM$6:AM$38,MATCH($A38,Feb!$A$6:$A$38,0)),0)+IFERROR(INDEX(Mar!AM$6:AM$38,MATCH($A38,Mar!$A$6:$A$38,0)),0)+IFERROR(INDEX(Apr!AM$6:AM$38,MATCH($A38,Apr!$A$6:$A$38,0)),0)+IFERROR(INDEX(May!AM$6:AM$38,MATCH($A38,May!$A$6:$A$38,0)),0)+IFERROR(INDEX(Jun!AM$6:AM$38,MATCH($A38,Jun!$A$6:$A$38,0)),0)+IFERROR(INDEX(Jul!AM$6:AM$38,MATCH($A38,Jul!$A$6:$A$38,0)),0)</f>
        <v>0</v>
      </c>
      <c r="I38" s="59">
        <f t="shared" si="0"/>
        <v>0</v>
      </c>
    </row>
    <row r="39" spans="1:11" s="16" customFormat="1" ht="13.8">
      <c r="A39" s="54"/>
      <c r="B39" s="55"/>
      <c r="C39" s="53"/>
      <c r="D39" s="53"/>
      <c r="E39" s="53"/>
      <c r="F39" s="53"/>
      <c r="G39" s="53"/>
      <c r="H39" s="53"/>
      <c r="I39" s="53"/>
      <c r="K39" s="19" t="s">
        <v>9</v>
      </c>
    </row>
    <row r="40" spans="1:11" s="18" customFormat="1" ht="16.5" customHeight="1">
      <c r="A40" s="37"/>
      <c r="B40" s="57" t="s">
        <v>0</v>
      </c>
      <c r="C40" s="56">
        <f t="shared" ref="C40:I40" si="1">SUM(C9:C39)</f>
        <v>1.5</v>
      </c>
      <c r="D40" s="56">
        <f t="shared" si="1"/>
        <v>5.5</v>
      </c>
      <c r="E40" s="56">
        <f t="shared" si="1"/>
        <v>3</v>
      </c>
      <c r="F40" s="56">
        <f t="shared" si="1"/>
        <v>0</v>
      </c>
      <c r="G40" s="56">
        <f t="shared" si="1"/>
        <v>0</v>
      </c>
      <c r="H40" s="56">
        <f t="shared" si="1"/>
        <v>18</v>
      </c>
      <c r="I40" s="56">
        <f t="shared" si="1"/>
        <v>28</v>
      </c>
      <c r="K40" s="15"/>
    </row>
    <row r="43" spans="1:11">
      <c r="A43" s="68" t="s">
        <v>25</v>
      </c>
      <c r="B43" s="16"/>
      <c r="C43" s="16"/>
      <c r="D43" s="16"/>
      <c r="E43" s="16"/>
      <c r="F43" s="16"/>
      <c r="G43" s="16"/>
      <c r="H43" s="16"/>
      <c r="I43" s="69" t="s">
        <v>34</v>
      </c>
    </row>
  </sheetData>
  <mergeCells count="2">
    <mergeCell ref="C7:H7"/>
    <mergeCell ref="A7:B7"/>
  </mergeCells>
  <hyperlinks>
    <hyperlink ref="A43" r:id="rId1"/>
  </hyperlinks>
  <printOptions horizontalCentered="1"/>
  <pageMargins left="0.5" right="0.5" top="0.5" bottom="0.5" header="0.5" footer="0.25"/>
  <pageSetup orientation="portrait" r:id="rId2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M39"/>
  <sheetViews>
    <sheetView showGridLines="0" workbookViewId="0"/>
  </sheetViews>
  <sheetFormatPr defaultColWidth="9.109375" defaultRowHeight="13.2"/>
  <cols>
    <col min="1" max="1" width="5.44140625" style="18" customWidth="1"/>
    <col min="2" max="2" width="18.6640625" style="18" customWidth="1"/>
    <col min="3" max="33" width="3.33203125" style="18" customWidth="1"/>
    <col min="34" max="39" width="4.33203125" style="18" customWidth="1"/>
    <col min="40" max="16384" width="9.109375" style="18"/>
  </cols>
  <sheetData>
    <row r="1" spans="1:39" ht="26.25" customHeight="1">
      <c r="A1" s="17" t="str">
        <f>"September "&amp;YearToDate!$B$3</f>
        <v>September 2024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26" t="s">
        <v>14</v>
      </c>
    </row>
    <row r="2" spans="1:39">
      <c r="AM2" s="27" t="s">
        <v>26</v>
      </c>
    </row>
    <row r="4" spans="1:39" ht="21.9" customHeight="1">
      <c r="A4" s="63" t="s">
        <v>18</v>
      </c>
      <c r="B4" s="64"/>
      <c r="C4" s="74" t="str">
        <f>YearToDate!$A$5</f>
        <v>V = Vacation,  S = Sick, P = Personal, D = Disability, O = Other Paid, U = Unpaid</v>
      </c>
      <c r="D4" s="74"/>
      <c r="E4" s="74"/>
      <c r="F4" s="74"/>
      <c r="G4" s="74"/>
      <c r="H4" s="74"/>
      <c r="I4" s="74"/>
      <c r="J4" s="74"/>
      <c r="K4" s="74"/>
      <c r="L4" s="74"/>
      <c r="M4" s="74"/>
      <c r="N4" s="74"/>
      <c r="O4" s="74"/>
      <c r="P4" s="74"/>
      <c r="Q4" s="74"/>
      <c r="R4" s="74"/>
      <c r="S4" s="74"/>
      <c r="T4" s="74"/>
      <c r="U4" s="74"/>
      <c r="V4" s="74"/>
      <c r="W4" s="74"/>
      <c r="X4" s="74"/>
      <c r="Y4" s="74"/>
      <c r="Z4" s="74"/>
      <c r="AA4" s="74"/>
      <c r="AB4" s="74"/>
      <c r="AC4" s="74"/>
      <c r="AD4" s="74"/>
      <c r="AE4" s="74"/>
      <c r="AF4" s="74"/>
      <c r="AG4" s="74"/>
      <c r="AH4" s="71" t="s">
        <v>0</v>
      </c>
      <c r="AI4" s="71"/>
      <c r="AJ4" s="71"/>
      <c r="AK4" s="71"/>
      <c r="AL4" s="71"/>
      <c r="AM4" s="71"/>
    </row>
    <row r="5" spans="1:39" ht="16.5" customHeight="1">
      <c r="A5" s="61"/>
      <c r="B5" s="62"/>
      <c r="C5" s="30" t="str">
        <f>IF(C6="","",INDEX({"Su";"M";"Tu";"W";"Th";"F";"Sa"},WEEKDAY(C6,1)))</f>
        <v>Su</v>
      </c>
      <c r="D5" s="30" t="str">
        <f>IF(D6="","",INDEX({"Su";"M";"Tu";"W";"Th";"F";"Sa"},WEEKDAY(D6,1)))</f>
        <v>M</v>
      </c>
      <c r="E5" s="30" t="str">
        <f>IF(E6="","",INDEX({"Su";"M";"Tu";"W";"Th";"F";"Sa"},WEEKDAY(E6,1)))</f>
        <v>Tu</v>
      </c>
      <c r="F5" s="30" t="str">
        <f>IF(F6="","",INDEX({"Su";"M";"Tu";"W";"Th";"F";"Sa"},WEEKDAY(F6,1)))</f>
        <v>W</v>
      </c>
      <c r="G5" s="30" t="str">
        <f>IF(G6="","",INDEX({"Su";"M";"Tu";"W";"Th";"F";"Sa"},WEEKDAY(G6,1)))</f>
        <v>Th</v>
      </c>
      <c r="H5" s="30" t="str">
        <f>IF(H6="","",INDEX({"Su";"M";"Tu";"W";"Th";"F";"Sa"},WEEKDAY(H6,1)))</f>
        <v>F</v>
      </c>
      <c r="I5" s="30" t="str">
        <f>IF(I6="","",INDEX({"Su";"M";"Tu";"W";"Th";"F";"Sa"},WEEKDAY(I6,1)))</f>
        <v>Sa</v>
      </c>
      <c r="J5" s="30" t="str">
        <f>IF(J6="","",INDEX({"Su";"M";"Tu";"W";"Th";"F";"Sa"},WEEKDAY(J6,1)))</f>
        <v>Su</v>
      </c>
      <c r="K5" s="30" t="str">
        <f>IF(K6="","",INDEX({"Su";"M";"Tu";"W";"Th";"F";"Sa"},WEEKDAY(K6,1)))</f>
        <v>M</v>
      </c>
      <c r="L5" s="30" t="str">
        <f>IF(L6="","",INDEX({"Su";"M";"Tu";"W";"Th";"F";"Sa"},WEEKDAY(L6,1)))</f>
        <v>Tu</v>
      </c>
      <c r="M5" s="30" t="str">
        <f>IF(M6="","",INDEX({"Su";"M";"Tu";"W";"Th";"F";"Sa"},WEEKDAY(M6,1)))</f>
        <v>W</v>
      </c>
      <c r="N5" s="30" t="str">
        <f>IF(N6="","",INDEX({"Su";"M";"Tu";"W";"Th";"F";"Sa"},WEEKDAY(N6,1)))</f>
        <v>Th</v>
      </c>
      <c r="O5" s="30" t="str">
        <f>IF(O6="","",INDEX({"Su";"M";"Tu";"W";"Th";"F";"Sa"},WEEKDAY(O6,1)))</f>
        <v>F</v>
      </c>
      <c r="P5" s="30" t="str">
        <f>IF(P6="","",INDEX({"Su";"M";"Tu";"W";"Th";"F";"Sa"},WEEKDAY(P6,1)))</f>
        <v>Sa</v>
      </c>
      <c r="Q5" s="30" t="str">
        <f>IF(Q6="","",INDEX({"Su";"M";"Tu";"W";"Th";"F";"Sa"},WEEKDAY(Q6,1)))</f>
        <v>Su</v>
      </c>
      <c r="R5" s="30" t="str">
        <f>IF(R6="","",INDEX({"Su";"M";"Tu";"W";"Th";"F";"Sa"},WEEKDAY(R6,1)))</f>
        <v>M</v>
      </c>
      <c r="S5" s="30" t="str">
        <f>IF(S6="","",INDEX({"Su";"M";"Tu";"W";"Th";"F";"Sa"},WEEKDAY(S6,1)))</f>
        <v>Tu</v>
      </c>
      <c r="T5" s="30" t="str">
        <f>IF(T6="","",INDEX({"Su";"M";"Tu";"W";"Th";"F";"Sa"},WEEKDAY(T6,1)))</f>
        <v>W</v>
      </c>
      <c r="U5" s="30" t="str">
        <f>IF(U6="","",INDEX({"Su";"M";"Tu";"W";"Th";"F";"Sa"},WEEKDAY(U6,1)))</f>
        <v>Th</v>
      </c>
      <c r="V5" s="30" t="str">
        <f>IF(V6="","",INDEX({"Su";"M";"Tu";"W";"Th";"F";"Sa"},WEEKDAY(V6,1)))</f>
        <v>F</v>
      </c>
      <c r="W5" s="30" t="str">
        <f>IF(W6="","",INDEX({"Su";"M";"Tu";"W";"Th";"F";"Sa"},WEEKDAY(W6,1)))</f>
        <v>Sa</v>
      </c>
      <c r="X5" s="30" t="str">
        <f>IF(X6="","",INDEX({"Su";"M";"Tu";"W";"Th";"F";"Sa"},WEEKDAY(X6,1)))</f>
        <v>Su</v>
      </c>
      <c r="Y5" s="30" t="str">
        <f>IF(Y6="","",INDEX({"Su";"M";"Tu";"W";"Th";"F";"Sa"},WEEKDAY(Y6,1)))</f>
        <v>M</v>
      </c>
      <c r="Z5" s="30" t="str">
        <f>IF(Z6="","",INDEX({"Su";"M";"Tu";"W";"Th";"F";"Sa"},WEEKDAY(Z6,1)))</f>
        <v>Tu</v>
      </c>
      <c r="AA5" s="30" t="str">
        <f>IF(AA6="","",INDEX({"Su";"M";"Tu";"W";"Th";"F";"Sa"},WEEKDAY(AA6,1)))</f>
        <v>W</v>
      </c>
      <c r="AB5" s="30" t="str">
        <f>IF(AB6="","",INDEX({"Su";"M";"Tu";"W";"Th";"F";"Sa"},WEEKDAY(AB6,1)))</f>
        <v>Th</v>
      </c>
      <c r="AC5" s="30" t="str">
        <f>IF(AC6="","",INDEX({"Su";"M";"Tu";"W";"Th";"F";"Sa"},WEEKDAY(AC6,1)))</f>
        <v>F</v>
      </c>
      <c r="AD5" s="30" t="str">
        <f>IF(AD6="","",INDEX({"Su";"M";"Tu";"W";"Th";"F";"Sa"},WEEKDAY(AD6,1)))</f>
        <v>Sa</v>
      </c>
      <c r="AE5" s="30" t="str">
        <f>IF(AE6="","",INDEX({"Su";"M";"Tu";"W";"Th";"F";"Sa"},WEEKDAY(AE6,1)))</f>
        <v>Su</v>
      </c>
      <c r="AF5" s="30" t="str">
        <f>IF(AF6="","",INDEX({"Su";"M";"Tu";"W";"Th";"F";"Sa"},WEEKDAY(AF6,1)))</f>
        <v>M</v>
      </c>
      <c r="AG5" s="30" t="str">
        <f>IF(AG6="","",INDEX({"Su";"M";"Tu";"W";"Th";"F";"Sa"},WEEKDAY(AG6,1)))</f>
        <v/>
      </c>
      <c r="AH5" s="65"/>
      <c r="AI5" s="65"/>
      <c r="AJ5" s="65"/>
      <c r="AK5" s="65"/>
      <c r="AL5" s="65"/>
      <c r="AM5" s="65"/>
    </row>
    <row r="6" spans="1:39" ht="16.5" customHeight="1">
      <c r="A6" s="46" t="s">
        <v>7</v>
      </c>
      <c r="B6" s="38" t="s">
        <v>8</v>
      </c>
      <c r="C6" s="44">
        <f>DATE(YearToDate!$B$3,9,1)</f>
        <v>45536</v>
      </c>
      <c r="D6" s="44">
        <f>C6+1</f>
        <v>45537</v>
      </c>
      <c r="E6" s="44">
        <f t="shared" ref="E6:AD6" si="0">D6+1</f>
        <v>45538</v>
      </c>
      <c r="F6" s="44">
        <f t="shared" si="0"/>
        <v>45539</v>
      </c>
      <c r="G6" s="44">
        <f>F6+1</f>
        <v>45540</v>
      </c>
      <c r="H6" s="44">
        <f t="shared" si="0"/>
        <v>45541</v>
      </c>
      <c r="I6" s="44">
        <f t="shared" si="0"/>
        <v>45542</v>
      </c>
      <c r="J6" s="44">
        <f t="shared" si="0"/>
        <v>45543</v>
      </c>
      <c r="K6" s="44">
        <f t="shared" si="0"/>
        <v>45544</v>
      </c>
      <c r="L6" s="44">
        <f t="shared" si="0"/>
        <v>45545</v>
      </c>
      <c r="M6" s="44">
        <f t="shared" si="0"/>
        <v>45546</v>
      </c>
      <c r="N6" s="44">
        <f t="shared" si="0"/>
        <v>45547</v>
      </c>
      <c r="O6" s="44">
        <f t="shared" si="0"/>
        <v>45548</v>
      </c>
      <c r="P6" s="44">
        <f t="shared" si="0"/>
        <v>45549</v>
      </c>
      <c r="Q6" s="44">
        <f t="shared" si="0"/>
        <v>45550</v>
      </c>
      <c r="R6" s="44">
        <f t="shared" si="0"/>
        <v>45551</v>
      </c>
      <c r="S6" s="44">
        <f t="shared" si="0"/>
        <v>45552</v>
      </c>
      <c r="T6" s="44">
        <f t="shared" si="0"/>
        <v>45553</v>
      </c>
      <c r="U6" s="44">
        <f t="shared" si="0"/>
        <v>45554</v>
      </c>
      <c r="V6" s="44">
        <f t="shared" si="0"/>
        <v>45555</v>
      </c>
      <c r="W6" s="44">
        <f t="shared" si="0"/>
        <v>45556</v>
      </c>
      <c r="X6" s="44">
        <f t="shared" si="0"/>
        <v>45557</v>
      </c>
      <c r="Y6" s="44">
        <f t="shared" si="0"/>
        <v>45558</v>
      </c>
      <c r="Z6" s="44">
        <f t="shared" si="0"/>
        <v>45559</v>
      </c>
      <c r="AA6" s="44">
        <f t="shared" si="0"/>
        <v>45560</v>
      </c>
      <c r="AB6" s="44">
        <f t="shared" si="0"/>
        <v>45561</v>
      </c>
      <c r="AC6" s="44">
        <f t="shared" si="0"/>
        <v>45562</v>
      </c>
      <c r="AD6" s="44">
        <f t="shared" si="0"/>
        <v>45563</v>
      </c>
      <c r="AE6" s="44">
        <f>IF(MONTH($AD6+1)&gt;MONTH($C$6),"",$AD6+1)</f>
        <v>45564</v>
      </c>
      <c r="AF6" s="44">
        <f>IF(MONTH($AD6+2)&gt;MONTH($C$6),"",$AD6+2)</f>
        <v>45565</v>
      </c>
      <c r="AG6" s="44" t="str">
        <f>IF(MONTH($AD6+3)&gt;MONTH($C$6),"",$AD6+3)</f>
        <v/>
      </c>
      <c r="AH6" s="31" t="str">
        <f>YearToDate!C8</f>
        <v>V</v>
      </c>
      <c r="AI6" s="31" t="str">
        <f>YearToDate!D8</f>
        <v>S</v>
      </c>
      <c r="AJ6" s="31" t="str">
        <f>YearToDate!E8</f>
        <v>P</v>
      </c>
      <c r="AK6" s="31" t="str">
        <f>YearToDate!F8</f>
        <v>D</v>
      </c>
      <c r="AL6" s="31" t="str">
        <f>YearToDate!G8</f>
        <v>O</v>
      </c>
      <c r="AM6" s="31" t="str">
        <f>YearToDate!H8</f>
        <v>U</v>
      </c>
    </row>
    <row r="7" spans="1:39" ht="16.5" customHeight="1">
      <c r="A7" s="39">
        <v>1</v>
      </c>
      <c r="B7" s="40" t="str">
        <f>VLOOKUP(A7,YearToDate!$A$8:$B$39,2,0)</f>
        <v>Name 1</v>
      </c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48">
        <f>COUNTIF($C7:$AG7,AH$6)+0.5*COUNTIF($C7:$AG7,AH$6&amp;"H")+0.5*COUNTIF($C7:$AG7,"H"&amp;AH$6)</f>
        <v>0</v>
      </c>
      <c r="AI7" s="48">
        <f t="shared" ref="AI7:AM22" si="1">COUNTIF($C7:$AG7,AI$6)+0.5*COUNTIF($C7:$AG7,AI$6&amp;"H")+0.5*COUNTIF($C7:$AG7,"H"&amp;AI$6)</f>
        <v>0</v>
      </c>
      <c r="AJ7" s="48">
        <f t="shared" si="1"/>
        <v>0</v>
      </c>
      <c r="AK7" s="48">
        <f t="shared" si="1"/>
        <v>0</v>
      </c>
      <c r="AL7" s="48">
        <f t="shared" si="1"/>
        <v>0</v>
      </c>
      <c r="AM7" s="48">
        <f t="shared" si="1"/>
        <v>0</v>
      </c>
    </row>
    <row r="8" spans="1:39" ht="16.5" customHeight="1">
      <c r="A8" s="39">
        <v>2</v>
      </c>
      <c r="B8" s="40" t="str">
        <f>VLOOKUP(A8,YearToDate!$A$8:$B$39,2,0)</f>
        <v>Name 2</v>
      </c>
      <c r="C8" s="39"/>
      <c r="D8" s="39"/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48">
        <f t="shared" ref="AH8:AM36" si="2">COUNTIF($C8:$AG8,AH$6)+0.5*COUNTIF($C8:$AG8,AH$6&amp;"H")+0.5*COUNTIF($C8:$AG8,"H"&amp;AH$6)</f>
        <v>0</v>
      </c>
      <c r="AI8" s="48">
        <f t="shared" si="1"/>
        <v>0</v>
      </c>
      <c r="AJ8" s="48">
        <f t="shared" si="1"/>
        <v>0</v>
      </c>
      <c r="AK8" s="48">
        <f t="shared" si="1"/>
        <v>0</v>
      </c>
      <c r="AL8" s="48">
        <f t="shared" si="1"/>
        <v>0</v>
      </c>
      <c r="AM8" s="48">
        <f t="shared" si="1"/>
        <v>0</v>
      </c>
    </row>
    <row r="9" spans="1:39" ht="16.5" customHeight="1">
      <c r="A9" s="39">
        <v>3</v>
      </c>
      <c r="B9" s="40" t="str">
        <f>VLOOKUP(A9,YearToDate!$A$8:$B$39,2,0)</f>
        <v>Name 3</v>
      </c>
      <c r="C9" s="39"/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39"/>
      <c r="AF9" s="39"/>
      <c r="AG9" s="39"/>
      <c r="AH9" s="48">
        <f t="shared" si="2"/>
        <v>0</v>
      </c>
      <c r="AI9" s="48">
        <f t="shared" si="1"/>
        <v>0</v>
      </c>
      <c r="AJ9" s="48">
        <f t="shared" si="1"/>
        <v>0</v>
      </c>
      <c r="AK9" s="48">
        <f t="shared" si="1"/>
        <v>0</v>
      </c>
      <c r="AL9" s="48">
        <f t="shared" si="1"/>
        <v>0</v>
      </c>
      <c r="AM9" s="48">
        <f t="shared" si="1"/>
        <v>0</v>
      </c>
    </row>
    <row r="10" spans="1:39" ht="16.5" customHeight="1">
      <c r="A10" s="39">
        <v>4</v>
      </c>
      <c r="B10" s="40" t="str">
        <f>VLOOKUP(A10,YearToDate!$A$8:$B$39,2,0)</f>
        <v>Name 4</v>
      </c>
      <c r="C10" s="39"/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9"/>
      <c r="AH10" s="48">
        <f t="shared" si="2"/>
        <v>0</v>
      </c>
      <c r="AI10" s="48">
        <f t="shared" si="1"/>
        <v>0</v>
      </c>
      <c r="AJ10" s="48">
        <f t="shared" si="1"/>
        <v>0</v>
      </c>
      <c r="AK10" s="48">
        <f t="shared" si="1"/>
        <v>0</v>
      </c>
      <c r="AL10" s="48">
        <f t="shared" si="1"/>
        <v>0</v>
      </c>
      <c r="AM10" s="48">
        <f t="shared" si="1"/>
        <v>0</v>
      </c>
    </row>
    <row r="11" spans="1:39" ht="16.5" customHeight="1">
      <c r="A11" s="39">
        <v>5</v>
      </c>
      <c r="B11" s="40" t="str">
        <f>VLOOKUP(A11,YearToDate!$A$8:$B$39,2,0)</f>
        <v>Name 5</v>
      </c>
      <c r="C11" s="39"/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  <c r="AG11" s="39"/>
      <c r="AH11" s="48">
        <f t="shared" si="2"/>
        <v>0</v>
      </c>
      <c r="AI11" s="48">
        <f t="shared" si="1"/>
        <v>0</v>
      </c>
      <c r="AJ11" s="48">
        <f t="shared" si="1"/>
        <v>0</v>
      </c>
      <c r="AK11" s="48">
        <f t="shared" si="1"/>
        <v>0</v>
      </c>
      <c r="AL11" s="48">
        <f t="shared" si="1"/>
        <v>0</v>
      </c>
      <c r="AM11" s="48">
        <f t="shared" si="1"/>
        <v>0</v>
      </c>
    </row>
    <row r="12" spans="1:39" ht="16.5" customHeight="1">
      <c r="A12" s="39">
        <v>6</v>
      </c>
      <c r="B12" s="40">
        <f>VLOOKUP(A12,YearToDate!$A$8:$B$39,2,0)</f>
        <v>0</v>
      </c>
      <c r="C12" s="39"/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39"/>
      <c r="AD12" s="39"/>
      <c r="AE12" s="39"/>
      <c r="AF12" s="39"/>
      <c r="AG12" s="39"/>
      <c r="AH12" s="48">
        <f t="shared" si="2"/>
        <v>0</v>
      </c>
      <c r="AI12" s="48">
        <f t="shared" si="1"/>
        <v>0</v>
      </c>
      <c r="AJ12" s="48">
        <f t="shared" si="1"/>
        <v>0</v>
      </c>
      <c r="AK12" s="48">
        <f t="shared" si="1"/>
        <v>0</v>
      </c>
      <c r="AL12" s="48">
        <f t="shared" si="1"/>
        <v>0</v>
      </c>
      <c r="AM12" s="48">
        <f t="shared" si="1"/>
        <v>0</v>
      </c>
    </row>
    <row r="13" spans="1:39" ht="16.5" customHeight="1">
      <c r="A13" s="39">
        <v>7</v>
      </c>
      <c r="B13" s="40">
        <f>VLOOKUP(A13,YearToDate!$A$8:$B$39,2,0)</f>
        <v>0</v>
      </c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39"/>
      <c r="AG13" s="39"/>
      <c r="AH13" s="48">
        <f t="shared" si="2"/>
        <v>0</v>
      </c>
      <c r="AI13" s="48">
        <f t="shared" si="1"/>
        <v>0</v>
      </c>
      <c r="AJ13" s="48">
        <f t="shared" si="1"/>
        <v>0</v>
      </c>
      <c r="AK13" s="48">
        <f t="shared" si="1"/>
        <v>0</v>
      </c>
      <c r="AL13" s="48">
        <f t="shared" si="1"/>
        <v>0</v>
      </c>
      <c r="AM13" s="48">
        <f t="shared" si="1"/>
        <v>0</v>
      </c>
    </row>
    <row r="14" spans="1:39" ht="16.5" customHeight="1">
      <c r="A14" s="39">
        <v>8</v>
      </c>
      <c r="B14" s="40">
        <f>VLOOKUP(A14,YearToDate!$A$8:$B$39,2,0)</f>
        <v>0</v>
      </c>
      <c r="C14" s="39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9"/>
      <c r="AC14" s="39"/>
      <c r="AD14" s="39"/>
      <c r="AE14" s="39"/>
      <c r="AF14" s="39"/>
      <c r="AG14" s="39"/>
      <c r="AH14" s="48">
        <f t="shared" si="2"/>
        <v>0</v>
      </c>
      <c r="AI14" s="48">
        <f t="shared" si="1"/>
        <v>0</v>
      </c>
      <c r="AJ14" s="48">
        <f t="shared" si="1"/>
        <v>0</v>
      </c>
      <c r="AK14" s="48">
        <f t="shared" si="1"/>
        <v>0</v>
      </c>
      <c r="AL14" s="48">
        <f t="shared" si="1"/>
        <v>0</v>
      </c>
      <c r="AM14" s="48">
        <f t="shared" si="1"/>
        <v>0</v>
      </c>
    </row>
    <row r="15" spans="1:39" ht="16.5" customHeight="1">
      <c r="A15" s="39">
        <v>9</v>
      </c>
      <c r="B15" s="40">
        <f>VLOOKUP(A15,YearToDate!$A$8:$B$39,2,0)</f>
        <v>0</v>
      </c>
      <c r="C15" s="39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  <c r="AG15" s="39"/>
      <c r="AH15" s="48">
        <f t="shared" si="2"/>
        <v>0</v>
      </c>
      <c r="AI15" s="48">
        <f t="shared" si="1"/>
        <v>0</v>
      </c>
      <c r="AJ15" s="48">
        <f t="shared" si="1"/>
        <v>0</v>
      </c>
      <c r="AK15" s="48">
        <f t="shared" si="1"/>
        <v>0</v>
      </c>
      <c r="AL15" s="48">
        <f t="shared" si="1"/>
        <v>0</v>
      </c>
      <c r="AM15" s="48">
        <f t="shared" si="1"/>
        <v>0</v>
      </c>
    </row>
    <row r="16" spans="1:39" ht="16.5" customHeight="1">
      <c r="A16" s="39">
        <v>10</v>
      </c>
      <c r="B16" s="40">
        <f>VLOOKUP(A16,YearToDate!$A$8:$B$39,2,0)</f>
        <v>0</v>
      </c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  <c r="AD16" s="39"/>
      <c r="AE16" s="39"/>
      <c r="AF16" s="39"/>
      <c r="AG16" s="39"/>
      <c r="AH16" s="48">
        <f t="shared" si="2"/>
        <v>0</v>
      </c>
      <c r="AI16" s="48">
        <f t="shared" si="1"/>
        <v>0</v>
      </c>
      <c r="AJ16" s="48">
        <f t="shared" si="1"/>
        <v>0</v>
      </c>
      <c r="AK16" s="48">
        <f t="shared" si="1"/>
        <v>0</v>
      </c>
      <c r="AL16" s="48">
        <f t="shared" si="1"/>
        <v>0</v>
      </c>
      <c r="AM16" s="48">
        <f t="shared" si="1"/>
        <v>0</v>
      </c>
    </row>
    <row r="17" spans="1:39" ht="16.5" customHeight="1">
      <c r="A17" s="39">
        <v>11</v>
      </c>
      <c r="B17" s="40">
        <f>VLOOKUP(A17,YearToDate!$A$8:$B$39,2,0)</f>
        <v>0</v>
      </c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  <c r="AG17" s="39"/>
      <c r="AH17" s="48">
        <f t="shared" si="2"/>
        <v>0</v>
      </c>
      <c r="AI17" s="48">
        <f t="shared" si="1"/>
        <v>0</v>
      </c>
      <c r="AJ17" s="48">
        <f t="shared" si="1"/>
        <v>0</v>
      </c>
      <c r="AK17" s="48">
        <f t="shared" si="1"/>
        <v>0</v>
      </c>
      <c r="AL17" s="48">
        <f t="shared" si="1"/>
        <v>0</v>
      </c>
      <c r="AM17" s="48">
        <f t="shared" si="1"/>
        <v>0</v>
      </c>
    </row>
    <row r="18" spans="1:39" ht="16.5" customHeight="1">
      <c r="A18" s="39">
        <v>12</v>
      </c>
      <c r="B18" s="40">
        <f>VLOOKUP(A18,YearToDate!$A$8:$B$39,2,0)</f>
        <v>0</v>
      </c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  <c r="AG18" s="39"/>
      <c r="AH18" s="48">
        <f t="shared" si="2"/>
        <v>0</v>
      </c>
      <c r="AI18" s="48">
        <f t="shared" si="1"/>
        <v>0</v>
      </c>
      <c r="AJ18" s="48">
        <f t="shared" si="1"/>
        <v>0</v>
      </c>
      <c r="AK18" s="48">
        <f t="shared" si="1"/>
        <v>0</v>
      </c>
      <c r="AL18" s="48">
        <f t="shared" si="1"/>
        <v>0</v>
      </c>
      <c r="AM18" s="48">
        <f t="shared" si="1"/>
        <v>0</v>
      </c>
    </row>
    <row r="19" spans="1:39" ht="16.5" customHeight="1">
      <c r="A19" s="39">
        <v>13</v>
      </c>
      <c r="B19" s="40">
        <f>VLOOKUP(A19,YearToDate!$A$8:$B$39,2,0)</f>
        <v>0</v>
      </c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48">
        <f t="shared" si="2"/>
        <v>0</v>
      </c>
      <c r="AI19" s="48">
        <f t="shared" si="1"/>
        <v>0</v>
      </c>
      <c r="AJ19" s="48">
        <f t="shared" si="1"/>
        <v>0</v>
      </c>
      <c r="AK19" s="48">
        <f t="shared" si="1"/>
        <v>0</v>
      </c>
      <c r="AL19" s="48">
        <f t="shared" si="1"/>
        <v>0</v>
      </c>
      <c r="AM19" s="48">
        <f t="shared" si="1"/>
        <v>0</v>
      </c>
    </row>
    <row r="20" spans="1:39" ht="16.5" customHeight="1">
      <c r="A20" s="39">
        <v>14</v>
      </c>
      <c r="B20" s="40">
        <f>VLOOKUP(A20,YearToDate!$A$8:$B$39,2,0)</f>
        <v>0</v>
      </c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  <c r="AA20" s="39"/>
      <c r="AB20" s="39"/>
      <c r="AC20" s="39"/>
      <c r="AD20" s="39"/>
      <c r="AE20" s="39"/>
      <c r="AF20" s="39"/>
      <c r="AG20" s="39"/>
      <c r="AH20" s="48">
        <f t="shared" si="2"/>
        <v>0</v>
      </c>
      <c r="AI20" s="48">
        <f t="shared" si="1"/>
        <v>0</v>
      </c>
      <c r="AJ20" s="48">
        <f t="shared" si="1"/>
        <v>0</v>
      </c>
      <c r="AK20" s="48">
        <f t="shared" si="1"/>
        <v>0</v>
      </c>
      <c r="AL20" s="48">
        <f t="shared" si="1"/>
        <v>0</v>
      </c>
      <c r="AM20" s="48">
        <f t="shared" si="1"/>
        <v>0</v>
      </c>
    </row>
    <row r="21" spans="1:39" ht="16.5" customHeight="1">
      <c r="A21" s="39">
        <v>15</v>
      </c>
      <c r="B21" s="40">
        <f>VLOOKUP(A21,YearToDate!$A$8:$B$39,2,0)</f>
        <v>0</v>
      </c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  <c r="AG21" s="39"/>
      <c r="AH21" s="48">
        <f t="shared" si="2"/>
        <v>0</v>
      </c>
      <c r="AI21" s="48">
        <f t="shared" si="1"/>
        <v>0</v>
      </c>
      <c r="AJ21" s="48">
        <f t="shared" si="1"/>
        <v>0</v>
      </c>
      <c r="AK21" s="48">
        <f t="shared" si="1"/>
        <v>0</v>
      </c>
      <c r="AL21" s="48">
        <f t="shared" si="1"/>
        <v>0</v>
      </c>
      <c r="AM21" s="48">
        <f t="shared" si="1"/>
        <v>0</v>
      </c>
    </row>
    <row r="22" spans="1:39" ht="16.5" customHeight="1">
      <c r="A22" s="39">
        <v>16</v>
      </c>
      <c r="B22" s="40">
        <f>VLOOKUP(A22,YearToDate!$A$8:$B$39,2,0)</f>
        <v>0</v>
      </c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H22" s="48">
        <f t="shared" si="2"/>
        <v>0</v>
      </c>
      <c r="AI22" s="48">
        <f t="shared" si="1"/>
        <v>0</v>
      </c>
      <c r="AJ22" s="48">
        <f t="shared" si="1"/>
        <v>0</v>
      </c>
      <c r="AK22" s="48">
        <f t="shared" si="1"/>
        <v>0</v>
      </c>
      <c r="AL22" s="48">
        <f t="shared" si="1"/>
        <v>0</v>
      </c>
      <c r="AM22" s="48">
        <f t="shared" si="1"/>
        <v>0</v>
      </c>
    </row>
    <row r="23" spans="1:39" ht="16.5" customHeight="1">
      <c r="A23" s="39">
        <v>17</v>
      </c>
      <c r="B23" s="40">
        <f>VLOOKUP(A23,YearToDate!$A$8:$B$39,2,0)</f>
        <v>0</v>
      </c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39"/>
      <c r="AG23" s="39"/>
      <c r="AH23" s="48">
        <f t="shared" si="2"/>
        <v>0</v>
      </c>
      <c r="AI23" s="48">
        <f t="shared" si="2"/>
        <v>0</v>
      </c>
      <c r="AJ23" s="48">
        <f t="shared" si="2"/>
        <v>0</v>
      </c>
      <c r="AK23" s="48">
        <f t="shared" si="2"/>
        <v>0</v>
      </c>
      <c r="AL23" s="48">
        <f t="shared" si="2"/>
        <v>0</v>
      </c>
      <c r="AM23" s="48">
        <f t="shared" si="2"/>
        <v>0</v>
      </c>
    </row>
    <row r="24" spans="1:39" ht="16.5" customHeight="1">
      <c r="A24" s="39">
        <v>18</v>
      </c>
      <c r="B24" s="40">
        <f>VLOOKUP(A24,YearToDate!$A$8:$B$39,2,0)</f>
        <v>0</v>
      </c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39"/>
      <c r="AG24" s="39"/>
      <c r="AH24" s="48">
        <f t="shared" si="2"/>
        <v>0</v>
      </c>
      <c r="AI24" s="48">
        <f t="shared" si="2"/>
        <v>0</v>
      </c>
      <c r="AJ24" s="48">
        <f t="shared" si="2"/>
        <v>0</v>
      </c>
      <c r="AK24" s="48">
        <f t="shared" si="2"/>
        <v>0</v>
      </c>
      <c r="AL24" s="48">
        <f t="shared" si="2"/>
        <v>0</v>
      </c>
      <c r="AM24" s="48">
        <f t="shared" si="2"/>
        <v>0</v>
      </c>
    </row>
    <row r="25" spans="1:39" ht="16.5" customHeight="1">
      <c r="A25" s="39">
        <v>19</v>
      </c>
      <c r="B25" s="40">
        <f>VLOOKUP(A25,YearToDate!$A$8:$B$39,2,0)</f>
        <v>0</v>
      </c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  <c r="AA25" s="39"/>
      <c r="AB25" s="39"/>
      <c r="AC25" s="39"/>
      <c r="AD25" s="39"/>
      <c r="AE25" s="39"/>
      <c r="AF25" s="39"/>
      <c r="AG25" s="39"/>
      <c r="AH25" s="48">
        <f t="shared" si="2"/>
        <v>0</v>
      </c>
      <c r="AI25" s="48">
        <f t="shared" si="2"/>
        <v>0</v>
      </c>
      <c r="AJ25" s="48">
        <f t="shared" si="2"/>
        <v>0</v>
      </c>
      <c r="AK25" s="48">
        <f t="shared" si="2"/>
        <v>0</v>
      </c>
      <c r="AL25" s="48">
        <f t="shared" si="2"/>
        <v>0</v>
      </c>
      <c r="AM25" s="48">
        <f t="shared" si="2"/>
        <v>0</v>
      </c>
    </row>
    <row r="26" spans="1:39" ht="16.5" customHeight="1">
      <c r="A26" s="39">
        <v>20</v>
      </c>
      <c r="B26" s="40">
        <f>VLOOKUP(A26,YearToDate!$A$8:$B$39,2,0)</f>
        <v>0</v>
      </c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  <c r="AA26" s="39"/>
      <c r="AB26" s="39"/>
      <c r="AC26" s="39"/>
      <c r="AD26" s="39"/>
      <c r="AE26" s="39"/>
      <c r="AF26" s="39"/>
      <c r="AG26" s="39"/>
      <c r="AH26" s="48">
        <f t="shared" si="2"/>
        <v>0</v>
      </c>
      <c r="AI26" s="48">
        <f t="shared" si="2"/>
        <v>0</v>
      </c>
      <c r="AJ26" s="48">
        <f t="shared" si="2"/>
        <v>0</v>
      </c>
      <c r="AK26" s="48">
        <f t="shared" si="2"/>
        <v>0</v>
      </c>
      <c r="AL26" s="48">
        <f t="shared" si="2"/>
        <v>0</v>
      </c>
      <c r="AM26" s="48">
        <f t="shared" si="2"/>
        <v>0</v>
      </c>
    </row>
    <row r="27" spans="1:39" ht="16.5" customHeight="1">
      <c r="A27" s="39">
        <v>21</v>
      </c>
      <c r="B27" s="40">
        <f>VLOOKUP(A27,YearToDate!$A$8:$B$39,2,0)</f>
        <v>0</v>
      </c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  <c r="AA27" s="39"/>
      <c r="AB27" s="39"/>
      <c r="AC27" s="39"/>
      <c r="AD27" s="39"/>
      <c r="AE27" s="39"/>
      <c r="AF27" s="39"/>
      <c r="AG27" s="39"/>
      <c r="AH27" s="48">
        <f t="shared" si="2"/>
        <v>0</v>
      </c>
      <c r="AI27" s="48">
        <f t="shared" si="2"/>
        <v>0</v>
      </c>
      <c r="AJ27" s="48">
        <f t="shared" si="2"/>
        <v>0</v>
      </c>
      <c r="AK27" s="48">
        <f t="shared" si="2"/>
        <v>0</v>
      </c>
      <c r="AL27" s="48">
        <f t="shared" si="2"/>
        <v>0</v>
      </c>
      <c r="AM27" s="48">
        <f t="shared" si="2"/>
        <v>0</v>
      </c>
    </row>
    <row r="28" spans="1:39" ht="16.5" customHeight="1">
      <c r="A28" s="39">
        <v>22</v>
      </c>
      <c r="B28" s="40">
        <f>VLOOKUP(A28,YearToDate!$A$8:$B$39,2,0)</f>
        <v>0</v>
      </c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  <c r="AA28" s="39"/>
      <c r="AB28" s="39"/>
      <c r="AC28" s="39"/>
      <c r="AD28" s="39"/>
      <c r="AE28" s="39"/>
      <c r="AF28" s="39"/>
      <c r="AG28" s="39"/>
      <c r="AH28" s="48">
        <f t="shared" si="2"/>
        <v>0</v>
      </c>
      <c r="AI28" s="48">
        <f t="shared" si="2"/>
        <v>0</v>
      </c>
      <c r="AJ28" s="48">
        <f t="shared" si="2"/>
        <v>0</v>
      </c>
      <c r="AK28" s="48">
        <f t="shared" si="2"/>
        <v>0</v>
      </c>
      <c r="AL28" s="48">
        <f t="shared" si="2"/>
        <v>0</v>
      </c>
      <c r="AM28" s="48">
        <f t="shared" si="2"/>
        <v>0</v>
      </c>
    </row>
    <row r="29" spans="1:39" ht="16.5" customHeight="1">
      <c r="A29" s="39">
        <v>23</v>
      </c>
      <c r="B29" s="40">
        <f>VLOOKUP(A29,YearToDate!$A$8:$B$39,2,0)</f>
        <v>0</v>
      </c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  <c r="AA29" s="39"/>
      <c r="AB29" s="39"/>
      <c r="AC29" s="39"/>
      <c r="AD29" s="39"/>
      <c r="AE29" s="39"/>
      <c r="AF29" s="39"/>
      <c r="AG29" s="39"/>
      <c r="AH29" s="48">
        <f t="shared" si="2"/>
        <v>0</v>
      </c>
      <c r="AI29" s="48">
        <f t="shared" si="2"/>
        <v>0</v>
      </c>
      <c r="AJ29" s="48">
        <f t="shared" si="2"/>
        <v>0</v>
      </c>
      <c r="AK29" s="48">
        <f t="shared" si="2"/>
        <v>0</v>
      </c>
      <c r="AL29" s="48">
        <f t="shared" si="2"/>
        <v>0</v>
      </c>
      <c r="AM29" s="48">
        <f t="shared" si="2"/>
        <v>0</v>
      </c>
    </row>
    <row r="30" spans="1:39" ht="16.5" customHeight="1">
      <c r="A30" s="39">
        <v>24</v>
      </c>
      <c r="B30" s="40">
        <f>VLOOKUP(A30,YearToDate!$A$8:$B$39,2,0)</f>
        <v>0</v>
      </c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39"/>
      <c r="AH30" s="48">
        <f t="shared" si="2"/>
        <v>0</v>
      </c>
      <c r="AI30" s="48">
        <f t="shared" si="2"/>
        <v>0</v>
      </c>
      <c r="AJ30" s="48">
        <f t="shared" si="2"/>
        <v>0</v>
      </c>
      <c r="AK30" s="48">
        <f t="shared" si="2"/>
        <v>0</v>
      </c>
      <c r="AL30" s="48">
        <f t="shared" si="2"/>
        <v>0</v>
      </c>
      <c r="AM30" s="48">
        <f t="shared" si="2"/>
        <v>0</v>
      </c>
    </row>
    <row r="31" spans="1:39" ht="16.5" customHeight="1">
      <c r="A31" s="39">
        <v>25</v>
      </c>
      <c r="B31" s="40">
        <f>VLOOKUP(A31,YearToDate!$A$8:$B$39,2,0)</f>
        <v>0</v>
      </c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  <c r="AA31" s="39"/>
      <c r="AB31" s="39"/>
      <c r="AC31" s="39"/>
      <c r="AD31" s="39"/>
      <c r="AE31" s="39"/>
      <c r="AF31" s="39"/>
      <c r="AG31" s="39"/>
      <c r="AH31" s="48">
        <f t="shared" si="2"/>
        <v>0</v>
      </c>
      <c r="AI31" s="48">
        <f t="shared" si="2"/>
        <v>0</v>
      </c>
      <c r="AJ31" s="48">
        <f t="shared" si="2"/>
        <v>0</v>
      </c>
      <c r="AK31" s="48">
        <f t="shared" si="2"/>
        <v>0</v>
      </c>
      <c r="AL31" s="48">
        <f t="shared" si="2"/>
        <v>0</v>
      </c>
      <c r="AM31" s="48">
        <f t="shared" si="2"/>
        <v>0</v>
      </c>
    </row>
    <row r="32" spans="1:39" ht="16.5" customHeight="1">
      <c r="A32" s="39">
        <v>26</v>
      </c>
      <c r="B32" s="40">
        <f>VLOOKUP(A32,YearToDate!$A$8:$B$39,2,0)</f>
        <v>0</v>
      </c>
      <c r="C32" s="39"/>
      <c r="D32" s="39"/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  <c r="AA32" s="39"/>
      <c r="AB32" s="39"/>
      <c r="AC32" s="39"/>
      <c r="AD32" s="39"/>
      <c r="AE32" s="39"/>
      <c r="AF32" s="39"/>
      <c r="AG32" s="39"/>
      <c r="AH32" s="48">
        <f t="shared" si="2"/>
        <v>0</v>
      </c>
      <c r="AI32" s="48">
        <f t="shared" si="2"/>
        <v>0</v>
      </c>
      <c r="AJ32" s="48">
        <f t="shared" si="2"/>
        <v>0</v>
      </c>
      <c r="AK32" s="48">
        <f t="shared" si="2"/>
        <v>0</v>
      </c>
      <c r="AL32" s="48">
        <f t="shared" si="2"/>
        <v>0</v>
      </c>
      <c r="AM32" s="48">
        <f t="shared" si="2"/>
        <v>0</v>
      </c>
    </row>
    <row r="33" spans="1:39" ht="16.5" customHeight="1">
      <c r="A33" s="39">
        <v>27</v>
      </c>
      <c r="B33" s="40">
        <f>VLOOKUP(A33,YearToDate!$A$8:$B$39,2,0)</f>
        <v>0</v>
      </c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  <c r="AA33" s="39"/>
      <c r="AB33" s="39"/>
      <c r="AC33" s="39"/>
      <c r="AD33" s="39"/>
      <c r="AE33" s="39"/>
      <c r="AF33" s="39"/>
      <c r="AG33" s="39"/>
      <c r="AH33" s="48">
        <f t="shared" si="2"/>
        <v>0</v>
      </c>
      <c r="AI33" s="48">
        <f t="shared" si="2"/>
        <v>0</v>
      </c>
      <c r="AJ33" s="48">
        <f t="shared" si="2"/>
        <v>0</v>
      </c>
      <c r="AK33" s="48">
        <f t="shared" si="2"/>
        <v>0</v>
      </c>
      <c r="AL33" s="48">
        <f t="shared" si="2"/>
        <v>0</v>
      </c>
      <c r="AM33" s="48">
        <f t="shared" si="2"/>
        <v>0</v>
      </c>
    </row>
    <row r="34" spans="1:39" ht="16.5" customHeight="1">
      <c r="A34" s="39">
        <v>28</v>
      </c>
      <c r="B34" s="40">
        <f>VLOOKUP(A34,YearToDate!$A$8:$B$39,2,0)</f>
        <v>0</v>
      </c>
      <c r="C34" s="39"/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  <c r="AA34" s="39"/>
      <c r="AB34" s="39"/>
      <c r="AC34" s="39"/>
      <c r="AD34" s="39"/>
      <c r="AE34" s="39"/>
      <c r="AF34" s="39"/>
      <c r="AG34" s="39"/>
      <c r="AH34" s="48">
        <f t="shared" si="2"/>
        <v>0</v>
      </c>
      <c r="AI34" s="48">
        <f t="shared" si="2"/>
        <v>0</v>
      </c>
      <c r="AJ34" s="48">
        <f t="shared" si="2"/>
        <v>0</v>
      </c>
      <c r="AK34" s="48">
        <f t="shared" si="2"/>
        <v>0</v>
      </c>
      <c r="AL34" s="48">
        <f t="shared" si="2"/>
        <v>0</v>
      </c>
      <c r="AM34" s="48">
        <f t="shared" si="2"/>
        <v>0</v>
      </c>
    </row>
    <row r="35" spans="1:39" ht="16.5" customHeight="1">
      <c r="A35" s="39">
        <v>29</v>
      </c>
      <c r="B35" s="40">
        <f>VLOOKUP(A35,YearToDate!$A$8:$B$39,2,0)</f>
        <v>0</v>
      </c>
      <c r="C35" s="39"/>
      <c r="D35" s="39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  <c r="AA35" s="39"/>
      <c r="AB35" s="39"/>
      <c r="AC35" s="39"/>
      <c r="AD35" s="39"/>
      <c r="AE35" s="39"/>
      <c r="AF35" s="39"/>
      <c r="AG35" s="39"/>
      <c r="AH35" s="48">
        <f t="shared" si="2"/>
        <v>0</v>
      </c>
      <c r="AI35" s="48">
        <f t="shared" si="2"/>
        <v>0</v>
      </c>
      <c r="AJ35" s="48">
        <f t="shared" si="2"/>
        <v>0</v>
      </c>
      <c r="AK35" s="48">
        <f t="shared" si="2"/>
        <v>0</v>
      </c>
      <c r="AL35" s="48">
        <f t="shared" si="2"/>
        <v>0</v>
      </c>
      <c r="AM35" s="48">
        <f t="shared" si="2"/>
        <v>0</v>
      </c>
    </row>
    <row r="36" spans="1:39" ht="16.5" customHeight="1">
      <c r="A36" s="39">
        <v>30</v>
      </c>
      <c r="B36" s="40">
        <f>VLOOKUP(A36,YearToDate!$A$8:$B$39,2,0)</f>
        <v>0</v>
      </c>
      <c r="C36" s="39"/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  <c r="AA36" s="39"/>
      <c r="AB36" s="39"/>
      <c r="AC36" s="39"/>
      <c r="AD36" s="39"/>
      <c r="AE36" s="39"/>
      <c r="AF36" s="39"/>
      <c r="AG36" s="39"/>
      <c r="AH36" s="48">
        <f t="shared" si="2"/>
        <v>0</v>
      </c>
      <c r="AI36" s="48">
        <f t="shared" si="2"/>
        <v>0</v>
      </c>
      <c r="AJ36" s="48">
        <f t="shared" si="2"/>
        <v>0</v>
      </c>
      <c r="AK36" s="48">
        <f t="shared" si="2"/>
        <v>0</v>
      </c>
      <c r="AL36" s="48">
        <f t="shared" si="2"/>
        <v>0</v>
      </c>
      <c r="AM36" s="48">
        <f t="shared" si="2"/>
        <v>0</v>
      </c>
    </row>
    <row r="37" spans="1:39" s="28" customFormat="1" ht="16.5" customHeight="1">
      <c r="A37" s="32"/>
      <c r="B37" s="33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49"/>
      <c r="AI37" s="49"/>
      <c r="AJ37" s="49"/>
      <c r="AK37" s="49"/>
      <c r="AL37" s="49"/>
      <c r="AM37" s="49"/>
    </row>
    <row r="38" spans="1:39" ht="16.5" customHeight="1">
      <c r="A38" s="29" t="str">
        <f>HYPERLINK("https://www.vertex42.com/templates/employee-leave-tracker.html","https://www.vertex42.com/templates/employee-leave-tracker.html")</f>
        <v>https://www.vertex42.com/templates/employee-leave-tracker.html</v>
      </c>
      <c r="B38" s="35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AG38" s="37" t="s">
        <v>3</v>
      </c>
      <c r="AH38" s="50">
        <f t="shared" ref="AH38:AM38" si="3">SUM(AH7:AH37)</f>
        <v>0</v>
      </c>
      <c r="AI38" s="50">
        <f t="shared" si="3"/>
        <v>0</v>
      </c>
      <c r="AJ38" s="50">
        <f t="shared" si="3"/>
        <v>0</v>
      </c>
      <c r="AK38" s="50">
        <f t="shared" si="3"/>
        <v>0</v>
      </c>
      <c r="AL38" s="50">
        <f t="shared" si="3"/>
        <v>0</v>
      </c>
      <c r="AM38" s="50">
        <f t="shared" si="3"/>
        <v>0</v>
      </c>
    </row>
    <row r="39" spans="1:39">
      <c r="A39" s="73"/>
      <c r="B39" s="73"/>
    </row>
  </sheetData>
  <mergeCells count="3">
    <mergeCell ref="A39:B39"/>
    <mergeCell ref="C4:AG4"/>
    <mergeCell ref="AH4:AM4"/>
  </mergeCells>
  <conditionalFormatting sqref="C6:AG6">
    <cfRule type="cellIs" dxfId="7" priority="3" stopIfTrue="1" operator="equal">
      <formula>""</formula>
    </cfRule>
  </conditionalFormatting>
  <conditionalFormatting sqref="C7:AG36">
    <cfRule type="expression" dxfId="6" priority="5" stopIfTrue="1">
      <formula>C$6=""</formula>
    </cfRule>
  </conditionalFormatting>
  <dataValidations count="1">
    <dataValidation type="list" allowBlank="1" sqref="C7:AG36">
      <formula1>$AH$6:$AM$6</formula1>
    </dataValidation>
  </dataValidations>
  <printOptions horizontalCentered="1"/>
  <pageMargins left="0.25" right="0.25" top="0.25" bottom="0.25" header="0.5" footer="0.5"/>
  <pageSetup scale="95" orientation="landscape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stopIfTrue="1" id="{00000000-000E-0000-0900-000002000000}">
            <xm:f>OR(WEEKDAY(C$6,1)=YearToDate!$K$23,WEEKDAY(C$6,1)=YearToDate!$K$25)</xm:f>
            <x14:dxf>
              <fill>
                <patternFill>
                  <bgColor indexed="22"/>
                </patternFill>
              </fill>
            </x14:dxf>
          </x14:cfRule>
          <xm:sqref>C6:AG36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M39"/>
  <sheetViews>
    <sheetView showGridLines="0" workbookViewId="0"/>
  </sheetViews>
  <sheetFormatPr defaultColWidth="9.109375" defaultRowHeight="13.2"/>
  <cols>
    <col min="1" max="1" width="5.44140625" style="18" customWidth="1"/>
    <col min="2" max="2" width="18.6640625" style="18" customWidth="1"/>
    <col min="3" max="33" width="3.33203125" style="18" customWidth="1"/>
    <col min="34" max="39" width="4.33203125" style="18" customWidth="1"/>
    <col min="40" max="16384" width="9.109375" style="18"/>
  </cols>
  <sheetData>
    <row r="1" spans="1:39" ht="26.25" customHeight="1">
      <c r="A1" s="17" t="str">
        <f>"October "&amp;YearToDate!$B$3</f>
        <v>October 2024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26" t="s">
        <v>14</v>
      </c>
    </row>
    <row r="2" spans="1:39">
      <c r="AM2" s="27" t="s">
        <v>26</v>
      </c>
    </row>
    <row r="4" spans="1:39" ht="21.9" customHeight="1">
      <c r="A4" s="63" t="s">
        <v>18</v>
      </c>
      <c r="B4" s="64"/>
      <c r="C4" s="74" t="str">
        <f>YearToDate!$A$5</f>
        <v>V = Vacation,  S = Sick, P = Personal, D = Disability, O = Other Paid, U = Unpaid</v>
      </c>
      <c r="D4" s="74"/>
      <c r="E4" s="74"/>
      <c r="F4" s="74"/>
      <c r="G4" s="74"/>
      <c r="H4" s="74"/>
      <c r="I4" s="74"/>
      <c r="J4" s="74"/>
      <c r="K4" s="74"/>
      <c r="L4" s="74"/>
      <c r="M4" s="74"/>
      <c r="N4" s="74"/>
      <c r="O4" s="74"/>
      <c r="P4" s="74"/>
      <c r="Q4" s="74"/>
      <c r="R4" s="74"/>
      <c r="S4" s="74"/>
      <c r="T4" s="74"/>
      <c r="U4" s="74"/>
      <c r="V4" s="74"/>
      <c r="W4" s="74"/>
      <c r="X4" s="74"/>
      <c r="Y4" s="74"/>
      <c r="Z4" s="74"/>
      <c r="AA4" s="74"/>
      <c r="AB4" s="74"/>
      <c r="AC4" s="74"/>
      <c r="AD4" s="74"/>
      <c r="AE4" s="74"/>
      <c r="AF4" s="74"/>
      <c r="AG4" s="74"/>
      <c r="AH4" s="71" t="s">
        <v>0</v>
      </c>
      <c r="AI4" s="71"/>
      <c r="AJ4" s="71"/>
      <c r="AK4" s="71"/>
      <c r="AL4" s="71"/>
      <c r="AM4" s="71"/>
    </row>
    <row r="5" spans="1:39" ht="16.5" customHeight="1">
      <c r="A5" s="61"/>
      <c r="B5" s="62"/>
      <c r="C5" s="30" t="str">
        <f>IF(C6="","",INDEX({"Su";"M";"Tu";"W";"Th";"F";"Sa"},WEEKDAY(C6,1)))</f>
        <v>Tu</v>
      </c>
      <c r="D5" s="30" t="str">
        <f>IF(D6="","",INDEX({"Su";"M";"Tu";"W";"Th";"F";"Sa"},WEEKDAY(D6,1)))</f>
        <v>W</v>
      </c>
      <c r="E5" s="30" t="str">
        <f>IF(E6="","",INDEX({"Su";"M";"Tu";"W";"Th";"F";"Sa"},WEEKDAY(E6,1)))</f>
        <v>Th</v>
      </c>
      <c r="F5" s="30" t="str">
        <f>IF(F6="","",INDEX({"Su";"M";"Tu";"W";"Th";"F";"Sa"},WEEKDAY(F6,1)))</f>
        <v>F</v>
      </c>
      <c r="G5" s="30" t="str">
        <f>IF(G6="","",INDEX({"Su";"M";"Tu";"W";"Th";"F";"Sa"},WEEKDAY(G6,1)))</f>
        <v>Sa</v>
      </c>
      <c r="H5" s="30" t="str">
        <f>IF(H6="","",INDEX({"Su";"M";"Tu";"W";"Th";"F";"Sa"},WEEKDAY(H6,1)))</f>
        <v>Su</v>
      </c>
      <c r="I5" s="30" t="str">
        <f>IF(I6="","",INDEX({"Su";"M";"Tu";"W";"Th";"F";"Sa"},WEEKDAY(I6,1)))</f>
        <v>M</v>
      </c>
      <c r="J5" s="30" t="str">
        <f>IF(J6="","",INDEX({"Su";"M";"Tu";"W";"Th";"F";"Sa"},WEEKDAY(J6,1)))</f>
        <v>Tu</v>
      </c>
      <c r="K5" s="30" t="str">
        <f>IF(K6="","",INDEX({"Su";"M";"Tu";"W";"Th";"F";"Sa"},WEEKDAY(K6,1)))</f>
        <v>W</v>
      </c>
      <c r="L5" s="30" t="str">
        <f>IF(L6="","",INDEX({"Su";"M";"Tu";"W";"Th";"F";"Sa"},WEEKDAY(L6,1)))</f>
        <v>Th</v>
      </c>
      <c r="M5" s="30" t="str">
        <f>IF(M6="","",INDEX({"Su";"M";"Tu";"W";"Th";"F";"Sa"},WEEKDAY(M6,1)))</f>
        <v>F</v>
      </c>
      <c r="N5" s="30" t="str">
        <f>IF(N6="","",INDEX({"Su";"M";"Tu";"W";"Th";"F";"Sa"},WEEKDAY(N6,1)))</f>
        <v>Sa</v>
      </c>
      <c r="O5" s="30" t="str">
        <f>IF(O6="","",INDEX({"Su";"M";"Tu";"W";"Th";"F";"Sa"},WEEKDAY(O6,1)))</f>
        <v>Su</v>
      </c>
      <c r="P5" s="30" t="str">
        <f>IF(P6="","",INDEX({"Su";"M";"Tu";"W";"Th";"F";"Sa"},WEEKDAY(P6,1)))</f>
        <v>M</v>
      </c>
      <c r="Q5" s="30" t="str">
        <f>IF(Q6="","",INDEX({"Su";"M";"Tu";"W";"Th";"F";"Sa"},WEEKDAY(Q6,1)))</f>
        <v>Tu</v>
      </c>
      <c r="R5" s="30" t="str">
        <f>IF(R6="","",INDEX({"Su";"M";"Tu";"W";"Th";"F";"Sa"},WEEKDAY(R6,1)))</f>
        <v>W</v>
      </c>
      <c r="S5" s="30" t="str">
        <f>IF(S6="","",INDEX({"Su";"M";"Tu";"W";"Th";"F";"Sa"},WEEKDAY(S6,1)))</f>
        <v>Th</v>
      </c>
      <c r="T5" s="30" t="str">
        <f>IF(T6="","",INDEX({"Su";"M";"Tu";"W";"Th";"F";"Sa"},WEEKDAY(T6,1)))</f>
        <v>F</v>
      </c>
      <c r="U5" s="30" t="str">
        <f>IF(U6="","",INDEX({"Su";"M";"Tu";"W";"Th";"F";"Sa"},WEEKDAY(U6,1)))</f>
        <v>Sa</v>
      </c>
      <c r="V5" s="30" t="str">
        <f>IF(V6="","",INDEX({"Su";"M";"Tu";"W";"Th";"F";"Sa"},WEEKDAY(V6,1)))</f>
        <v>Su</v>
      </c>
      <c r="W5" s="30" t="str">
        <f>IF(W6="","",INDEX({"Su";"M";"Tu";"W";"Th";"F";"Sa"},WEEKDAY(W6,1)))</f>
        <v>M</v>
      </c>
      <c r="X5" s="30" t="str">
        <f>IF(X6="","",INDEX({"Su";"M";"Tu";"W";"Th";"F";"Sa"},WEEKDAY(X6,1)))</f>
        <v>Tu</v>
      </c>
      <c r="Y5" s="30" t="str">
        <f>IF(Y6="","",INDEX({"Su";"M";"Tu";"W";"Th";"F";"Sa"},WEEKDAY(Y6,1)))</f>
        <v>W</v>
      </c>
      <c r="Z5" s="30" t="str">
        <f>IF(Z6="","",INDEX({"Su";"M";"Tu";"W";"Th";"F";"Sa"},WEEKDAY(Z6,1)))</f>
        <v>Th</v>
      </c>
      <c r="AA5" s="30" t="str">
        <f>IF(AA6="","",INDEX({"Su";"M";"Tu";"W";"Th";"F";"Sa"},WEEKDAY(AA6,1)))</f>
        <v>F</v>
      </c>
      <c r="AB5" s="30" t="str">
        <f>IF(AB6="","",INDEX({"Su";"M";"Tu";"W";"Th";"F";"Sa"},WEEKDAY(AB6,1)))</f>
        <v>Sa</v>
      </c>
      <c r="AC5" s="30" t="str">
        <f>IF(AC6="","",INDEX({"Su";"M";"Tu";"W";"Th";"F";"Sa"},WEEKDAY(AC6,1)))</f>
        <v>Su</v>
      </c>
      <c r="AD5" s="30" t="str">
        <f>IF(AD6="","",INDEX({"Su";"M";"Tu";"W";"Th";"F";"Sa"},WEEKDAY(AD6,1)))</f>
        <v>M</v>
      </c>
      <c r="AE5" s="30" t="str">
        <f>IF(AE6="","",INDEX({"Su";"M";"Tu";"W";"Th";"F";"Sa"},WEEKDAY(AE6,1)))</f>
        <v>Tu</v>
      </c>
      <c r="AF5" s="30" t="str">
        <f>IF(AF6="","",INDEX({"Su";"M";"Tu";"W";"Th";"F";"Sa"},WEEKDAY(AF6,1)))</f>
        <v>W</v>
      </c>
      <c r="AG5" s="30" t="str">
        <f>IF(AG6="","",INDEX({"Su";"M";"Tu";"W";"Th";"F";"Sa"},WEEKDAY(AG6,1)))</f>
        <v>Th</v>
      </c>
      <c r="AH5" s="65"/>
      <c r="AI5" s="65"/>
      <c r="AJ5" s="65"/>
      <c r="AK5" s="65"/>
      <c r="AL5" s="65"/>
      <c r="AM5" s="65"/>
    </row>
    <row r="6" spans="1:39" ht="16.5" customHeight="1">
      <c r="A6" s="46" t="s">
        <v>7</v>
      </c>
      <c r="B6" s="38" t="s">
        <v>8</v>
      </c>
      <c r="C6" s="44">
        <f>DATE(YearToDate!$B$3,10,1)</f>
        <v>45566</v>
      </c>
      <c r="D6" s="44">
        <f>C6+1</f>
        <v>45567</v>
      </c>
      <c r="E6" s="44">
        <f t="shared" ref="E6:AD6" si="0">D6+1</f>
        <v>45568</v>
      </c>
      <c r="F6" s="44">
        <f t="shared" si="0"/>
        <v>45569</v>
      </c>
      <c r="G6" s="44">
        <f>F6+1</f>
        <v>45570</v>
      </c>
      <c r="H6" s="44">
        <f t="shared" si="0"/>
        <v>45571</v>
      </c>
      <c r="I6" s="44">
        <f t="shared" si="0"/>
        <v>45572</v>
      </c>
      <c r="J6" s="44">
        <f t="shared" si="0"/>
        <v>45573</v>
      </c>
      <c r="K6" s="44">
        <f t="shared" si="0"/>
        <v>45574</v>
      </c>
      <c r="L6" s="44">
        <f t="shared" si="0"/>
        <v>45575</v>
      </c>
      <c r="M6" s="44">
        <f t="shared" si="0"/>
        <v>45576</v>
      </c>
      <c r="N6" s="44">
        <f t="shared" si="0"/>
        <v>45577</v>
      </c>
      <c r="O6" s="44">
        <f t="shared" si="0"/>
        <v>45578</v>
      </c>
      <c r="P6" s="44">
        <f t="shared" si="0"/>
        <v>45579</v>
      </c>
      <c r="Q6" s="44">
        <f t="shared" si="0"/>
        <v>45580</v>
      </c>
      <c r="R6" s="44">
        <f t="shared" si="0"/>
        <v>45581</v>
      </c>
      <c r="S6" s="44">
        <f t="shared" si="0"/>
        <v>45582</v>
      </c>
      <c r="T6" s="44">
        <f t="shared" si="0"/>
        <v>45583</v>
      </c>
      <c r="U6" s="44">
        <f t="shared" si="0"/>
        <v>45584</v>
      </c>
      <c r="V6" s="44">
        <f t="shared" si="0"/>
        <v>45585</v>
      </c>
      <c r="W6" s="44">
        <f t="shared" si="0"/>
        <v>45586</v>
      </c>
      <c r="X6" s="44">
        <f t="shared" si="0"/>
        <v>45587</v>
      </c>
      <c r="Y6" s="44">
        <f t="shared" si="0"/>
        <v>45588</v>
      </c>
      <c r="Z6" s="44">
        <f t="shared" si="0"/>
        <v>45589</v>
      </c>
      <c r="AA6" s="44">
        <f t="shared" si="0"/>
        <v>45590</v>
      </c>
      <c r="AB6" s="44">
        <f t="shared" si="0"/>
        <v>45591</v>
      </c>
      <c r="AC6" s="44">
        <f t="shared" si="0"/>
        <v>45592</v>
      </c>
      <c r="AD6" s="44">
        <f t="shared" si="0"/>
        <v>45593</v>
      </c>
      <c r="AE6" s="44">
        <f>IF(MONTH($AD6+1)&gt;MONTH($C$6),"",$AD6+1)</f>
        <v>45594</v>
      </c>
      <c r="AF6" s="44">
        <f>IF(MONTH($AD6+2)&gt;MONTH($C$6),"",$AD6+2)</f>
        <v>45595</v>
      </c>
      <c r="AG6" s="44">
        <f>IF(MONTH($AD6+3)&gt;MONTH($C$6),"",$AD6+3)</f>
        <v>45596</v>
      </c>
      <c r="AH6" s="31" t="str">
        <f>YearToDate!C8</f>
        <v>V</v>
      </c>
      <c r="AI6" s="31" t="str">
        <f>YearToDate!D8</f>
        <v>S</v>
      </c>
      <c r="AJ6" s="31" t="str">
        <f>YearToDate!E8</f>
        <v>P</v>
      </c>
      <c r="AK6" s="31" t="str">
        <f>YearToDate!F8</f>
        <v>D</v>
      </c>
      <c r="AL6" s="31" t="str">
        <f>YearToDate!G8</f>
        <v>O</v>
      </c>
      <c r="AM6" s="31" t="str">
        <f>YearToDate!H8</f>
        <v>U</v>
      </c>
    </row>
    <row r="7" spans="1:39" ht="16.5" customHeight="1">
      <c r="A7" s="39">
        <v>1</v>
      </c>
      <c r="B7" s="40" t="str">
        <f>VLOOKUP(A7,YearToDate!$A$8:$B$39,2,0)</f>
        <v>Name 1</v>
      </c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48">
        <f>COUNTIF($C7:$AG7,AH$6)+0.5*COUNTIF($C7:$AG7,AH$6&amp;"H")+0.5*COUNTIF($C7:$AG7,"H"&amp;AH$6)</f>
        <v>0</v>
      </c>
      <c r="AI7" s="48">
        <f t="shared" ref="AI7:AM22" si="1">COUNTIF($C7:$AG7,AI$6)+0.5*COUNTIF($C7:$AG7,AI$6&amp;"H")+0.5*COUNTIF($C7:$AG7,"H"&amp;AI$6)</f>
        <v>0</v>
      </c>
      <c r="AJ7" s="48">
        <f t="shared" si="1"/>
        <v>0</v>
      </c>
      <c r="AK7" s="48">
        <f t="shared" si="1"/>
        <v>0</v>
      </c>
      <c r="AL7" s="48">
        <f t="shared" si="1"/>
        <v>0</v>
      </c>
      <c r="AM7" s="48">
        <f t="shared" si="1"/>
        <v>0</v>
      </c>
    </row>
    <row r="8" spans="1:39" ht="16.5" customHeight="1">
      <c r="A8" s="39">
        <v>2</v>
      </c>
      <c r="B8" s="40" t="str">
        <f>VLOOKUP(A8,YearToDate!$A$8:$B$39,2,0)</f>
        <v>Name 2</v>
      </c>
      <c r="C8" s="39"/>
      <c r="D8" s="39"/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48">
        <f t="shared" ref="AH8:AM36" si="2">COUNTIF($C8:$AG8,AH$6)+0.5*COUNTIF($C8:$AG8,AH$6&amp;"H")+0.5*COUNTIF($C8:$AG8,"H"&amp;AH$6)</f>
        <v>0</v>
      </c>
      <c r="AI8" s="48">
        <f t="shared" si="1"/>
        <v>0</v>
      </c>
      <c r="AJ8" s="48">
        <f t="shared" si="1"/>
        <v>0</v>
      </c>
      <c r="AK8" s="48">
        <f t="shared" si="1"/>
        <v>0</v>
      </c>
      <c r="AL8" s="48">
        <f t="shared" si="1"/>
        <v>0</v>
      </c>
      <c r="AM8" s="48">
        <f t="shared" si="1"/>
        <v>0</v>
      </c>
    </row>
    <row r="9" spans="1:39" ht="16.5" customHeight="1">
      <c r="A9" s="39">
        <v>3</v>
      </c>
      <c r="B9" s="40" t="str">
        <f>VLOOKUP(A9,YearToDate!$A$8:$B$39,2,0)</f>
        <v>Name 3</v>
      </c>
      <c r="C9" s="39"/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39"/>
      <c r="AF9" s="39"/>
      <c r="AG9" s="39"/>
      <c r="AH9" s="48">
        <f t="shared" si="2"/>
        <v>0</v>
      </c>
      <c r="AI9" s="48">
        <f t="shared" si="1"/>
        <v>0</v>
      </c>
      <c r="AJ9" s="48">
        <f t="shared" si="1"/>
        <v>0</v>
      </c>
      <c r="AK9" s="48">
        <f t="shared" si="1"/>
        <v>0</v>
      </c>
      <c r="AL9" s="48">
        <f t="shared" si="1"/>
        <v>0</v>
      </c>
      <c r="AM9" s="48">
        <f t="shared" si="1"/>
        <v>0</v>
      </c>
    </row>
    <row r="10" spans="1:39" ht="16.5" customHeight="1">
      <c r="A10" s="39">
        <v>4</v>
      </c>
      <c r="B10" s="40" t="str">
        <f>VLOOKUP(A10,YearToDate!$A$8:$B$39,2,0)</f>
        <v>Name 4</v>
      </c>
      <c r="C10" s="39"/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9"/>
      <c r="AH10" s="48">
        <f t="shared" si="2"/>
        <v>0</v>
      </c>
      <c r="AI10" s="48">
        <f t="shared" si="1"/>
        <v>0</v>
      </c>
      <c r="AJ10" s="48">
        <f t="shared" si="1"/>
        <v>0</v>
      </c>
      <c r="AK10" s="48">
        <f t="shared" si="1"/>
        <v>0</v>
      </c>
      <c r="AL10" s="48">
        <f t="shared" si="1"/>
        <v>0</v>
      </c>
      <c r="AM10" s="48">
        <f t="shared" si="1"/>
        <v>0</v>
      </c>
    </row>
    <row r="11" spans="1:39" ht="16.5" customHeight="1">
      <c r="A11" s="39">
        <v>5</v>
      </c>
      <c r="B11" s="40" t="str">
        <f>VLOOKUP(A11,YearToDate!$A$8:$B$39,2,0)</f>
        <v>Name 5</v>
      </c>
      <c r="C11" s="39"/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  <c r="AG11" s="39"/>
      <c r="AH11" s="48">
        <f t="shared" si="2"/>
        <v>0</v>
      </c>
      <c r="AI11" s="48">
        <f t="shared" si="1"/>
        <v>0</v>
      </c>
      <c r="AJ11" s="48">
        <f t="shared" si="1"/>
        <v>0</v>
      </c>
      <c r="AK11" s="48">
        <f t="shared" si="1"/>
        <v>0</v>
      </c>
      <c r="AL11" s="48">
        <f t="shared" si="1"/>
        <v>0</v>
      </c>
      <c r="AM11" s="48">
        <f t="shared" si="1"/>
        <v>0</v>
      </c>
    </row>
    <row r="12" spans="1:39" ht="16.5" customHeight="1">
      <c r="A12" s="39">
        <v>6</v>
      </c>
      <c r="B12" s="40">
        <f>VLOOKUP(A12,YearToDate!$A$8:$B$39,2,0)</f>
        <v>0</v>
      </c>
      <c r="C12" s="39"/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39"/>
      <c r="AD12" s="39"/>
      <c r="AE12" s="39"/>
      <c r="AF12" s="39"/>
      <c r="AG12" s="39"/>
      <c r="AH12" s="48">
        <f t="shared" si="2"/>
        <v>0</v>
      </c>
      <c r="AI12" s="48">
        <f t="shared" si="1"/>
        <v>0</v>
      </c>
      <c r="AJ12" s="48">
        <f t="shared" si="1"/>
        <v>0</v>
      </c>
      <c r="AK12" s="48">
        <f t="shared" si="1"/>
        <v>0</v>
      </c>
      <c r="AL12" s="48">
        <f t="shared" si="1"/>
        <v>0</v>
      </c>
      <c r="AM12" s="48">
        <f t="shared" si="1"/>
        <v>0</v>
      </c>
    </row>
    <row r="13" spans="1:39" ht="16.5" customHeight="1">
      <c r="A13" s="39">
        <v>7</v>
      </c>
      <c r="B13" s="40">
        <f>VLOOKUP(A13,YearToDate!$A$8:$B$39,2,0)</f>
        <v>0</v>
      </c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39"/>
      <c r="AG13" s="39"/>
      <c r="AH13" s="48">
        <f t="shared" si="2"/>
        <v>0</v>
      </c>
      <c r="AI13" s="48">
        <f t="shared" si="1"/>
        <v>0</v>
      </c>
      <c r="AJ13" s="48">
        <f t="shared" si="1"/>
        <v>0</v>
      </c>
      <c r="AK13" s="48">
        <f t="shared" si="1"/>
        <v>0</v>
      </c>
      <c r="AL13" s="48">
        <f t="shared" si="1"/>
        <v>0</v>
      </c>
      <c r="AM13" s="48">
        <f t="shared" si="1"/>
        <v>0</v>
      </c>
    </row>
    <row r="14" spans="1:39" ht="16.5" customHeight="1">
      <c r="A14" s="39">
        <v>8</v>
      </c>
      <c r="B14" s="40">
        <f>VLOOKUP(A14,YearToDate!$A$8:$B$39,2,0)</f>
        <v>0</v>
      </c>
      <c r="C14" s="39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9"/>
      <c r="AC14" s="39"/>
      <c r="AD14" s="39"/>
      <c r="AE14" s="39"/>
      <c r="AF14" s="39"/>
      <c r="AG14" s="39"/>
      <c r="AH14" s="48">
        <f t="shared" si="2"/>
        <v>0</v>
      </c>
      <c r="AI14" s="48">
        <f t="shared" si="1"/>
        <v>0</v>
      </c>
      <c r="AJ14" s="48">
        <f t="shared" si="1"/>
        <v>0</v>
      </c>
      <c r="AK14" s="48">
        <f t="shared" si="1"/>
        <v>0</v>
      </c>
      <c r="AL14" s="48">
        <f t="shared" si="1"/>
        <v>0</v>
      </c>
      <c r="AM14" s="48">
        <f t="shared" si="1"/>
        <v>0</v>
      </c>
    </row>
    <row r="15" spans="1:39" ht="16.5" customHeight="1">
      <c r="A15" s="39">
        <v>9</v>
      </c>
      <c r="B15" s="40">
        <f>VLOOKUP(A15,YearToDate!$A$8:$B$39,2,0)</f>
        <v>0</v>
      </c>
      <c r="C15" s="39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  <c r="AG15" s="39"/>
      <c r="AH15" s="48">
        <f t="shared" si="2"/>
        <v>0</v>
      </c>
      <c r="AI15" s="48">
        <f t="shared" si="1"/>
        <v>0</v>
      </c>
      <c r="AJ15" s="48">
        <f t="shared" si="1"/>
        <v>0</v>
      </c>
      <c r="AK15" s="48">
        <f t="shared" si="1"/>
        <v>0</v>
      </c>
      <c r="AL15" s="48">
        <f t="shared" si="1"/>
        <v>0</v>
      </c>
      <c r="AM15" s="48">
        <f t="shared" si="1"/>
        <v>0</v>
      </c>
    </row>
    <row r="16" spans="1:39" ht="16.5" customHeight="1">
      <c r="A16" s="39">
        <v>10</v>
      </c>
      <c r="B16" s="40">
        <f>VLOOKUP(A16,YearToDate!$A$8:$B$39,2,0)</f>
        <v>0</v>
      </c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  <c r="AD16" s="39"/>
      <c r="AE16" s="39"/>
      <c r="AF16" s="39"/>
      <c r="AG16" s="39"/>
      <c r="AH16" s="48">
        <f t="shared" si="2"/>
        <v>0</v>
      </c>
      <c r="AI16" s="48">
        <f t="shared" si="1"/>
        <v>0</v>
      </c>
      <c r="AJ16" s="48">
        <f t="shared" si="1"/>
        <v>0</v>
      </c>
      <c r="AK16" s="48">
        <f t="shared" si="1"/>
        <v>0</v>
      </c>
      <c r="AL16" s="48">
        <f t="shared" si="1"/>
        <v>0</v>
      </c>
      <c r="AM16" s="48">
        <f t="shared" si="1"/>
        <v>0</v>
      </c>
    </row>
    <row r="17" spans="1:39" ht="16.5" customHeight="1">
      <c r="A17" s="39">
        <v>11</v>
      </c>
      <c r="B17" s="40">
        <f>VLOOKUP(A17,YearToDate!$A$8:$B$39,2,0)</f>
        <v>0</v>
      </c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  <c r="AG17" s="39"/>
      <c r="AH17" s="48">
        <f t="shared" si="2"/>
        <v>0</v>
      </c>
      <c r="AI17" s="48">
        <f t="shared" si="1"/>
        <v>0</v>
      </c>
      <c r="AJ17" s="48">
        <f t="shared" si="1"/>
        <v>0</v>
      </c>
      <c r="AK17" s="48">
        <f t="shared" si="1"/>
        <v>0</v>
      </c>
      <c r="AL17" s="48">
        <f t="shared" si="1"/>
        <v>0</v>
      </c>
      <c r="AM17" s="48">
        <f t="shared" si="1"/>
        <v>0</v>
      </c>
    </row>
    <row r="18" spans="1:39" ht="16.5" customHeight="1">
      <c r="A18" s="39">
        <v>12</v>
      </c>
      <c r="B18" s="40">
        <f>VLOOKUP(A18,YearToDate!$A$8:$B$39,2,0)</f>
        <v>0</v>
      </c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  <c r="AG18" s="39"/>
      <c r="AH18" s="48">
        <f t="shared" si="2"/>
        <v>0</v>
      </c>
      <c r="AI18" s="48">
        <f t="shared" si="1"/>
        <v>0</v>
      </c>
      <c r="AJ18" s="48">
        <f t="shared" si="1"/>
        <v>0</v>
      </c>
      <c r="AK18" s="48">
        <f t="shared" si="1"/>
        <v>0</v>
      </c>
      <c r="AL18" s="48">
        <f t="shared" si="1"/>
        <v>0</v>
      </c>
      <c r="AM18" s="48">
        <f t="shared" si="1"/>
        <v>0</v>
      </c>
    </row>
    <row r="19" spans="1:39" ht="16.5" customHeight="1">
      <c r="A19" s="39">
        <v>13</v>
      </c>
      <c r="B19" s="40">
        <f>VLOOKUP(A19,YearToDate!$A$8:$B$39,2,0)</f>
        <v>0</v>
      </c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48">
        <f t="shared" si="2"/>
        <v>0</v>
      </c>
      <c r="AI19" s="48">
        <f t="shared" si="1"/>
        <v>0</v>
      </c>
      <c r="AJ19" s="48">
        <f t="shared" si="1"/>
        <v>0</v>
      </c>
      <c r="AK19" s="48">
        <f t="shared" si="1"/>
        <v>0</v>
      </c>
      <c r="AL19" s="48">
        <f t="shared" si="1"/>
        <v>0</v>
      </c>
      <c r="AM19" s="48">
        <f t="shared" si="1"/>
        <v>0</v>
      </c>
    </row>
    <row r="20" spans="1:39" ht="16.5" customHeight="1">
      <c r="A20" s="39">
        <v>14</v>
      </c>
      <c r="B20" s="40">
        <f>VLOOKUP(A20,YearToDate!$A$8:$B$39,2,0)</f>
        <v>0</v>
      </c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  <c r="AA20" s="39"/>
      <c r="AB20" s="39"/>
      <c r="AC20" s="39"/>
      <c r="AD20" s="39"/>
      <c r="AE20" s="39"/>
      <c r="AF20" s="39"/>
      <c r="AG20" s="39"/>
      <c r="AH20" s="48">
        <f t="shared" si="2"/>
        <v>0</v>
      </c>
      <c r="AI20" s="48">
        <f t="shared" si="1"/>
        <v>0</v>
      </c>
      <c r="AJ20" s="48">
        <f t="shared" si="1"/>
        <v>0</v>
      </c>
      <c r="AK20" s="48">
        <f t="shared" si="1"/>
        <v>0</v>
      </c>
      <c r="AL20" s="48">
        <f t="shared" si="1"/>
        <v>0</v>
      </c>
      <c r="AM20" s="48">
        <f t="shared" si="1"/>
        <v>0</v>
      </c>
    </row>
    <row r="21" spans="1:39" ht="16.5" customHeight="1">
      <c r="A21" s="39">
        <v>15</v>
      </c>
      <c r="B21" s="40">
        <f>VLOOKUP(A21,YearToDate!$A$8:$B$39,2,0)</f>
        <v>0</v>
      </c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  <c r="AG21" s="39"/>
      <c r="AH21" s="48">
        <f t="shared" si="2"/>
        <v>0</v>
      </c>
      <c r="AI21" s="48">
        <f t="shared" si="1"/>
        <v>0</v>
      </c>
      <c r="AJ21" s="48">
        <f t="shared" si="1"/>
        <v>0</v>
      </c>
      <c r="AK21" s="48">
        <f t="shared" si="1"/>
        <v>0</v>
      </c>
      <c r="AL21" s="48">
        <f t="shared" si="1"/>
        <v>0</v>
      </c>
      <c r="AM21" s="48">
        <f t="shared" si="1"/>
        <v>0</v>
      </c>
    </row>
    <row r="22" spans="1:39" ht="16.5" customHeight="1">
      <c r="A22" s="39">
        <v>16</v>
      </c>
      <c r="B22" s="40">
        <f>VLOOKUP(A22,YearToDate!$A$8:$B$39,2,0)</f>
        <v>0</v>
      </c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H22" s="48">
        <f t="shared" si="2"/>
        <v>0</v>
      </c>
      <c r="AI22" s="48">
        <f t="shared" si="1"/>
        <v>0</v>
      </c>
      <c r="AJ22" s="48">
        <f t="shared" si="1"/>
        <v>0</v>
      </c>
      <c r="AK22" s="48">
        <f t="shared" si="1"/>
        <v>0</v>
      </c>
      <c r="AL22" s="48">
        <f t="shared" si="1"/>
        <v>0</v>
      </c>
      <c r="AM22" s="48">
        <f t="shared" si="1"/>
        <v>0</v>
      </c>
    </row>
    <row r="23" spans="1:39" ht="16.5" customHeight="1">
      <c r="A23" s="39">
        <v>17</v>
      </c>
      <c r="B23" s="40">
        <f>VLOOKUP(A23,YearToDate!$A$8:$B$39,2,0)</f>
        <v>0</v>
      </c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39"/>
      <c r="AG23" s="39"/>
      <c r="AH23" s="48">
        <f t="shared" si="2"/>
        <v>0</v>
      </c>
      <c r="AI23" s="48">
        <f t="shared" si="2"/>
        <v>0</v>
      </c>
      <c r="AJ23" s="48">
        <f t="shared" si="2"/>
        <v>0</v>
      </c>
      <c r="AK23" s="48">
        <f t="shared" si="2"/>
        <v>0</v>
      </c>
      <c r="AL23" s="48">
        <f t="shared" si="2"/>
        <v>0</v>
      </c>
      <c r="AM23" s="48">
        <f t="shared" si="2"/>
        <v>0</v>
      </c>
    </row>
    <row r="24" spans="1:39" ht="16.5" customHeight="1">
      <c r="A24" s="39">
        <v>18</v>
      </c>
      <c r="B24" s="40">
        <f>VLOOKUP(A24,YearToDate!$A$8:$B$39,2,0)</f>
        <v>0</v>
      </c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39"/>
      <c r="AG24" s="39"/>
      <c r="AH24" s="48">
        <f t="shared" si="2"/>
        <v>0</v>
      </c>
      <c r="AI24" s="48">
        <f t="shared" si="2"/>
        <v>0</v>
      </c>
      <c r="AJ24" s="48">
        <f t="shared" si="2"/>
        <v>0</v>
      </c>
      <c r="AK24" s="48">
        <f t="shared" si="2"/>
        <v>0</v>
      </c>
      <c r="AL24" s="48">
        <f t="shared" si="2"/>
        <v>0</v>
      </c>
      <c r="AM24" s="48">
        <f t="shared" si="2"/>
        <v>0</v>
      </c>
    </row>
    <row r="25" spans="1:39" ht="16.5" customHeight="1">
      <c r="A25" s="39">
        <v>19</v>
      </c>
      <c r="B25" s="40">
        <f>VLOOKUP(A25,YearToDate!$A$8:$B$39,2,0)</f>
        <v>0</v>
      </c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  <c r="AA25" s="39"/>
      <c r="AB25" s="39"/>
      <c r="AC25" s="39"/>
      <c r="AD25" s="39"/>
      <c r="AE25" s="39"/>
      <c r="AF25" s="39"/>
      <c r="AG25" s="39"/>
      <c r="AH25" s="48">
        <f t="shared" si="2"/>
        <v>0</v>
      </c>
      <c r="AI25" s="48">
        <f t="shared" si="2"/>
        <v>0</v>
      </c>
      <c r="AJ25" s="48">
        <f t="shared" si="2"/>
        <v>0</v>
      </c>
      <c r="AK25" s="48">
        <f t="shared" si="2"/>
        <v>0</v>
      </c>
      <c r="AL25" s="48">
        <f t="shared" si="2"/>
        <v>0</v>
      </c>
      <c r="AM25" s="48">
        <f t="shared" si="2"/>
        <v>0</v>
      </c>
    </row>
    <row r="26" spans="1:39" ht="16.5" customHeight="1">
      <c r="A26" s="39">
        <v>20</v>
      </c>
      <c r="B26" s="40">
        <f>VLOOKUP(A26,YearToDate!$A$8:$B$39,2,0)</f>
        <v>0</v>
      </c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  <c r="AA26" s="39"/>
      <c r="AB26" s="39"/>
      <c r="AC26" s="39"/>
      <c r="AD26" s="39"/>
      <c r="AE26" s="39"/>
      <c r="AF26" s="39"/>
      <c r="AG26" s="39"/>
      <c r="AH26" s="48">
        <f t="shared" si="2"/>
        <v>0</v>
      </c>
      <c r="AI26" s="48">
        <f t="shared" si="2"/>
        <v>0</v>
      </c>
      <c r="AJ26" s="48">
        <f t="shared" si="2"/>
        <v>0</v>
      </c>
      <c r="AK26" s="48">
        <f t="shared" si="2"/>
        <v>0</v>
      </c>
      <c r="AL26" s="48">
        <f t="shared" si="2"/>
        <v>0</v>
      </c>
      <c r="AM26" s="48">
        <f t="shared" si="2"/>
        <v>0</v>
      </c>
    </row>
    <row r="27" spans="1:39" ht="16.5" customHeight="1">
      <c r="A27" s="39">
        <v>21</v>
      </c>
      <c r="B27" s="40">
        <f>VLOOKUP(A27,YearToDate!$A$8:$B$39,2,0)</f>
        <v>0</v>
      </c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  <c r="AA27" s="39"/>
      <c r="AB27" s="39"/>
      <c r="AC27" s="39"/>
      <c r="AD27" s="39"/>
      <c r="AE27" s="39"/>
      <c r="AF27" s="39"/>
      <c r="AG27" s="39"/>
      <c r="AH27" s="48">
        <f t="shared" si="2"/>
        <v>0</v>
      </c>
      <c r="AI27" s="48">
        <f t="shared" si="2"/>
        <v>0</v>
      </c>
      <c r="AJ27" s="48">
        <f t="shared" si="2"/>
        <v>0</v>
      </c>
      <c r="AK27" s="48">
        <f t="shared" si="2"/>
        <v>0</v>
      </c>
      <c r="AL27" s="48">
        <f t="shared" si="2"/>
        <v>0</v>
      </c>
      <c r="AM27" s="48">
        <f t="shared" si="2"/>
        <v>0</v>
      </c>
    </row>
    <row r="28" spans="1:39" ht="16.5" customHeight="1">
      <c r="A28" s="39">
        <v>22</v>
      </c>
      <c r="B28" s="40">
        <f>VLOOKUP(A28,YearToDate!$A$8:$B$39,2,0)</f>
        <v>0</v>
      </c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  <c r="AA28" s="39"/>
      <c r="AB28" s="39"/>
      <c r="AC28" s="39"/>
      <c r="AD28" s="39"/>
      <c r="AE28" s="39"/>
      <c r="AF28" s="39"/>
      <c r="AG28" s="39"/>
      <c r="AH28" s="48">
        <f t="shared" si="2"/>
        <v>0</v>
      </c>
      <c r="AI28" s="48">
        <f t="shared" si="2"/>
        <v>0</v>
      </c>
      <c r="AJ28" s="48">
        <f t="shared" si="2"/>
        <v>0</v>
      </c>
      <c r="AK28" s="48">
        <f t="shared" si="2"/>
        <v>0</v>
      </c>
      <c r="AL28" s="48">
        <f t="shared" si="2"/>
        <v>0</v>
      </c>
      <c r="AM28" s="48">
        <f t="shared" si="2"/>
        <v>0</v>
      </c>
    </row>
    <row r="29" spans="1:39" ht="16.5" customHeight="1">
      <c r="A29" s="39">
        <v>23</v>
      </c>
      <c r="B29" s="40">
        <f>VLOOKUP(A29,YearToDate!$A$8:$B$39,2,0)</f>
        <v>0</v>
      </c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  <c r="AA29" s="39"/>
      <c r="AB29" s="39"/>
      <c r="AC29" s="39"/>
      <c r="AD29" s="39"/>
      <c r="AE29" s="39"/>
      <c r="AF29" s="39"/>
      <c r="AG29" s="39"/>
      <c r="AH29" s="48">
        <f t="shared" si="2"/>
        <v>0</v>
      </c>
      <c r="AI29" s="48">
        <f t="shared" si="2"/>
        <v>0</v>
      </c>
      <c r="AJ29" s="48">
        <f t="shared" si="2"/>
        <v>0</v>
      </c>
      <c r="AK29" s="48">
        <f t="shared" si="2"/>
        <v>0</v>
      </c>
      <c r="AL29" s="48">
        <f t="shared" si="2"/>
        <v>0</v>
      </c>
      <c r="AM29" s="48">
        <f t="shared" si="2"/>
        <v>0</v>
      </c>
    </row>
    <row r="30" spans="1:39" ht="16.5" customHeight="1">
      <c r="A30" s="39">
        <v>24</v>
      </c>
      <c r="B30" s="40">
        <f>VLOOKUP(A30,YearToDate!$A$8:$B$39,2,0)</f>
        <v>0</v>
      </c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39"/>
      <c r="AH30" s="48">
        <f t="shared" si="2"/>
        <v>0</v>
      </c>
      <c r="AI30" s="48">
        <f t="shared" si="2"/>
        <v>0</v>
      </c>
      <c r="AJ30" s="48">
        <f t="shared" si="2"/>
        <v>0</v>
      </c>
      <c r="AK30" s="48">
        <f t="shared" si="2"/>
        <v>0</v>
      </c>
      <c r="AL30" s="48">
        <f t="shared" si="2"/>
        <v>0</v>
      </c>
      <c r="AM30" s="48">
        <f t="shared" si="2"/>
        <v>0</v>
      </c>
    </row>
    <row r="31" spans="1:39" ht="16.5" customHeight="1">
      <c r="A31" s="39">
        <v>25</v>
      </c>
      <c r="B31" s="40">
        <f>VLOOKUP(A31,YearToDate!$A$8:$B$39,2,0)</f>
        <v>0</v>
      </c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  <c r="AA31" s="39"/>
      <c r="AB31" s="39"/>
      <c r="AC31" s="39"/>
      <c r="AD31" s="39"/>
      <c r="AE31" s="39"/>
      <c r="AF31" s="39"/>
      <c r="AG31" s="39"/>
      <c r="AH31" s="48">
        <f t="shared" si="2"/>
        <v>0</v>
      </c>
      <c r="AI31" s="48">
        <f t="shared" si="2"/>
        <v>0</v>
      </c>
      <c r="AJ31" s="48">
        <f t="shared" si="2"/>
        <v>0</v>
      </c>
      <c r="AK31" s="48">
        <f t="shared" si="2"/>
        <v>0</v>
      </c>
      <c r="AL31" s="48">
        <f t="shared" si="2"/>
        <v>0</v>
      </c>
      <c r="AM31" s="48">
        <f t="shared" si="2"/>
        <v>0</v>
      </c>
    </row>
    <row r="32" spans="1:39" ht="16.5" customHeight="1">
      <c r="A32" s="39">
        <v>26</v>
      </c>
      <c r="B32" s="40">
        <f>VLOOKUP(A32,YearToDate!$A$8:$B$39,2,0)</f>
        <v>0</v>
      </c>
      <c r="C32" s="39"/>
      <c r="D32" s="39"/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  <c r="AA32" s="39"/>
      <c r="AB32" s="39"/>
      <c r="AC32" s="39"/>
      <c r="AD32" s="39"/>
      <c r="AE32" s="39"/>
      <c r="AF32" s="39"/>
      <c r="AG32" s="39"/>
      <c r="AH32" s="48">
        <f t="shared" si="2"/>
        <v>0</v>
      </c>
      <c r="AI32" s="48">
        <f t="shared" si="2"/>
        <v>0</v>
      </c>
      <c r="AJ32" s="48">
        <f t="shared" si="2"/>
        <v>0</v>
      </c>
      <c r="AK32" s="48">
        <f t="shared" si="2"/>
        <v>0</v>
      </c>
      <c r="AL32" s="48">
        <f t="shared" si="2"/>
        <v>0</v>
      </c>
      <c r="AM32" s="48">
        <f t="shared" si="2"/>
        <v>0</v>
      </c>
    </row>
    <row r="33" spans="1:39" ht="16.5" customHeight="1">
      <c r="A33" s="39">
        <v>27</v>
      </c>
      <c r="B33" s="40">
        <f>VLOOKUP(A33,YearToDate!$A$8:$B$39,2,0)</f>
        <v>0</v>
      </c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  <c r="AA33" s="39"/>
      <c r="AB33" s="39"/>
      <c r="AC33" s="39"/>
      <c r="AD33" s="39"/>
      <c r="AE33" s="39"/>
      <c r="AF33" s="39"/>
      <c r="AG33" s="39"/>
      <c r="AH33" s="48">
        <f t="shared" si="2"/>
        <v>0</v>
      </c>
      <c r="AI33" s="48">
        <f t="shared" si="2"/>
        <v>0</v>
      </c>
      <c r="AJ33" s="48">
        <f t="shared" si="2"/>
        <v>0</v>
      </c>
      <c r="AK33" s="48">
        <f t="shared" si="2"/>
        <v>0</v>
      </c>
      <c r="AL33" s="48">
        <f t="shared" si="2"/>
        <v>0</v>
      </c>
      <c r="AM33" s="48">
        <f t="shared" si="2"/>
        <v>0</v>
      </c>
    </row>
    <row r="34" spans="1:39" ht="16.5" customHeight="1">
      <c r="A34" s="39">
        <v>28</v>
      </c>
      <c r="B34" s="40">
        <f>VLOOKUP(A34,YearToDate!$A$8:$B$39,2,0)</f>
        <v>0</v>
      </c>
      <c r="C34" s="39"/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  <c r="AA34" s="39"/>
      <c r="AB34" s="39"/>
      <c r="AC34" s="39"/>
      <c r="AD34" s="39"/>
      <c r="AE34" s="39"/>
      <c r="AF34" s="39"/>
      <c r="AG34" s="39"/>
      <c r="AH34" s="48">
        <f t="shared" si="2"/>
        <v>0</v>
      </c>
      <c r="AI34" s="48">
        <f t="shared" si="2"/>
        <v>0</v>
      </c>
      <c r="AJ34" s="48">
        <f t="shared" si="2"/>
        <v>0</v>
      </c>
      <c r="AK34" s="48">
        <f t="shared" si="2"/>
        <v>0</v>
      </c>
      <c r="AL34" s="48">
        <f t="shared" si="2"/>
        <v>0</v>
      </c>
      <c r="AM34" s="48">
        <f t="shared" si="2"/>
        <v>0</v>
      </c>
    </row>
    <row r="35" spans="1:39" ht="16.5" customHeight="1">
      <c r="A35" s="39">
        <v>29</v>
      </c>
      <c r="B35" s="40">
        <f>VLOOKUP(A35,YearToDate!$A$8:$B$39,2,0)</f>
        <v>0</v>
      </c>
      <c r="C35" s="39"/>
      <c r="D35" s="39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  <c r="AA35" s="39"/>
      <c r="AB35" s="39"/>
      <c r="AC35" s="39"/>
      <c r="AD35" s="39"/>
      <c r="AE35" s="39"/>
      <c r="AF35" s="39"/>
      <c r="AG35" s="39"/>
      <c r="AH35" s="48">
        <f t="shared" si="2"/>
        <v>0</v>
      </c>
      <c r="AI35" s="48">
        <f t="shared" si="2"/>
        <v>0</v>
      </c>
      <c r="AJ35" s="48">
        <f t="shared" si="2"/>
        <v>0</v>
      </c>
      <c r="AK35" s="48">
        <f t="shared" si="2"/>
        <v>0</v>
      </c>
      <c r="AL35" s="48">
        <f t="shared" si="2"/>
        <v>0</v>
      </c>
      <c r="AM35" s="48">
        <f t="shared" si="2"/>
        <v>0</v>
      </c>
    </row>
    <row r="36" spans="1:39" ht="16.5" customHeight="1">
      <c r="A36" s="39">
        <v>30</v>
      </c>
      <c r="B36" s="40">
        <f>VLOOKUP(A36,YearToDate!$A$8:$B$39,2,0)</f>
        <v>0</v>
      </c>
      <c r="C36" s="39"/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  <c r="AA36" s="39"/>
      <c r="AB36" s="39"/>
      <c r="AC36" s="39"/>
      <c r="AD36" s="39"/>
      <c r="AE36" s="39"/>
      <c r="AF36" s="39"/>
      <c r="AG36" s="39"/>
      <c r="AH36" s="48">
        <f t="shared" si="2"/>
        <v>0</v>
      </c>
      <c r="AI36" s="48">
        <f t="shared" si="2"/>
        <v>0</v>
      </c>
      <c r="AJ36" s="48">
        <f t="shared" si="2"/>
        <v>0</v>
      </c>
      <c r="AK36" s="48">
        <f t="shared" si="2"/>
        <v>0</v>
      </c>
      <c r="AL36" s="48">
        <f t="shared" si="2"/>
        <v>0</v>
      </c>
      <c r="AM36" s="48">
        <f t="shared" si="2"/>
        <v>0</v>
      </c>
    </row>
    <row r="37" spans="1:39" s="28" customFormat="1" ht="16.5" customHeight="1">
      <c r="A37" s="32"/>
      <c r="B37" s="33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49"/>
      <c r="AI37" s="49"/>
      <c r="AJ37" s="49"/>
      <c r="AK37" s="49"/>
      <c r="AL37" s="49"/>
      <c r="AM37" s="49"/>
    </row>
    <row r="38" spans="1:39" ht="16.5" customHeight="1">
      <c r="A38" s="29" t="str">
        <f>HYPERLINK("https://www.vertex42.com/templates/employee-leave-tracker.html","https://www.vertex42.com/templates/employee-leave-tracker.html")</f>
        <v>https://www.vertex42.com/templates/employee-leave-tracker.html</v>
      </c>
      <c r="B38" s="35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AG38" s="37" t="s">
        <v>3</v>
      </c>
      <c r="AH38" s="50">
        <f t="shared" ref="AH38:AM38" si="3">SUM(AH7:AH37)</f>
        <v>0</v>
      </c>
      <c r="AI38" s="50">
        <f t="shared" si="3"/>
        <v>0</v>
      </c>
      <c r="AJ38" s="50">
        <f t="shared" si="3"/>
        <v>0</v>
      </c>
      <c r="AK38" s="50">
        <f t="shared" si="3"/>
        <v>0</v>
      </c>
      <c r="AL38" s="50">
        <f t="shared" si="3"/>
        <v>0</v>
      </c>
      <c r="AM38" s="50">
        <f t="shared" si="3"/>
        <v>0</v>
      </c>
    </row>
    <row r="39" spans="1:39">
      <c r="A39" s="73"/>
      <c r="B39" s="73"/>
    </row>
  </sheetData>
  <mergeCells count="3">
    <mergeCell ref="A39:B39"/>
    <mergeCell ref="C4:AG4"/>
    <mergeCell ref="AH4:AM4"/>
  </mergeCells>
  <conditionalFormatting sqref="C6:AG6">
    <cfRule type="cellIs" dxfId="5" priority="3" stopIfTrue="1" operator="equal">
      <formula>""</formula>
    </cfRule>
  </conditionalFormatting>
  <conditionalFormatting sqref="C7:AG36">
    <cfRule type="expression" dxfId="4" priority="5" stopIfTrue="1">
      <formula>C$6=""</formula>
    </cfRule>
  </conditionalFormatting>
  <dataValidations count="1">
    <dataValidation type="list" allowBlank="1" sqref="C7:AG36">
      <formula1>$AH$6:$AM$6</formula1>
    </dataValidation>
  </dataValidations>
  <printOptions horizontalCentered="1"/>
  <pageMargins left="0.25" right="0.25" top="0.25" bottom="0.25" header="0.5" footer="0.5"/>
  <pageSetup scale="95" orientation="landscape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stopIfTrue="1" id="{00000000-000E-0000-0A00-000002000000}">
            <xm:f>OR(WEEKDAY(C$6,1)=YearToDate!$K$23,WEEKDAY(C$6,1)=YearToDate!$K$25)</xm:f>
            <x14:dxf>
              <fill>
                <patternFill>
                  <bgColor indexed="22"/>
                </patternFill>
              </fill>
            </x14:dxf>
          </x14:cfRule>
          <xm:sqref>C6:AG36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M39"/>
  <sheetViews>
    <sheetView showGridLines="0" workbookViewId="0"/>
  </sheetViews>
  <sheetFormatPr defaultColWidth="9.109375" defaultRowHeight="13.2"/>
  <cols>
    <col min="1" max="1" width="5.44140625" style="18" customWidth="1"/>
    <col min="2" max="2" width="18.6640625" style="18" customWidth="1"/>
    <col min="3" max="33" width="3.33203125" style="18" customWidth="1"/>
    <col min="34" max="39" width="4.33203125" style="18" customWidth="1"/>
    <col min="40" max="16384" width="9.109375" style="18"/>
  </cols>
  <sheetData>
    <row r="1" spans="1:39" ht="26.25" customHeight="1">
      <c r="A1" s="17" t="str">
        <f>"November "&amp;YearToDate!$B$3</f>
        <v>November 2024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26" t="s">
        <v>14</v>
      </c>
    </row>
    <row r="2" spans="1:39">
      <c r="AM2" s="27" t="s">
        <v>26</v>
      </c>
    </row>
    <row r="4" spans="1:39" ht="21.9" customHeight="1">
      <c r="A4" s="63" t="s">
        <v>18</v>
      </c>
      <c r="B4" s="64"/>
      <c r="C4" s="74" t="str">
        <f>YearToDate!$A$5</f>
        <v>V = Vacation,  S = Sick, P = Personal, D = Disability, O = Other Paid, U = Unpaid</v>
      </c>
      <c r="D4" s="74"/>
      <c r="E4" s="74"/>
      <c r="F4" s="74"/>
      <c r="G4" s="74"/>
      <c r="H4" s="74"/>
      <c r="I4" s="74"/>
      <c r="J4" s="74"/>
      <c r="K4" s="74"/>
      <c r="L4" s="74"/>
      <c r="M4" s="74"/>
      <c r="N4" s="74"/>
      <c r="O4" s="74"/>
      <c r="P4" s="74"/>
      <c r="Q4" s="74"/>
      <c r="R4" s="74"/>
      <c r="S4" s="74"/>
      <c r="T4" s="74"/>
      <c r="U4" s="74"/>
      <c r="V4" s="74"/>
      <c r="W4" s="74"/>
      <c r="X4" s="74"/>
      <c r="Y4" s="74"/>
      <c r="Z4" s="74"/>
      <c r="AA4" s="74"/>
      <c r="AB4" s="74"/>
      <c r="AC4" s="74"/>
      <c r="AD4" s="74"/>
      <c r="AE4" s="74"/>
      <c r="AF4" s="74"/>
      <c r="AG4" s="74"/>
      <c r="AH4" s="71" t="s">
        <v>0</v>
      </c>
      <c r="AI4" s="71"/>
      <c r="AJ4" s="71"/>
      <c r="AK4" s="71"/>
      <c r="AL4" s="71"/>
      <c r="AM4" s="71"/>
    </row>
    <row r="5" spans="1:39" ht="16.5" customHeight="1">
      <c r="A5" s="61"/>
      <c r="B5" s="62"/>
      <c r="C5" s="30" t="str">
        <f>IF(C6="","",INDEX({"Su";"M";"Tu";"W";"Th";"F";"Sa"},WEEKDAY(C6,1)))</f>
        <v>F</v>
      </c>
      <c r="D5" s="30" t="str">
        <f>IF(D6="","",INDEX({"Su";"M";"Tu";"W";"Th";"F";"Sa"},WEEKDAY(D6,1)))</f>
        <v>Sa</v>
      </c>
      <c r="E5" s="30" t="str">
        <f>IF(E6="","",INDEX({"Su";"M";"Tu";"W";"Th";"F";"Sa"},WEEKDAY(E6,1)))</f>
        <v>Su</v>
      </c>
      <c r="F5" s="30" t="str">
        <f>IF(F6="","",INDEX({"Su";"M";"Tu";"W";"Th";"F";"Sa"},WEEKDAY(F6,1)))</f>
        <v>M</v>
      </c>
      <c r="G5" s="30" t="str">
        <f>IF(G6="","",INDEX({"Su";"M";"Tu";"W";"Th";"F";"Sa"},WEEKDAY(G6,1)))</f>
        <v>Tu</v>
      </c>
      <c r="H5" s="30" t="str">
        <f>IF(H6="","",INDEX({"Su";"M";"Tu";"W";"Th";"F";"Sa"},WEEKDAY(H6,1)))</f>
        <v>W</v>
      </c>
      <c r="I5" s="30" t="str">
        <f>IF(I6="","",INDEX({"Su";"M";"Tu";"W";"Th";"F";"Sa"},WEEKDAY(I6,1)))</f>
        <v>Th</v>
      </c>
      <c r="J5" s="30" t="str">
        <f>IF(J6="","",INDEX({"Su";"M";"Tu";"W";"Th";"F";"Sa"},WEEKDAY(J6,1)))</f>
        <v>F</v>
      </c>
      <c r="K5" s="30" t="str">
        <f>IF(K6="","",INDEX({"Su";"M";"Tu";"W";"Th";"F";"Sa"},WEEKDAY(K6,1)))</f>
        <v>Sa</v>
      </c>
      <c r="L5" s="30" t="str">
        <f>IF(L6="","",INDEX({"Su";"M";"Tu";"W";"Th";"F";"Sa"},WEEKDAY(L6,1)))</f>
        <v>Su</v>
      </c>
      <c r="M5" s="30" t="str">
        <f>IF(M6="","",INDEX({"Su";"M";"Tu";"W";"Th";"F";"Sa"},WEEKDAY(M6,1)))</f>
        <v>M</v>
      </c>
      <c r="N5" s="30" t="str">
        <f>IF(N6="","",INDEX({"Su";"M";"Tu";"W";"Th";"F";"Sa"},WEEKDAY(N6,1)))</f>
        <v>Tu</v>
      </c>
      <c r="O5" s="30" t="str">
        <f>IF(O6="","",INDEX({"Su";"M";"Tu";"W";"Th";"F";"Sa"},WEEKDAY(O6,1)))</f>
        <v>W</v>
      </c>
      <c r="P5" s="30" t="str">
        <f>IF(P6="","",INDEX({"Su";"M";"Tu";"W";"Th";"F";"Sa"},WEEKDAY(P6,1)))</f>
        <v>Th</v>
      </c>
      <c r="Q5" s="30" t="str">
        <f>IF(Q6="","",INDEX({"Su";"M";"Tu";"W";"Th";"F";"Sa"},WEEKDAY(Q6,1)))</f>
        <v>F</v>
      </c>
      <c r="R5" s="30" t="str">
        <f>IF(R6="","",INDEX({"Su";"M";"Tu";"W";"Th";"F";"Sa"},WEEKDAY(R6,1)))</f>
        <v>Sa</v>
      </c>
      <c r="S5" s="30" t="str">
        <f>IF(S6="","",INDEX({"Su";"M";"Tu";"W";"Th";"F";"Sa"},WEEKDAY(S6,1)))</f>
        <v>Su</v>
      </c>
      <c r="T5" s="30" t="str">
        <f>IF(T6="","",INDEX({"Su";"M";"Tu";"W";"Th";"F";"Sa"},WEEKDAY(T6,1)))</f>
        <v>M</v>
      </c>
      <c r="U5" s="30" t="str">
        <f>IF(U6="","",INDEX({"Su";"M";"Tu";"W";"Th";"F";"Sa"},WEEKDAY(U6,1)))</f>
        <v>Tu</v>
      </c>
      <c r="V5" s="30" t="str">
        <f>IF(V6="","",INDEX({"Su";"M";"Tu";"W";"Th";"F";"Sa"},WEEKDAY(V6,1)))</f>
        <v>W</v>
      </c>
      <c r="W5" s="30" t="str">
        <f>IF(W6="","",INDEX({"Su";"M";"Tu";"W";"Th";"F";"Sa"},WEEKDAY(W6,1)))</f>
        <v>Th</v>
      </c>
      <c r="X5" s="30" t="str">
        <f>IF(X6="","",INDEX({"Su";"M";"Tu";"W";"Th";"F";"Sa"},WEEKDAY(X6,1)))</f>
        <v>F</v>
      </c>
      <c r="Y5" s="30" t="str">
        <f>IF(Y6="","",INDEX({"Su";"M";"Tu";"W";"Th";"F";"Sa"},WEEKDAY(Y6,1)))</f>
        <v>Sa</v>
      </c>
      <c r="Z5" s="30" t="str">
        <f>IF(Z6="","",INDEX({"Su";"M";"Tu";"W";"Th";"F";"Sa"},WEEKDAY(Z6,1)))</f>
        <v>Su</v>
      </c>
      <c r="AA5" s="30" t="str">
        <f>IF(AA6="","",INDEX({"Su";"M";"Tu";"W";"Th";"F";"Sa"},WEEKDAY(AA6,1)))</f>
        <v>M</v>
      </c>
      <c r="AB5" s="30" t="str">
        <f>IF(AB6="","",INDEX({"Su";"M";"Tu";"W";"Th";"F";"Sa"},WEEKDAY(AB6,1)))</f>
        <v>Tu</v>
      </c>
      <c r="AC5" s="30" t="str">
        <f>IF(AC6="","",INDEX({"Su";"M";"Tu";"W";"Th";"F";"Sa"},WEEKDAY(AC6,1)))</f>
        <v>W</v>
      </c>
      <c r="AD5" s="30" t="str">
        <f>IF(AD6="","",INDEX({"Su";"M";"Tu";"W";"Th";"F";"Sa"},WEEKDAY(AD6,1)))</f>
        <v>Th</v>
      </c>
      <c r="AE5" s="30" t="str">
        <f>IF(AE6="","",INDEX({"Su";"M";"Tu";"W";"Th";"F";"Sa"},WEEKDAY(AE6,1)))</f>
        <v>F</v>
      </c>
      <c r="AF5" s="30" t="str">
        <f>IF(AF6="","",INDEX({"Su";"M";"Tu";"W";"Th";"F";"Sa"},WEEKDAY(AF6,1)))</f>
        <v>Sa</v>
      </c>
      <c r="AG5" s="30" t="str">
        <f>IF(AG6="","",INDEX({"Su";"M";"Tu";"W";"Th";"F";"Sa"},WEEKDAY(AG6,1)))</f>
        <v/>
      </c>
      <c r="AH5" s="65"/>
      <c r="AI5" s="65"/>
      <c r="AJ5" s="65"/>
      <c r="AK5" s="65"/>
      <c r="AL5" s="65"/>
      <c r="AM5" s="65"/>
    </row>
    <row r="6" spans="1:39" ht="16.5" customHeight="1">
      <c r="A6" s="46" t="s">
        <v>7</v>
      </c>
      <c r="B6" s="38" t="s">
        <v>8</v>
      </c>
      <c r="C6" s="44">
        <f>DATE(YearToDate!$B$3,11,1)</f>
        <v>45597</v>
      </c>
      <c r="D6" s="44">
        <f>C6+1</f>
        <v>45598</v>
      </c>
      <c r="E6" s="44">
        <f t="shared" ref="E6:AD6" si="0">D6+1</f>
        <v>45599</v>
      </c>
      <c r="F6" s="44">
        <f t="shared" si="0"/>
        <v>45600</v>
      </c>
      <c r="G6" s="44">
        <f>F6+1</f>
        <v>45601</v>
      </c>
      <c r="H6" s="44">
        <f t="shared" si="0"/>
        <v>45602</v>
      </c>
      <c r="I6" s="44">
        <f t="shared" si="0"/>
        <v>45603</v>
      </c>
      <c r="J6" s="44">
        <f t="shared" si="0"/>
        <v>45604</v>
      </c>
      <c r="K6" s="44">
        <f t="shared" si="0"/>
        <v>45605</v>
      </c>
      <c r="L6" s="44">
        <f t="shared" si="0"/>
        <v>45606</v>
      </c>
      <c r="M6" s="44">
        <f t="shared" si="0"/>
        <v>45607</v>
      </c>
      <c r="N6" s="44">
        <f t="shared" si="0"/>
        <v>45608</v>
      </c>
      <c r="O6" s="44">
        <f t="shared" si="0"/>
        <v>45609</v>
      </c>
      <c r="P6" s="44">
        <f t="shared" si="0"/>
        <v>45610</v>
      </c>
      <c r="Q6" s="44">
        <f t="shared" si="0"/>
        <v>45611</v>
      </c>
      <c r="R6" s="44">
        <f t="shared" si="0"/>
        <v>45612</v>
      </c>
      <c r="S6" s="44">
        <f t="shared" si="0"/>
        <v>45613</v>
      </c>
      <c r="T6" s="44">
        <f t="shared" si="0"/>
        <v>45614</v>
      </c>
      <c r="U6" s="44">
        <f t="shared" si="0"/>
        <v>45615</v>
      </c>
      <c r="V6" s="44">
        <f t="shared" si="0"/>
        <v>45616</v>
      </c>
      <c r="W6" s="44">
        <f t="shared" si="0"/>
        <v>45617</v>
      </c>
      <c r="X6" s="44">
        <f t="shared" si="0"/>
        <v>45618</v>
      </c>
      <c r="Y6" s="44">
        <f t="shared" si="0"/>
        <v>45619</v>
      </c>
      <c r="Z6" s="44">
        <f t="shared" si="0"/>
        <v>45620</v>
      </c>
      <c r="AA6" s="44">
        <f t="shared" si="0"/>
        <v>45621</v>
      </c>
      <c r="AB6" s="44">
        <f t="shared" si="0"/>
        <v>45622</v>
      </c>
      <c r="AC6" s="44">
        <f t="shared" si="0"/>
        <v>45623</v>
      </c>
      <c r="AD6" s="44">
        <f t="shared" si="0"/>
        <v>45624</v>
      </c>
      <c r="AE6" s="44">
        <f>IF(MONTH($AD6+1)&gt;MONTH($C$6),"",$AD6+1)</f>
        <v>45625</v>
      </c>
      <c r="AF6" s="44">
        <f>IF(MONTH($AD6+2)&gt;MONTH($C$6),"",$AD6+2)</f>
        <v>45626</v>
      </c>
      <c r="AG6" s="44" t="str">
        <f>IF(MONTH($AD6+3)&gt;MONTH($C$6),"",$AD6+3)</f>
        <v/>
      </c>
      <c r="AH6" s="31" t="str">
        <f>YearToDate!C8</f>
        <v>V</v>
      </c>
      <c r="AI6" s="31" t="str">
        <f>YearToDate!D8</f>
        <v>S</v>
      </c>
      <c r="AJ6" s="31" t="str">
        <f>YearToDate!E8</f>
        <v>P</v>
      </c>
      <c r="AK6" s="31" t="str">
        <f>YearToDate!F8</f>
        <v>D</v>
      </c>
      <c r="AL6" s="31" t="str">
        <f>YearToDate!G8</f>
        <v>O</v>
      </c>
      <c r="AM6" s="31" t="str">
        <f>YearToDate!H8</f>
        <v>U</v>
      </c>
    </row>
    <row r="7" spans="1:39" ht="16.5" customHeight="1">
      <c r="A7" s="39">
        <v>1</v>
      </c>
      <c r="B7" s="40" t="str">
        <f>VLOOKUP(A7,YearToDate!$A$8:$B$39,2,0)</f>
        <v>Name 1</v>
      </c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48">
        <f>COUNTIF($C7:$AG7,AH$6)+0.5*COUNTIF($C7:$AG7,AH$6&amp;"H")+0.5*COUNTIF($C7:$AG7,"H"&amp;AH$6)</f>
        <v>0</v>
      </c>
      <c r="AI7" s="48">
        <f t="shared" ref="AI7:AM22" si="1">COUNTIF($C7:$AG7,AI$6)+0.5*COUNTIF($C7:$AG7,AI$6&amp;"H")+0.5*COUNTIF($C7:$AG7,"H"&amp;AI$6)</f>
        <v>0</v>
      </c>
      <c r="AJ7" s="48">
        <f t="shared" si="1"/>
        <v>0</v>
      </c>
      <c r="AK7" s="48">
        <f t="shared" si="1"/>
        <v>0</v>
      </c>
      <c r="AL7" s="48">
        <f t="shared" si="1"/>
        <v>0</v>
      </c>
      <c r="AM7" s="48">
        <f t="shared" si="1"/>
        <v>0</v>
      </c>
    </row>
    <row r="8" spans="1:39" ht="16.5" customHeight="1">
      <c r="A8" s="39">
        <v>2</v>
      </c>
      <c r="B8" s="40" t="str">
        <f>VLOOKUP(A8,YearToDate!$A$8:$B$39,2,0)</f>
        <v>Name 2</v>
      </c>
      <c r="C8" s="39"/>
      <c r="D8" s="39"/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48">
        <f t="shared" ref="AH8:AM36" si="2">COUNTIF($C8:$AG8,AH$6)+0.5*COUNTIF($C8:$AG8,AH$6&amp;"H")+0.5*COUNTIF($C8:$AG8,"H"&amp;AH$6)</f>
        <v>0</v>
      </c>
      <c r="AI8" s="48">
        <f t="shared" si="1"/>
        <v>0</v>
      </c>
      <c r="AJ8" s="48">
        <f t="shared" si="1"/>
        <v>0</v>
      </c>
      <c r="AK8" s="48">
        <f t="shared" si="1"/>
        <v>0</v>
      </c>
      <c r="AL8" s="48">
        <f t="shared" si="1"/>
        <v>0</v>
      </c>
      <c r="AM8" s="48">
        <f t="shared" si="1"/>
        <v>0</v>
      </c>
    </row>
    <row r="9" spans="1:39" ht="16.5" customHeight="1">
      <c r="A9" s="39">
        <v>3</v>
      </c>
      <c r="B9" s="40" t="str">
        <f>VLOOKUP(A9,YearToDate!$A$8:$B$39,2,0)</f>
        <v>Name 3</v>
      </c>
      <c r="C9" s="39"/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39"/>
      <c r="AF9" s="39"/>
      <c r="AG9" s="39"/>
      <c r="AH9" s="48">
        <f t="shared" si="2"/>
        <v>0</v>
      </c>
      <c r="AI9" s="48">
        <f t="shared" si="1"/>
        <v>0</v>
      </c>
      <c r="AJ9" s="48">
        <f t="shared" si="1"/>
        <v>0</v>
      </c>
      <c r="AK9" s="48">
        <f t="shared" si="1"/>
        <v>0</v>
      </c>
      <c r="AL9" s="48">
        <f t="shared" si="1"/>
        <v>0</v>
      </c>
      <c r="AM9" s="48">
        <f t="shared" si="1"/>
        <v>0</v>
      </c>
    </row>
    <row r="10" spans="1:39" ht="16.5" customHeight="1">
      <c r="A10" s="39">
        <v>4</v>
      </c>
      <c r="B10" s="40" t="str">
        <f>VLOOKUP(A10,YearToDate!$A$8:$B$39,2,0)</f>
        <v>Name 4</v>
      </c>
      <c r="C10" s="39"/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9"/>
      <c r="AH10" s="48">
        <f t="shared" si="2"/>
        <v>0</v>
      </c>
      <c r="AI10" s="48">
        <f t="shared" si="1"/>
        <v>0</v>
      </c>
      <c r="AJ10" s="48">
        <f t="shared" si="1"/>
        <v>0</v>
      </c>
      <c r="AK10" s="48">
        <f t="shared" si="1"/>
        <v>0</v>
      </c>
      <c r="AL10" s="48">
        <f t="shared" si="1"/>
        <v>0</v>
      </c>
      <c r="AM10" s="48">
        <f t="shared" si="1"/>
        <v>0</v>
      </c>
    </row>
    <row r="11" spans="1:39" ht="16.5" customHeight="1">
      <c r="A11" s="39">
        <v>5</v>
      </c>
      <c r="B11" s="40" t="str">
        <f>VLOOKUP(A11,YearToDate!$A$8:$B$39,2,0)</f>
        <v>Name 5</v>
      </c>
      <c r="C11" s="39"/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  <c r="AG11" s="39"/>
      <c r="AH11" s="48">
        <f t="shared" si="2"/>
        <v>0</v>
      </c>
      <c r="AI11" s="48">
        <f t="shared" si="1"/>
        <v>0</v>
      </c>
      <c r="AJ11" s="48">
        <f t="shared" si="1"/>
        <v>0</v>
      </c>
      <c r="AK11" s="48">
        <f t="shared" si="1"/>
        <v>0</v>
      </c>
      <c r="AL11" s="48">
        <f t="shared" si="1"/>
        <v>0</v>
      </c>
      <c r="AM11" s="48">
        <f t="shared" si="1"/>
        <v>0</v>
      </c>
    </row>
    <row r="12" spans="1:39" ht="16.5" customHeight="1">
      <c r="A12" s="39">
        <v>6</v>
      </c>
      <c r="B12" s="40">
        <f>VLOOKUP(A12,YearToDate!$A$8:$B$39,2,0)</f>
        <v>0</v>
      </c>
      <c r="C12" s="39"/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39"/>
      <c r="AD12" s="39"/>
      <c r="AE12" s="39"/>
      <c r="AF12" s="39"/>
      <c r="AG12" s="39"/>
      <c r="AH12" s="48">
        <f t="shared" si="2"/>
        <v>0</v>
      </c>
      <c r="AI12" s="48">
        <f t="shared" si="1"/>
        <v>0</v>
      </c>
      <c r="AJ12" s="48">
        <f t="shared" si="1"/>
        <v>0</v>
      </c>
      <c r="AK12" s="48">
        <f t="shared" si="1"/>
        <v>0</v>
      </c>
      <c r="AL12" s="48">
        <f t="shared" si="1"/>
        <v>0</v>
      </c>
      <c r="AM12" s="48">
        <f t="shared" si="1"/>
        <v>0</v>
      </c>
    </row>
    <row r="13" spans="1:39" ht="16.5" customHeight="1">
      <c r="A13" s="39">
        <v>7</v>
      </c>
      <c r="B13" s="40">
        <f>VLOOKUP(A13,YearToDate!$A$8:$B$39,2,0)</f>
        <v>0</v>
      </c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39"/>
      <c r="AG13" s="39"/>
      <c r="AH13" s="48">
        <f t="shared" si="2"/>
        <v>0</v>
      </c>
      <c r="AI13" s="48">
        <f t="shared" si="1"/>
        <v>0</v>
      </c>
      <c r="AJ13" s="48">
        <f t="shared" si="1"/>
        <v>0</v>
      </c>
      <c r="AK13" s="48">
        <f t="shared" si="1"/>
        <v>0</v>
      </c>
      <c r="AL13" s="48">
        <f t="shared" si="1"/>
        <v>0</v>
      </c>
      <c r="AM13" s="48">
        <f t="shared" si="1"/>
        <v>0</v>
      </c>
    </row>
    <row r="14" spans="1:39" ht="16.5" customHeight="1">
      <c r="A14" s="39">
        <v>8</v>
      </c>
      <c r="B14" s="40">
        <f>VLOOKUP(A14,YearToDate!$A$8:$B$39,2,0)</f>
        <v>0</v>
      </c>
      <c r="C14" s="39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9"/>
      <c r="AC14" s="39"/>
      <c r="AD14" s="39"/>
      <c r="AE14" s="39"/>
      <c r="AF14" s="39"/>
      <c r="AG14" s="39"/>
      <c r="AH14" s="48">
        <f t="shared" si="2"/>
        <v>0</v>
      </c>
      <c r="AI14" s="48">
        <f t="shared" si="1"/>
        <v>0</v>
      </c>
      <c r="AJ14" s="48">
        <f t="shared" si="1"/>
        <v>0</v>
      </c>
      <c r="AK14" s="48">
        <f t="shared" si="1"/>
        <v>0</v>
      </c>
      <c r="AL14" s="48">
        <f t="shared" si="1"/>
        <v>0</v>
      </c>
      <c r="AM14" s="48">
        <f t="shared" si="1"/>
        <v>0</v>
      </c>
    </row>
    <row r="15" spans="1:39" ht="16.5" customHeight="1">
      <c r="A15" s="39">
        <v>9</v>
      </c>
      <c r="B15" s="40">
        <f>VLOOKUP(A15,YearToDate!$A$8:$B$39,2,0)</f>
        <v>0</v>
      </c>
      <c r="C15" s="39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  <c r="AG15" s="39"/>
      <c r="AH15" s="48">
        <f t="shared" si="2"/>
        <v>0</v>
      </c>
      <c r="AI15" s="48">
        <f t="shared" si="1"/>
        <v>0</v>
      </c>
      <c r="AJ15" s="48">
        <f t="shared" si="1"/>
        <v>0</v>
      </c>
      <c r="AK15" s="48">
        <f t="shared" si="1"/>
        <v>0</v>
      </c>
      <c r="AL15" s="48">
        <f t="shared" si="1"/>
        <v>0</v>
      </c>
      <c r="AM15" s="48">
        <f t="shared" si="1"/>
        <v>0</v>
      </c>
    </row>
    <row r="16" spans="1:39" ht="16.5" customHeight="1">
      <c r="A16" s="39">
        <v>10</v>
      </c>
      <c r="B16" s="40">
        <f>VLOOKUP(A16,YearToDate!$A$8:$B$39,2,0)</f>
        <v>0</v>
      </c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  <c r="AD16" s="39"/>
      <c r="AE16" s="39"/>
      <c r="AF16" s="39"/>
      <c r="AG16" s="39"/>
      <c r="AH16" s="48">
        <f t="shared" si="2"/>
        <v>0</v>
      </c>
      <c r="AI16" s="48">
        <f t="shared" si="1"/>
        <v>0</v>
      </c>
      <c r="AJ16" s="48">
        <f t="shared" si="1"/>
        <v>0</v>
      </c>
      <c r="AK16" s="48">
        <f t="shared" si="1"/>
        <v>0</v>
      </c>
      <c r="AL16" s="48">
        <f t="shared" si="1"/>
        <v>0</v>
      </c>
      <c r="AM16" s="48">
        <f t="shared" si="1"/>
        <v>0</v>
      </c>
    </row>
    <row r="17" spans="1:39" ht="16.5" customHeight="1">
      <c r="A17" s="39">
        <v>11</v>
      </c>
      <c r="B17" s="40">
        <f>VLOOKUP(A17,YearToDate!$A$8:$B$39,2,0)</f>
        <v>0</v>
      </c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  <c r="AG17" s="39"/>
      <c r="AH17" s="48">
        <f t="shared" si="2"/>
        <v>0</v>
      </c>
      <c r="AI17" s="48">
        <f t="shared" si="1"/>
        <v>0</v>
      </c>
      <c r="AJ17" s="48">
        <f t="shared" si="1"/>
        <v>0</v>
      </c>
      <c r="AK17" s="48">
        <f t="shared" si="1"/>
        <v>0</v>
      </c>
      <c r="AL17" s="48">
        <f t="shared" si="1"/>
        <v>0</v>
      </c>
      <c r="AM17" s="48">
        <f t="shared" si="1"/>
        <v>0</v>
      </c>
    </row>
    <row r="18" spans="1:39" ht="16.5" customHeight="1">
      <c r="A18" s="39">
        <v>12</v>
      </c>
      <c r="B18" s="40">
        <f>VLOOKUP(A18,YearToDate!$A$8:$B$39,2,0)</f>
        <v>0</v>
      </c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  <c r="AG18" s="39"/>
      <c r="AH18" s="48">
        <f t="shared" si="2"/>
        <v>0</v>
      </c>
      <c r="AI18" s="48">
        <f t="shared" si="1"/>
        <v>0</v>
      </c>
      <c r="AJ18" s="48">
        <f t="shared" si="1"/>
        <v>0</v>
      </c>
      <c r="AK18" s="48">
        <f t="shared" si="1"/>
        <v>0</v>
      </c>
      <c r="AL18" s="48">
        <f t="shared" si="1"/>
        <v>0</v>
      </c>
      <c r="AM18" s="48">
        <f t="shared" si="1"/>
        <v>0</v>
      </c>
    </row>
    <row r="19" spans="1:39" ht="16.5" customHeight="1">
      <c r="A19" s="39">
        <v>13</v>
      </c>
      <c r="B19" s="40">
        <f>VLOOKUP(A19,YearToDate!$A$8:$B$39,2,0)</f>
        <v>0</v>
      </c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48">
        <f t="shared" si="2"/>
        <v>0</v>
      </c>
      <c r="AI19" s="48">
        <f t="shared" si="1"/>
        <v>0</v>
      </c>
      <c r="AJ19" s="48">
        <f t="shared" si="1"/>
        <v>0</v>
      </c>
      <c r="AK19" s="48">
        <f t="shared" si="1"/>
        <v>0</v>
      </c>
      <c r="AL19" s="48">
        <f t="shared" si="1"/>
        <v>0</v>
      </c>
      <c r="AM19" s="48">
        <f t="shared" si="1"/>
        <v>0</v>
      </c>
    </row>
    <row r="20" spans="1:39" ht="16.5" customHeight="1">
      <c r="A20" s="39">
        <v>14</v>
      </c>
      <c r="B20" s="40">
        <f>VLOOKUP(A20,YearToDate!$A$8:$B$39,2,0)</f>
        <v>0</v>
      </c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  <c r="AA20" s="39"/>
      <c r="AB20" s="39"/>
      <c r="AC20" s="39"/>
      <c r="AD20" s="39"/>
      <c r="AE20" s="39"/>
      <c r="AF20" s="39"/>
      <c r="AG20" s="39"/>
      <c r="AH20" s="48">
        <f t="shared" si="2"/>
        <v>0</v>
      </c>
      <c r="AI20" s="48">
        <f t="shared" si="1"/>
        <v>0</v>
      </c>
      <c r="AJ20" s="48">
        <f t="shared" si="1"/>
        <v>0</v>
      </c>
      <c r="AK20" s="48">
        <f t="shared" si="1"/>
        <v>0</v>
      </c>
      <c r="AL20" s="48">
        <f t="shared" si="1"/>
        <v>0</v>
      </c>
      <c r="AM20" s="48">
        <f t="shared" si="1"/>
        <v>0</v>
      </c>
    </row>
    <row r="21" spans="1:39" ht="16.5" customHeight="1">
      <c r="A21" s="39">
        <v>15</v>
      </c>
      <c r="B21" s="40">
        <f>VLOOKUP(A21,YearToDate!$A$8:$B$39,2,0)</f>
        <v>0</v>
      </c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  <c r="AG21" s="39"/>
      <c r="AH21" s="48">
        <f t="shared" si="2"/>
        <v>0</v>
      </c>
      <c r="AI21" s="48">
        <f t="shared" si="1"/>
        <v>0</v>
      </c>
      <c r="AJ21" s="48">
        <f t="shared" si="1"/>
        <v>0</v>
      </c>
      <c r="AK21" s="48">
        <f t="shared" si="1"/>
        <v>0</v>
      </c>
      <c r="AL21" s="48">
        <f t="shared" si="1"/>
        <v>0</v>
      </c>
      <c r="AM21" s="48">
        <f t="shared" si="1"/>
        <v>0</v>
      </c>
    </row>
    <row r="22" spans="1:39" ht="16.5" customHeight="1">
      <c r="A22" s="39">
        <v>16</v>
      </c>
      <c r="B22" s="40">
        <f>VLOOKUP(A22,YearToDate!$A$8:$B$39,2,0)</f>
        <v>0</v>
      </c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H22" s="48">
        <f t="shared" si="2"/>
        <v>0</v>
      </c>
      <c r="AI22" s="48">
        <f t="shared" si="1"/>
        <v>0</v>
      </c>
      <c r="AJ22" s="48">
        <f t="shared" si="1"/>
        <v>0</v>
      </c>
      <c r="AK22" s="48">
        <f t="shared" si="1"/>
        <v>0</v>
      </c>
      <c r="AL22" s="48">
        <f t="shared" si="1"/>
        <v>0</v>
      </c>
      <c r="AM22" s="48">
        <f t="shared" si="1"/>
        <v>0</v>
      </c>
    </row>
    <row r="23" spans="1:39" ht="16.5" customHeight="1">
      <c r="A23" s="39">
        <v>17</v>
      </c>
      <c r="B23" s="40">
        <f>VLOOKUP(A23,YearToDate!$A$8:$B$39,2,0)</f>
        <v>0</v>
      </c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39"/>
      <c r="AG23" s="39"/>
      <c r="AH23" s="48">
        <f t="shared" si="2"/>
        <v>0</v>
      </c>
      <c r="AI23" s="48">
        <f t="shared" si="2"/>
        <v>0</v>
      </c>
      <c r="AJ23" s="48">
        <f t="shared" si="2"/>
        <v>0</v>
      </c>
      <c r="AK23" s="48">
        <f t="shared" si="2"/>
        <v>0</v>
      </c>
      <c r="AL23" s="48">
        <f t="shared" si="2"/>
        <v>0</v>
      </c>
      <c r="AM23" s="48">
        <f t="shared" si="2"/>
        <v>0</v>
      </c>
    </row>
    <row r="24" spans="1:39" ht="16.5" customHeight="1">
      <c r="A24" s="39">
        <v>18</v>
      </c>
      <c r="B24" s="40">
        <f>VLOOKUP(A24,YearToDate!$A$8:$B$39,2,0)</f>
        <v>0</v>
      </c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39"/>
      <c r="AG24" s="39"/>
      <c r="AH24" s="48">
        <f t="shared" si="2"/>
        <v>0</v>
      </c>
      <c r="AI24" s="48">
        <f t="shared" si="2"/>
        <v>0</v>
      </c>
      <c r="AJ24" s="48">
        <f t="shared" si="2"/>
        <v>0</v>
      </c>
      <c r="AK24" s="48">
        <f t="shared" si="2"/>
        <v>0</v>
      </c>
      <c r="AL24" s="48">
        <f t="shared" si="2"/>
        <v>0</v>
      </c>
      <c r="AM24" s="48">
        <f t="shared" si="2"/>
        <v>0</v>
      </c>
    </row>
    <row r="25" spans="1:39" ht="16.5" customHeight="1">
      <c r="A25" s="39">
        <v>19</v>
      </c>
      <c r="B25" s="40">
        <f>VLOOKUP(A25,YearToDate!$A$8:$B$39,2,0)</f>
        <v>0</v>
      </c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  <c r="AA25" s="39"/>
      <c r="AB25" s="39"/>
      <c r="AC25" s="39"/>
      <c r="AD25" s="39"/>
      <c r="AE25" s="39"/>
      <c r="AF25" s="39"/>
      <c r="AG25" s="39"/>
      <c r="AH25" s="48">
        <f t="shared" si="2"/>
        <v>0</v>
      </c>
      <c r="AI25" s="48">
        <f t="shared" si="2"/>
        <v>0</v>
      </c>
      <c r="AJ25" s="48">
        <f t="shared" si="2"/>
        <v>0</v>
      </c>
      <c r="AK25" s="48">
        <f t="shared" si="2"/>
        <v>0</v>
      </c>
      <c r="AL25" s="48">
        <f t="shared" si="2"/>
        <v>0</v>
      </c>
      <c r="AM25" s="48">
        <f t="shared" si="2"/>
        <v>0</v>
      </c>
    </row>
    <row r="26" spans="1:39" ht="16.5" customHeight="1">
      <c r="A26" s="39">
        <v>20</v>
      </c>
      <c r="B26" s="40">
        <f>VLOOKUP(A26,YearToDate!$A$8:$B$39,2,0)</f>
        <v>0</v>
      </c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  <c r="AA26" s="39"/>
      <c r="AB26" s="39"/>
      <c r="AC26" s="39"/>
      <c r="AD26" s="39"/>
      <c r="AE26" s="39"/>
      <c r="AF26" s="39"/>
      <c r="AG26" s="39"/>
      <c r="AH26" s="48">
        <f t="shared" si="2"/>
        <v>0</v>
      </c>
      <c r="AI26" s="48">
        <f t="shared" si="2"/>
        <v>0</v>
      </c>
      <c r="AJ26" s="48">
        <f t="shared" si="2"/>
        <v>0</v>
      </c>
      <c r="AK26" s="48">
        <f t="shared" si="2"/>
        <v>0</v>
      </c>
      <c r="AL26" s="48">
        <f t="shared" si="2"/>
        <v>0</v>
      </c>
      <c r="AM26" s="48">
        <f t="shared" si="2"/>
        <v>0</v>
      </c>
    </row>
    <row r="27" spans="1:39" ht="16.5" customHeight="1">
      <c r="A27" s="39">
        <v>21</v>
      </c>
      <c r="B27" s="40">
        <f>VLOOKUP(A27,YearToDate!$A$8:$B$39,2,0)</f>
        <v>0</v>
      </c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  <c r="AA27" s="39"/>
      <c r="AB27" s="39"/>
      <c r="AC27" s="39"/>
      <c r="AD27" s="39"/>
      <c r="AE27" s="39"/>
      <c r="AF27" s="39"/>
      <c r="AG27" s="39"/>
      <c r="AH27" s="48">
        <f t="shared" si="2"/>
        <v>0</v>
      </c>
      <c r="AI27" s="48">
        <f t="shared" si="2"/>
        <v>0</v>
      </c>
      <c r="AJ27" s="48">
        <f t="shared" si="2"/>
        <v>0</v>
      </c>
      <c r="AK27" s="48">
        <f t="shared" si="2"/>
        <v>0</v>
      </c>
      <c r="AL27" s="48">
        <f t="shared" si="2"/>
        <v>0</v>
      </c>
      <c r="AM27" s="48">
        <f t="shared" si="2"/>
        <v>0</v>
      </c>
    </row>
    <row r="28" spans="1:39" ht="16.5" customHeight="1">
      <c r="A28" s="39">
        <v>22</v>
      </c>
      <c r="B28" s="40">
        <f>VLOOKUP(A28,YearToDate!$A$8:$B$39,2,0)</f>
        <v>0</v>
      </c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  <c r="AA28" s="39"/>
      <c r="AB28" s="39"/>
      <c r="AC28" s="39"/>
      <c r="AD28" s="39"/>
      <c r="AE28" s="39"/>
      <c r="AF28" s="39"/>
      <c r="AG28" s="39"/>
      <c r="AH28" s="48">
        <f t="shared" si="2"/>
        <v>0</v>
      </c>
      <c r="AI28" s="48">
        <f t="shared" si="2"/>
        <v>0</v>
      </c>
      <c r="AJ28" s="48">
        <f t="shared" si="2"/>
        <v>0</v>
      </c>
      <c r="AK28" s="48">
        <f t="shared" si="2"/>
        <v>0</v>
      </c>
      <c r="AL28" s="48">
        <f t="shared" si="2"/>
        <v>0</v>
      </c>
      <c r="AM28" s="48">
        <f t="shared" si="2"/>
        <v>0</v>
      </c>
    </row>
    <row r="29" spans="1:39" ht="16.5" customHeight="1">
      <c r="A29" s="39">
        <v>23</v>
      </c>
      <c r="B29" s="40">
        <f>VLOOKUP(A29,YearToDate!$A$8:$B$39,2,0)</f>
        <v>0</v>
      </c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  <c r="AA29" s="39"/>
      <c r="AB29" s="39"/>
      <c r="AC29" s="39"/>
      <c r="AD29" s="39"/>
      <c r="AE29" s="39"/>
      <c r="AF29" s="39"/>
      <c r="AG29" s="39"/>
      <c r="AH29" s="48">
        <f t="shared" si="2"/>
        <v>0</v>
      </c>
      <c r="AI29" s="48">
        <f t="shared" si="2"/>
        <v>0</v>
      </c>
      <c r="AJ29" s="48">
        <f t="shared" si="2"/>
        <v>0</v>
      </c>
      <c r="AK29" s="48">
        <f t="shared" si="2"/>
        <v>0</v>
      </c>
      <c r="AL29" s="48">
        <f t="shared" si="2"/>
        <v>0</v>
      </c>
      <c r="AM29" s="48">
        <f t="shared" si="2"/>
        <v>0</v>
      </c>
    </row>
    <row r="30" spans="1:39" ht="16.5" customHeight="1">
      <c r="A30" s="39">
        <v>24</v>
      </c>
      <c r="B30" s="40">
        <f>VLOOKUP(A30,YearToDate!$A$8:$B$39,2,0)</f>
        <v>0</v>
      </c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39"/>
      <c r="AH30" s="48">
        <f t="shared" si="2"/>
        <v>0</v>
      </c>
      <c r="AI30" s="48">
        <f t="shared" si="2"/>
        <v>0</v>
      </c>
      <c r="AJ30" s="48">
        <f t="shared" si="2"/>
        <v>0</v>
      </c>
      <c r="AK30" s="48">
        <f t="shared" si="2"/>
        <v>0</v>
      </c>
      <c r="AL30" s="48">
        <f t="shared" si="2"/>
        <v>0</v>
      </c>
      <c r="AM30" s="48">
        <f t="shared" si="2"/>
        <v>0</v>
      </c>
    </row>
    <row r="31" spans="1:39" ht="16.5" customHeight="1">
      <c r="A31" s="39">
        <v>25</v>
      </c>
      <c r="B31" s="40">
        <f>VLOOKUP(A31,YearToDate!$A$8:$B$39,2,0)</f>
        <v>0</v>
      </c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  <c r="AA31" s="39"/>
      <c r="AB31" s="39"/>
      <c r="AC31" s="39"/>
      <c r="AD31" s="39"/>
      <c r="AE31" s="39"/>
      <c r="AF31" s="39"/>
      <c r="AG31" s="39"/>
      <c r="AH31" s="48">
        <f t="shared" si="2"/>
        <v>0</v>
      </c>
      <c r="AI31" s="48">
        <f t="shared" si="2"/>
        <v>0</v>
      </c>
      <c r="AJ31" s="48">
        <f t="shared" si="2"/>
        <v>0</v>
      </c>
      <c r="AK31" s="48">
        <f t="shared" si="2"/>
        <v>0</v>
      </c>
      <c r="AL31" s="48">
        <f t="shared" si="2"/>
        <v>0</v>
      </c>
      <c r="AM31" s="48">
        <f t="shared" si="2"/>
        <v>0</v>
      </c>
    </row>
    <row r="32" spans="1:39" ht="16.5" customHeight="1">
      <c r="A32" s="39">
        <v>26</v>
      </c>
      <c r="B32" s="40">
        <f>VLOOKUP(A32,YearToDate!$A$8:$B$39,2,0)</f>
        <v>0</v>
      </c>
      <c r="C32" s="39"/>
      <c r="D32" s="39"/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  <c r="AA32" s="39"/>
      <c r="AB32" s="39"/>
      <c r="AC32" s="39"/>
      <c r="AD32" s="39"/>
      <c r="AE32" s="39"/>
      <c r="AF32" s="39"/>
      <c r="AG32" s="39"/>
      <c r="AH32" s="48">
        <f t="shared" si="2"/>
        <v>0</v>
      </c>
      <c r="AI32" s="48">
        <f t="shared" si="2"/>
        <v>0</v>
      </c>
      <c r="AJ32" s="48">
        <f t="shared" si="2"/>
        <v>0</v>
      </c>
      <c r="AK32" s="48">
        <f t="shared" si="2"/>
        <v>0</v>
      </c>
      <c r="AL32" s="48">
        <f t="shared" si="2"/>
        <v>0</v>
      </c>
      <c r="AM32" s="48">
        <f t="shared" si="2"/>
        <v>0</v>
      </c>
    </row>
    <row r="33" spans="1:39" ht="16.5" customHeight="1">
      <c r="A33" s="39">
        <v>27</v>
      </c>
      <c r="B33" s="40">
        <f>VLOOKUP(A33,YearToDate!$A$8:$B$39,2,0)</f>
        <v>0</v>
      </c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  <c r="AA33" s="39"/>
      <c r="AB33" s="39"/>
      <c r="AC33" s="39"/>
      <c r="AD33" s="39"/>
      <c r="AE33" s="39"/>
      <c r="AF33" s="39"/>
      <c r="AG33" s="39"/>
      <c r="AH33" s="48">
        <f t="shared" si="2"/>
        <v>0</v>
      </c>
      <c r="AI33" s="48">
        <f t="shared" si="2"/>
        <v>0</v>
      </c>
      <c r="AJ33" s="48">
        <f t="shared" si="2"/>
        <v>0</v>
      </c>
      <c r="AK33" s="48">
        <f t="shared" si="2"/>
        <v>0</v>
      </c>
      <c r="AL33" s="48">
        <f t="shared" si="2"/>
        <v>0</v>
      </c>
      <c r="AM33" s="48">
        <f t="shared" si="2"/>
        <v>0</v>
      </c>
    </row>
    <row r="34" spans="1:39" ht="16.5" customHeight="1">
      <c r="A34" s="39">
        <v>28</v>
      </c>
      <c r="B34" s="40">
        <f>VLOOKUP(A34,YearToDate!$A$8:$B$39,2,0)</f>
        <v>0</v>
      </c>
      <c r="C34" s="39"/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  <c r="AA34" s="39"/>
      <c r="AB34" s="39"/>
      <c r="AC34" s="39"/>
      <c r="AD34" s="39"/>
      <c r="AE34" s="39"/>
      <c r="AF34" s="39"/>
      <c r="AG34" s="39"/>
      <c r="AH34" s="48">
        <f t="shared" si="2"/>
        <v>0</v>
      </c>
      <c r="AI34" s="48">
        <f t="shared" si="2"/>
        <v>0</v>
      </c>
      <c r="AJ34" s="48">
        <f t="shared" si="2"/>
        <v>0</v>
      </c>
      <c r="AK34" s="48">
        <f t="shared" si="2"/>
        <v>0</v>
      </c>
      <c r="AL34" s="48">
        <f t="shared" si="2"/>
        <v>0</v>
      </c>
      <c r="AM34" s="48">
        <f t="shared" si="2"/>
        <v>0</v>
      </c>
    </row>
    <row r="35" spans="1:39" ht="16.5" customHeight="1">
      <c r="A35" s="39">
        <v>29</v>
      </c>
      <c r="B35" s="40">
        <f>VLOOKUP(A35,YearToDate!$A$8:$B$39,2,0)</f>
        <v>0</v>
      </c>
      <c r="C35" s="39"/>
      <c r="D35" s="39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  <c r="AA35" s="39"/>
      <c r="AB35" s="39"/>
      <c r="AC35" s="39"/>
      <c r="AD35" s="39"/>
      <c r="AE35" s="39"/>
      <c r="AF35" s="39"/>
      <c r="AG35" s="39"/>
      <c r="AH35" s="48">
        <f t="shared" si="2"/>
        <v>0</v>
      </c>
      <c r="AI35" s="48">
        <f t="shared" si="2"/>
        <v>0</v>
      </c>
      <c r="AJ35" s="48">
        <f t="shared" si="2"/>
        <v>0</v>
      </c>
      <c r="AK35" s="48">
        <f t="shared" si="2"/>
        <v>0</v>
      </c>
      <c r="AL35" s="48">
        <f t="shared" si="2"/>
        <v>0</v>
      </c>
      <c r="AM35" s="48">
        <f t="shared" si="2"/>
        <v>0</v>
      </c>
    </row>
    <row r="36" spans="1:39" ht="16.5" customHeight="1">
      <c r="A36" s="39">
        <v>30</v>
      </c>
      <c r="B36" s="40">
        <f>VLOOKUP(A36,YearToDate!$A$8:$B$39,2,0)</f>
        <v>0</v>
      </c>
      <c r="C36" s="39"/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  <c r="AA36" s="39"/>
      <c r="AB36" s="39"/>
      <c r="AC36" s="39"/>
      <c r="AD36" s="39"/>
      <c r="AE36" s="39"/>
      <c r="AF36" s="39"/>
      <c r="AG36" s="39"/>
      <c r="AH36" s="48">
        <f t="shared" si="2"/>
        <v>0</v>
      </c>
      <c r="AI36" s="48">
        <f t="shared" si="2"/>
        <v>0</v>
      </c>
      <c r="AJ36" s="48">
        <f t="shared" si="2"/>
        <v>0</v>
      </c>
      <c r="AK36" s="48">
        <f t="shared" si="2"/>
        <v>0</v>
      </c>
      <c r="AL36" s="48">
        <f t="shared" si="2"/>
        <v>0</v>
      </c>
      <c r="AM36" s="48">
        <f t="shared" si="2"/>
        <v>0</v>
      </c>
    </row>
    <row r="37" spans="1:39" s="28" customFormat="1" ht="16.5" customHeight="1">
      <c r="A37" s="32"/>
      <c r="B37" s="33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49"/>
      <c r="AI37" s="49"/>
      <c r="AJ37" s="49"/>
      <c r="AK37" s="49"/>
      <c r="AL37" s="49"/>
      <c r="AM37" s="49"/>
    </row>
    <row r="38" spans="1:39" ht="16.5" customHeight="1">
      <c r="A38" s="29" t="str">
        <f>HYPERLINK("https://www.vertex42.com/templates/employee-leave-tracker.html","https://www.vertex42.com/templates/employee-leave-tracker.html")</f>
        <v>https://www.vertex42.com/templates/employee-leave-tracker.html</v>
      </c>
      <c r="B38" s="35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AG38" s="37" t="s">
        <v>3</v>
      </c>
      <c r="AH38" s="50">
        <f t="shared" ref="AH38:AM38" si="3">SUM(AH7:AH37)</f>
        <v>0</v>
      </c>
      <c r="AI38" s="50">
        <f t="shared" si="3"/>
        <v>0</v>
      </c>
      <c r="AJ38" s="50">
        <f t="shared" si="3"/>
        <v>0</v>
      </c>
      <c r="AK38" s="50">
        <f t="shared" si="3"/>
        <v>0</v>
      </c>
      <c r="AL38" s="50">
        <f t="shared" si="3"/>
        <v>0</v>
      </c>
      <c r="AM38" s="50">
        <f t="shared" si="3"/>
        <v>0</v>
      </c>
    </row>
    <row r="39" spans="1:39">
      <c r="A39" s="73"/>
      <c r="B39" s="73"/>
    </row>
  </sheetData>
  <mergeCells count="3">
    <mergeCell ref="A39:B39"/>
    <mergeCell ref="C4:AG4"/>
    <mergeCell ref="AH4:AM4"/>
  </mergeCells>
  <conditionalFormatting sqref="C6:AG6">
    <cfRule type="cellIs" dxfId="3" priority="3" stopIfTrue="1" operator="equal">
      <formula>""</formula>
    </cfRule>
  </conditionalFormatting>
  <conditionalFormatting sqref="C7:AG36">
    <cfRule type="expression" dxfId="2" priority="5" stopIfTrue="1">
      <formula>C$6=""</formula>
    </cfRule>
  </conditionalFormatting>
  <dataValidations count="1">
    <dataValidation type="list" allowBlank="1" sqref="C7:AG36">
      <formula1>$AH$6:$AM$6</formula1>
    </dataValidation>
  </dataValidations>
  <printOptions horizontalCentered="1"/>
  <pageMargins left="0.25" right="0.25" top="0.25" bottom="0.25" header="0.5" footer="0.5"/>
  <pageSetup scale="95" orientation="landscape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stopIfTrue="1" id="{00000000-000E-0000-0B00-000002000000}">
            <xm:f>OR(WEEKDAY(C$6,1)=YearToDate!$K$23,WEEKDAY(C$6,1)=YearToDate!$K$25)</xm:f>
            <x14:dxf>
              <fill>
                <patternFill>
                  <bgColor indexed="22"/>
                </patternFill>
              </fill>
            </x14:dxf>
          </x14:cfRule>
          <xm:sqref>C6:AG36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M39"/>
  <sheetViews>
    <sheetView showGridLines="0" workbookViewId="0"/>
  </sheetViews>
  <sheetFormatPr defaultColWidth="9.109375" defaultRowHeight="13.2"/>
  <cols>
    <col min="1" max="1" width="5.44140625" style="18" customWidth="1"/>
    <col min="2" max="2" width="18.6640625" style="18" customWidth="1"/>
    <col min="3" max="33" width="3.33203125" style="18" customWidth="1"/>
    <col min="34" max="39" width="4.33203125" style="18" customWidth="1"/>
    <col min="40" max="16384" width="9.109375" style="18"/>
  </cols>
  <sheetData>
    <row r="1" spans="1:39" ht="26.25" customHeight="1">
      <c r="A1" s="17" t="str">
        <f>"December "&amp;YearToDate!$B$3</f>
        <v>December 2024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26" t="s">
        <v>14</v>
      </c>
    </row>
    <row r="2" spans="1:39">
      <c r="AM2" s="27" t="s">
        <v>26</v>
      </c>
    </row>
    <row r="4" spans="1:39" ht="21.9" customHeight="1">
      <c r="A4" s="63" t="s">
        <v>18</v>
      </c>
      <c r="B4" s="64"/>
      <c r="C4" s="74" t="str">
        <f>YearToDate!$A$5</f>
        <v>V = Vacation,  S = Sick, P = Personal, D = Disability, O = Other Paid, U = Unpaid</v>
      </c>
      <c r="D4" s="74"/>
      <c r="E4" s="74"/>
      <c r="F4" s="74"/>
      <c r="G4" s="74"/>
      <c r="H4" s="74"/>
      <c r="I4" s="74"/>
      <c r="J4" s="74"/>
      <c r="K4" s="74"/>
      <c r="L4" s="74"/>
      <c r="M4" s="74"/>
      <c r="N4" s="74"/>
      <c r="O4" s="74"/>
      <c r="P4" s="74"/>
      <c r="Q4" s="74"/>
      <c r="R4" s="74"/>
      <c r="S4" s="74"/>
      <c r="T4" s="74"/>
      <c r="U4" s="74"/>
      <c r="V4" s="74"/>
      <c r="W4" s="74"/>
      <c r="X4" s="74"/>
      <c r="Y4" s="74"/>
      <c r="Z4" s="74"/>
      <c r="AA4" s="74"/>
      <c r="AB4" s="74"/>
      <c r="AC4" s="74"/>
      <c r="AD4" s="74"/>
      <c r="AE4" s="74"/>
      <c r="AF4" s="74"/>
      <c r="AG4" s="74"/>
      <c r="AH4" s="71" t="s">
        <v>0</v>
      </c>
      <c r="AI4" s="71"/>
      <c r="AJ4" s="71"/>
      <c r="AK4" s="71"/>
      <c r="AL4" s="71"/>
      <c r="AM4" s="71"/>
    </row>
    <row r="5" spans="1:39" ht="16.5" customHeight="1">
      <c r="A5" s="61"/>
      <c r="B5" s="62"/>
      <c r="C5" s="30" t="str">
        <f>IF(C6="","",INDEX({"Su";"M";"Tu";"W";"Th";"F";"Sa"},WEEKDAY(C6,1)))</f>
        <v>Su</v>
      </c>
      <c r="D5" s="30" t="str">
        <f>IF(D6="","",INDEX({"Su";"M";"Tu";"W";"Th";"F";"Sa"},WEEKDAY(D6,1)))</f>
        <v>M</v>
      </c>
      <c r="E5" s="30" t="str">
        <f>IF(E6="","",INDEX({"Su";"M";"Tu";"W";"Th";"F";"Sa"},WEEKDAY(E6,1)))</f>
        <v>Tu</v>
      </c>
      <c r="F5" s="30" t="str">
        <f>IF(F6="","",INDEX({"Su";"M";"Tu";"W";"Th";"F";"Sa"},WEEKDAY(F6,1)))</f>
        <v>W</v>
      </c>
      <c r="G5" s="30" t="str">
        <f>IF(G6="","",INDEX({"Su";"M";"Tu";"W";"Th";"F";"Sa"},WEEKDAY(G6,1)))</f>
        <v>Th</v>
      </c>
      <c r="H5" s="30" t="str">
        <f>IF(H6="","",INDEX({"Su";"M";"Tu";"W";"Th";"F";"Sa"},WEEKDAY(H6,1)))</f>
        <v>F</v>
      </c>
      <c r="I5" s="30" t="str">
        <f>IF(I6="","",INDEX({"Su";"M";"Tu";"W";"Th";"F";"Sa"},WEEKDAY(I6,1)))</f>
        <v>Sa</v>
      </c>
      <c r="J5" s="30" t="str">
        <f>IF(J6="","",INDEX({"Su";"M";"Tu";"W";"Th";"F";"Sa"},WEEKDAY(J6,1)))</f>
        <v>Su</v>
      </c>
      <c r="K5" s="30" t="str">
        <f>IF(K6="","",INDEX({"Su";"M";"Tu";"W";"Th";"F";"Sa"},WEEKDAY(K6,1)))</f>
        <v>M</v>
      </c>
      <c r="L5" s="30" t="str">
        <f>IF(L6="","",INDEX({"Su";"M";"Tu";"W";"Th";"F";"Sa"},WEEKDAY(L6,1)))</f>
        <v>Tu</v>
      </c>
      <c r="M5" s="30" t="str">
        <f>IF(M6="","",INDEX({"Su";"M";"Tu";"W";"Th";"F";"Sa"},WEEKDAY(M6,1)))</f>
        <v>W</v>
      </c>
      <c r="N5" s="30" t="str">
        <f>IF(N6="","",INDEX({"Su";"M";"Tu";"W";"Th";"F";"Sa"},WEEKDAY(N6,1)))</f>
        <v>Th</v>
      </c>
      <c r="O5" s="30" t="str">
        <f>IF(O6="","",INDEX({"Su";"M";"Tu";"W";"Th";"F";"Sa"},WEEKDAY(O6,1)))</f>
        <v>F</v>
      </c>
      <c r="P5" s="30" t="str">
        <f>IF(P6="","",INDEX({"Su";"M";"Tu";"W";"Th";"F";"Sa"},WEEKDAY(P6,1)))</f>
        <v>Sa</v>
      </c>
      <c r="Q5" s="30" t="str">
        <f>IF(Q6="","",INDEX({"Su";"M";"Tu";"W";"Th";"F";"Sa"},WEEKDAY(Q6,1)))</f>
        <v>Su</v>
      </c>
      <c r="R5" s="30" t="str">
        <f>IF(R6="","",INDEX({"Su";"M";"Tu";"W";"Th";"F";"Sa"},WEEKDAY(R6,1)))</f>
        <v>M</v>
      </c>
      <c r="S5" s="30" t="str">
        <f>IF(S6="","",INDEX({"Su";"M";"Tu";"W";"Th";"F";"Sa"},WEEKDAY(S6,1)))</f>
        <v>Tu</v>
      </c>
      <c r="T5" s="30" t="str">
        <f>IF(T6="","",INDEX({"Su";"M";"Tu";"W";"Th";"F";"Sa"},WEEKDAY(T6,1)))</f>
        <v>W</v>
      </c>
      <c r="U5" s="30" t="str">
        <f>IF(U6="","",INDEX({"Su";"M";"Tu";"W";"Th";"F";"Sa"},WEEKDAY(U6,1)))</f>
        <v>Th</v>
      </c>
      <c r="V5" s="30" t="str">
        <f>IF(V6="","",INDEX({"Su";"M";"Tu";"W";"Th";"F";"Sa"},WEEKDAY(V6,1)))</f>
        <v>F</v>
      </c>
      <c r="W5" s="30" t="str">
        <f>IF(W6="","",INDEX({"Su";"M";"Tu";"W";"Th";"F";"Sa"},WEEKDAY(W6,1)))</f>
        <v>Sa</v>
      </c>
      <c r="X5" s="30" t="str">
        <f>IF(X6="","",INDEX({"Su";"M";"Tu";"W";"Th";"F";"Sa"},WEEKDAY(X6,1)))</f>
        <v>Su</v>
      </c>
      <c r="Y5" s="30" t="str">
        <f>IF(Y6="","",INDEX({"Su";"M";"Tu";"W";"Th";"F";"Sa"},WEEKDAY(Y6,1)))</f>
        <v>M</v>
      </c>
      <c r="Z5" s="30" t="str">
        <f>IF(Z6="","",INDEX({"Su";"M";"Tu";"W";"Th";"F";"Sa"},WEEKDAY(Z6,1)))</f>
        <v>Tu</v>
      </c>
      <c r="AA5" s="30" t="str">
        <f>IF(AA6="","",INDEX({"Su";"M";"Tu";"W";"Th";"F";"Sa"},WEEKDAY(AA6,1)))</f>
        <v>W</v>
      </c>
      <c r="AB5" s="30" t="str">
        <f>IF(AB6="","",INDEX({"Su";"M";"Tu";"W";"Th";"F";"Sa"},WEEKDAY(AB6,1)))</f>
        <v>Th</v>
      </c>
      <c r="AC5" s="30" t="str">
        <f>IF(AC6="","",INDEX({"Su";"M";"Tu";"W";"Th";"F";"Sa"},WEEKDAY(AC6,1)))</f>
        <v>F</v>
      </c>
      <c r="AD5" s="30" t="str">
        <f>IF(AD6="","",INDEX({"Su";"M";"Tu";"W";"Th";"F";"Sa"},WEEKDAY(AD6,1)))</f>
        <v>Sa</v>
      </c>
      <c r="AE5" s="30" t="str">
        <f>IF(AE6="","",INDEX({"Su";"M";"Tu";"W";"Th";"F";"Sa"},WEEKDAY(AE6,1)))</f>
        <v>Su</v>
      </c>
      <c r="AF5" s="30" t="str">
        <f>IF(AF6="","",INDEX({"Su";"M";"Tu";"W";"Th";"F";"Sa"},WEEKDAY(AF6,1)))</f>
        <v>M</v>
      </c>
      <c r="AG5" s="30" t="str">
        <f>IF(AG6="","",INDEX({"Su";"M";"Tu";"W";"Th";"F";"Sa"},WEEKDAY(AG6,1)))</f>
        <v>Tu</v>
      </c>
      <c r="AH5" s="65"/>
      <c r="AI5" s="65"/>
      <c r="AJ5" s="65"/>
      <c r="AK5" s="65"/>
      <c r="AL5" s="65"/>
      <c r="AM5" s="65"/>
    </row>
    <row r="6" spans="1:39" ht="16.5" customHeight="1">
      <c r="A6" s="46" t="s">
        <v>7</v>
      </c>
      <c r="B6" s="38" t="s">
        <v>8</v>
      </c>
      <c r="C6" s="44">
        <f>DATE(YearToDate!$B$3,12,1)</f>
        <v>45627</v>
      </c>
      <c r="D6" s="44">
        <f>C6+1</f>
        <v>45628</v>
      </c>
      <c r="E6" s="44">
        <f t="shared" ref="E6:AD6" si="0">D6+1</f>
        <v>45629</v>
      </c>
      <c r="F6" s="44">
        <f t="shared" si="0"/>
        <v>45630</v>
      </c>
      <c r="G6" s="44">
        <f>F6+1</f>
        <v>45631</v>
      </c>
      <c r="H6" s="44">
        <f t="shared" si="0"/>
        <v>45632</v>
      </c>
      <c r="I6" s="44">
        <f t="shared" si="0"/>
        <v>45633</v>
      </c>
      <c r="J6" s="44">
        <f t="shared" si="0"/>
        <v>45634</v>
      </c>
      <c r="K6" s="44">
        <f t="shared" si="0"/>
        <v>45635</v>
      </c>
      <c r="L6" s="44">
        <f t="shared" si="0"/>
        <v>45636</v>
      </c>
      <c r="M6" s="44">
        <f t="shared" si="0"/>
        <v>45637</v>
      </c>
      <c r="N6" s="44">
        <f t="shared" si="0"/>
        <v>45638</v>
      </c>
      <c r="O6" s="44">
        <f t="shared" si="0"/>
        <v>45639</v>
      </c>
      <c r="P6" s="44">
        <f t="shared" si="0"/>
        <v>45640</v>
      </c>
      <c r="Q6" s="44">
        <f t="shared" si="0"/>
        <v>45641</v>
      </c>
      <c r="R6" s="44">
        <f t="shared" si="0"/>
        <v>45642</v>
      </c>
      <c r="S6" s="44">
        <f t="shared" si="0"/>
        <v>45643</v>
      </c>
      <c r="T6" s="44">
        <f t="shared" si="0"/>
        <v>45644</v>
      </c>
      <c r="U6" s="44">
        <f t="shared" si="0"/>
        <v>45645</v>
      </c>
      <c r="V6" s="44">
        <f t="shared" si="0"/>
        <v>45646</v>
      </c>
      <c r="W6" s="44">
        <f t="shared" si="0"/>
        <v>45647</v>
      </c>
      <c r="X6" s="44">
        <f t="shared" si="0"/>
        <v>45648</v>
      </c>
      <c r="Y6" s="44">
        <f t="shared" si="0"/>
        <v>45649</v>
      </c>
      <c r="Z6" s="44">
        <f t="shared" si="0"/>
        <v>45650</v>
      </c>
      <c r="AA6" s="44">
        <f t="shared" si="0"/>
        <v>45651</v>
      </c>
      <c r="AB6" s="44">
        <f t="shared" si="0"/>
        <v>45652</v>
      </c>
      <c r="AC6" s="44">
        <f t="shared" si="0"/>
        <v>45653</v>
      </c>
      <c r="AD6" s="44">
        <f t="shared" si="0"/>
        <v>45654</v>
      </c>
      <c r="AE6" s="44">
        <f>IF(MONTH($AD6+1)&gt;MONTH($C$6),"",$AD6+1)</f>
        <v>45655</v>
      </c>
      <c r="AF6" s="44">
        <f>IF(MONTH($AD6+2)&gt;MONTH($C$6),"",$AD6+2)</f>
        <v>45656</v>
      </c>
      <c r="AG6" s="44">
        <f>IF(MONTH($AD6+3)&gt;MONTH($C$6),"",$AD6+3)</f>
        <v>45657</v>
      </c>
      <c r="AH6" s="31" t="str">
        <f>YearToDate!C8</f>
        <v>V</v>
      </c>
      <c r="AI6" s="31" t="str">
        <f>YearToDate!D8</f>
        <v>S</v>
      </c>
      <c r="AJ6" s="31" t="str">
        <f>YearToDate!E8</f>
        <v>P</v>
      </c>
      <c r="AK6" s="31" t="str">
        <f>YearToDate!F8</f>
        <v>D</v>
      </c>
      <c r="AL6" s="31" t="str">
        <f>YearToDate!G8</f>
        <v>O</v>
      </c>
      <c r="AM6" s="31" t="str">
        <f>YearToDate!H8</f>
        <v>U</v>
      </c>
    </row>
    <row r="7" spans="1:39" ht="16.5" customHeight="1">
      <c r="A7" s="39">
        <v>1</v>
      </c>
      <c r="B7" s="40" t="str">
        <f>VLOOKUP(A7,YearToDate!$A$8:$B$39,2,0)</f>
        <v>Name 1</v>
      </c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48">
        <f>COUNTIF($C7:$AG7,AH$6)+0.5*COUNTIF($C7:$AG7,AH$6&amp;"H")+0.5*COUNTIF($C7:$AG7,"H"&amp;AH$6)</f>
        <v>0</v>
      </c>
      <c r="AI7" s="48">
        <f t="shared" ref="AI7:AM22" si="1">COUNTIF($C7:$AG7,AI$6)+0.5*COUNTIF($C7:$AG7,AI$6&amp;"H")+0.5*COUNTIF($C7:$AG7,"H"&amp;AI$6)</f>
        <v>0</v>
      </c>
      <c r="AJ7" s="48">
        <f t="shared" si="1"/>
        <v>0</v>
      </c>
      <c r="AK7" s="48">
        <f t="shared" si="1"/>
        <v>0</v>
      </c>
      <c r="AL7" s="48">
        <f t="shared" si="1"/>
        <v>0</v>
      </c>
      <c r="AM7" s="48">
        <f t="shared" si="1"/>
        <v>0</v>
      </c>
    </row>
    <row r="8" spans="1:39" ht="16.5" customHeight="1">
      <c r="A8" s="39">
        <v>2</v>
      </c>
      <c r="B8" s="40" t="str">
        <f>VLOOKUP(A8,YearToDate!$A$8:$B$39,2,0)</f>
        <v>Name 2</v>
      </c>
      <c r="C8" s="39"/>
      <c r="D8" s="39"/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48">
        <f t="shared" ref="AH8:AM36" si="2">COUNTIF($C8:$AG8,AH$6)+0.5*COUNTIF($C8:$AG8,AH$6&amp;"H")+0.5*COUNTIF($C8:$AG8,"H"&amp;AH$6)</f>
        <v>0</v>
      </c>
      <c r="AI8" s="48">
        <f t="shared" si="1"/>
        <v>0</v>
      </c>
      <c r="AJ8" s="48">
        <f t="shared" si="1"/>
        <v>0</v>
      </c>
      <c r="AK8" s="48">
        <f t="shared" si="1"/>
        <v>0</v>
      </c>
      <c r="AL8" s="48">
        <f t="shared" si="1"/>
        <v>0</v>
      </c>
      <c r="AM8" s="48">
        <f t="shared" si="1"/>
        <v>0</v>
      </c>
    </row>
    <row r="9" spans="1:39" ht="16.5" customHeight="1">
      <c r="A9" s="39">
        <v>3</v>
      </c>
      <c r="B9" s="40" t="str">
        <f>VLOOKUP(A9,YearToDate!$A$8:$B$39,2,0)</f>
        <v>Name 3</v>
      </c>
      <c r="C9" s="39"/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39"/>
      <c r="AF9" s="39"/>
      <c r="AG9" s="39"/>
      <c r="AH9" s="48">
        <f t="shared" si="2"/>
        <v>0</v>
      </c>
      <c r="AI9" s="48">
        <f t="shared" si="1"/>
        <v>0</v>
      </c>
      <c r="AJ9" s="48">
        <f t="shared" si="1"/>
        <v>0</v>
      </c>
      <c r="AK9" s="48">
        <f t="shared" si="1"/>
        <v>0</v>
      </c>
      <c r="AL9" s="48">
        <f t="shared" si="1"/>
        <v>0</v>
      </c>
      <c r="AM9" s="48">
        <f t="shared" si="1"/>
        <v>0</v>
      </c>
    </row>
    <row r="10" spans="1:39" ht="16.5" customHeight="1">
      <c r="A10" s="39">
        <v>4</v>
      </c>
      <c r="B10" s="40" t="str">
        <f>VLOOKUP(A10,YearToDate!$A$8:$B$39,2,0)</f>
        <v>Name 4</v>
      </c>
      <c r="C10" s="39"/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9"/>
      <c r="AH10" s="48">
        <f t="shared" si="2"/>
        <v>0</v>
      </c>
      <c r="AI10" s="48">
        <f t="shared" si="1"/>
        <v>0</v>
      </c>
      <c r="AJ10" s="48">
        <f t="shared" si="1"/>
        <v>0</v>
      </c>
      <c r="AK10" s="48">
        <f t="shared" si="1"/>
        <v>0</v>
      </c>
      <c r="AL10" s="48">
        <f t="shared" si="1"/>
        <v>0</v>
      </c>
      <c r="AM10" s="48">
        <f t="shared" si="1"/>
        <v>0</v>
      </c>
    </row>
    <row r="11" spans="1:39" ht="16.5" customHeight="1">
      <c r="A11" s="39">
        <v>5</v>
      </c>
      <c r="B11" s="40" t="str">
        <f>VLOOKUP(A11,YearToDate!$A$8:$B$39,2,0)</f>
        <v>Name 5</v>
      </c>
      <c r="C11" s="39"/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  <c r="AG11" s="39"/>
      <c r="AH11" s="48">
        <f t="shared" si="2"/>
        <v>0</v>
      </c>
      <c r="AI11" s="48">
        <f t="shared" si="1"/>
        <v>0</v>
      </c>
      <c r="AJ11" s="48">
        <f t="shared" si="1"/>
        <v>0</v>
      </c>
      <c r="AK11" s="48">
        <f t="shared" si="1"/>
        <v>0</v>
      </c>
      <c r="AL11" s="48">
        <f t="shared" si="1"/>
        <v>0</v>
      </c>
      <c r="AM11" s="48">
        <f t="shared" si="1"/>
        <v>0</v>
      </c>
    </row>
    <row r="12" spans="1:39" ht="16.5" customHeight="1">
      <c r="A12" s="39">
        <v>6</v>
      </c>
      <c r="B12" s="40">
        <f>VLOOKUP(A12,YearToDate!$A$8:$B$39,2,0)</f>
        <v>0</v>
      </c>
      <c r="C12" s="39"/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39"/>
      <c r="AD12" s="39"/>
      <c r="AE12" s="39"/>
      <c r="AF12" s="39"/>
      <c r="AG12" s="39"/>
      <c r="AH12" s="48">
        <f t="shared" si="2"/>
        <v>0</v>
      </c>
      <c r="AI12" s="48">
        <f t="shared" si="1"/>
        <v>0</v>
      </c>
      <c r="AJ12" s="48">
        <f t="shared" si="1"/>
        <v>0</v>
      </c>
      <c r="AK12" s="48">
        <f t="shared" si="1"/>
        <v>0</v>
      </c>
      <c r="AL12" s="48">
        <f t="shared" si="1"/>
        <v>0</v>
      </c>
      <c r="AM12" s="48">
        <f t="shared" si="1"/>
        <v>0</v>
      </c>
    </row>
    <row r="13" spans="1:39" ht="16.5" customHeight="1">
      <c r="A13" s="39">
        <v>7</v>
      </c>
      <c r="B13" s="40">
        <f>VLOOKUP(A13,YearToDate!$A$8:$B$39,2,0)</f>
        <v>0</v>
      </c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39"/>
      <c r="AG13" s="39"/>
      <c r="AH13" s="48">
        <f t="shared" si="2"/>
        <v>0</v>
      </c>
      <c r="AI13" s="48">
        <f t="shared" si="1"/>
        <v>0</v>
      </c>
      <c r="AJ13" s="48">
        <f t="shared" si="1"/>
        <v>0</v>
      </c>
      <c r="AK13" s="48">
        <f t="shared" si="1"/>
        <v>0</v>
      </c>
      <c r="AL13" s="48">
        <f t="shared" si="1"/>
        <v>0</v>
      </c>
      <c r="AM13" s="48">
        <f t="shared" si="1"/>
        <v>0</v>
      </c>
    </row>
    <row r="14" spans="1:39" ht="16.5" customHeight="1">
      <c r="A14" s="39">
        <v>8</v>
      </c>
      <c r="B14" s="40">
        <f>VLOOKUP(A14,YearToDate!$A$8:$B$39,2,0)</f>
        <v>0</v>
      </c>
      <c r="C14" s="39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9"/>
      <c r="AC14" s="39"/>
      <c r="AD14" s="39"/>
      <c r="AE14" s="39"/>
      <c r="AF14" s="39"/>
      <c r="AG14" s="39"/>
      <c r="AH14" s="48">
        <f t="shared" si="2"/>
        <v>0</v>
      </c>
      <c r="AI14" s="48">
        <f t="shared" si="1"/>
        <v>0</v>
      </c>
      <c r="AJ14" s="48">
        <f t="shared" si="1"/>
        <v>0</v>
      </c>
      <c r="AK14" s="48">
        <f t="shared" si="1"/>
        <v>0</v>
      </c>
      <c r="AL14" s="48">
        <f t="shared" si="1"/>
        <v>0</v>
      </c>
      <c r="AM14" s="48">
        <f t="shared" si="1"/>
        <v>0</v>
      </c>
    </row>
    <row r="15" spans="1:39" ht="16.5" customHeight="1">
      <c r="A15" s="39">
        <v>9</v>
      </c>
      <c r="B15" s="40">
        <f>VLOOKUP(A15,YearToDate!$A$8:$B$39,2,0)</f>
        <v>0</v>
      </c>
      <c r="C15" s="39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  <c r="AG15" s="39"/>
      <c r="AH15" s="48">
        <f t="shared" si="2"/>
        <v>0</v>
      </c>
      <c r="AI15" s="48">
        <f t="shared" si="1"/>
        <v>0</v>
      </c>
      <c r="AJ15" s="48">
        <f t="shared" si="1"/>
        <v>0</v>
      </c>
      <c r="AK15" s="48">
        <f t="shared" si="1"/>
        <v>0</v>
      </c>
      <c r="AL15" s="48">
        <f t="shared" si="1"/>
        <v>0</v>
      </c>
      <c r="AM15" s="48">
        <f t="shared" si="1"/>
        <v>0</v>
      </c>
    </row>
    <row r="16" spans="1:39" ht="16.5" customHeight="1">
      <c r="A16" s="39">
        <v>10</v>
      </c>
      <c r="B16" s="40">
        <f>VLOOKUP(A16,YearToDate!$A$8:$B$39,2,0)</f>
        <v>0</v>
      </c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  <c r="AD16" s="39"/>
      <c r="AE16" s="39"/>
      <c r="AF16" s="39"/>
      <c r="AG16" s="39"/>
      <c r="AH16" s="48">
        <f t="shared" si="2"/>
        <v>0</v>
      </c>
      <c r="AI16" s="48">
        <f t="shared" si="1"/>
        <v>0</v>
      </c>
      <c r="AJ16" s="48">
        <f t="shared" si="1"/>
        <v>0</v>
      </c>
      <c r="AK16" s="48">
        <f t="shared" si="1"/>
        <v>0</v>
      </c>
      <c r="AL16" s="48">
        <f t="shared" si="1"/>
        <v>0</v>
      </c>
      <c r="AM16" s="48">
        <f t="shared" si="1"/>
        <v>0</v>
      </c>
    </row>
    <row r="17" spans="1:39" ht="16.5" customHeight="1">
      <c r="A17" s="39">
        <v>11</v>
      </c>
      <c r="B17" s="40">
        <f>VLOOKUP(A17,YearToDate!$A$8:$B$39,2,0)</f>
        <v>0</v>
      </c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  <c r="AG17" s="39"/>
      <c r="AH17" s="48">
        <f t="shared" si="2"/>
        <v>0</v>
      </c>
      <c r="AI17" s="48">
        <f t="shared" si="1"/>
        <v>0</v>
      </c>
      <c r="AJ17" s="48">
        <f t="shared" si="1"/>
        <v>0</v>
      </c>
      <c r="AK17" s="48">
        <f t="shared" si="1"/>
        <v>0</v>
      </c>
      <c r="AL17" s="48">
        <f t="shared" si="1"/>
        <v>0</v>
      </c>
      <c r="AM17" s="48">
        <f t="shared" si="1"/>
        <v>0</v>
      </c>
    </row>
    <row r="18" spans="1:39" ht="16.5" customHeight="1">
      <c r="A18" s="39">
        <v>12</v>
      </c>
      <c r="B18" s="40">
        <f>VLOOKUP(A18,YearToDate!$A$8:$B$39,2,0)</f>
        <v>0</v>
      </c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  <c r="AG18" s="39"/>
      <c r="AH18" s="48">
        <f t="shared" si="2"/>
        <v>0</v>
      </c>
      <c r="AI18" s="48">
        <f t="shared" si="1"/>
        <v>0</v>
      </c>
      <c r="AJ18" s="48">
        <f t="shared" si="1"/>
        <v>0</v>
      </c>
      <c r="AK18" s="48">
        <f t="shared" si="1"/>
        <v>0</v>
      </c>
      <c r="AL18" s="48">
        <f t="shared" si="1"/>
        <v>0</v>
      </c>
      <c r="AM18" s="48">
        <f t="shared" si="1"/>
        <v>0</v>
      </c>
    </row>
    <row r="19" spans="1:39" ht="16.5" customHeight="1">
      <c r="A19" s="39">
        <v>13</v>
      </c>
      <c r="B19" s="40">
        <f>VLOOKUP(A19,YearToDate!$A$8:$B$39,2,0)</f>
        <v>0</v>
      </c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48">
        <f t="shared" si="2"/>
        <v>0</v>
      </c>
      <c r="AI19" s="48">
        <f t="shared" si="1"/>
        <v>0</v>
      </c>
      <c r="AJ19" s="48">
        <f t="shared" si="1"/>
        <v>0</v>
      </c>
      <c r="AK19" s="48">
        <f t="shared" si="1"/>
        <v>0</v>
      </c>
      <c r="AL19" s="48">
        <f t="shared" si="1"/>
        <v>0</v>
      </c>
      <c r="AM19" s="48">
        <f t="shared" si="1"/>
        <v>0</v>
      </c>
    </row>
    <row r="20" spans="1:39" ht="16.5" customHeight="1">
      <c r="A20" s="39">
        <v>14</v>
      </c>
      <c r="B20" s="40">
        <f>VLOOKUP(A20,YearToDate!$A$8:$B$39,2,0)</f>
        <v>0</v>
      </c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  <c r="AA20" s="39"/>
      <c r="AB20" s="39"/>
      <c r="AC20" s="39"/>
      <c r="AD20" s="39"/>
      <c r="AE20" s="39"/>
      <c r="AF20" s="39"/>
      <c r="AG20" s="39"/>
      <c r="AH20" s="48">
        <f t="shared" si="2"/>
        <v>0</v>
      </c>
      <c r="AI20" s="48">
        <f t="shared" si="1"/>
        <v>0</v>
      </c>
      <c r="AJ20" s="48">
        <f t="shared" si="1"/>
        <v>0</v>
      </c>
      <c r="AK20" s="48">
        <f t="shared" si="1"/>
        <v>0</v>
      </c>
      <c r="AL20" s="48">
        <f t="shared" si="1"/>
        <v>0</v>
      </c>
      <c r="AM20" s="48">
        <f t="shared" si="1"/>
        <v>0</v>
      </c>
    </row>
    <row r="21" spans="1:39" ht="16.5" customHeight="1">
      <c r="A21" s="39">
        <v>15</v>
      </c>
      <c r="B21" s="40">
        <f>VLOOKUP(A21,YearToDate!$A$8:$B$39,2,0)</f>
        <v>0</v>
      </c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  <c r="AG21" s="39"/>
      <c r="AH21" s="48">
        <f t="shared" si="2"/>
        <v>0</v>
      </c>
      <c r="AI21" s="48">
        <f t="shared" si="1"/>
        <v>0</v>
      </c>
      <c r="AJ21" s="48">
        <f t="shared" si="1"/>
        <v>0</v>
      </c>
      <c r="AK21" s="48">
        <f t="shared" si="1"/>
        <v>0</v>
      </c>
      <c r="AL21" s="48">
        <f t="shared" si="1"/>
        <v>0</v>
      </c>
      <c r="AM21" s="48">
        <f t="shared" si="1"/>
        <v>0</v>
      </c>
    </row>
    <row r="22" spans="1:39" ht="16.5" customHeight="1">
      <c r="A22" s="39">
        <v>16</v>
      </c>
      <c r="B22" s="40">
        <f>VLOOKUP(A22,YearToDate!$A$8:$B$39,2,0)</f>
        <v>0</v>
      </c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H22" s="48">
        <f t="shared" si="2"/>
        <v>0</v>
      </c>
      <c r="AI22" s="48">
        <f t="shared" si="1"/>
        <v>0</v>
      </c>
      <c r="AJ22" s="48">
        <f t="shared" si="1"/>
        <v>0</v>
      </c>
      <c r="AK22" s="48">
        <f t="shared" si="1"/>
        <v>0</v>
      </c>
      <c r="AL22" s="48">
        <f t="shared" si="1"/>
        <v>0</v>
      </c>
      <c r="AM22" s="48">
        <f t="shared" si="1"/>
        <v>0</v>
      </c>
    </row>
    <row r="23" spans="1:39" ht="16.5" customHeight="1">
      <c r="A23" s="39">
        <v>17</v>
      </c>
      <c r="B23" s="40">
        <f>VLOOKUP(A23,YearToDate!$A$8:$B$39,2,0)</f>
        <v>0</v>
      </c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39"/>
      <c r="AG23" s="39"/>
      <c r="AH23" s="48">
        <f t="shared" si="2"/>
        <v>0</v>
      </c>
      <c r="AI23" s="48">
        <f t="shared" si="2"/>
        <v>0</v>
      </c>
      <c r="AJ23" s="48">
        <f t="shared" si="2"/>
        <v>0</v>
      </c>
      <c r="AK23" s="48">
        <f t="shared" si="2"/>
        <v>0</v>
      </c>
      <c r="AL23" s="48">
        <f t="shared" si="2"/>
        <v>0</v>
      </c>
      <c r="AM23" s="48">
        <f t="shared" si="2"/>
        <v>0</v>
      </c>
    </row>
    <row r="24" spans="1:39" ht="16.5" customHeight="1">
      <c r="A24" s="39">
        <v>18</v>
      </c>
      <c r="B24" s="40">
        <f>VLOOKUP(A24,YearToDate!$A$8:$B$39,2,0)</f>
        <v>0</v>
      </c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39"/>
      <c r="AG24" s="39"/>
      <c r="AH24" s="48">
        <f t="shared" si="2"/>
        <v>0</v>
      </c>
      <c r="AI24" s="48">
        <f t="shared" si="2"/>
        <v>0</v>
      </c>
      <c r="AJ24" s="48">
        <f t="shared" si="2"/>
        <v>0</v>
      </c>
      <c r="AK24" s="48">
        <f t="shared" si="2"/>
        <v>0</v>
      </c>
      <c r="AL24" s="48">
        <f t="shared" si="2"/>
        <v>0</v>
      </c>
      <c r="AM24" s="48">
        <f t="shared" si="2"/>
        <v>0</v>
      </c>
    </row>
    <row r="25" spans="1:39" ht="16.5" customHeight="1">
      <c r="A25" s="39">
        <v>19</v>
      </c>
      <c r="B25" s="40">
        <f>VLOOKUP(A25,YearToDate!$A$8:$B$39,2,0)</f>
        <v>0</v>
      </c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  <c r="AA25" s="39"/>
      <c r="AB25" s="39"/>
      <c r="AC25" s="39"/>
      <c r="AD25" s="39"/>
      <c r="AE25" s="39"/>
      <c r="AF25" s="39"/>
      <c r="AG25" s="39"/>
      <c r="AH25" s="48">
        <f t="shared" si="2"/>
        <v>0</v>
      </c>
      <c r="AI25" s="48">
        <f t="shared" si="2"/>
        <v>0</v>
      </c>
      <c r="AJ25" s="48">
        <f t="shared" si="2"/>
        <v>0</v>
      </c>
      <c r="AK25" s="48">
        <f t="shared" si="2"/>
        <v>0</v>
      </c>
      <c r="AL25" s="48">
        <f t="shared" si="2"/>
        <v>0</v>
      </c>
      <c r="AM25" s="48">
        <f t="shared" si="2"/>
        <v>0</v>
      </c>
    </row>
    <row r="26" spans="1:39" ht="16.5" customHeight="1">
      <c r="A26" s="39">
        <v>20</v>
      </c>
      <c r="B26" s="40">
        <f>VLOOKUP(A26,YearToDate!$A$8:$B$39,2,0)</f>
        <v>0</v>
      </c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  <c r="AA26" s="39"/>
      <c r="AB26" s="39"/>
      <c r="AC26" s="39"/>
      <c r="AD26" s="39"/>
      <c r="AE26" s="39"/>
      <c r="AF26" s="39"/>
      <c r="AG26" s="39"/>
      <c r="AH26" s="48">
        <f t="shared" si="2"/>
        <v>0</v>
      </c>
      <c r="AI26" s="48">
        <f t="shared" si="2"/>
        <v>0</v>
      </c>
      <c r="AJ26" s="48">
        <f t="shared" si="2"/>
        <v>0</v>
      </c>
      <c r="AK26" s="48">
        <f t="shared" si="2"/>
        <v>0</v>
      </c>
      <c r="AL26" s="48">
        <f t="shared" si="2"/>
        <v>0</v>
      </c>
      <c r="AM26" s="48">
        <f t="shared" si="2"/>
        <v>0</v>
      </c>
    </row>
    <row r="27" spans="1:39" ht="16.5" customHeight="1">
      <c r="A27" s="39">
        <v>21</v>
      </c>
      <c r="B27" s="40">
        <f>VLOOKUP(A27,YearToDate!$A$8:$B$39,2,0)</f>
        <v>0</v>
      </c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  <c r="AA27" s="39"/>
      <c r="AB27" s="39"/>
      <c r="AC27" s="39"/>
      <c r="AD27" s="39"/>
      <c r="AE27" s="39"/>
      <c r="AF27" s="39"/>
      <c r="AG27" s="39"/>
      <c r="AH27" s="48">
        <f t="shared" si="2"/>
        <v>0</v>
      </c>
      <c r="AI27" s="48">
        <f t="shared" si="2"/>
        <v>0</v>
      </c>
      <c r="AJ27" s="48">
        <f t="shared" si="2"/>
        <v>0</v>
      </c>
      <c r="AK27" s="48">
        <f t="shared" si="2"/>
        <v>0</v>
      </c>
      <c r="AL27" s="48">
        <f t="shared" si="2"/>
        <v>0</v>
      </c>
      <c r="AM27" s="48">
        <f t="shared" si="2"/>
        <v>0</v>
      </c>
    </row>
    <row r="28" spans="1:39" ht="16.5" customHeight="1">
      <c r="A28" s="39">
        <v>22</v>
      </c>
      <c r="B28" s="40">
        <f>VLOOKUP(A28,YearToDate!$A$8:$B$39,2,0)</f>
        <v>0</v>
      </c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  <c r="AA28" s="39"/>
      <c r="AB28" s="39"/>
      <c r="AC28" s="39"/>
      <c r="AD28" s="39"/>
      <c r="AE28" s="39"/>
      <c r="AF28" s="39"/>
      <c r="AG28" s="39"/>
      <c r="AH28" s="48">
        <f t="shared" si="2"/>
        <v>0</v>
      </c>
      <c r="AI28" s="48">
        <f t="shared" si="2"/>
        <v>0</v>
      </c>
      <c r="AJ28" s="48">
        <f t="shared" si="2"/>
        <v>0</v>
      </c>
      <c r="AK28" s="48">
        <f t="shared" si="2"/>
        <v>0</v>
      </c>
      <c r="AL28" s="48">
        <f t="shared" si="2"/>
        <v>0</v>
      </c>
      <c r="AM28" s="48">
        <f t="shared" si="2"/>
        <v>0</v>
      </c>
    </row>
    <row r="29" spans="1:39" ht="16.5" customHeight="1">
      <c r="A29" s="39">
        <v>23</v>
      </c>
      <c r="B29" s="40">
        <f>VLOOKUP(A29,YearToDate!$A$8:$B$39,2,0)</f>
        <v>0</v>
      </c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  <c r="AA29" s="39"/>
      <c r="AB29" s="39"/>
      <c r="AC29" s="39"/>
      <c r="AD29" s="39"/>
      <c r="AE29" s="39"/>
      <c r="AF29" s="39"/>
      <c r="AG29" s="39"/>
      <c r="AH29" s="48">
        <f t="shared" si="2"/>
        <v>0</v>
      </c>
      <c r="AI29" s="48">
        <f t="shared" si="2"/>
        <v>0</v>
      </c>
      <c r="AJ29" s="48">
        <f t="shared" si="2"/>
        <v>0</v>
      </c>
      <c r="AK29" s="48">
        <f t="shared" si="2"/>
        <v>0</v>
      </c>
      <c r="AL29" s="48">
        <f t="shared" si="2"/>
        <v>0</v>
      </c>
      <c r="AM29" s="48">
        <f t="shared" si="2"/>
        <v>0</v>
      </c>
    </row>
    <row r="30" spans="1:39" ht="16.5" customHeight="1">
      <c r="A30" s="39">
        <v>24</v>
      </c>
      <c r="B30" s="40">
        <f>VLOOKUP(A30,YearToDate!$A$8:$B$39,2,0)</f>
        <v>0</v>
      </c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39"/>
      <c r="AH30" s="48">
        <f t="shared" si="2"/>
        <v>0</v>
      </c>
      <c r="AI30" s="48">
        <f t="shared" si="2"/>
        <v>0</v>
      </c>
      <c r="AJ30" s="48">
        <f t="shared" si="2"/>
        <v>0</v>
      </c>
      <c r="AK30" s="48">
        <f t="shared" si="2"/>
        <v>0</v>
      </c>
      <c r="AL30" s="48">
        <f t="shared" si="2"/>
        <v>0</v>
      </c>
      <c r="AM30" s="48">
        <f t="shared" si="2"/>
        <v>0</v>
      </c>
    </row>
    <row r="31" spans="1:39" ht="16.5" customHeight="1">
      <c r="A31" s="39">
        <v>25</v>
      </c>
      <c r="B31" s="40">
        <f>VLOOKUP(A31,YearToDate!$A$8:$B$39,2,0)</f>
        <v>0</v>
      </c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  <c r="AA31" s="39"/>
      <c r="AB31" s="39"/>
      <c r="AC31" s="39"/>
      <c r="AD31" s="39"/>
      <c r="AE31" s="39"/>
      <c r="AF31" s="39"/>
      <c r="AG31" s="39"/>
      <c r="AH31" s="48">
        <f t="shared" si="2"/>
        <v>0</v>
      </c>
      <c r="AI31" s="48">
        <f t="shared" si="2"/>
        <v>0</v>
      </c>
      <c r="AJ31" s="48">
        <f t="shared" si="2"/>
        <v>0</v>
      </c>
      <c r="AK31" s="48">
        <f t="shared" si="2"/>
        <v>0</v>
      </c>
      <c r="AL31" s="48">
        <f t="shared" si="2"/>
        <v>0</v>
      </c>
      <c r="AM31" s="48">
        <f t="shared" si="2"/>
        <v>0</v>
      </c>
    </row>
    <row r="32" spans="1:39" ht="16.5" customHeight="1">
      <c r="A32" s="39">
        <v>26</v>
      </c>
      <c r="B32" s="40">
        <f>VLOOKUP(A32,YearToDate!$A$8:$B$39,2,0)</f>
        <v>0</v>
      </c>
      <c r="C32" s="39"/>
      <c r="D32" s="39"/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  <c r="AA32" s="39"/>
      <c r="AB32" s="39"/>
      <c r="AC32" s="39"/>
      <c r="AD32" s="39"/>
      <c r="AE32" s="39"/>
      <c r="AF32" s="39"/>
      <c r="AG32" s="39"/>
      <c r="AH32" s="48">
        <f t="shared" si="2"/>
        <v>0</v>
      </c>
      <c r="AI32" s="48">
        <f t="shared" si="2"/>
        <v>0</v>
      </c>
      <c r="AJ32" s="48">
        <f t="shared" si="2"/>
        <v>0</v>
      </c>
      <c r="AK32" s="48">
        <f t="shared" si="2"/>
        <v>0</v>
      </c>
      <c r="AL32" s="48">
        <f t="shared" si="2"/>
        <v>0</v>
      </c>
      <c r="AM32" s="48">
        <f t="shared" si="2"/>
        <v>0</v>
      </c>
    </row>
    <row r="33" spans="1:39" ht="16.5" customHeight="1">
      <c r="A33" s="39">
        <v>27</v>
      </c>
      <c r="B33" s="40">
        <f>VLOOKUP(A33,YearToDate!$A$8:$B$39,2,0)</f>
        <v>0</v>
      </c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  <c r="AA33" s="39"/>
      <c r="AB33" s="39"/>
      <c r="AC33" s="39"/>
      <c r="AD33" s="39"/>
      <c r="AE33" s="39"/>
      <c r="AF33" s="39"/>
      <c r="AG33" s="39"/>
      <c r="AH33" s="48">
        <f t="shared" si="2"/>
        <v>0</v>
      </c>
      <c r="AI33" s="48">
        <f t="shared" si="2"/>
        <v>0</v>
      </c>
      <c r="AJ33" s="48">
        <f t="shared" si="2"/>
        <v>0</v>
      </c>
      <c r="AK33" s="48">
        <f t="shared" si="2"/>
        <v>0</v>
      </c>
      <c r="AL33" s="48">
        <f t="shared" si="2"/>
        <v>0</v>
      </c>
      <c r="AM33" s="48">
        <f t="shared" si="2"/>
        <v>0</v>
      </c>
    </row>
    <row r="34" spans="1:39" ht="16.5" customHeight="1">
      <c r="A34" s="39">
        <v>28</v>
      </c>
      <c r="B34" s="40">
        <f>VLOOKUP(A34,YearToDate!$A$8:$B$39,2,0)</f>
        <v>0</v>
      </c>
      <c r="C34" s="39"/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  <c r="AA34" s="39"/>
      <c r="AB34" s="39"/>
      <c r="AC34" s="39"/>
      <c r="AD34" s="39"/>
      <c r="AE34" s="39"/>
      <c r="AF34" s="39"/>
      <c r="AG34" s="39"/>
      <c r="AH34" s="48">
        <f t="shared" si="2"/>
        <v>0</v>
      </c>
      <c r="AI34" s="48">
        <f t="shared" si="2"/>
        <v>0</v>
      </c>
      <c r="AJ34" s="48">
        <f t="shared" si="2"/>
        <v>0</v>
      </c>
      <c r="AK34" s="48">
        <f t="shared" si="2"/>
        <v>0</v>
      </c>
      <c r="AL34" s="48">
        <f t="shared" si="2"/>
        <v>0</v>
      </c>
      <c r="AM34" s="48">
        <f t="shared" si="2"/>
        <v>0</v>
      </c>
    </row>
    <row r="35" spans="1:39" ht="16.5" customHeight="1">
      <c r="A35" s="39">
        <v>29</v>
      </c>
      <c r="B35" s="40">
        <f>VLOOKUP(A35,YearToDate!$A$8:$B$39,2,0)</f>
        <v>0</v>
      </c>
      <c r="C35" s="39"/>
      <c r="D35" s="39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  <c r="AA35" s="39"/>
      <c r="AB35" s="39"/>
      <c r="AC35" s="39"/>
      <c r="AD35" s="39"/>
      <c r="AE35" s="39"/>
      <c r="AF35" s="39"/>
      <c r="AG35" s="39"/>
      <c r="AH35" s="48">
        <f t="shared" si="2"/>
        <v>0</v>
      </c>
      <c r="AI35" s="48">
        <f t="shared" si="2"/>
        <v>0</v>
      </c>
      <c r="AJ35" s="48">
        <f t="shared" si="2"/>
        <v>0</v>
      </c>
      <c r="AK35" s="48">
        <f t="shared" si="2"/>
        <v>0</v>
      </c>
      <c r="AL35" s="48">
        <f t="shared" si="2"/>
        <v>0</v>
      </c>
      <c r="AM35" s="48">
        <f t="shared" si="2"/>
        <v>0</v>
      </c>
    </row>
    <row r="36" spans="1:39" ht="16.5" customHeight="1">
      <c r="A36" s="39">
        <v>30</v>
      </c>
      <c r="B36" s="40">
        <f>VLOOKUP(A36,YearToDate!$A$8:$B$39,2,0)</f>
        <v>0</v>
      </c>
      <c r="C36" s="39"/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  <c r="AA36" s="39"/>
      <c r="AB36" s="39"/>
      <c r="AC36" s="39"/>
      <c r="AD36" s="39"/>
      <c r="AE36" s="39"/>
      <c r="AF36" s="39"/>
      <c r="AG36" s="39"/>
      <c r="AH36" s="48">
        <f t="shared" si="2"/>
        <v>0</v>
      </c>
      <c r="AI36" s="48">
        <f t="shared" si="2"/>
        <v>0</v>
      </c>
      <c r="AJ36" s="48">
        <f t="shared" si="2"/>
        <v>0</v>
      </c>
      <c r="AK36" s="48">
        <f t="shared" si="2"/>
        <v>0</v>
      </c>
      <c r="AL36" s="48">
        <f t="shared" si="2"/>
        <v>0</v>
      </c>
      <c r="AM36" s="48">
        <f t="shared" si="2"/>
        <v>0</v>
      </c>
    </row>
    <row r="37" spans="1:39" s="28" customFormat="1" ht="16.5" customHeight="1">
      <c r="A37" s="32"/>
      <c r="B37" s="33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49"/>
      <c r="AI37" s="49"/>
      <c r="AJ37" s="49"/>
      <c r="AK37" s="49"/>
      <c r="AL37" s="49"/>
      <c r="AM37" s="49"/>
    </row>
    <row r="38" spans="1:39" ht="16.5" customHeight="1">
      <c r="A38" s="29" t="str">
        <f>HYPERLINK("https://www.vertex42.com/templates/employee-leave-tracker.html","https://www.vertex42.com/templates/employee-leave-tracker.html")</f>
        <v>https://www.vertex42.com/templates/employee-leave-tracker.html</v>
      </c>
      <c r="B38" s="35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AG38" s="37" t="s">
        <v>3</v>
      </c>
      <c r="AH38" s="50">
        <f t="shared" ref="AH38:AM38" si="3">SUM(AH7:AH37)</f>
        <v>0</v>
      </c>
      <c r="AI38" s="50">
        <f t="shared" si="3"/>
        <v>0</v>
      </c>
      <c r="AJ38" s="50">
        <f t="shared" si="3"/>
        <v>0</v>
      </c>
      <c r="AK38" s="50">
        <f t="shared" si="3"/>
        <v>0</v>
      </c>
      <c r="AL38" s="50">
        <f t="shared" si="3"/>
        <v>0</v>
      </c>
      <c r="AM38" s="50">
        <f t="shared" si="3"/>
        <v>0</v>
      </c>
    </row>
    <row r="39" spans="1:39">
      <c r="A39" s="73"/>
      <c r="B39" s="73"/>
    </row>
  </sheetData>
  <mergeCells count="3">
    <mergeCell ref="A39:B39"/>
    <mergeCell ref="C4:AG4"/>
    <mergeCell ref="AH4:AM4"/>
  </mergeCells>
  <conditionalFormatting sqref="C6:AG6">
    <cfRule type="cellIs" dxfId="1" priority="3" stopIfTrue="1" operator="equal">
      <formula>""</formula>
    </cfRule>
  </conditionalFormatting>
  <conditionalFormatting sqref="C7:AG36">
    <cfRule type="expression" dxfId="0" priority="5" stopIfTrue="1">
      <formula>C$6=""</formula>
    </cfRule>
  </conditionalFormatting>
  <dataValidations count="1">
    <dataValidation type="list" allowBlank="1" sqref="C7:AG36">
      <formula1>$AH$6:$AM$6</formula1>
    </dataValidation>
  </dataValidations>
  <printOptions horizontalCentered="1"/>
  <pageMargins left="0.25" right="0.25" top="0.25" bottom="0.25" header="0.5" footer="0.5"/>
  <pageSetup scale="95" orientation="landscape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stopIfTrue="1" id="{00000000-000E-0000-0C00-000002000000}">
            <xm:f>OR(WEEKDAY(C$6,1)=YearToDate!$K$23,WEEKDAY(C$6,1)=YearToDate!$K$25)</xm:f>
            <x14:dxf>
              <fill>
                <patternFill>
                  <bgColor indexed="22"/>
                </patternFill>
              </fill>
            </x14:dxf>
          </x14:cfRule>
          <xm:sqref>C6:AG36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>
  <dimension ref="A1:C19"/>
  <sheetViews>
    <sheetView showGridLines="0" workbookViewId="0"/>
  </sheetViews>
  <sheetFormatPr defaultRowHeight="13.2"/>
  <cols>
    <col min="1" max="1" width="2.88671875" style="14" customWidth="1"/>
    <col min="2" max="2" width="71.5546875" style="14" customWidth="1"/>
    <col min="3" max="3" width="22.33203125" customWidth="1"/>
  </cols>
  <sheetData>
    <row r="1" spans="1:3" ht="32.1" customHeight="1">
      <c r="A1" s="1"/>
      <c r="B1" s="2" t="s">
        <v>14</v>
      </c>
      <c r="C1" s="3"/>
    </row>
    <row r="2" spans="1:3" ht="15">
      <c r="A2" s="4"/>
      <c r="B2" s="5"/>
      <c r="C2" s="6"/>
    </row>
    <row r="3" spans="1:3" ht="15">
      <c r="A3" s="4"/>
      <c r="B3" s="7" t="s">
        <v>4</v>
      </c>
      <c r="C3" s="6"/>
    </row>
    <row r="4" spans="1:3" ht="13.8">
      <c r="A4" s="4"/>
      <c r="B4" s="25" t="s">
        <v>25</v>
      </c>
      <c r="C4" s="6"/>
    </row>
    <row r="5" spans="1:3" ht="15">
      <c r="A5" s="4"/>
      <c r="B5" s="9"/>
      <c r="C5" s="6"/>
    </row>
    <row r="6" spans="1:3" ht="15.6">
      <c r="A6" s="4"/>
      <c r="B6" s="10" t="s">
        <v>36</v>
      </c>
      <c r="C6" s="6"/>
    </row>
    <row r="7" spans="1:3" ht="15">
      <c r="A7" s="4"/>
      <c r="B7" s="9"/>
      <c r="C7" s="6"/>
    </row>
    <row r="8" spans="1:3" ht="30">
      <c r="A8" s="4"/>
      <c r="B8" s="9" t="s">
        <v>11</v>
      </c>
      <c r="C8" s="6"/>
    </row>
    <row r="9" spans="1:3" ht="15">
      <c r="A9" s="4"/>
      <c r="B9" s="9"/>
      <c r="C9" s="6"/>
    </row>
    <row r="10" spans="1:3" ht="30">
      <c r="A10" s="4"/>
      <c r="B10" s="9" t="s">
        <v>5</v>
      </c>
      <c r="C10" s="6"/>
    </row>
    <row r="11" spans="1:3" ht="15">
      <c r="A11" s="4"/>
      <c r="B11" s="9"/>
      <c r="C11" s="6"/>
    </row>
    <row r="12" spans="1:3" ht="30">
      <c r="A12" s="4"/>
      <c r="B12" s="9" t="s">
        <v>6</v>
      </c>
      <c r="C12" s="6"/>
    </row>
    <row r="13" spans="1:3" ht="15">
      <c r="A13" s="4"/>
      <c r="B13" s="9"/>
      <c r="C13" s="6"/>
    </row>
    <row r="14" spans="1:3" ht="15.6">
      <c r="A14" s="4"/>
      <c r="B14" s="10" t="s">
        <v>12</v>
      </c>
      <c r="C14" s="6"/>
    </row>
    <row r="15" spans="1:3" ht="15">
      <c r="A15" s="4"/>
      <c r="B15" s="11" t="s">
        <v>10</v>
      </c>
      <c r="C15" s="6"/>
    </row>
    <row r="16" spans="1:3" ht="15">
      <c r="A16" s="4"/>
      <c r="B16" s="12"/>
      <c r="C16" s="6"/>
    </row>
    <row r="17" spans="1:3" ht="15">
      <c r="A17" s="4"/>
      <c r="B17" s="13" t="s">
        <v>13</v>
      </c>
      <c r="C17" s="6"/>
    </row>
    <row r="18" spans="1:3" ht="13.8">
      <c r="A18" s="4"/>
      <c r="B18" s="4"/>
      <c r="C18" s="6"/>
    </row>
    <row r="19" spans="1:3" ht="13.8">
      <c r="A19" s="4"/>
      <c r="B19" s="4"/>
      <c r="C19" s="6"/>
    </row>
  </sheetData>
  <hyperlinks>
    <hyperlink ref="B15" r:id="rId1"/>
    <hyperlink ref="B4" r:id="rId2"/>
  </hyperlinks>
  <pageMargins left="0.7" right="0.7" top="0.75" bottom="0.75" header="0.3" footer="0.3"/>
  <pageSetup orientation="portrait" r:id="rId3"/>
  <drawing r:id="rId4"/>
  <picture r:id="rId5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M39"/>
  <sheetViews>
    <sheetView showGridLines="0" workbookViewId="0"/>
  </sheetViews>
  <sheetFormatPr defaultColWidth="9.109375" defaultRowHeight="13.2"/>
  <cols>
    <col min="1" max="1" width="5.44140625" style="18" customWidth="1"/>
    <col min="2" max="2" width="18.6640625" style="18" customWidth="1"/>
    <col min="3" max="33" width="3.33203125" style="18" customWidth="1"/>
    <col min="34" max="39" width="4.33203125" style="18" customWidth="1"/>
    <col min="40" max="16384" width="9.109375" style="18"/>
  </cols>
  <sheetData>
    <row r="1" spans="1:39" ht="26.25" customHeight="1">
      <c r="A1" s="17" t="str">
        <f>"January "&amp;YearToDate!$B$3</f>
        <v>January 2024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26" t="s">
        <v>14</v>
      </c>
    </row>
    <row r="2" spans="1:39">
      <c r="AM2" s="27" t="s">
        <v>26</v>
      </c>
    </row>
    <row r="4" spans="1:39" ht="21.9" customHeight="1">
      <c r="A4" s="63" t="s">
        <v>18</v>
      </c>
      <c r="B4" s="64"/>
      <c r="C4" s="74" t="str">
        <f>YearToDate!$A$5</f>
        <v>V = Vacation,  S = Sick, P = Personal, D = Disability, O = Other Paid, U = Unpaid</v>
      </c>
      <c r="D4" s="74"/>
      <c r="E4" s="74"/>
      <c r="F4" s="74"/>
      <c r="G4" s="74"/>
      <c r="H4" s="74"/>
      <c r="I4" s="74"/>
      <c r="J4" s="74"/>
      <c r="K4" s="74"/>
      <c r="L4" s="74"/>
      <c r="M4" s="74"/>
      <c r="N4" s="74"/>
      <c r="O4" s="74"/>
      <c r="P4" s="74"/>
      <c r="Q4" s="74"/>
      <c r="R4" s="74"/>
      <c r="S4" s="74"/>
      <c r="T4" s="74"/>
      <c r="U4" s="74"/>
      <c r="V4" s="74"/>
      <c r="W4" s="74"/>
      <c r="X4" s="74"/>
      <c r="Y4" s="74"/>
      <c r="Z4" s="74"/>
      <c r="AA4" s="74"/>
      <c r="AB4" s="74"/>
      <c r="AC4" s="74"/>
      <c r="AD4" s="74"/>
      <c r="AE4" s="74"/>
      <c r="AF4" s="74"/>
      <c r="AG4" s="74"/>
      <c r="AH4" s="71" t="s">
        <v>0</v>
      </c>
      <c r="AI4" s="71"/>
      <c r="AJ4" s="71"/>
      <c r="AK4" s="71"/>
      <c r="AL4" s="71"/>
      <c r="AM4" s="71"/>
    </row>
    <row r="5" spans="1:39" ht="16.5" customHeight="1">
      <c r="A5" s="61"/>
      <c r="B5" s="62"/>
      <c r="C5" s="30" t="str">
        <f>IF(C6="","",INDEX({"Su";"M";"Tu";"W";"Th";"F";"Sa"},WEEKDAY(C6,1)))</f>
        <v>M</v>
      </c>
      <c r="D5" s="30" t="str">
        <f>IF(D6="","",INDEX({"Su";"M";"Tu";"W";"Th";"F";"Sa"},WEEKDAY(D6,1)))</f>
        <v>Tu</v>
      </c>
      <c r="E5" s="30" t="str">
        <f>IF(E6="","",INDEX({"Su";"M";"Tu";"W";"Th";"F";"Sa"},WEEKDAY(E6,1)))</f>
        <v>W</v>
      </c>
      <c r="F5" s="30" t="str">
        <f>IF(F6="","",INDEX({"Su";"M";"Tu";"W";"Th";"F";"Sa"},WEEKDAY(F6,1)))</f>
        <v>Th</v>
      </c>
      <c r="G5" s="30" t="str">
        <f>IF(G6="","",INDEX({"Su";"M";"Tu";"W";"Th";"F";"Sa"},WEEKDAY(G6,1)))</f>
        <v>F</v>
      </c>
      <c r="H5" s="30" t="str">
        <f>IF(H6="","",INDEX({"Su";"M";"Tu";"W";"Th";"F";"Sa"},WEEKDAY(H6,1)))</f>
        <v>Sa</v>
      </c>
      <c r="I5" s="30" t="str">
        <f>IF(I6="","",INDEX({"Su";"M";"Tu";"W";"Th";"F";"Sa"},WEEKDAY(I6,1)))</f>
        <v>Su</v>
      </c>
      <c r="J5" s="30" t="str">
        <f>IF(J6="","",INDEX({"Su";"M";"Tu";"W";"Th";"F";"Sa"},WEEKDAY(J6,1)))</f>
        <v>M</v>
      </c>
      <c r="K5" s="30" t="str">
        <f>IF(K6="","",INDEX({"Su";"M";"Tu";"W";"Th";"F";"Sa"},WEEKDAY(K6,1)))</f>
        <v>Tu</v>
      </c>
      <c r="L5" s="30" t="str">
        <f>IF(L6="","",INDEX({"Su";"M";"Tu";"W";"Th";"F";"Sa"},WEEKDAY(L6,1)))</f>
        <v>W</v>
      </c>
      <c r="M5" s="30" t="str">
        <f>IF(M6="","",INDEX({"Su";"M";"Tu";"W";"Th";"F";"Sa"},WEEKDAY(M6,1)))</f>
        <v>Th</v>
      </c>
      <c r="N5" s="30" t="str">
        <f>IF(N6="","",INDEX({"Su";"M";"Tu";"W";"Th";"F";"Sa"},WEEKDAY(N6,1)))</f>
        <v>F</v>
      </c>
      <c r="O5" s="30" t="str">
        <f>IF(O6="","",INDEX({"Su";"M";"Tu";"W";"Th";"F";"Sa"},WEEKDAY(O6,1)))</f>
        <v>Sa</v>
      </c>
      <c r="P5" s="30" t="str">
        <f>IF(P6="","",INDEX({"Su";"M";"Tu";"W";"Th";"F";"Sa"},WEEKDAY(P6,1)))</f>
        <v>Su</v>
      </c>
      <c r="Q5" s="30" t="str">
        <f>IF(Q6="","",INDEX({"Su";"M";"Tu";"W";"Th";"F";"Sa"},WEEKDAY(Q6,1)))</f>
        <v>M</v>
      </c>
      <c r="R5" s="30" t="str">
        <f>IF(R6="","",INDEX({"Su";"M";"Tu";"W";"Th";"F";"Sa"},WEEKDAY(R6,1)))</f>
        <v>Tu</v>
      </c>
      <c r="S5" s="30" t="str">
        <f>IF(S6="","",INDEX({"Su";"M";"Tu";"W";"Th";"F";"Sa"},WEEKDAY(S6,1)))</f>
        <v>W</v>
      </c>
      <c r="T5" s="30" t="str">
        <f>IF(T6="","",INDEX({"Su";"M";"Tu";"W";"Th";"F";"Sa"},WEEKDAY(T6,1)))</f>
        <v>Th</v>
      </c>
      <c r="U5" s="30" t="str">
        <f>IF(U6="","",INDEX({"Su";"M";"Tu";"W";"Th";"F";"Sa"},WEEKDAY(U6,1)))</f>
        <v>F</v>
      </c>
      <c r="V5" s="30" t="str">
        <f>IF(V6="","",INDEX({"Su";"M";"Tu";"W";"Th";"F";"Sa"},WEEKDAY(V6,1)))</f>
        <v>Sa</v>
      </c>
      <c r="W5" s="30" t="str">
        <f>IF(W6="","",INDEX({"Su";"M";"Tu";"W";"Th";"F";"Sa"},WEEKDAY(W6,1)))</f>
        <v>Su</v>
      </c>
      <c r="X5" s="30" t="str">
        <f>IF(X6="","",INDEX({"Su";"M";"Tu";"W";"Th";"F";"Sa"},WEEKDAY(X6,1)))</f>
        <v>M</v>
      </c>
      <c r="Y5" s="30" t="str">
        <f>IF(Y6="","",INDEX({"Su";"M";"Tu";"W";"Th";"F";"Sa"},WEEKDAY(Y6,1)))</f>
        <v>Tu</v>
      </c>
      <c r="Z5" s="30" t="str">
        <f>IF(Z6="","",INDEX({"Su";"M";"Tu";"W";"Th";"F";"Sa"},WEEKDAY(Z6,1)))</f>
        <v>W</v>
      </c>
      <c r="AA5" s="30" t="str">
        <f>IF(AA6="","",INDEX({"Su";"M";"Tu";"W";"Th";"F";"Sa"},WEEKDAY(AA6,1)))</f>
        <v>Th</v>
      </c>
      <c r="AB5" s="30" t="str">
        <f>IF(AB6="","",INDEX({"Su";"M";"Tu";"W";"Th";"F";"Sa"},WEEKDAY(AB6,1)))</f>
        <v>F</v>
      </c>
      <c r="AC5" s="30" t="str">
        <f>IF(AC6="","",INDEX({"Su";"M";"Tu";"W";"Th";"F";"Sa"},WEEKDAY(AC6,1)))</f>
        <v>Sa</v>
      </c>
      <c r="AD5" s="30" t="str">
        <f>IF(AD6="","",INDEX({"Su";"M";"Tu";"W";"Th";"F";"Sa"},WEEKDAY(AD6,1)))</f>
        <v>Su</v>
      </c>
      <c r="AE5" s="30" t="str">
        <f>IF(AE6="","",INDEX({"Su";"M";"Tu";"W";"Th";"F";"Sa"},WEEKDAY(AE6,1)))</f>
        <v>M</v>
      </c>
      <c r="AF5" s="30" t="str">
        <f>IF(AF6="","",INDEX({"Su";"M";"Tu";"W";"Th";"F";"Sa"},WEEKDAY(AF6,1)))</f>
        <v>Tu</v>
      </c>
      <c r="AG5" s="30" t="str">
        <f>IF(AG6="","",INDEX({"Su";"M";"Tu";"W";"Th";"F";"Sa"},WEEKDAY(AG6,1)))</f>
        <v>W</v>
      </c>
      <c r="AH5" s="65"/>
      <c r="AI5" s="65"/>
      <c r="AJ5" s="65"/>
      <c r="AK5" s="65"/>
      <c r="AL5" s="65"/>
      <c r="AM5" s="65"/>
    </row>
    <row r="6" spans="1:39" ht="16.5" customHeight="1">
      <c r="A6" s="46" t="s">
        <v>7</v>
      </c>
      <c r="B6" s="38" t="s">
        <v>8</v>
      </c>
      <c r="C6" s="44">
        <f>DATE(YearToDate!$B$3,1,1)</f>
        <v>45292</v>
      </c>
      <c r="D6" s="44">
        <f>C6+1</f>
        <v>45293</v>
      </c>
      <c r="E6" s="44">
        <f t="shared" ref="E6:AD6" si="0">D6+1</f>
        <v>45294</v>
      </c>
      <c r="F6" s="44">
        <f t="shared" si="0"/>
        <v>45295</v>
      </c>
      <c r="G6" s="44">
        <f>F6+1</f>
        <v>45296</v>
      </c>
      <c r="H6" s="44">
        <f t="shared" si="0"/>
        <v>45297</v>
      </c>
      <c r="I6" s="44">
        <f t="shared" si="0"/>
        <v>45298</v>
      </c>
      <c r="J6" s="44">
        <f t="shared" si="0"/>
        <v>45299</v>
      </c>
      <c r="K6" s="44">
        <f t="shared" si="0"/>
        <v>45300</v>
      </c>
      <c r="L6" s="44">
        <f t="shared" si="0"/>
        <v>45301</v>
      </c>
      <c r="M6" s="44">
        <f t="shared" si="0"/>
        <v>45302</v>
      </c>
      <c r="N6" s="44">
        <f t="shared" si="0"/>
        <v>45303</v>
      </c>
      <c r="O6" s="44">
        <f t="shared" si="0"/>
        <v>45304</v>
      </c>
      <c r="P6" s="44">
        <f t="shared" si="0"/>
        <v>45305</v>
      </c>
      <c r="Q6" s="44">
        <f t="shared" si="0"/>
        <v>45306</v>
      </c>
      <c r="R6" s="44">
        <f t="shared" si="0"/>
        <v>45307</v>
      </c>
      <c r="S6" s="44">
        <f t="shared" si="0"/>
        <v>45308</v>
      </c>
      <c r="T6" s="44">
        <f t="shared" si="0"/>
        <v>45309</v>
      </c>
      <c r="U6" s="44">
        <f t="shared" si="0"/>
        <v>45310</v>
      </c>
      <c r="V6" s="44">
        <f t="shared" si="0"/>
        <v>45311</v>
      </c>
      <c r="W6" s="44">
        <f t="shared" si="0"/>
        <v>45312</v>
      </c>
      <c r="X6" s="44">
        <f t="shared" si="0"/>
        <v>45313</v>
      </c>
      <c r="Y6" s="44">
        <f t="shared" si="0"/>
        <v>45314</v>
      </c>
      <c r="Z6" s="44">
        <f t="shared" si="0"/>
        <v>45315</v>
      </c>
      <c r="AA6" s="44">
        <f t="shared" si="0"/>
        <v>45316</v>
      </c>
      <c r="AB6" s="44">
        <f t="shared" si="0"/>
        <v>45317</v>
      </c>
      <c r="AC6" s="44">
        <f t="shared" si="0"/>
        <v>45318</v>
      </c>
      <c r="AD6" s="44">
        <f t="shared" si="0"/>
        <v>45319</v>
      </c>
      <c r="AE6" s="44">
        <f>IF(MONTH($AD6+1)&gt;MONTH($C$6),"",$AD6+1)</f>
        <v>45320</v>
      </c>
      <c r="AF6" s="44">
        <f>IF(MONTH($AD6+2)&gt;MONTH($C$6),"",$AD6+2)</f>
        <v>45321</v>
      </c>
      <c r="AG6" s="44">
        <f>IF(MONTH($AD6+3)&gt;MONTH($C$6),"",$AD6+3)</f>
        <v>45322</v>
      </c>
      <c r="AH6" s="31" t="str">
        <f>YearToDate!C8</f>
        <v>V</v>
      </c>
      <c r="AI6" s="31" t="str">
        <f>YearToDate!D8</f>
        <v>S</v>
      </c>
      <c r="AJ6" s="31" t="str">
        <f>YearToDate!E8</f>
        <v>P</v>
      </c>
      <c r="AK6" s="31" t="str">
        <f>YearToDate!F8</f>
        <v>D</v>
      </c>
      <c r="AL6" s="31" t="str">
        <f>YearToDate!G8</f>
        <v>O</v>
      </c>
      <c r="AM6" s="31" t="str">
        <f>YearToDate!H8</f>
        <v>U</v>
      </c>
    </row>
    <row r="7" spans="1:39" ht="16.5" customHeight="1">
      <c r="A7" s="39">
        <v>1</v>
      </c>
      <c r="B7" s="40" t="str">
        <f>VLOOKUP(A7,YearToDate!$A$8:$B$39,2,0)</f>
        <v>Name 1</v>
      </c>
      <c r="C7" s="39"/>
      <c r="D7" s="39"/>
      <c r="E7" s="39"/>
      <c r="F7" s="39"/>
      <c r="G7" s="39"/>
      <c r="H7" s="39"/>
      <c r="I7" s="39" t="s">
        <v>27</v>
      </c>
      <c r="J7" s="39" t="s">
        <v>16</v>
      </c>
      <c r="K7" s="39" t="s">
        <v>16</v>
      </c>
      <c r="L7" s="39" t="s">
        <v>16</v>
      </c>
      <c r="M7" s="39"/>
      <c r="N7" s="39"/>
      <c r="O7" s="39"/>
      <c r="P7" s="39"/>
      <c r="Q7" s="39" t="s">
        <v>15</v>
      </c>
      <c r="R7" s="39" t="s">
        <v>28</v>
      </c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47"/>
      <c r="AH7" s="48">
        <f>COUNTIF($C7:$AG7,AH$6)+0.5*COUNTIF($C7:$AG7,AH$6&amp;"H")+0.5*COUNTIF($C7:$AG7,"H"&amp;AH$6)</f>
        <v>1.5</v>
      </c>
      <c r="AI7" s="48">
        <f t="shared" ref="AI7:AM22" si="1">COUNTIF($C7:$AG7,AI$6)+0.5*COUNTIF($C7:$AG7,AI$6&amp;"H")+0.5*COUNTIF($C7:$AG7,"H"&amp;AI$6)</f>
        <v>3.5</v>
      </c>
      <c r="AJ7" s="48">
        <f t="shared" si="1"/>
        <v>0</v>
      </c>
      <c r="AK7" s="48">
        <f t="shared" si="1"/>
        <v>0</v>
      </c>
      <c r="AL7" s="48">
        <f t="shared" si="1"/>
        <v>0</v>
      </c>
      <c r="AM7" s="48">
        <f t="shared" si="1"/>
        <v>0</v>
      </c>
    </row>
    <row r="8" spans="1:39" ht="16.5" customHeight="1">
      <c r="A8" s="39">
        <v>2</v>
      </c>
      <c r="B8" s="40" t="str">
        <f>VLOOKUP(A8,YearToDate!$A$8:$B$39,2,0)</f>
        <v>Name 2</v>
      </c>
      <c r="C8" s="39"/>
      <c r="D8" s="39"/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 t="s">
        <v>2</v>
      </c>
      <c r="Y8" s="39" t="s">
        <v>2</v>
      </c>
      <c r="Z8" s="39" t="s">
        <v>2</v>
      </c>
      <c r="AA8" s="39"/>
      <c r="AB8" s="39"/>
      <c r="AC8" s="39"/>
      <c r="AD8" s="39"/>
      <c r="AE8" s="39"/>
      <c r="AF8" s="39"/>
      <c r="AG8" s="47"/>
      <c r="AH8" s="48">
        <f t="shared" ref="AH8:AM36" si="2">COUNTIF($C8:$AG8,AH$6)+0.5*COUNTIF($C8:$AG8,AH$6&amp;"H")+0.5*COUNTIF($C8:$AG8,"H"&amp;AH$6)</f>
        <v>0</v>
      </c>
      <c r="AI8" s="48">
        <f t="shared" si="1"/>
        <v>0</v>
      </c>
      <c r="AJ8" s="48">
        <f t="shared" si="1"/>
        <v>3</v>
      </c>
      <c r="AK8" s="48">
        <f t="shared" si="1"/>
        <v>0</v>
      </c>
      <c r="AL8" s="48">
        <f t="shared" si="1"/>
        <v>0</v>
      </c>
      <c r="AM8" s="48">
        <f t="shared" si="1"/>
        <v>0</v>
      </c>
    </row>
    <row r="9" spans="1:39" ht="16.5" customHeight="1">
      <c r="A9" s="39">
        <v>3</v>
      </c>
      <c r="B9" s="40" t="str">
        <f>VLOOKUP(A9,YearToDate!$A$8:$B$39,2,0)</f>
        <v>Name 3</v>
      </c>
      <c r="C9" s="39"/>
      <c r="D9" s="39" t="s">
        <v>16</v>
      </c>
      <c r="E9" s="39" t="s">
        <v>16</v>
      </c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39"/>
      <c r="AF9" s="39"/>
      <c r="AG9" s="47"/>
      <c r="AH9" s="48">
        <f t="shared" si="2"/>
        <v>0</v>
      </c>
      <c r="AI9" s="48">
        <f t="shared" si="1"/>
        <v>2</v>
      </c>
      <c r="AJ9" s="48">
        <f t="shared" si="1"/>
        <v>0</v>
      </c>
      <c r="AK9" s="48">
        <f t="shared" si="1"/>
        <v>0</v>
      </c>
      <c r="AL9" s="48">
        <f t="shared" si="1"/>
        <v>0</v>
      </c>
      <c r="AM9" s="48">
        <f t="shared" si="1"/>
        <v>0</v>
      </c>
    </row>
    <row r="10" spans="1:39" ht="16.5" customHeight="1">
      <c r="A10" s="39">
        <v>4</v>
      </c>
      <c r="B10" s="40" t="str">
        <f>VLOOKUP(A10,YearToDate!$A$8:$B$39,2,0)</f>
        <v>Name 4</v>
      </c>
      <c r="C10" s="39"/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47"/>
      <c r="AH10" s="48">
        <f t="shared" si="2"/>
        <v>0</v>
      </c>
      <c r="AI10" s="48">
        <f t="shared" si="1"/>
        <v>0</v>
      </c>
      <c r="AJ10" s="48">
        <f t="shared" si="1"/>
        <v>0</v>
      </c>
      <c r="AK10" s="48">
        <f t="shared" si="1"/>
        <v>0</v>
      </c>
      <c r="AL10" s="48">
        <f t="shared" si="1"/>
        <v>0</v>
      </c>
      <c r="AM10" s="48">
        <f t="shared" si="1"/>
        <v>0</v>
      </c>
    </row>
    <row r="11" spans="1:39" ht="16.5" customHeight="1">
      <c r="A11" s="39">
        <v>5</v>
      </c>
      <c r="B11" s="40" t="str">
        <f>VLOOKUP(A11,YearToDate!$A$8:$B$39,2,0)</f>
        <v>Name 5</v>
      </c>
      <c r="C11" s="39"/>
      <c r="D11" s="39"/>
      <c r="E11" s="39"/>
      <c r="F11" s="39"/>
      <c r="G11" s="39"/>
      <c r="H11" s="39"/>
      <c r="I11" s="39" t="s">
        <v>1</v>
      </c>
      <c r="J11" s="39" t="s">
        <v>1</v>
      </c>
      <c r="K11" s="39" t="s">
        <v>1</v>
      </c>
      <c r="L11" s="39" t="s">
        <v>1</v>
      </c>
      <c r="M11" s="39"/>
      <c r="N11" s="39"/>
      <c r="O11" s="39" t="s">
        <v>1</v>
      </c>
      <c r="P11" s="39" t="s">
        <v>1</v>
      </c>
      <c r="Q11" s="39" t="s">
        <v>1</v>
      </c>
      <c r="R11" s="39" t="s">
        <v>1</v>
      </c>
      <c r="S11" s="39" t="s">
        <v>1</v>
      </c>
      <c r="T11" s="39"/>
      <c r="U11" s="39"/>
      <c r="V11" s="39" t="s">
        <v>1</v>
      </c>
      <c r="W11" s="39" t="s">
        <v>1</v>
      </c>
      <c r="X11" s="39" t="s">
        <v>1</v>
      </c>
      <c r="Y11" s="39" t="s">
        <v>1</v>
      </c>
      <c r="Z11" s="39" t="s">
        <v>1</v>
      </c>
      <c r="AA11" s="39"/>
      <c r="AB11" s="39"/>
      <c r="AC11" s="39" t="s">
        <v>1</v>
      </c>
      <c r="AD11" s="39" t="s">
        <v>1</v>
      </c>
      <c r="AE11" s="39" t="s">
        <v>1</v>
      </c>
      <c r="AF11" s="39" t="s">
        <v>1</v>
      </c>
      <c r="AG11" s="47"/>
      <c r="AH11" s="48">
        <f t="shared" si="2"/>
        <v>0</v>
      </c>
      <c r="AI11" s="48">
        <f t="shared" si="1"/>
        <v>0</v>
      </c>
      <c r="AJ11" s="48">
        <f t="shared" si="1"/>
        <v>0</v>
      </c>
      <c r="AK11" s="48">
        <f t="shared" si="1"/>
        <v>0</v>
      </c>
      <c r="AL11" s="48">
        <f t="shared" si="1"/>
        <v>0</v>
      </c>
      <c r="AM11" s="48">
        <f t="shared" si="1"/>
        <v>18</v>
      </c>
    </row>
    <row r="12" spans="1:39" ht="16.5" customHeight="1">
      <c r="A12" s="39">
        <v>6</v>
      </c>
      <c r="B12" s="40">
        <f>VLOOKUP(A12,YearToDate!$A$8:$B$39,2,0)</f>
        <v>0</v>
      </c>
      <c r="C12" s="39"/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39"/>
      <c r="AD12" s="39"/>
      <c r="AE12" s="39"/>
      <c r="AF12" s="39"/>
      <c r="AG12" s="47"/>
      <c r="AH12" s="48">
        <f t="shared" si="2"/>
        <v>0</v>
      </c>
      <c r="AI12" s="48">
        <f t="shared" si="1"/>
        <v>0</v>
      </c>
      <c r="AJ12" s="48">
        <f t="shared" si="1"/>
        <v>0</v>
      </c>
      <c r="AK12" s="48">
        <f t="shared" si="1"/>
        <v>0</v>
      </c>
      <c r="AL12" s="48">
        <f t="shared" si="1"/>
        <v>0</v>
      </c>
      <c r="AM12" s="48">
        <f t="shared" si="1"/>
        <v>0</v>
      </c>
    </row>
    <row r="13" spans="1:39" ht="16.5" customHeight="1">
      <c r="A13" s="39">
        <v>7</v>
      </c>
      <c r="B13" s="40">
        <f>VLOOKUP(A13,YearToDate!$A$8:$B$39,2,0)</f>
        <v>0</v>
      </c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39"/>
      <c r="AG13" s="47"/>
      <c r="AH13" s="48">
        <f t="shared" si="2"/>
        <v>0</v>
      </c>
      <c r="AI13" s="48">
        <f t="shared" si="1"/>
        <v>0</v>
      </c>
      <c r="AJ13" s="48">
        <f t="shared" si="1"/>
        <v>0</v>
      </c>
      <c r="AK13" s="48">
        <f t="shared" si="1"/>
        <v>0</v>
      </c>
      <c r="AL13" s="48">
        <f t="shared" si="1"/>
        <v>0</v>
      </c>
      <c r="AM13" s="48">
        <f t="shared" si="1"/>
        <v>0</v>
      </c>
    </row>
    <row r="14" spans="1:39" ht="16.5" customHeight="1">
      <c r="A14" s="39">
        <v>8</v>
      </c>
      <c r="B14" s="40">
        <f>VLOOKUP(A14,YearToDate!$A$8:$B$39,2,0)</f>
        <v>0</v>
      </c>
      <c r="C14" s="39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9"/>
      <c r="AC14" s="39"/>
      <c r="AD14" s="39"/>
      <c r="AE14" s="39"/>
      <c r="AF14" s="39"/>
      <c r="AG14" s="47"/>
      <c r="AH14" s="48">
        <f t="shared" si="2"/>
        <v>0</v>
      </c>
      <c r="AI14" s="48">
        <f t="shared" si="1"/>
        <v>0</v>
      </c>
      <c r="AJ14" s="48">
        <f t="shared" si="1"/>
        <v>0</v>
      </c>
      <c r="AK14" s="48">
        <f t="shared" si="1"/>
        <v>0</v>
      </c>
      <c r="AL14" s="48">
        <f t="shared" si="1"/>
        <v>0</v>
      </c>
      <c r="AM14" s="48">
        <f t="shared" si="1"/>
        <v>0</v>
      </c>
    </row>
    <row r="15" spans="1:39" ht="16.5" customHeight="1">
      <c r="A15" s="39">
        <v>9</v>
      </c>
      <c r="B15" s="40">
        <f>VLOOKUP(A15,YearToDate!$A$8:$B$39,2,0)</f>
        <v>0</v>
      </c>
      <c r="C15" s="39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  <c r="AG15" s="47"/>
      <c r="AH15" s="48">
        <f t="shared" si="2"/>
        <v>0</v>
      </c>
      <c r="AI15" s="48">
        <f t="shared" si="1"/>
        <v>0</v>
      </c>
      <c r="AJ15" s="48">
        <f t="shared" si="1"/>
        <v>0</v>
      </c>
      <c r="AK15" s="48">
        <f t="shared" si="1"/>
        <v>0</v>
      </c>
      <c r="AL15" s="48">
        <f t="shared" si="1"/>
        <v>0</v>
      </c>
      <c r="AM15" s="48">
        <f t="shared" si="1"/>
        <v>0</v>
      </c>
    </row>
    <row r="16" spans="1:39" ht="16.5" customHeight="1">
      <c r="A16" s="39">
        <v>10</v>
      </c>
      <c r="B16" s="40">
        <f>VLOOKUP(A16,YearToDate!$A$8:$B$39,2,0)</f>
        <v>0</v>
      </c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  <c r="AD16" s="39"/>
      <c r="AE16" s="39"/>
      <c r="AF16" s="39"/>
      <c r="AG16" s="47"/>
      <c r="AH16" s="48">
        <f t="shared" si="2"/>
        <v>0</v>
      </c>
      <c r="AI16" s="48">
        <f t="shared" si="1"/>
        <v>0</v>
      </c>
      <c r="AJ16" s="48">
        <f t="shared" si="1"/>
        <v>0</v>
      </c>
      <c r="AK16" s="48">
        <f t="shared" si="1"/>
        <v>0</v>
      </c>
      <c r="AL16" s="48">
        <f t="shared" si="1"/>
        <v>0</v>
      </c>
      <c r="AM16" s="48">
        <f t="shared" si="1"/>
        <v>0</v>
      </c>
    </row>
    <row r="17" spans="1:39" ht="16.5" customHeight="1">
      <c r="A17" s="39">
        <v>11</v>
      </c>
      <c r="B17" s="40">
        <f>VLOOKUP(A17,YearToDate!$A$8:$B$39,2,0)</f>
        <v>0</v>
      </c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  <c r="AG17" s="47"/>
      <c r="AH17" s="48">
        <f t="shared" si="2"/>
        <v>0</v>
      </c>
      <c r="AI17" s="48">
        <f t="shared" si="1"/>
        <v>0</v>
      </c>
      <c r="AJ17" s="48">
        <f t="shared" si="1"/>
        <v>0</v>
      </c>
      <c r="AK17" s="48">
        <f t="shared" si="1"/>
        <v>0</v>
      </c>
      <c r="AL17" s="48">
        <f t="shared" si="1"/>
        <v>0</v>
      </c>
      <c r="AM17" s="48">
        <f t="shared" si="1"/>
        <v>0</v>
      </c>
    </row>
    <row r="18" spans="1:39" ht="16.5" customHeight="1">
      <c r="A18" s="39">
        <v>12</v>
      </c>
      <c r="B18" s="40">
        <f>VLOOKUP(A18,YearToDate!$A$8:$B$39,2,0)</f>
        <v>0</v>
      </c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  <c r="AG18" s="47"/>
      <c r="AH18" s="48">
        <f t="shared" si="2"/>
        <v>0</v>
      </c>
      <c r="AI18" s="48">
        <f t="shared" si="1"/>
        <v>0</v>
      </c>
      <c r="AJ18" s="48">
        <f t="shared" si="1"/>
        <v>0</v>
      </c>
      <c r="AK18" s="48">
        <f t="shared" si="1"/>
        <v>0</v>
      </c>
      <c r="AL18" s="48">
        <f t="shared" si="1"/>
        <v>0</v>
      </c>
      <c r="AM18" s="48">
        <f t="shared" si="1"/>
        <v>0</v>
      </c>
    </row>
    <row r="19" spans="1:39" ht="16.5" customHeight="1">
      <c r="A19" s="39">
        <v>13</v>
      </c>
      <c r="B19" s="40">
        <f>VLOOKUP(A19,YearToDate!$A$8:$B$39,2,0)</f>
        <v>0</v>
      </c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47"/>
      <c r="AH19" s="48">
        <f t="shared" si="2"/>
        <v>0</v>
      </c>
      <c r="AI19" s="48">
        <f t="shared" si="1"/>
        <v>0</v>
      </c>
      <c r="AJ19" s="48">
        <f t="shared" si="1"/>
        <v>0</v>
      </c>
      <c r="AK19" s="48">
        <f t="shared" si="1"/>
        <v>0</v>
      </c>
      <c r="AL19" s="48">
        <f t="shared" si="1"/>
        <v>0</v>
      </c>
      <c r="AM19" s="48">
        <f t="shared" si="1"/>
        <v>0</v>
      </c>
    </row>
    <row r="20" spans="1:39" ht="16.5" customHeight="1">
      <c r="A20" s="39">
        <v>14</v>
      </c>
      <c r="B20" s="40">
        <f>VLOOKUP(A20,YearToDate!$A$8:$B$39,2,0)</f>
        <v>0</v>
      </c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  <c r="AA20" s="39"/>
      <c r="AB20" s="39"/>
      <c r="AC20" s="39"/>
      <c r="AD20" s="39"/>
      <c r="AE20" s="39"/>
      <c r="AF20" s="39"/>
      <c r="AG20" s="47"/>
      <c r="AH20" s="48">
        <f t="shared" si="2"/>
        <v>0</v>
      </c>
      <c r="AI20" s="48">
        <f t="shared" si="1"/>
        <v>0</v>
      </c>
      <c r="AJ20" s="48">
        <f t="shared" si="1"/>
        <v>0</v>
      </c>
      <c r="AK20" s="48">
        <f t="shared" si="1"/>
        <v>0</v>
      </c>
      <c r="AL20" s="48">
        <f t="shared" si="1"/>
        <v>0</v>
      </c>
      <c r="AM20" s="48">
        <f t="shared" si="1"/>
        <v>0</v>
      </c>
    </row>
    <row r="21" spans="1:39" ht="16.5" customHeight="1">
      <c r="A21" s="39">
        <v>15</v>
      </c>
      <c r="B21" s="40">
        <f>VLOOKUP(A21,YearToDate!$A$8:$B$39,2,0)</f>
        <v>0</v>
      </c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  <c r="AG21" s="47"/>
      <c r="AH21" s="48">
        <f t="shared" si="2"/>
        <v>0</v>
      </c>
      <c r="AI21" s="48">
        <f t="shared" si="1"/>
        <v>0</v>
      </c>
      <c r="AJ21" s="48">
        <f t="shared" si="1"/>
        <v>0</v>
      </c>
      <c r="AK21" s="48">
        <f t="shared" si="1"/>
        <v>0</v>
      </c>
      <c r="AL21" s="48">
        <f t="shared" si="1"/>
        <v>0</v>
      </c>
      <c r="AM21" s="48">
        <f t="shared" si="1"/>
        <v>0</v>
      </c>
    </row>
    <row r="22" spans="1:39" ht="16.5" customHeight="1">
      <c r="A22" s="39">
        <v>16</v>
      </c>
      <c r="B22" s="40">
        <f>VLOOKUP(A22,YearToDate!$A$8:$B$39,2,0)</f>
        <v>0</v>
      </c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  <c r="AG22" s="47"/>
      <c r="AH22" s="48">
        <f t="shared" si="2"/>
        <v>0</v>
      </c>
      <c r="AI22" s="48">
        <f t="shared" si="1"/>
        <v>0</v>
      </c>
      <c r="AJ22" s="48">
        <f t="shared" si="1"/>
        <v>0</v>
      </c>
      <c r="AK22" s="48">
        <f t="shared" si="1"/>
        <v>0</v>
      </c>
      <c r="AL22" s="48">
        <f t="shared" si="1"/>
        <v>0</v>
      </c>
      <c r="AM22" s="48">
        <f t="shared" si="1"/>
        <v>0</v>
      </c>
    </row>
    <row r="23" spans="1:39" ht="16.5" customHeight="1">
      <c r="A23" s="39">
        <v>17</v>
      </c>
      <c r="B23" s="40">
        <f>VLOOKUP(A23,YearToDate!$A$8:$B$39,2,0)</f>
        <v>0</v>
      </c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39"/>
      <c r="AG23" s="47"/>
      <c r="AH23" s="48">
        <f t="shared" si="2"/>
        <v>0</v>
      </c>
      <c r="AI23" s="48">
        <f t="shared" si="2"/>
        <v>0</v>
      </c>
      <c r="AJ23" s="48">
        <f t="shared" si="2"/>
        <v>0</v>
      </c>
      <c r="AK23" s="48">
        <f t="shared" si="2"/>
        <v>0</v>
      </c>
      <c r="AL23" s="48">
        <f t="shared" si="2"/>
        <v>0</v>
      </c>
      <c r="AM23" s="48">
        <f t="shared" si="2"/>
        <v>0</v>
      </c>
    </row>
    <row r="24" spans="1:39" ht="16.5" customHeight="1">
      <c r="A24" s="39">
        <v>18</v>
      </c>
      <c r="B24" s="40">
        <f>VLOOKUP(A24,YearToDate!$A$8:$B$39,2,0)</f>
        <v>0</v>
      </c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39"/>
      <c r="AG24" s="47"/>
      <c r="AH24" s="48">
        <f t="shared" si="2"/>
        <v>0</v>
      </c>
      <c r="AI24" s="48">
        <f t="shared" si="2"/>
        <v>0</v>
      </c>
      <c r="AJ24" s="48">
        <f t="shared" si="2"/>
        <v>0</v>
      </c>
      <c r="AK24" s="48">
        <f t="shared" si="2"/>
        <v>0</v>
      </c>
      <c r="AL24" s="48">
        <f t="shared" si="2"/>
        <v>0</v>
      </c>
      <c r="AM24" s="48">
        <f t="shared" si="2"/>
        <v>0</v>
      </c>
    </row>
    <row r="25" spans="1:39" ht="16.5" customHeight="1">
      <c r="A25" s="39">
        <v>19</v>
      </c>
      <c r="B25" s="40">
        <f>VLOOKUP(A25,YearToDate!$A$8:$B$39,2,0)</f>
        <v>0</v>
      </c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  <c r="AA25" s="39"/>
      <c r="AB25" s="39"/>
      <c r="AC25" s="39"/>
      <c r="AD25" s="39"/>
      <c r="AE25" s="39"/>
      <c r="AF25" s="39"/>
      <c r="AG25" s="47"/>
      <c r="AH25" s="48">
        <f t="shared" si="2"/>
        <v>0</v>
      </c>
      <c r="AI25" s="48">
        <f t="shared" si="2"/>
        <v>0</v>
      </c>
      <c r="AJ25" s="48">
        <f t="shared" si="2"/>
        <v>0</v>
      </c>
      <c r="AK25" s="48">
        <f t="shared" si="2"/>
        <v>0</v>
      </c>
      <c r="AL25" s="48">
        <f t="shared" si="2"/>
        <v>0</v>
      </c>
      <c r="AM25" s="48">
        <f t="shared" si="2"/>
        <v>0</v>
      </c>
    </row>
    <row r="26" spans="1:39" ht="16.5" customHeight="1">
      <c r="A26" s="39">
        <v>20</v>
      </c>
      <c r="B26" s="40">
        <f>VLOOKUP(A26,YearToDate!$A$8:$B$39,2,0)</f>
        <v>0</v>
      </c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  <c r="AA26" s="39"/>
      <c r="AB26" s="39"/>
      <c r="AC26" s="39"/>
      <c r="AD26" s="39"/>
      <c r="AE26" s="39"/>
      <c r="AF26" s="39"/>
      <c r="AG26" s="47"/>
      <c r="AH26" s="48">
        <f t="shared" si="2"/>
        <v>0</v>
      </c>
      <c r="AI26" s="48">
        <f t="shared" si="2"/>
        <v>0</v>
      </c>
      <c r="AJ26" s="48">
        <f t="shared" si="2"/>
        <v>0</v>
      </c>
      <c r="AK26" s="48">
        <f t="shared" si="2"/>
        <v>0</v>
      </c>
      <c r="AL26" s="48">
        <f t="shared" si="2"/>
        <v>0</v>
      </c>
      <c r="AM26" s="48">
        <f t="shared" si="2"/>
        <v>0</v>
      </c>
    </row>
    <row r="27" spans="1:39" ht="16.5" customHeight="1">
      <c r="A27" s="39">
        <v>21</v>
      </c>
      <c r="B27" s="40">
        <f>VLOOKUP(A27,YearToDate!$A$8:$B$39,2,0)</f>
        <v>0</v>
      </c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  <c r="AA27" s="39"/>
      <c r="AB27" s="39"/>
      <c r="AC27" s="39"/>
      <c r="AD27" s="39"/>
      <c r="AE27" s="39"/>
      <c r="AF27" s="39"/>
      <c r="AG27" s="47"/>
      <c r="AH27" s="48">
        <f t="shared" si="2"/>
        <v>0</v>
      </c>
      <c r="AI27" s="48">
        <f t="shared" si="2"/>
        <v>0</v>
      </c>
      <c r="AJ27" s="48">
        <f t="shared" si="2"/>
        <v>0</v>
      </c>
      <c r="AK27" s="48">
        <f t="shared" si="2"/>
        <v>0</v>
      </c>
      <c r="AL27" s="48">
        <f t="shared" si="2"/>
        <v>0</v>
      </c>
      <c r="AM27" s="48">
        <f t="shared" si="2"/>
        <v>0</v>
      </c>
    </row>
    <row r="28" spans="1:39" ht="16.5" customHeight="1">
      <c r="A28" s="39">
        <v>22</v>
      </c>
      <c r="B28" s="40">
        <f>VLOOKUP(A28,YearToDate!$A$8:$B$39,2,0)</f>
        <v>0</v>
      </c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  <c r="AA28" s="39"/>
      <c r="AB28" s="39"/>
      <c r="AC28" s="39"/>
      <c r="AD28" s="39"/>
      <c r="AE28" s="39"/>
      <c r="AF28" s="39"/>
      <c r="AG28" s="47"/>
      <c r="AH28" s="48">
        <f t="shared" si="2"/>
        <v>0</v>
      </c>
      <c r="AI28" s="48">
        <f t="shared" si="2"/>
        <v>0</v>
      </c>
      <c r="AJ28" s="48">
        <f t="shared" si="2"/>
        <v>0</v>
      </c>
      <c r="AK28" s="48">
        <f t="shared" si="2"/>
        <v>0</v>
      </c>
      <c r="AL28" s="48">
        <f t="shared" si="2"/>
        <v>0</v>
      </c>
      <c r="AM28" s="48">
        <f t="shared" si="2"/>
        <v>0</v>
      </c>
    </row>
    <row r="29" spans="1:39" ht="16.5" customHeight="1">
      <c r="A29" s="39">
        <v>23</v>
      </c>
      <c r="B29" s="40">
        <f>VLOOKUP(A29,YearToDate!$A$8:$B$39,2,0)</f>
        <v>0</v>
      </c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  <c r="AA29" s="39"/>
      <c r="AB29" s="39"/>
      <c r="AC29" s="39"/>
      <c r="AD29" s="39"/>
      <c r="AE29" s="39"/>
      <c r="AF29" s="39"/>
      <c r="AG29" s="47"/>
      <c r="AH29" s="48">
        <f t="shared" si="2"/>
        <v>0</v>
      </c>
      <c r="AI29" s="48">
        <f t="shared" si="2"/>
        <v>0</v>
      </c>
      <c r="AJ29" s="48">
        <f t="shared" si="2"/>
        <v>0</v>
      </c>
      <c r="AK29" s="48">
        <f t="shared" si="2"/>
        <v>0</v>
      </c>
      <c r="AL29" s="48">
        <f t="shared" si="2"/>
        <v>0</v>
      </c>
      <c r="AM29" s="48">
        <f t="shared" si="2"/>
        <v>0</v>
      </c>
    </row>
    <row r="30" spans="1:39" ht="16.5" customHeight="1">
      <c r="A30" s="39">
        <v>24</v>
      </c>
      <c r="B30" s="40">
        <f>VLOOKUP(A30,YearToDate!$A$8:$B$39,2,0)</f>
        <v>0</v>
      </c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47"/>
      <c r="AH30" s="48">
        <f t="shared" si="2"/>
        <v>0</v>
      </c>
      <c r="AI30" s="48">
        <f t="shared" si="2"/>
        <v>0</v>
      </c>
      <c r="AJ30" s="48">
        <f t="shared" si="2"/>
        <v>0</v>
      </c>
      <c r="AK30" s="48">
        <f t="shared" si="2"/>
        <v>0</v>
      </c>
      <c r="AL30" s="48">
        <f t="shared" si="2"/>
        <v>0</v>
      </c>
      <c r="AM30" s="48">
        <f t="shared" si="2"/>
        <v>0</v>
      </c>
    </row>
    <row r="31" spans="1:39" ht="16.5" customHeight="1">
      <c r="A31" s="39">
        <v>25</v>
      </c>
      <c r="B31" s="40">
        <f>VLOOKUP(A31,YearToDate!$A$8:$B$39,2,0)</f>
        <v>0</v>
      </c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  <c r="AA31" s="39"/>
      <c r="AB31" s="39"/>
      <c r="AC31" s="39"/>
      <c r="AD31" s="39"/>
      <c r="AE31" s="39"/>
      <c r="AF31" s="39"/>
      <c r="AG31" s="47"/>
      <c r="AH31" s="48">
        <f t="shared" si="2"/>
        <v>0</v>
      </c>
      <c r="AI31" s="48">
        <f t="shared" si="2"/>
        <v>0</v>
      </c>
      <c r="AJ31" s="48">
        <f t="shared" si="2"/>
        <v>0</v>
      </c>
      <c r="AK31" s="48">
        <f t="shared" si="2"/>
        <v>0</v>
      </c>
      <c r="AL31" s="48">
        <f t="shared" si="2"/>
        <v>0</v>
      </c>
      <c r="AM31" s="48">
        <f t="shared" si="2"/>
        <v>0</v>
      </c>
    </row>
    <row r="32" spans="1:39" ht="16.5" customHeight="1">
      <c r="A32" s="39">
        <v>26</v>
      </c>
      <c r="B32" s="40">
        <f>VLOOKUP(A32,YearToDate!$A$8:$B$39,2,0)</f>
        <v>0</v>
      </c>
      <c r="C32" s="39"/>
      <c r="D32" s="39"/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  <c r="AA32" s="39"/>
      <c r="AB32" s="39"/>
      <c r="AC32" s="39"/>
      <c r="AD32" s="39"/>
      <c r="AE32" s="39"/>
      <c r="AF32" s="39"/>
      <c r="AG32" s="47"/>
      <c r="AH32" s="48">
        <f t="shared" si="2"/>
        <v>0</v>
      </c>
      <c r="AI32" s="48">
        <f t="shared" si="2"/>
        <v>0</v>
      </c>
      <c r="AJ32" s="48">
        <f t="shared" si="2"/>
        <v>0</v>
      </c>
      <c r="AK32" s="48">
        <f t="shared" si="2"/>
        <v>0</v>
      </c>
      <c r="AL32" s="48">
        <f t="shared" si="2"/>
        <v>0</v>
      </c>
      <c r="AM32" s="48">
        <f t="shared" si="2"/>
        <v>0</v>
      </c>
    </row>
    <row r="33" spans="1:39" ht="16.5" customHeight="1">
      <c r="A33" s="39">
        <v>27</v>
      </c>
      <c r="B33" s="40">
        <f>VLOOKUP(A33,YearToDate!$A$8:$B$39,2,0)</f>
        <v>0</v>
      </c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  <c r="AA33" s="39"/>
      <c r="AB33" s="39"/>
      <c r="AC33" s="39"/>
      <c r="AD33" s="39"/>
      <c r="AE33" s="39"/>
      <c r="AF33" s="39"/>
      <c r="AG33" s="47"/>
      <c r="AH33" s="48">
        <f t="shared" si="2"/>
        <v>0</v>
      </c>
      <c r="AI33" s="48">
        <f t="shared" si="2"/>
        <v>0</v>
      </c>
      <c r="AJ33" s="48">
        <f t="shared" si="2"/>
        <v>0</v>
      </c>
      <c r="AK33" s="48">
        <f t="shared" si="2"/>
        <v>0</v>
      </c>
      <c r="AL33" s="48">
        <f t="shared" si="2"/>
        <v>0</v>
      </c>
      <c r="AM33" s="48">
        <f t="shared" si="2"/>
        <v>0</v>
      </c>
    </row>
    <row r="34" spans="1:39" ht="16.5" customHeight="1">
      <c r="A34" s="39">
        <v>28</v>
      </c>
      <c r="B34" s="40">
        <f>VLOOKUP(A34,YearToDate!$A$8:$B$39,2,0)</f>
        <v>0</v>
      </c>
      <c r="C34" s="39"/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  <c r="AA34" s="39"/>
      <c r="AB34" s="39"/>
      <c r="AC34" s="39"/>
      <c r="AD34" s="39"/>
      <c r="AE34" s="39"/>
      <c r="AF34" s="39"/>
      <c r="AG34" s="47"/>
      <c r="AH34" s="48">
        <f t="shared" si="2"/>
        <v>0</v>
      </c>
      <c r="AI34" s="48">
        <f t="shared" si="2"/>
        <v>0</v>
      </c>
      <c r="AJ34" s="48">
        <f t="shared" si="2"/>
        <v>0</v>
      </c>
      <c r="AK34" s="48">
        <f t="shared" si="2"/>
        <v>0</v>
      </c>
      <c r="AL34" s="48">
        <f t="shared" si="2"/>
        <v>0</v>
      </c>
      <c r="AM34" s="48">
        <f t="shared" si="2"/>
        <v>0</v>
      </c>
    </row>
    <row r="35" spans="1:39" ht="16.5" customHeight="1">
      <c r="A35" s="39">
        <v>29</v>
      </c>
      <c r="B35" s="40">
        <f>VLOOKUP(A35,YearToDate!$A$8:$B$39,2,0)</f>
        <v>0</v>
      </c>
      <c r="C35" s="39"/>
      <c r="D35" s="39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  <c r="AA35" s="39"/>
      <c r="AB35" s="39"/>
      <c r="AC35" s="39"/>
      <c r="AD35" s="39"/>
      <c r="AE35" s="39"/>
      <c r="AF35" s="39"/>
      <c r="AG35" s="47"/>
      <c r="AH35" s="48">
        <f t="shared" si="2"/>
        <v>0</v>
      </c>
      <c r="AI35" s="48">
        <f t="shared" si="2"/>
        <v>0</v>
      </c>
      <c r="AJ35" s="48">
        <f t="shared" si="2"/>
        <v>0</v>
      </c>
      <c r="AK35" s="48">
        <f t="shared" si="2"/>
        <v>0</v>
      </c>
      <c r="AL35" s="48">
        <f t="shared" si="2"/>
        <v>0</v>
      </c>
      <c r="AM35" s="48">
        <f t="shared" si="2"/>
        <v>0</v>
      </c>
    </row>
    <row r="36" spans="1:39" ht="16.5" customHeight="1">
      <c r="A36" s="39">
        <v>30</v>
      </c>
      <c r="B36" s="40">
        <f>VLOOKUP(A36,YearToDate!$A$8:$B$39,2,0)</f>
        <v>0</v>
      </c>
      <c r="C36" s="39"/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  <c r="AA36" s="39"/>
      <c r="AB36" s="39"/>
      <c r="AC36" s="39"/>
      <c r="AD36" s="39"/>
      <c r="AE36" s="39"/>
      <c r="AF36" s="39"/>
      <c r="AG36" s="47"/>
      <c r="AH36" s="48">
        <f t="shared" si="2"/>
        <v>0</v>
      </c>
      <c r="AI36" s="48">
        <f t="shared" si="2"/>
        <v>0</v>
      </c>
      <c r="AJ36" s="48">
        <f t="shared" si="2"/>
        <v>0</v>
      </c>
      <c r="AK36" s="48">
        <f t="shared" si="2"/>
        <v>0</v>
      </c>
      <c r="AL36" s="48">
        <f t="shared" si="2"/>
        <v>0</v>
      </c>
      <c r="AM36" s="48">
        <f t="shared" si="2"/>
        <v>0</v>
      </c>
    </row>
    <row r="37" spans="1:39" s="28" customFormat="1" ht="16.5" customHeight="1">
      <c r="A37" s="32"/>
      <c r="B37" s="33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49"/>
      <c r="AI37" s="49"/>
      <c r="AJ37" s="49"/>
      <c r="AK37" s="49"/>
      <c r="AL37" s="49"/>
      <c r="AM37" s="49"/>
    </row>
    <row r="38" spans="1:39" ht="16.5" customHeight="1">
      <c r="A38" s="29" t="str">
        <f>HYPERLINK("https://www.vertex42.com/templates/employee-leave-tracker.html","https://www.vertex42.com/templates/employee-leave-tracker.html")</f>
        <v>https://www.vertex42.com/templates/employee-leave-tracker.html</v>
      </c>
      <c r="B38" s="35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AG38" s="37" t="s">
        <v>3</v>
      </c>
      <c r="AH38" s="50">
        <f t="shared" ref="AH38:AM38" si="3">SUM(AH7:AH37)</f>
        <v>1.5</v>
      </c>
      <c r="AI38" s="50">
        <f t="shared" si="3"/>
        <v>5.5</v>
      </c>
      <c r="AJ38" s="50">
        <f t="shared" si="3"/>
        <v>3</v>
      </c>
      <c r="AK38" s="50">
        <f t="shared" si="3"/>
        <v>0</v>
      </c>
      <c r="AL38" s="50">
        <f t="shared" si="3"/>
        <v>0</v>
      </c>
      <c r="AM38" s="50">
        <f t="shared" si="3"/>
        <v>18</v>
      </c>
    </row>
    <row r="39" spans="1:39">
      <c r="A39" s="73"/>
      <c r="B39" s="73"/>
    </row>
  </sheetData>
  <mergeCells count="3">
    <mergeCell ref="A39:B39"/>
    <mergeCell ref="C4:AG4"/>
    <mergeCell ref="AH4:AM4"/>
  </mergeCells>
  <conditionalFormatting sqref="C6:AG6">
    <cfRule type="cellIs" dxfId="23" priority="3" stopIfTrue="1" operator="equal">
      <formula>""</formula>
    </cfRule>
  </conditionalFormatting>
  <conditionalFormatting sqref="C7:AG36">
    <cfRule type="expression" dxfId="22" priority="5" stopIfTrue="1">
      <formula>C$6=""</formula>
    </cfRule>
  </conditionalFormatting>
  <dataValidations count="1">
    <dataValidation type="list" allowBlank="1" sqref="C7:AG36">
      <formula1>$AH$6:$AM$6</formula1>
    </dataValidation>
  </dataValidations>
  <printOptions horizontalCentered="1"/>
  <pageMargins left="0.25" right="0.25" top="0.25" bottom="0.25" header="0.5" footer="0.5"/>
  <pageSetup scale="90" orientation="landscape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stopIfTrue="1" id="{00000000-000E-0000-0100-000002000000}">
            <xm:f>OR(WEEKDAY(C$6,1)=YearToDate!$K$23,WEEKDAY(C$6,1)=YearToDate!$K$25)</xm:f>
            <x14:dxf>
              <fill>
                <patternFill>
                  <bgColor indexed="22"/>
                </patternFill>
              </fill>
            </x14:dxf>
          </x14:cfRule>
          <xm:sqref>C6:AG36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M39"/>
  <sheetViews>
    <sheetView showGridLines="0" workbookViewId="0"/>
  </sheetViews>
  <sheetFormatPr defaultColWidth="9.109375" defaultRowHeight="13.2"/>
  <cols>
    <col min="1" max="1" width="5.44140625" style="18" customWidth="1"/>
    <col min="2" max="2" width="18.6640625" style="18" customWidth="1"/>
    <col min="3" max="33" width="3.33203125" style="18" customWidth="1"/>
    <col min="34" max="39" width="4.33203125" style="18" customWidth="1"/>
    <col min="40" max="16384" width="9.109375" style="18"/>
  </cols>
  <sheetData>
    <row r="1" spans="1:39" ht="26.25" customHeight="1">
      <c r="A1" s="17" t="str">
        <f>"February "&amp;YearToDate!$B$3</f>
        <v>February 2024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26" t="s">
        <v>14</v>
      </c>
    </row>
    <row r="2" spans="1:39">
      <c r="AM2" s="27" t="s">
        <v>26</v>
      </c>
    </row>
    <row r="4" spans="1:39" ht="21.9" customHeight="1">
      <c r="A4" s="63" t="s">
        <v>18</v>
      </c>
      <c r="B4" s="64"/>
      <c r="C4" s="74" t="str">
        <f>YearToDate!$A$5</f>
        <v>V = Vacation,  S = Sick, P = Personal, D = Disability, O = Other Paid, U = Unpaid</v>
      </c>
      <c r="D4" s="74"/>
      <c r="E4" s="74"/>
      <c r="F4" s="74"/>
      <c r="G4" s="74"/>
      <c r="H4" s="74"/>
      <c r="I4" s="74"/>
      <c r="J4" s="74"/>
      <c r="K4" s="74"/>
      <c r="L4" s="74"/>
      <c r="M4" s="74"/>
      <c r="N4" s="74"/>
      <c r="O4" s="74"/>
      <c r="P4" s="74"/>
      <c r="Q4" s="74"/>
      <c r="R4" s="74"/>
      <c r="S4" s="74"/>
      <c r="T4" s="74"/>
      <c r="U4" s="74"/>
      <c r="V4" s="74"/>
      <c r="W4" s="74"/>
      <c r="X4" s="74"/>
      <c r="Y4" s="74"/>
      <c r="Z4" s="74"/>
      <c r="AA4" s="74"/>
      <c r="AB4" s="74"/>
      <c r="AC4" s="74"/>
      <c r="AD4" s="74"/>
      <c r="AE4" s="74"/>
      <c r="AF4" s="74"/>
      <c r="AG4" s="74"/>
      <c r="AH4" s="71" t="s">
        <v>0</v>
      </c>
      <c r="AI4" s="71"/>
      <c r="AJ4" s="71"/>
      <c r="AK4" s="71"/>
      <c r="AL4" s="71"/>
      <c r="AM4" s="71"/>
    </row>
    <row r="5" spans="1:39" ht="16.5" customHeight="1">
      <c r="A5" s="61"/>
      <c r="B5" s="62"/>
      <c r="C5" s="30" t="str">
        <f>IF(C6="","",INDEX({"Su";"M";"Tu";"W";"Th";"F";"Sa"},WEEKDAY(C6,1)))</f>
        <v>Th</v>
      </c>
      <c r="D5" s="30" t="str">
        <f>IF(D6="","",INDEX({"Su";"M";"Tu";"W";"Th";"F";"Sa"},WEEKDAY(D6,1)))</f>
        <v>F</v>
      </c>
      <c r="E5" s="30" t="str">
        <f>IF(E6="","",INDEX({"Su";"M";"Tu";"W";"Th";"F";"Sa"},WEEKDAY(E6,1)))</f>
        <v>Sa</v>
      </c>
      <c r="F5" s="30" t="str">
        <f>IF(F6="","",INDEX({"Su";"M";"Tu";"W";"Th";"F";"Sa"},WEEKDAY(F6,1)))</f>
        <v>Su</v>
      </c>
      <c r="G5" s="30" t="str">
        <f>IF(G6="","",INDEX({"Su";"M";"Tu";"W";"Th";"F";"Sa"},WEEKDAY(G6,1)))</f>
        <v>M</v>
      </c>
      <c r="H5" s="30" t="str">
        <f>IF(H6="","",INDEX({"Su";"M";"Tu";"W";"Th";"F";"Sa"},WEEKDAY(H6,1)))</f>
        <v>Tu</v>
      </c>
      <c r="I5" s="30" t="str">
        <f>IF(I6="","",INDEX({"Su";"M";"Tu";"W";"Th";"F";"Sa"},WEEKDAY(I6,1)))</f>
        <v>W</v>
      </c>
      <c r="J5" s="30" t="str">
        <f>IF(J6="","",INDEX({"Su";"M";"Tu";"W";"Th";"F";"Sa"},WEEKDAY(J6,1)))</f>
        <v>Th</v>
      </c>
      <c r="K5" s="30" t="str">
        <f>IF(K6="","",INDEX({"Su";"M";"Tu";"W";"Th";"F";"Sa"},WEEKDAY(K6,1)))</f>
        <v>F</v>
      </c>
      <c r="L5" s="30" t="str">
        <f>IF(L6="","",INDEX({"Su";"M";"Tu";"W";"Th";"F";"Sa"},WEEKDAY(L6,1)))</f>
        <v>Sa</v>
      </c>
      <c r="M5" s="30" t="str">
        <f>IF(M6="","",INDEX({"Su";"M";"Tu";"W";"Th";"F";"Sa"},WEEKDAY(M6,1)))</f>
        <v>Su</v>
      </c>
      <c r="N5" s="30" t="str">
        <f>IF(N6="","",INDEX({"Su";"M";"Tu";"W";"Th";"F";"Sa"},WEEKDAY(N6,1)))</f>
        <v>M</v>
      </c>
      <c r="O5" s="30" t="str">
        <f>IF(O6="","",INDEX({"Su";"M";"Tu";"W";"Th";"F";"Sa"},WEEKDAY(O6,1)))</f>
        <v>Tu</v>
      </c>
      <c r="P5" s="30" t="str">
        <f>IF(P6="","",INDEX({"Su";"M";"Tu";"W";"Th";"F";"Sa"},WEEKDAY(P6,1)))</f>
        <v>W</v>
      </c>
      <c r="Q5" s="30" t="str">
        <f>IF(Q6="","",INDEX({"Su";"M";"Tu";"W";"Th";"F";"Sa"},WEEKDAY(Q6,1)))</f>
        <v>Th</v>
      </c>
      <c r="R5" s="30" t="str">
        <f>IF(R6="","",INDEX({"Su";"M";"Tu";"W";"Th";"F";"Sa"},WEEKDAY(R6,1)))</f>
        <v>F</v>
      </c>
      <c r="S5" s="30" t="str">
        <f>IF(S6="","",INDEX({"Su";"M";"Tu";"W";"Th";"F";"Sa"},WEEKDAY(S6,1)))</f>
        <v>Sa</v>
      </c>
      <c r="T5" s="30" t="str">
        <f>IF(T6="","",INDEX({"Su";"M";"Tu";"W";"Th";"F";"Sa"},WEEKDAY(T6,1)))</f>
        <v>Su</v>
      </c>
      <c r="U5" s="30" t="str">
        <f>IF(U6="","",INDEX({"Su";"M";"Tu";"W";"Th";"F";"Sa"},WEEKDAY(U6,1)))</f>
        <v>M</v>
      </c>
      <c r="V5" s="30" t="str">
        <f>IF(V6="","",INDEX({"Su";"M";"Tu";"W";"Th";"F";"Sa"},WEEKDAY(V6,1)))</f>
        <v>Tu</v>
      </c>
      <c r="W5" s="30" t="str">
        <f>IF(W6="","",INDEX({"Su";"M";"Tu";"W";"Th";"F";"Sa"},WEEKDAY(W6,1)))</f>
        <v>W</v>
      </c>
      <c r="X5" s="30" t="str">
        <f>IF(X6="","",INDEX({"Su";"M";"Tu";"W";"Th";"F";"Sa"},WEEKDAY(X6,1)))</f>
        <v>Th</v>
      </c>
      <c r="Y5" s="30" t="str">
        <f>IF(Y6="","",INDEX({"Su";"M";"Tu";"W";"Th";"F";"Sa"},WEEKDAY(Y6,1)))</f>
        <v>F</v>
      </c>
      <c r="Z5" s="30" t="str">
        <f>IF(Z6="","",INDEX({"Su";"M";"Tu";"W";"Th";"F";"Sa"},WEEKDAY(Z6,1)))</f>
        <v>Sa</v>
      </c>
      <c r="AA5" s="30" t="str">
        <f>IF(AA6="","",INDEX({"Su";"M";"Tu";"W";"Th";"F";"Sa"},WEEKDAY(AA6,1)))</f>
        <v>Su</v>
      </c>
      <c r="AB5" s="30" t="str">
        <f>IF(AB6="","",INDEX({"Su";"M";"Tu";"W";"Th";"F";"Sa"},WEEKDAY(AB6,1)))</f>
        <v>M</v>
      </c>
      <c r="AC5" s="30" t="str">
        <f>IF(AC6="","",INDEX({"Su";"M";"Tu";"W";"Th";"F";"Sa"},WEEKDAY(AC6,1)))</f>
        <v>Tu</v>
      </c>
      <c r="AD5" s="30" t="str">
        <f>IF(AD6="","",INDEX({"Su";"M";"Tu";"W";"Th";"F";"Sa"},WEEKDAY(AD6,1)))</f>
        <v>W</v>
      </c>
      <c r="AE5" s="30" t="str">
        <f>IF(AE6="","",INDEX({"Su";"M";"Tu";"W";"Th";"F";"Sa"},WEEKDAY(AE6,1)))</f>
        <v>Th</v>
      </c>
      <c r="AF5" s="30" t="str">
        <f>IF(AF6="","",INDEX({"Su";"M";"Tu";"W";"Th";"F";"Sa"},WEEKDAY(AF6,1)))</f>
        <v/>
      </c>
      <c r="AG5" s="30" t="str">
        <f>IF(AG6="","",INDEX({"Su";"M";"Tu";"W";"Th";"F";"Sa"},WEEKDAY(AG6,1)))</f>
        <v/>
      </c>
      <c r="AH5" s="65"/>
      <c r="AI5" s="65"/>
      <c r="AJ5" s="65"/>
      <c r="AK5" s="65"/>
      <c r="AL5" s="65"/>
      <c r="AM5" s="65"/>
    </row>
    <row r="6" spans="1:39" ht="16.5" customHeight="1">
      <c r="A6" s="46" t="s">
        <v>7</v>
      </c>
      <c r="B6" s="38" t="s">
        <v>8</v>
      </c>
      <c r="C6" s="44">
        <f>DATE(YearToDate!$B$3,2,1)</f>
        <v>45323</v>
      </c>
      <c r="D6" s="44">
        <f>C6+1</f>
        <v>45324</v>
      </c>
      <c r="E6" s="44">
        <f t="shared" ref="E6:AD6" si="0">D6+1</f>
        <v>45325</v>
      </c>
      <c r="F6" s="44">
        <f t="shared" si="0"/>
        <v>45326</v>
      </c>
      <c r="G6" s="44">
        <f>F6+1</f>
        <v>45327</v>
      </c>
      <c r="H6" s="44">
        <f t="shared" si="0"/>
        <v>45328</v>
      </c>
      <c r="I6" s="44">
        <f t="shared" si="0"/>
        <v>45329</v>
      </c>
      <c r="J6" s="44">
        <f t="shared" si="0"/>
        <v>45330</v>
      </c>
      <c r="K6" s="44">
        <f t="shared" si="0"/>
        <v>45331</v>
      </c>
      <c r="L6" s="44">
        <f t="shared" si="0"/>
        <v>45332</v>
      </c>
      <c r="M6" s="44">
        <f t="shared" si="0"/>
        <v>45333</v>
      </c>
      <c r="N6" s="44">
        <f t="shared" si="0"/>
        <v>45334</v>
      </c>
      <c r="O6" s="44">
        <f t="shared" si="0"/>
        <v>45335</v>
      </c>
      <c r="P6" s="44">
        <f t="shared" si="0"/>
        <v>45336</v>
      </c>
      <c r="Q6" s="44">
        <f t="shared" si="0"/>
        <v>45337</v>
      </c>
      <c r="R6" s="44">
        <f t="shared" si="0"/>
        <v>45338</v>
      </c>
      <c r="S6" s="44">
        <f t="shared" si="0"/>
        <v>45339</v>
      </c>
      <c r="T6" s="44">
        <f t="shared" si="0"/>
        <v>45340</v>
      </c>
      <c r="U6" s="44">
        <f t="shared" si="0"/>
        <v>45341</v>
      </c>
      <c r="V6" s="44">
        <f t="shared" si="0"/>
        <v>45342</v>
      </c>
      <c r="W6" s="44">
        <f t="shared" si="0"/>
        <v>45343</v>
      </c>
      <c r="X6" s="44">
        <f t="shared" si="0"/>
        <v>45344</v>
      </c>
      <c r="Y6" s="44">
        <f t="shared" si="0"/>
        <v>45345</v>
      </c>
      <c r="Z6" s="44">
        <f t="shared" si="0"/>
        <v>45346</v>
      </c>
      <c r="AA6" s="44">
        <f t="shared" si="0"/>
        <v>45347</v>
      </c>
      <c r="AB6" s="44">
        <f t="shared" si="0"/>
        <v>45348</v>
      </c>
      <c r="AC6" s="44">
        <f t="shared" si="0"/>
        <v>45349</v>
      </c>
      <c r="AD6" s="44">
        <f t="shared" si="0"/>
        <v>45350</v>
      </c>
      <c r="AE6" s="44">
        <f>IF(MONTH($AD6+1)&gt;MONTH($C$6),"",$AD6+1)</f>
        <v>45351</v>
      </c>
      <c r="AF6" s="44" t="str">
        <f>IF(MONTH($AD6+2)&gt;MONTH($C$6),"",$AD6+2)</f>
        <v/>
      </c>
      <c r="AG6" s="44" t="str">
        <f>IF(MONTH($AD6+3)&gt;MONTH($C$6),"",$AD6+3)</f>
        <v/>
      </c>
      <c r="AH6" s="31" t="str">
        <f>YearToDate!C8</f>
        <v>V</v>
      </c>
      <c r="AI6" s="31" t="str">
        <f>YearToDate!D8</f>
        <v>S</v>
      </c>
      <c r="AJ6" s="31" t="str">
        <f>YearToDate!E8</f>
        <v>P</v>
      </c>
      <c r="AK6" s="31" t="str">
        <f>YearToDate!F8</f>
        <v>D</v>
      </c>
      <c r="AL6" s="31" t="str">
        <f>YearToDate!G8</f>
        <v>O</v>
      </c>
      <c r="AM6" s="31" t="str">
        <f>YearToDate!H8</f>
        <v>U</v>
      </c>
    </row>
    <row r="7" spans="1:39" ht="16.5" customHeight="1">
      <c r="A7" s="39">
        <v>1</v>
      </c>
      <c r="B7" s="40" t="str">
        <f>VLOOKUP(A7,YearToDate!$A$8:$B$39,2,0)</f>
        <v>Name 1</v>
      </c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48">
        <f>COUNTIF($C7:$AG7,AH$6)+0.5*COUNTIF($C7:$AG7,AH$6&amp;"H")+0.5*COUNTIF($C7:$AG7,"H"&amp;AH$6)</f>
        <v>0</v>
      </c>
      <c r="AI7" s="48">
        <f t="shared" ref="AI7:AM22" si="1">COUNTIF($C7:$AG7,AI$6)+0.5*COUNTIF($C7:$AG7,AI$6&amp;"H")+0.5*COUNTIF($C7:$AG7,"H"&amp;AI$6)</f>
        <v>0</v>
      </c>
      <c r="AJ7" s="48">
        <f t="shared" si="1"/>
        <v>0</v>
      </c>
      <c r="AK7" s="48">
        <f t="shared" si="1"/>
        <v>0</v>
      </c>
      <c r="AL7" s="48">
        <f t="shared" si="1"/>
        <v>0</v>
      </c>
      <c r="AM7" s="48">
        <f t="shared" si="1"/>
        <v>0</v>
      </c>
    </row>
    <row r="8" spans="1:39" ht="16.5" customHeight="1">
      <c r="A8" s="39">
        <v>2</v>
      </c>
      <c r="B8" s="40" t="str">
        <f>VLOOKUP(A8,YearToDate!$A$8:$B$39,2,0)</f>
        <v>Name 2</v>
      </c>
      <c r="C8" s="39"/>
      <c r="D8" s="39"/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48">
        <f t="shared" ref="AH8:AM36" si="2">COUNTIF($C8:$AG8,AH$6)+0.5*COUNTIF($C8:$AG8,AH$6&amp;"H")+0.5*COUNTIF($C8:$AG8,"H"&amp;AH$6)</f>
        <v>0</v>
      </c>
      <c r="AI8" s="48">
        <f t="shared" si="1"/>
        <v>0</v>
      </c>
      <c r="AJ8" s="48">
        <f t="shared" si="1"/>
        <v>0</v>
      </c>
      <c r="AK8" s="48">
        <f t="shared" si="1"/>
        <v>0</v>
      </c>
      <c r="AL8" s="48">
        <f t="shared" si="1"/>
        <v>0</v>
      </c>
      <c r="AM8" s="48">
        <f t="shared" si="1"/>
        <v>0</v>
      </c>
    </row>
    <row r="9" spans="1:39" ht="16.5" customHeight="1">
      <c r="A9" s="39">
        <v>3</v>
      </c>
      <c r="B9" s="40" t="str">
        <f>VLOOKUP(A9,YearToDate!$A$8:$B$39,2,0)</f>
        <v>Name 3</v>
      </c>
      <c r="C9" s="39"/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39"/>
      <c r="AF9" s="39"/>
      <c r="AG9" s="39"/>
      <c r="AH9" s="48">
        <f t="shared" si="2"/>
        <v>0</v>
      </c>
      <c r="AI9" s="48">
        <f t="shared" si="1"/>
        <v>0</v>
      </c>
      <c r="AJ9" s="48">
        <f t="shared" si="1"/>
        <v>0</v>
      </c>
      <c r="AK9" s="48">
        <f t="shared" si="1"/>
        <v>0</v>
      </c>
      <c r="AL9" s="48">
        <f t="shared" si="1"/>
        <v>0</v>
      </c>
      <c r="AM9" s="48">
        <f t="shared" si="1"/>
        <v>0</v>
      </c>
    </row>
    <row r="10" spans="1:39" ht="16.5" customHeight="1">
      <c r="A10" s="39">
        <v>4</v>
      </c>
      <c r="B10" s="40" t="str">
        <f>VLOOKUP(A10,YearToDate!$A$8:$B$39,2,0)</f>
        <v>Name 4</v>
      </c>
      <c r="C10" s="39"/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9"/>
      <c r="AH10" s="48">
        <f t="shared" si="2"/>
        <v>0</v>
      </c>
      <c r="AI10" s="48">
        <f t="shared" si="1"/>
        <v>0</v>
      </c>
      <c r="AJ10" s="48">
        <f t="shared" si="1"/>
        <v>0</v>
      </c>
      <c r="AK10" s="48">
        <f t="shared" si="1"/>
        <v>0</v>
      </c>
      <c r="AL10" s="48">
        <f t="shared" si="1"/>
        <v>0</v>
      </c>
      <c r="AM10" s="48">
        <f t="shared" si="1"/>
        <v>0</v>
      </c>
    </row>
    <row r="11" spans="1:39" ht="16.5" customHeight="1">
      <c r="A11" s="39">
        <v>5</v>
      </c>
      <c r="B11" s="40" t="str">
        <f>VLOOKUP(A11,YearToDate!$A$8:$B$39,2,0)</f>
        <v>Name 5</v>
      </c>
      <c r="C11" s="39"/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  <c r="AG11" s="39"/>
      <c r="AH11" s="48">
        <f t="shared" si="2"/>
        <v>0</v>
      </c>
      <c r="AI11" s="48">
        <f t="shared" si="1"/>
        <v>0</v>
      </c>
      <c r="AJ11" s="48">
        <f t="shared" si="1"/>
        <v>0</v>
      </c>
      <c r="AK11" s="48">
        <f t="shared" si="1"/>
        <v>0</v>
      </c>
      <c r="AL11" s="48">
        <f t="shared" si="1"/>
        <v>0</v>
      </c>
      <c r="AM11" s="48">
        <f t="shared" si="1"/>
        <v>0</v>
      </c>
    </row>
    <row r="12" spans="1:39" ht="16.5" customHeight="1">
      <c r="A12" s="39">
        <v>6</v>
      </c>
      <c r="B12" s="40">
        <f>VLOOKUP(A12,YearToDate!$A$8:$B$39,2,0)</f>
        <v>0</v>
      </c>
      <c r="C12" s="39"/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39"/>
      <c r="AD12" s="39"/>
      <c r="AE12" s="39"/>
      <c r="AF12" s="39"/>
      <c r="AG12" s="39"/>
      <c r="AH12" s="48">
        <f t="shared" si="2"/>
        <v>0</v>
      </c>
      <c r="AI12" s="48">
        <f t="shared" si="1"/>
        <v>0</v>
      </c>
      <c r="AJ12" s="48">
        <f t="shared" si="1"/>
        <v>0</v>
      </c>
      <c r="AK12" s="48">
        <f t="shared" si="1"/>
        <v>0</v>
      </c>
      <c r="AL12" s="48">
        <f t="shared" si="1"/>
        <v>0</v>
      </c>
      <c r="AM12" s="48">
        <f t="shared" si="1"/>
        <v>0</v>
      </c>
    </row>
    <row r="13" spans="1:39" ht="16.5" customHeight="1">
      <c r="A13" s="39">
        <v>7</v>
      </c>
      <c r="B13" s="40">
        <f>VLOOKUP(A13,YearToDate!$A$8:$B$39,2,0)</f>
        <v>0</v>
      </c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39"/>
      <c r="AG13" s="39"/>
      <c r="AH13" s="48">
        <f t="shared" si="2"/>
        <v>0</v>
      </c>
      <c r="AI13" s="48">
        <f t="shared" si="1"/>
        <v>0</v>
      </c>
      <c r="AJ13" s="48">
        <f t="shared" si="1"/>
        <v>0</v>
      </c>
      <c r="AK13" s="48">
        <f t="shared" si="1"/>
        <v>0</v>
      </c>
      <c r="AL13" s="48">
        <f t="shared" si="1"/>
        <v>0</v>
      </c>
      <c r="AM13" s="48">
        <f t="shared" si="1"/>
        <v>0</v>
      </c>
    </row>
    <row r="14" spans="1:39" ht="16.5" customHeight="1">
      <c r="A14" s="39">
        <v>8</v>
      </c>
      <c r="B14" s="40">
        <f>VLOOKUP(A14,YearToDate!$A$8:$B$39,2,0)</f>
        <v>0</v>
      </c>
      <c r="C14" s="39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9"/>
      <c r="AC14" s="39"/>
      <c r="AD14" s="39"/>
      <c r="AE14" s="39"/>
      <c r="AF14" s="39"/>
      <c r="AG14" s="39"/>
      <c r="AH14" s="48">
        <f t="shared" si="2"/>
        <v>0</v>
      </c>
      <c r="AI14" s="48">
        <f t="shared" si="1"/>
        <v>0</v>
      </c>
      <c r="AJ14" s="48">
        <f t="shared" si="1"/>
        <v>0</v>
      </c>
      <c r="AK14" s="48">
        <f t="shared" si="1"/>
        <v>0</v>
      </c>
      <c r="AL14" s="48">
        <f t="shared" si="1"/>
        <v>0</v>
      </c>
      <c r="AM14" s="48">
        <f t="shared" si="1"/>
        <v>0</v>
      </c>
    </row>
    <row r="15" spans="1:39" ht="16.5" customHeight="1">
      <c r="A15" s="39">
        <v>9</v>
      </c>
      <c r="B15" s="40">
        <f>VLOOKUP(A15,YearToDate!$A$8:$B$39,2,0)</f>
        <v>0</v>
      </c>
      <c r="C15" s="39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  <c r="AG15" s="39"/>
      <c r="AH15" s="48">
        <f t="shared" si="2"/>
        <v>0</v>
      </c>
      <c r="AI15" s="48">
        <f t="shared" si="1"/>
        <v>0</v>
      </c>
      <c r="AJ15" s="48">
        <f t="shared" si="1"/>
        <v>0</v>
      </c>
      <c r="AK15" s="48">
        <f t="shared" si="1"/>
        <v>0</v>
      </c>
      <c r="AL15" s="48">
        <f t="shared" si="1"/>
        <v>0</v>
      </c>
      <c r="AM15" s="48">
        <f t="shared" si="1"/>
        <v>0</v>
      </c>
    </row>
    <row r="16" spans="1:39" ht="16.5" customHeight="1">
      <c r="A16" s="39">
        <v>10</v>
      </c>
      <c r="B16" s="40">
        <f>VLOOKUP(A16,YearToDate!$A$8:$B$39,2,0)</f>
        <v>0</v>
      </c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  <c r="AD16" s="39"/>
      <c r="AE16" s="39"/>
      <c r="AF16" s="39"/>
      <c r="AG16" s="39"/>
      <c r="AH16" s="48">
        <f t="shared" si="2"/>
        <v>0</v>
      </c>
      <c r="AI16" s="48">
        <f t="shared" si="1"/>
        <v>0</v>
      </c>
      <c r="AJ16" s="48">
        <f t="shared" si="1"/>
        <v>0</v>
      </c>
      <c r="AK16" s="48">
        <f t="shared" si="1"/>
        <v>0</v>
      </c>
      <c r="AL16" s="48">
        <f t="shared" si="1"/>
        <v>0</v>
      </c>
      <c r="AM16" s="48">
        <f t="shared" si="1"/>
        <v>0</v>
      </c>
    </row>
    <row r="17" spans="1:39" ht="16.5" customHeight="1">
      <c r="A17" s="39">
        <v>11</v>
      </c>
      <c r="B17" s="40">
        <f>VLOOKUP(A17,YearToDate!$A$8:$B$39,2,0)</f>
        <v>0</v>
      </c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  <c r="AG17" s="39"/>
      <c r="AH17" s="48">
        <f t="shared" si="2"/>
        <v>0</v>
      </c>
      <c r="AI17" s="48">
        <f t="shared" si="1"/>
        <v>0</v>
      </c>
      <c r="AJ17" s="48">
        <f t="shared" si="1"/>
        <v>0</v>
      </c>
      <c r="AK17" s="48">
        <f t="shared" si="1"/>
        <v>0</v>
      </c>
      <c r="AL17" s="48">
        <f t="shared" si="1"/>
        <v>0</v>
      </c>
      <c r="AM17" s="48">
        <f t="shared" si="1"/>
        <v>0</v>
      </c>
    </row>
    <row r="18" spans="1:39" ht="16.5" customHeight="1">
      <c r="A18" s="39">
        <v>12</v>
      </c>
      <c r="B18" s="40">
        <f>VLOOKUP(A18,YearToDate!$A$8:$B$39,2,0)</f>
        <v>0</v>
      </c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  <c r="AG18" s="39"/>
      <c r="AH18" s="48">
        <f t="shared" si="2"/>
        <v>0</v>
      </c>
      <c r="AI18" s="48">
        <f t="shared" si="1"/>
        <v>0</v>
      </c>
      <c r="AJ18" s="48">
        <f t="shared" si="1"/>
        <v>0</v>
      </c>
      <c r="AK18" s="48">
        <f t="shared" si="1"/>
        <v>0</v>
      </c>
      <c r="AL18" s="48">
        <f t="shared" si="1"/>
        <v>0</v>
      </c>
      <c r="AM18" s="48">
        <f t="shared" si="1"/>
        <v>0</v>
      </c>
    </row>
    <row r="19" spans="1:39" ht="16.5" customHeight="1">
      <c r="A19" s="39">
        <v>13</v>
      </c>
      <c r="B19" s="40">
        <f>VLOOKUP(A19,YearToDate!$A$8:$B$39,2,0)</f>
        <v>0</v>
      </c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48">
        <f t="shared" si="2"/>
        <v>0</v>
      </c>
      <c r="AI19" s="48">
        <f t="shared" si="1"/>
        <v>0</v>
      </c>
      <c r="AJ19" s="48">
        <f t="shared" si="1"/>
        <v>0</v>
      </c>
      <c r="AK19" s="48">
        <f t="shared" si="1"/>
        <v>0</v>
      </c>
      <c r="AL19" s="48">
        <f t="shared" si="1"/>
        <v>0</v>
      </c>
      <c r="AM19" s="48">
        <f t="shared" si="1"/>
        <v>0</v>
      </c>
    </row>
    <row r="20" spans="1:39" ht="16.5" customHeight="1">
      <c r="A20" s="39">
        <v>14</v>
      </c>
      <c r="B20" s="40">
        <f>VLOOKUP(A20,YearToDate!$A$8:$B$39,2,0)</f>
        <v>0</v>
      </c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  <c r="AA20" s="39"/>
      <c r="AB20" s="39"/>
      <c r="AC20" s="39"/>
      <c r="AD20" s="39"/>
      <c r="AE20" s="39"/>
      <c r="AF20" s="39"/>
      <c r="AG20" s="39"/>
      <c r="AH20" s="48">
        <f t="shared" si="2"/>
        <v>0</v>
      </c>
      <c r="AI20" s="48">
        <f t="shared" si="1"/>
        <v>0</v>
      </c>
      <c r="AJ20" s="48">
        <f t="shared" si="1"/>
        <v>0</v>
      </c>
      <c r="AK20" s="48">
        <f t="shared" si="1"/>
        <v>0</v>
      </c>
      <c r="AL20" s="48">
        <f t="shared" si="1"/>
        <v>0</v>
      </c>
      <c r="AM20" s="48">
        <f t="shared" si="1"/>
        <v>0</v>
      </c>
    </row>
    <row r="21" spans="1:39" ht="16.5" customHeight="1">
      <c r="A21" s="39">
        <v>15</v>
      </c>
      <c r="B21" s="40">
        <f>VLOOKUP(A21,YearToDate!$A$8:$B$39,2,0)</f>
        <v>0</v>
      </c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  <c r="AG21" s="39"/>
      <c r="AH21" s="48">
        <f t="shared" si="2"/>
        <v>0</v>
      </c>
      <c r="AI21" s="48">
        <f t="shared" si="1"/>
        <v>0</v>
      </c>
      <c r="AJ21" s="48">
        <f t="shared" si="1"/>
        <v>0</v>
      </c>
      <c r="AK21" s="48">
        <f t="shared" si="1"/>
        <v>0</v>
      </c>
      <c r="AL21" s="48">
        <f t="shared" si="1"/>
        <v>0</v>
      </c>
      <c r="AM21" s="48">
        <f t="shared" si="1"/>
        <v>0</v>
      </c>
    </row>
    <row r="22" spans="1:39" ht="16.5" customHeight="1">
      <c r="A22" s="39">
        <v>16</v>
      </c>
      <c r="B22" s="40">
        <f>VLOOKUP(A22,YearToDate!$A$8:$B$39,2,0)</f>
        <v>0</v>
      </c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H22" s="48">
        <f t="shared" si="2"/>
        <v>0</v>
      </c>
      <c r="AI22" s="48">
        <f t="shared" si="1"/>
        <v>0</v>
      </c>
      <c r="AJ22" s="48">
        <f t="shared" si="1"/>
        <v>0</v>
      </c>
      <c r="AK22" s="48">
        <f t="shared" si="1"/>
        <v>0</v>
      </c>
      <c r="AL22" s="48">
        <f t="shared" si="1"/>
        <v>0</v>
      </c>
      <c r="AM22" s="48">
        <f t="shared" si="1"/>
        <v>0</v>
      </c>
    </row>
    <row r="23" spans="1:39" ht="16.5" customHeight="1">
      <c r="A23" s="39">
        <v>17</v>
      </c>
      <c r="B23" s="40">
        <f>VLOOKUP(A23,YearToDate!$A$8:$B$39,2,0)</f>
        <v>0</v>
      </c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39"/>
      <c r="AG23" s="39"/>
      <c r="AH23" s="48">
        <f t="shared" si="2"/>
        <v>0</v>
      </c>
      <c r="AI23" s="48">
        <f t="shared" si="2"/>
        <v>0</v>
      </c>
      <c r="AJ23" s="48">
        <f t="shared" si="2"/>
        <v>0</v>
      </c>
      <c r="AK23" s="48">
        <f t="shared" si="2"/>
        <v>0</v>
      </c>
      <c r="AL23" s="48">
        <f t="shared" si="2"/>
        <v>0</v>
      </c>
      <c r="AM23" s="48">
        <f t="shared" si="2"/>
        <v>0</v>
      </c>
    </row>
    <row r="24" spans="1:39" ht="16.5" customHeight="1">
      <c r="A24" s="39">
        <v>18</v>
      </c>
      <c r="B24" s="40">
        <f>VLOOKUP(A24,YearToDate!$A$8:$B$39,2,0)</f>
        <v>0</v>
      </c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39"/>
      <c r="AG24" s="39"/>
      <c r="AH24" s="48">
        <f t="shared" si="2"/>
        <v>0</v>
      </c>
      <c r="AI24" s="48">
        <f t="shared" si="2"/>
        <v>0</v>
      </c>
      <c r="AJ24" s="48">
        <f t="shared" si="2"/>
        <v>0</v>
      </c>
      <c r="AK24" s="48">
        <f t="shared" si="2"/>
        <v>0</v>
      </c>
      <c r="AL24" s="48">
        <f t="shared" si="2"/>
        <v>0</v>
      </c>
      <c r="AM24" s="48">
        <f t="shared" si="2"/>
        <v>0</v>
      </c>
    </row>
    <row r="25" spans="1:39" ht="16.5" customHeight="1">
      <c r="A25" s="39">
        <v>19</v>
      </c>
      <c r="B25" s="40">
        <f>VLOOKUP(A25,YearToDate!$A$8:$B$39,2,0)</f>
        <v>0</v>
      </c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  <c r="AA25" s="39"/>
      <c r="AB25" s="39"/>
      <c r="AC25" s="39"/>
      <c r="AD25" s="39"/>
      <c r="AE25" s="39"/>
      <c r="AF25" s="39"/>
      <c r="AG25" s="39"/>
      <c r="AH25" s="48">
        <f t="shared" si="2"/>
        <v>0</v>
      </c>
      <c r="AI25" s="48">
        <f t="shared" si="2"/>
        <v>0</v>
      </c>
      <c r="AJ25" s="48">
        <f t="shared" si="2"/>
        <v>0</v>
      </c>
      <c r="AK25" s="48">
        <f t="shared" si="2"/>
        <v>0</v>
      </c>
      <c r="AL25" s="48">
        <f t="shared" si="2"/>
        <v>0</v>
      </c>
      <c r="AM25" s="48">
        <f t="shared" si="2"/>
        <v>0</v>
      </c>
    </row>
    <row r="26" spans="1:39" ht="16.5" customHeight="1">
      <c r="A26" s="39">
        <v>20</v>
      </c>
      <c r="B26" s="40">
        <f>VLOOKUP(A26,YearToDate!$A$8:$B$39,2,0)</f>
        <v>0</v>
      </c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  <c r="AA26" s="39"/>
      <c r="AB26" s="39"/>
      <c r="AC26" s="39"/>
      <c r="AD26" s="39"/>
      <c r="AE26" s="39"/>
      <c r="AF26" s="39"/>
      <c r="AG26" s="39"/>
      <c r="AH26" s="48">
        <f t="shared" si="2"/>
        <v>0</v>
      </c>
      <c r="AI26" s="48">
        <f t="shared" si="2"/>
        <v>0</v>
      </c>
      <c r="AJ26" s="48">
        <f t="shared" si="2"/>
        <v>0</v>
      </c>
      <c r="AK26" s="48">
        <f t="shared" si="2"/>
        <v>0</v>
      </c>
      <c r="AL26" s="48">
        <f t="shared" si="2"/>
        <v>0</v>
      </c>
      <c r="AM26" s="48">
        <f t="shared" si="2"/>
        <v>0</v>
      </c>
    </row>
    <row r="27" spans="1:39" ht="16.5" customHeight="1">
      <c r="A27" s="39">
        <v>21</v>
      </c>
      <c r="B27" s="40">
        <f>VLOOKUP(A27,YearToDate!$A$8:$B$39,2,0)</f>
        <v>0</v>
      </c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  <c r="AA27" s="39"/>
      <c r="AB27" s="39"/>
      <c r="AC27" s="39"/>
      <c r="AD27" s="39"/>
      <c r="AE27" s="39"/>
      <c r="AF27" s="39"/>
      <c r="AG27" s="39"/>
      <c r="AH27" s="48">
        <f t="shared" si="2"/>
        <v>0</v>
      </c>
      <c r="AI27" s="48">
        <f t="shared" si="2"/>
        <v>0</v>
      </c>
      <c r="AJ27" s="48">
        <f t="shared" si="2"/>
        <v>0</v>
      </c>
      <c r="AK27" s="48">
        <f t="shared" si="2"/>
        <v>0</v>
      </c>
      <c r="AL27" s="48">
        <f t="shared" si="2"/>
        <v>0</v>
      </c>
      <c r="AM27" s="48">
        <f t="shared" si="2"/>
        <v>0</v>
      </c>
    </row>
    <row r="28" spans="1:39" ht="16.5" customHeight="1">
      <c r="A28" s="39">
        <v>22</v>
      </c>
      <c r="B28" s="40">
        <f>VLOOKUP(A28,YearToDate!$A$8:$B$39,2,0)</f>
        <v>0</v>
      </c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  <c r="AA28" s="39"/>
      <c r="AB28" s="39"/>
      <c r="AC28" s="39"/>
      <c r="AD28" s="39"/>
      <c r="AE28" s="39"/>
      <c r="AF28" s="39"/>
      <c r="AG28" s="39"/>
      <c r="AH28" s="48">
        <f t="shared" si="2"/>
        <v>0</v>
      </c>
      <c r="AI28" s="48">
        <f t="shared" si="2"/>
        <v>0</v>
      </c>
      <c r="AJ28" s="48">
        <f t="shared" si="2"/>
        <v>0</v>
      </c>
      <c r="AK28" s="48">
        <f t="shared" si="2"/>
        <v>0</v>
      </c>
      <c r="AL28" s="48">
        <f t="shared" si="2"/>
        <v>0</v>
      </c>
      <c r="AM28" s="48">
        <f t="shared" si="2"/>
        <v>0</v>
      </c>
    </row>
    <row r="29" spans="1:39" ht="16.5" customHeight="1">
      <c r="A29" s="39">
        <v>23</v>
      </c>
      <c r="B29" s="40">
        <f>VLOOKUP(A29,YearToDate!$A$8:$B$39,2,0)</f>
        <v>0</v>
      </c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  <c r="AA29" s="39"/>
      <c r="AB29" s="39"/>
      <c r="AC29" s="39"/>
      <c r="AD29" s="39"/>
      <c r="AE29" s="39"/>
      <c r="AF29" s="39"/>
      <c r="AG29" s="39"/>
      <c r="AH29" s="48">
        <f t="shared" si="2"/>
        <v>0</v>
      </c>
      <c r="AI29" s="48">
        <f t="shared" si="2"/>
        <v>0</v>
      </c>
      <c r="AJ29" s="48">
        <f t="shared" si="2"/>
        <v>0</v>
      </c>
      <c r="AK29" s="48">
        <f t="shared" si="2"/>
        <v>0</v>
      </c>
      <c r="AL29" s="48">
        <f t="shared" si="2"/>
        <v>0</v>
      </c>
      <c r="AM29" s="48">
        <f t="shared" si="2"/>
        <v>0</v>
      </c>
    </row>
    <row r="30" spans="1:39" ht="16.5" customHeight="1">
      <c r="A30" s="39">
        <v>24</v>
      </c>
      <c r="B30" s="40">
        <f>VLOOKUP(A30,YearToDate!$A$8:$B$39,2,0)</f>
        <v>0</v>
      </c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39"/>
      <c r="AH30" s="48">
        <f t="shared" si="2"/>
        <v>0</v>
      </c>
      <c r="AI30" s="48">
        <f t="shared" si="2"/>
        <v>0</v>
      </c>
      <c r="AJ30" s="48">
        <f t="shared" si="2"/>
        <v>0</v>
      </c>
      <c r="AK30" s="48">
        <f t="shared" si="2"/>
        <v>0</v>
      </c>
      <c r="AL30" s="48">
        <f t="shared" si="2"/>
        <v>0</v>
      </c>
      <c r="AM30" s="48">
        <f t="shared" si="2"/>
        <v>0</v>
      </c>
    </row>
    <row r="31" spans="1:39" ht="16.5" customHeight="1">
      <c r="A31" s="39">
        <v>25</v>
      </c>
      <c r="B31" s="40">
        <f>VLOOKUP(A31,YearToDate!$A$8:$B$39,2,0)</f>
        <v>0</v>
      </c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  <c r="AA31" s="39"/>
      <c r="AB31" s="39"/>
      <c r="AC31" s="39"/>
      <c r="AD31" s="39"/>
      <c r="AE31" s="39"/>
      <c r="AF31" s="39"/>
      <c r="AG31" s="39"/>
      <c r="AH31" s="48">
        <f t="shared" si="2"/>
        <v>0</v>
      </c>
      <c r="AI31" s="48">
        <f t="shared" si="2"/>
        <v>0</v>
      </c>
      <c r="AJ31" s="48">
        <f t="shared" si="2"/>
        <v>0</v>
      </c>
      <c r="AK31" s="48">
        <f t="shared" si="2"/>
        <v>0</v>
      </c>
      <c r="AL31" s="48">
        <f t="shared" si="2"/>
        <v>0</v>
      </c>
      <c r="AM31" s="48">
        <f t="shared" si="2"/>
        <v>0</v>
      </c>
    </row>
    <row r="32" spans="1:39" ht="16.5" customHeight="1">
      <c r="A32" s="39">
        <v>26</v>
      </c>
      <c r="B32" s="40">
        <f>VLOOKUP(A32,YearToDate!$A$8:$B$39,2,0)</f>
        <v>0</v>
      </c>
      <c r="C32" s="39"/>
      <c r="D32" s="39"/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  <c r="AA32" s="39"/>
      <c r="AB32" s="39"/>
      <c r="AC32" s="39"/>
      <c r="AD32" s="39"/>
      <c r="AE32" s="39"/>
      <c r="AF32" s="39"/>
      <c r="AG32" s="39"/>
      <c r="AH32" s="48">
        <f t="shared" si="2"/>
        <v>0</v>
      </c>
      <c r="AI32" s="48">
        <f t="shared" si="2"/>
        <v>0</v>
      </c>
      <c r="AJ32" s="48">
        <f t="shared" si="2"/>
        <v>0</v>
      </c>
      <c r="AK32" s="48">
        <f t="shared" si="2"/>
        <v>0</v>
      </c>
      <c r="AL32" s="48">
        <f t="shared" si="2"/>
        <v>0</v>
      </c>
      <c r="AM32" s="48">
        <f t="shared" si="2"/>
        <v>0</v>
      </c>
    </row>
    <row r="33" spans="1:39" ht="16.5" customHeight="1">
      <c r="A33" s="39">
        <v>27</v>
      </c>
      <c r="B33" s="40">
        <f>VLOOKUP(A33,YearToDate!$A$8:$B$39,2,0)</f>
        <v>0</v>
      </c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  <c r="AA33" s="39"/>
      <c r="AB33" s="39"/>
      <c r="AC33" s="39"/>
      <c r="AD33" s="39"/>
      <c r="AE33" s="39"/>
      <c r="AF33" s="39"/>
      <c r="AG33" s="39"/>
      <c r="AH33" s="48">
        <f t="shared" si="2"/>
        <v>0</v>
      </c>
      <c r="AI33" s="48">
        <f t="shared" si="2"/>
        <v>0</v>
      </c>
      <c r="AJ33" s="48">
        <f t="shared" si="2"/>
        <v>0</v>
      </c>
      <c r="AK33" s="48">
        <f t="shared" si="2"/>
        <v>0</v>
      </c>
      <c r="AL33" s="48">
        <f t="shared" si="2"/>
        <v>0</v>
      </c>
      <c r="AM33" s="48">
        <f t="shared" si="2"/>
        <v>0</v>
      </c>
    </row>
    <row r="34" spans="1:39" ht="16.5" customHeight="1">
      <c r="A34" s="39">
        <v>28</v>
      </c>
      <c r="B34" s="40">
        <f>VLOOKUP(A34,YearToDate!$A$8:$B$39,2,0)</f>
        <v>0</v>
      </c>
      <c r="C34" s="39"/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  <c r="AA34" s="39"/>
      <c r="AB34" s="39"/>
      <c r="AC34" s="39"/>
      <c r="AD34" s="39"/>
      <c r="AE34" s="39"/>
      <c r="AF34" s="39"/>
      <c r="AG34" s="39"/>
      <c r="AH34" s="48">
        <f t="shared" si="2"/>
        <v>0</v>
      </c>
      <c r="AI34" s="48">
        <f t="shared" si="2"/>
        <v>0</v>
      </c>
      <c r="AJ34" s="48">
        <f t="shared" si="2"/>
        <v>0</v>
      </c>
      <c r="AK34" s="48">
        <f t="shared" si="2"/>
        <v>0</v>
      </c>
      <c r="AL34" s="48">
        <f t="shared" si="2"/>
        <v>0</v>
      </c>
      <c r="AM34" s="48">
        <f t="shared" si="2"/>
        <v>0</v>
      </c>
    </row>
    <row r="35" spans="1:39" ht="16.5" customHeight="1">
      <c r="A35" s="39">
        <v>29</v>
      </c>
      <c r="B35" s="40">
        <f>VLOOKUP(A35,YearToDate!$A$8:$B$39,2,0)</f>
        <v>0</v>
      </c>
      <c r="C35" s="39"/>
      <c r="D35" s="39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  <c r="AA35" s="39"/>
      <c r="AB35" s="39"/>
      <c r="AC35" s="39"/>
      <c r="AD35" s="39"/>
      <c r="AE35" s="39"/>
      <c r="AF35" s="39"/>
      <c r="AG35" s="39"/>
      <c r="AH35" s="48">
        <f t="shared" si="2"/>
        <v>0</v>
      </c>
      <c r="AI35" s="48">
        <f t="shared" si="2"/>
        <v>0</v>
      </c>
      <c r="AJ35" s="48">
        <f t="shared" si="2"/>
        <v>0</v>
      </c>
      <c r="AK35" s="48">
        <f t="shared" si="2"/>
        <v>0</v>
      </c>
      <c r="AL35" s="48">
        <f t="shared" si="2"/>
        <v>0</v>
      </c>
      <c r="AM35" s="48">
        <f t="shared" si="2"/>
        <v>0</v>
      </c>
    </row>
    <row r="36" spans="1:39" ht="16.5" customHeight="1">
      <c r="A36" s="39">
        <v>30</v>
      </c>
      <c r="B36" s="40">
        <f>VLOOKUP(A36,YearToDate!$A$8:$B$39,2,0)</f>
        <v>0</v>
      </c>
      <c r="C36" s="39"/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  <c r="AA36" s="39"/>
      <c r="AB36" s="39"/>
      <c r="AC36" s="39"/>
      <c r="AD36" s="39"/>
      <c r="AE36" s="39"/>
      <c r="AF36" s="39"/>
      <c r="AG36" s="39"/>
      <c r="AH36" s="48">
        <f t="shared" si="2"/>
        <v>0</v>
      </c>
      <c r="AI36" s="48">
        <f t="shared" si="2"/>
        <v>0</v>
      </c>
      <c r="AJ36" s="48">
        <f t="shared" si="2"/>
        <v>0</v>
      </c>
      <c r="AK36" s="48">
        <f t="shared" si="2"/>
        <v>0</v>
      </c>
      <c r="AL36" s="48">
        <f t="shared" si="2"/>
        <v>0</v>
      </c>
      <c r="AM36" s="48">
        <f t="shared" si="2"/>
        <v>0</v>
      </c>
    </row>
    <row r="37" spans="1:39" s="28" customFormat="1" ht="16.5" customHeight="1">
      <c r="A37" s="32"/>
      <c r="B37" s="33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49"/>
      <c r="AI37" s="49"/>
      <c r="AJ37" s="49"/>
      <c r="AK37" s="49"/>
      <c r="AL37" s="49"/>
      <c r="AM37" s="49"/>
    </row>
    <row r="38" spans="1:39" ht="16.5" customHeight="1">
      <c r="A38" s="29" t="str">
        <f>HYPERLINK("https://www.vertex42.com/templates/employee-leave-tracker.html","https://www.vertex42.com/templates/employee-leave-tracker.html")</f>
        <v>https://www.vertex42.com/templates/employee-leave-tracker.html</v>
      </c>
      <c r="B38" s="35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AG38" s="37" t="s">
        <v>3</v>
      </c>
      <c r="AH38" s="50">
        <f t="shared" ref="AH38:AM38" si="3">SUM(AH7:AH37)</f>
        <v>0</v>
      </c>
      <c r="AI38" s="50">
        <f t="shared" si="3"/>
        <v>0</v>
      </c>
      <c r="AJ38" s="50">
        <f t="shared" si="3"/>
        <v>0</v>
      </c>
      <c r="AK38" s="50">
        <f t="shared" si="3"/>
        <v>0</v>
      </c>
      <c r="AL38" s="50">
        <f t="shared" si="3"/>
        <v>0</v>
      </c>
      <c r="AM38" s="50">
        <f t="shared" si="3"/>
        <v>0</v>
      </c>
    </row>
    <row r="39" spans="1:39">
      <c r="A39" s="73"/>
      <c r="B39" s="73"/>
    </row>
  </sheetData>
  <mergeCells count="3">
    <mergeCell ref="A39:B39"/>
    <mergeCell ref="C4:AG4"/>
    <mergeCell ref="AH4:AM4"/>
  </mergeCells>
  <conditionalFormatting sqref="C6:AG6">
    <cfRule type="cellIs" dxfId="21" priority="3" stopIfTrue="1" operator="equal">
      <formula>""</formula>
    </cfRule>
  </conditionalFormatting>
  <conditionalFormatting sqref="C7:AG36">
    <cfRule type="expression" dxfId="20" priority="5" stopIfTrue="1">
      <formula>C$6=""</formula>
    </cfRule>
  </conditionalFormatting>
  <dataValidations count="1">
    <dataValidation type="list" allowBlank="1" sqref="C7:AG36">
      <formula1>$AH$6:$AM$6</formula1>
    </dataValidation>
  </dataValidations>
  <printOptions horizontalCentered="1"/>
  <pageMargins left="0.25" right="0.25" top="0.25" bottom="0.25" header="0.5" footer="0.5"/>
  <pageSetup scale="90" orientation="landscape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stopIfTrue="1" id="{00000000-000E-0000-0200-000002000000}">
            <xm:f>OR(WEEKDAY(C$6,1)=YearToDate!$K$23,WEEKDAY(C$6,1)=YearToDate!$K$25)</xm:f>
            <x14:dxf>
              <fill>
                <patternFill>
                  <bgColor indexed="22"/>
                </patternFill>
              </fill>
            </x14:dxf>
          </x14:cfRule>
          <xm:sqref>C6:AG36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M39"/>
  <sheetViews>
    <sheetView showGridLines="0" workbookViewId="0"/>
  </sheetViews>
  <sheetFormatPr defaultColWidth="9.109375" defaultRowHeight="13.2"/>
  <cols>
    <col min="1" max="1" width="5.44140625" style="18" customWidth="1"/>
    <col min="2" max="2" width="18.6640625" style="18" customWidth="1"/>
    <col min="3" max="33" width="3.33203125" style="18" customWidth="1"/>
    <col min="34" max="39" width="4.33203125" style="18" customWidth="1"/>
    <col min="40" max="16384" width="9.109375" style="18"/>
  </cols>
  <sheetData>
    <row r="1" spans="1:39" ht="26.25" customHeight="1">
      <c r="A1" s="17" t="str">
        <f>"March "&amp;YearToDate!$B$3</f>
        <v>March 2024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26" t="s">
        <v>14</v>
      </c>
    </row>
    <row r="2" spans="1:39">
      <c r="AM2" s="27" t="s">
        <v>26</v>
      </c>
    </row>
    <row r="4" spans="1:39" ht="21.9" customHeight="1">
      <c r="A4" s="63" t="s">
        <v>18</v>
      </c>
      <c r="B4" s="64"/>
      <c r="C4" s="74" t="str">
        <f>YearToDate!$A$5</f>
        <v>V = Vacation,  S = Sick, P = Personal, D = Disability, O = Other Paid, U = Unpaid</v>
      </c>
      <c r="D4" s="74"/>
      <c r="E4" s="74"/>
      <c r="F4" s="74"/>
      <c r="G4" s="74"/>
      <c r="H4" s="74"/>
      <c r="I4" s="74"/>
      <c r="J4" s="74"/>
      <c r="K4" s="74"/>
      <c r="L4" s="74"/>
      <c r="M4" s="74"/>
      <c r="N4" s="74"/>
      <c r="O4" s="74"/>
      <c r="P4" s="74"/>
      <c r="Q4" s="74"/>
      <c r="R4" s="74"/>
      <c r="S4" s="74"/>
      <c r="T4" s="74"/>
      <c r="U4" s="74"/>
      <c r="V4" s="74"/>
      <c r="W4" s="74"/>
      <c r="X4" s="74"/>
      <c r="Y4" s="74"/>
      <c r="Z4" s="74"/>
      <c r="AA4" s="74"/>
      <c r="AB4" s="74"/>
      <c r="AC4" s="74"/>
      <c r="AD4" s="74"/>
      <c r="AE4" s="74"/>
      <c r="AF4" s="74"/>
      <c r="AG4" s="74"/>
      <c r="AH4" s="71" t="s">
        <v>0</v>
      </c>
      <c r="AI4" s="71"/>
      <c r="AJ4" s="71"/>
      <c r="AK4" s="71"/>
      <c r="AL4" s="71"/>
      <c r="AM4" s="71"/>
    </row>
    <row r="5" spans="1:39" ht="16.5" customHeight="1">
      <c r="A5" s="61"/>
      <c r="B5" s="62"/>
      <c r="C5" s="30" t="str">
        <f>IF(C6="","",INDEX({"Su";"M";"Tu";"W";"Th";"F";"Sa"},WEEKDAY(C6,1)))</f>
        <v>F</v>
      </c>
      <c r="D5" s="30" t="str">
        <f>IF(D6="","",INDEX({"Su";"M";"Tu";"W";"Th";"F";"Sa"},WEEKDAY(D6,1)))</f>
        <v>Sa</v>
      </c>
      <c r="E5" s="30" t="str">
        <f>IF(E6="","",INDEX({"Su";"M";"Tu";"W";"Th";"F";"Sa"},WEEKDAY(E6,1)))</f>
        <v>Su</v>
      </c>
      <c r="F5" s="30" t="str">
        <f>IF(F6="","",INDEX({"Su";"M";"Tu";"W";"Th";"F";"Sa"},WEEKDAY(F6,1)))</f>
        <v>M</v>
      </c>
      <c r="G5" s="30" t="str">
        <f>IF(G6="","",INDEX({"Su";"M";"Tu";"W";"Th";"F";"Sa"},WEEKDAY(G6,1)))</f>
        <v>Tu</v>
      </c>
      <c r="H5" s="30" t="str">
        <f>IF(H6="","",INDEX({"Su";"M";"Tu";"W";"Th";"F";"Sa"},WEEKDAY(H6,1)))</f>
        <v>W</v>
      </c>
      <c r="I5" s="30" t="str">
        <f>IF(I6="","",INDEX({"Su";"M";"Tu";"W";"Th";"F";"Sa"},WEEKDAY(I6,1)))</f>
        <v>Th</v>
      </c>
      <c r="J5" s="30" t="str">
        <f>IF(J6="","",INDEX({"Su";"M";"Tu";"W";"Th";"F";"Sa"},WEEKDAY(J6,1)))</f>
        <v>F</v>
      </c>
      <c r="K5" s="30" t="str">
        <f>IF(K6="","",INDEX({"Su";"M";"Tu";"W";"Th";"F";"Sa"},WEEKDAY(K6,1)))</f>
        <v>Sa</v>
      </c>
      <c r="L5" s="30" t="str">
        <f>IF(L6="","",INDEX({"Su";"M";"Tu";"W";"Th";"F";"Sa"},WEEKDAY(L6,1)))</f>
        <v>Su</v>
      </c>
      <c r="M5" s="30" t="str">
        <f>IF(M6="","",INDEX({"Su";"M";"Tu";"W";"Th";"F";"Sa"},WEEKDAY(M6,1)))</f>
        <v>M</v>
      </c>
      <c r="N5" s="30" t="str">
        <f>IF(N6="","",INDEX({"Su";"M";"Tu";"W";"Th";"F";"Sa"},WEEKDAY(N6,1)))</f>
        <v>Tu</v>
      </c>
      <c r="O5" s="30" t="str">
        <f>IF(O6="","",INDEX({"Su";"M";"Tu";"W";"Th";"F";"Sa"},WEEKDAY(O6,1)))</f>
        <v>W</v>
      </c>
      <c r="P5" s="30" t="str">
        <f>IF(P6="","",INDEX({"Su";"M";"Tu";"W";"Th";"F";"Sa"},WEEKDAY(P6,1)))</f>
        <v>Th</v>
      </c>
      <c r="Q5" s="30" t="str">
        <f>IF(Q6="","",INDEX({"Su";"M";"Tu";"W";"Th";"F";"Sa"},WEEKDAY(Q6,1)))</f>
        <v>F</v>
      </c>
      <c r="R5" s="30" t="str">
        <f>IF(R6="","",INDEX({"Su";"M";"Tu";"W";"Th";"F";"Sa"},WEEKDAY(R6,1)))</f>
        <v>Sa</v>
      </c>
      <c r="S5" s="30" t="str">
        <f>IF(S6="","",INDEX({"Su";"M";"Tu";"W";"Th";"F";"Sa"},WEEKDAY(S6,1)))</f>
        <v>Su</v>
      </c>
      <c r="T5" s="30" t="str">
        <f>IF(T6="","",INDEX({"Su";"M";"Tu";"W";"Th";"F";"Sa"},WEEKDAY(T6,1)))</f>
        <v>M</v>
      </c>
      <c r="U5" s="30" t="str">
        <f>IF(U6="","",INDEX({"Su";"M";"Tu";"W";"Th";"F";"Sa"},WEEKDAY(U6,1)))</f>
        <v>Tu</v>
      </c>
      <c r="V5" s="30" t="str">
        <f>IF(V6="","",INDEX({"Su";"M";"Tu";"W";"Th";"F";"Sa"},WEEKDAY(V6,1)))</f>
        <v>W</v>
      </c>
      <c r="W5" s="30" t="str">
        <f>IF(W6="","",INDEX({"Su";"M";"Tu";"W";"Th";"F";"Sa"},WEEKDAY(W6,1)))</f>
        <v>Th</v>
      </c>
      <c r="X5" s="30" t="str">
        <f>IF(X6="","",INDEX({"Su";"M";"Tu";"W";"Th";"F";"Sa"},WEEKDAY(X6,1)))</f>
        <v>F</v>
      </c>
      <c r="Y5" s="30" t="str">
        <f>IF(Y6="","",INDEX({"Su";"M";"Tu";"W";"Th";"F";"Sa"},WEEKDAY(Y6,1)))</f>
        <v>Sa</v>
      </c>
      <c r="Z5" s="30" t="str">
        <f>IF(Z6="","",INDEX({"Su";"M";"Tu";"W";"Th";"F";"Sa"},WEEKDAY(Z6,1)))</f>
        <v>Su</v>
      </c>
      <c r="AA5" s="30" t="str">
        <f>IF(AA6="","",INDEX({"Su";"M";"Tu";"W";"Th";"F";"Sa"},WEEKDAY(AA6,1)))</f>
        <v>M</v>
      </c>
      <c r="AB5" s="30" t="str">
        <f>IF(AB6="","",INDEX({"Su";"M";"Tu";"W";"Th";"F";"Sa"},WEEKDAY(AB6,1)))</f>
        <v>Tu</v>
      </c>
      <c r="AC5" s="30" t="str">
        <f>IF(AC6="","",INDEX({"Su";"M";"Tu";"W";"Th";"F";"Sa"},WEEKDAY(AC6,1)))</f>
        <v>W</v>
      </c>
      <c r="AD5" s="30" t="str">
        <f>IF(AD6="","",INDEX({"Su";"M";"Tu";"W";"Th";"F";"Sa"},WEEKDAY(AD6,1)))</f>
        <v>Th</v>
      </c>
      <c r="AE5" s="30" t="str">
        <f>IF(AE6="","",INDEX({"Su";"M";"Tu";"W";"Th";"F";"Sa"},WEEKDAY(AE6,1)))</f>
        <v>F</v>
      </c>
      <c r="AF5" s="30" t="str">
        <f>IF(AF6="","",INDEX({"Su";"M";"Tu";"W";"Th";"F";"Sa"},WEEKDAY(AF6,1)))</f>
        <v>Sa</v>
      </c>
      <c r="AG5" s="30" t="str">
        <f>IF(AG6="","",INDEX({"Su";"M";"Tu";"W";"Th";"F";"Sa"},WEEKDAY(AG6,1)))</f>
        <v>Su</v>
      </c>
      <c r="AH5" s="65"/>
      <c r="AI5" s="65"/>
      <c r="AJ5" s="65"/>
      <c r="AK5" s="65"/>
      <c r="AL5" s="65"/>
      <c r="AM5" s="65"/>
    </row>
    <row r="6" spans="1:39" ht="16.5" customHeight="1">
      <c r="A6" s="46" t="s">
        <v>7</v>
      </c>
      <c r="B6" s="38" t="s">
        <v>8</v>
      </c>
      <c r="C6" s="44">
        <f>DATE(YearToDate!$B$3,3,1)</f>
        <v>45352</v>
      </c>
      <c r="D6" s="44">
        <f>C6+1</f>
        <v>45353</v>
      </c>
      <c r="E6" s="44">
        <f t="shared" ref="E6:AD6" si="0">D6+1</f>
        <v>45354</v>
      </c>
      <c r="F6" s="44">
        <f t="shared" si="0"/>
        <v>45355</v>
      </c>
      <c r="G6" s="44">
        <f>F6+1</f>
        <v>45356</v>
      </c>
      <c r="H6" s="44">
        <f t="shared" si="0"/>
        <v>45357</v>
      </c>
      <c r="I6" s="44">
        <f t="shared" si="0"/>
        <v>45358</v>
      </c>
      <c r="J6" s="44">
        <f t="shared" si="0"/>
        <v>45359</v>
      </c>
      <c r="K6" s="44">
        <f t="shared" si="0"/>
        <v>45360</v>
      </c>
      <c r="L6" s="44">
        <f t="shared" si="0"/>
        <v>45361</v>
      </c>
      <c r="M6" s="44">
        <f t="shared" si="0"/>
        <v>45362</v>
      </c>
      <c r="N6" s="44">
        <f t="shared" si="0"/>
        <v>45363</v>
      </c>
      <c r="O6" s="44">
        <f t="shared" si="0"/>
        <v>45364</v>
      </c>
      <c r="P6" s="44">
        <f t="shared" si="0"/>
        <v>45365</v>
      </c>
      <c r="Q6" s="44">
        <f t="shared" si="0"/>
        <v>45366</v>
      </c>
      <c r="R6" s="44">
        <f t="shared" si="0"/>
        <v>45367</v>
      </c>
      <c r="S6" s="44">
        <f t="shared" si="0"/>
        <v>45368</v>
      </c>
      <c r="T6" s="44">
        <f t="shared" si="0"/>
        <v>45369</v>
      </c>
      <c r="U6" s="44">
        <f t="shared" si="0"/>
        <v>45370</v>
      </c>
      <c r="V6" s="44">
        <f t="shared" si="0"/>
        <v>45371</v>
      </c>
      <c r="W6" s="44">
        <f t="shared" si="0"/>
        <v>45372</v>
      </c>
      <c r="X6" s="44">
        <f t="shared" si="0"/>
        <v>45373</v>
      </c>
      <c r="Y6" s="44">
        <f t="shared" si="0"/>
        <v>45374</v>
      </c>
      <c r="Z6" s="44">
        <f t="shared" si="0"/>
        <v>45375</v>
      </c>
      <c r="AA6" s="44">
        <f t="shared" si="0"/>
        <v>45376</v>
      </c>
      <c r="AB6" s="44">
        <f t="shared" si="0"/>
        <v>45377</v>
      </c>
      <c r="AC6" s="44">
        <f t="shared" si="0"/>
        <v>45378</v>
      </c>
      <c r="AD6" s="44">
        <f t="shared" si="0"/>
        <v>45379</v>
      </c>
      <c r="AE6" s="44">
        <f>IF(MONTH($AD6+1)&gt;MONTH($C$6),"",$AD6+1)</f>
        <v>45380</v>
      </c>
      <c r="AF6" s="44">
        <f>IF(MONTH($AD6+2)&gt;MONTH($C$6),"",$AD6+2)</f>
        <v>45381</v>
      </c>
      <c r="AG6" s="44">
        <f>IF(MONTH($AD6+3)&gt;MONTH($C$6),"",$AD6+3)</f>
        <v>45382</v>
      </c>
      <c r="AH6" s="31" t="str">
        <f>YearToDate!C8</f>
        <v>V</v>
      </c>
      <c r="AI6" s="31" t="str">
        <f>YearToDate!D8</f>
        <v>S</v>
      </c>
      <c r="AJ6" s="31" t="str">
        <f>YearToDate!E8</f>
        <v>P</v>
      </c>
      <c r="AK6" s="31" t="str">
        <f>YearToDate!F8</f>
        <v>D</v>
      </c>
      <c r="AL6" s="31" t="str">
        <f>YearToDate!G8</f>
        <v>O</v>
      </c>
      <c r="AM6" s="31" t="str">
        <f>YearToDate!H8</f>
        <v>U</v>
      </c>
    </row>
    <row r="7" spans="1:39" ht="16.5" customHeight="1">
      <c r="A7" s="39">
        <v>1</v>
      </c>
      <c r="B7" s="40" t="str">
        <f>VLOOKUP(A7,YearToDate!$A$8:$B$39,2,0)</f>
        <v>Name 1</v>
      </c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48">
        <f>COUNTIF($C7:$AG7,AH$6)+0.5*COUNTIF($C7:$AG7,AH$6&amp;"H")+0.5*COUNTIF($C7:$AG7,"H"&amp;AH$6)</f>
        <v>0</v>
      </c>
      <c r="AI7" s="48">
        <f t="shared" ref="AI7:AM22" si="1">COUNTIF($C7:$AG7,AI$6)+0.5*COUNTIF($C7:$AG7,AI$6&amp;"H")+0.5*COUNTIF($C7:$AG7,"H"&amp;AI$6)</f>
        <v>0</v>
      </c>
      <c r="AJ7" s="48">
        <f t="shared" si="1"/>
        <v>0</v>
      </c>
      <c r="AK7" s="48">
        <f t="shared" si="1"/>
        <v>0</v>
      </c>
      <c r="AL7" s="48">
        <f t="shared" si="1"/>
        <v>0</v>
      </c>
      <c r="AM7" s="48">
        <f t="shared" si="1"/>
        <v>0</v>
      </c>
    </row>
    <row r="8" spans="1:39" ht="16.5" customHeight="1">
      <c r="A8" s="39">
        <v>2</v>
      </c>
      <c r="B8" s="40" t="str">
        <f>VLOOKUP(A8,YearToDate!$A$8:$B$39,2,0)</f>
        <v>Name 2</v>
      </c>
      <c r="C8" s="39"/>
      <c r="D8" s="39"/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48">
        <f t="shared" ref="AH8:AM36" si="2">COUNTIF($C8:$AG8,AH$6)+0.5*COUNTIF($C8:$AG8,AH$6&amp;"H")+0.5*COUNTIF($C8:$AG8,"H"&amp;AH$6)</f>
        <v>0</v>
      </c>
      <c r="AI8" s="48">
        <f t="shared" si="1"/>
        <v>0</v>
      </c>
      <c r="AJ8" s="48">
        <f t="shared" si="1"/>
        <v>0</v>
      </c>
      <c r="AK8" s="48">
        <f t="shared" si="1"/>
        <v>0</v>
      </c>
      <c r="AL8" s="48">
        <f t="shared" si="1"/>
        <v>0</v>
      </c>
      <c r="AM8" s="48">
        <f t="shared" si="1"/>
        <v>0</v>
      </c>
    </row>
    <row r="9" spans="1:39" ht="16.5" customHeight="1">
      <c r="A9" s="39">
        <v>3</v>
      </c>
      <c r="B9" s="40" t="str">
        <f>VLOOKUP(A9,YearToDate!$A$8:$B$39,2,0)</f>
        <v>Name 3</v>
      </c>
      <c r="C9" s="39"/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39"/>
      <c r="AF9" s="39"/>
      <c r="AG9" s="39"/>
      <c r="AH9" s="48">
        <f t="shared" si="2"/>
        <v>0</v>
      </c>
      <c r="AI9" s="48">
        <f t="shared" si="1"/>
        <v>0</v>
      </c>
      <c r="AJ9" s="48">
        <f t="shared" si="1"/>
        <v>0</v>
      </c>
      <c r="AK9" s="48">
        <f t="shared" si="1"/>
        <v>0</v>
      </c>
      <c r="AL9" s="48">
        <f t="shared" si="1"/>
        <v>0</v>
      </c>
      <c r="AM9" s="48">
        <f t="shared" si="1"/>
        <v>0</v>
      </c>
    </row>
    <row r="10" spans="1:39" ht="16.5" customHeight="1">
      <c r="A10" s="39">
        <v>4</v>
      </c>
      <c r="B10" s="40" t="str">
        <f>VLOOKUP(A10,YearToDate!$A$8:$B$39,2,0)</f>
        <v>Name 4</v>
      </c>
      <c r="C10" s="39"/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9"/>
      <c r="AH10" s="48">
        <f t="shared" si="2"/>
        <v>0</v>
      </c>
      <c r="AI10" s="48">
        <f t="shared" si="1"/>
        <v>0</v>
      </c>
      <c r="AJ10" s="48">
        <f t="shared" si="1"/>
        <v>0</v>
      </c>
      <c r="AK10" s="48">
        <f t="shared" si="1"/>
        <v>0</v>
      </c>
      <c r="AL10" s="48">
        <f t="shared" si="1"/>
        <v>0</v>
      </c>
      <c r="AM10" s="48">
        <f t="shared" si="1"/>
        <v>0</v>
      </c>
    </row>
    <row r="11" spans="1:39" ht="16.5" customHeight="1">
      <c r="A11" s="39">
        <v>5</v>
      </c>
      <c r="B11" s="40" t="str">
        <f>VLOOKUP(A11,YearToDate!$A$8:$B$39,2,0)</f>
        <v>Name 5</v>
      </c>
      <c r="C11" s="39"/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  <c r="AG11" s="39"/>
      <c r="AH11" s="48">
        <f t="shared" si="2"/>
        <v>0</v>
      </c>
      <c r="AI11" s="48">
        <f t="shared" si="1"/>
        <v>0</v>
      </c>
      <c r="AJ11" s="48">
        <f t="shared" si="1"/>
        <v>0</v>
      </c>
      <c r="AK11" s="48">
        <f t="shared" si="1"/>
        <v>0</v>
      </c>
      <c r="AL11" s="48">
        <f t="shared" si="1"/>
        <v>0</v>
      </c>
      <c r="AM11" s="48">
        <f t="shared" si="1"/>
        <v>0</v>
      </c>
    </row>
    <row r="12" spans="1:39" ht="16.5" customHeight="1">
      <c r="A12" s="39">
        <v>6</v>
      </c>
      <c r="B12" s="40">
        <f>VLOOKUP(A12,YearToDate!$A$8:$B$39,2,0)</f>
        <v>0</v>
      </c>
      <c r="C12" s="39"/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39"/>
      <c r="AD12" s="39"/>
      <c r="AE12" s="39"/>
      <c r="AF12" s="39"/>
      <c r="AG12" s="39"/>
      <c r="AH12" s="48">
        <f t="shared" si="2"/>
        <v>0</v>
      </c>
      <c r="AI12" s="48">
        <f t="shared" si="1"/>
        <v>0</v>
      </c>
      <c r="AJ12" s="48">
        <f t="shared" si="1"/>
        <v>0</v>
      </c>
      <c r="AK12" s="48">
        <f t="shared" si="1"/>
        <v>0</v>
      </c>
      <c r="AL12" s="48">
        <f t="shared" si="1"/>
        <v>0</v>
      </c>
      <c r="AM12" s="48">
        <f t="shared" si="1"/>
        <v>0</v>
      </c>
    </row>
    <row r="13" spans="1:39" ht="16.5" customHeight="1">
      <c r="A13" s="39">
        <v>7</v>
      </c>
      <c r="B13" s="40">
        <f>VLOOKUP(A13,YearToDate!$A$8:$B$39,2,0)</f>
        <v>0</v>
      </c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39"/>
      <c r="AG13" s="39"/>
      <c r="AH13" s="48">
        <f t="shared" si="2"/>
        <v>0</v>
      </c>
      <c r="AI13" s="48">
        <f t="shared" si="1"/>
        <v>0</v>
      </c>
      <c r="AJ13" s="48">
        <f t="shared" si="1"/>
        <v>0</v>
      </c>
      <c r="AK13" s="48">
        <f t="shared" si="1"/>
        <v>0</v>
      </c>
      <c r="AL13" s="48">
        <f t="shared" si="1"/>
        <v>0</v>
      </c>
      <c r="AM13" s="48">
        <f t="shared" si="1"/>
        <v>0</v>
      </c>
    </row>
    <row r="14" spans="1:39" ht="16.5" customHeight="1">
      <c r="A14" s="39">
        <v>8</v>
      </c>
      <c r="B14" s="40">
        <f>VLOOKUP(A14,YearToDate!$A$8:$B$39,2,0)</f>
        <v>0</v>
      </c>
      <c r="C14" s="39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9"/>
      <c r="AC14" s="39"/>
      <c r="AD14" s="39"/>
      <c r="AE14" s="39"/>
      <c r="AF14" s="39"/>
      <c r="AG14" s="39"/>
      <c r="AH14" s="48">
        <f t="shared" si="2"/>
        <v>0</v>
      </c>
      <c r="AI14" s="48">
        <f t="shared" si="1"/>
        <v>0</v>
      </c>
      <c r="AJ14" s="48">
        <f t="shared" si="1"/>
        <v>0</v>
      </c>
      <c r="AK14" s="48">
        <f t="shared" si="1"/>
        <v>0</v>
      </c>
      <c r="AL14" s="48">
        <f t="shared" si="1"/>
        <v>0</v>
      </c>
      <c r="AM14" s="48">
        <f t="shared" si="1"/>
        <v>0</v>
      </c>
    </row>
    <row r="15" spans="1:39" ht="16.5" customHeight="1">
      <c r="A15" s="39">
        <v>9</v>
      </c>
      <c r="B15" s="40">
        <f>VLOOKUP(A15,YearToDate!$A$8:$B$39,2,0)</f>
        <v>0</v>
      </c>
      <c r="C15" s="39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  <c r="AG15" s="39"/>
      <c r="AH15" s="48">
        <f t="shared" si="2"/>
        <v>0</v>
      </c>
      <c r="AI15" s="48">
        <f t="shared" si="1"/>
        <v>0</v>
      </c>
      <c r="AJ15" s="48">
        <f t="shared" si="1"/>
        <v>0</v>
      </c>
      <c r="AK15" s="48">
        <f t="shared" si="1"/>
        <v>0</v>
      </c>
      <c r="AL15" s="48">
        <f t="shared" si="1"/>
        <v>0</v>
      </c>
      <c r="AM15" s="48">
        <f t="shared" si="1"/>
        <v>0</v>
      </c>
    </row>
    <row r="16" spans="1:39" ht="16.5" customHeight="1">
      <c r="A16" s="39">
        <v>10</v>
      </c>
      <c r="B16" s="40">
        <f>VLOOKUP(A16,YearToDate!$A$8:$B$39,2,0)</f>
        <v>0</v>
      </c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  <c r="AD16" s="39"/>
      <c r="AE16" s="39"/>
      <c r="AF16" s="39"/>
      <c r="AG16" s="39"/>
      <c r="AH16" s="48">
        <f t="shared" si="2"/>
        <v>0</v>
      </c>
      <c r="AI16" s="48">
        <f t="shared" si="1"/>
        <v>0</v>
      </c>
      <c r="AJ16" s="48">
        <f t="shared" si="1"/>
        <v>0</v>
      </c>
      <c r="AK16" s="48">
        <f t="shared" si="1"/>
        <v>0</v>
      </c>
      <c r="AL16" s="48">
        <f t="shared" si="1"/>
        <v>0</v>
      </c>
      <c r="AM16" s="48">
        <f t="shared" si="1"/>
        <v>0</v>
      </c>
    </row>
    <row r="17" spans="1:39" ht="16.5" customHeight="1">
      <c r="A17" s="39">
        <v>11</v>
      </c>
      <c r="B17" s="40">
        <f>VLOOKUP(A17,YearToDate!$A$8:$B$39,2,0)</f>
        <v>0</v>
      </c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  <c r="AG17" s="39"/>
      <c r="AH17" s="48">
        <f t="shared" si="2"/>
        <v>0</v>
      </c>
      <c r="AI17" s="48">
        <f t="shared" si="1"/>
        <v>0</v>
      </c>
      <c r="AJ17" s="48">
        <f t="shared" si="1"/>
        <v>0</v>
      </c>
      <c r="AK17" s="48">
        <f t="shared" si="1"/>
        <v>0</v>
      </c>
      <c r="AL17" s="48">
        <f t="shared" si="1"/>
        <v>0</v>
      </c>
      <c r="AM17" s="48">
        <f t="shared" si="1"/>
        <v>0</v>
      </c>
    </row>
    <row r="18" spans="1:39" ht="16.5" customHeight="1">
      <c r="A18" s="39">
        <v>12</v>
      </c>
      <c r="B18" s="40">
        <f>VLOOKUP(A18,YearToDate!$A$8:$B$39,2,0)</f>
        <v>0</v>
      </c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  <c r="AG18" s="39"/>
      <c r="AH18" s="48">
        <f t="shared" si="2"/>
        <v>0</v>
      </c>
      <c r="AI18" s="48">
        <f t="shared" si="1"/>
        <v>0</v>
      </c>
      <c r="AJ18" s="48">
        <f t="shared" si="1"/>
        <v>0</v>
      </c>
      <c r="AK18" s="48">
        <f t="shared" si="1"/>
        <v>0</v>
      </c>
      <c r="AL18" s="48">
        <f t="shared" si="1"/>
        <v>0</v>
      </c>
      <c r="AM18" s="48">
        <f t="shared" si="1"/>
        <v>0</v>
      </c>
    </row>
    <row r="19" spans="1:39" ht="16.5" customHeight="1">
      <c r="A19" s="39">
        <v>13</v>
      </c>
      <c r="B19" s="40">
        <f>VLOOKUP(A19,YearToDate!$A$8:$B$39,2,0)</f>
        <v>0</v>
      </c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48">
        <f t="shared" si="2"/>
        <v>0</v>
      </c>
      <c r="AI19" s="48">
        <f t="shared" si="1"/>
        <v>0</v>
      </c>
      <c r="AJ19" s="48">
        <f t="shared" si="1"/>
        <v>0</v>
      </c>
      <c r="AK19" s="48">
        <f t="shared" si="1"/>
        <v>0</v>
      </c>
      <c r="AL19" s="48">
        <f t="shared" si="1"/>
        <v>0</v>
      </c>
      <c r="AM19" s="48">
        <f t="shared" si="1"/>
        <v>0</v>
      </c>
    </row>
    <row r="20" spans="1:39" ht="16.5" customHeight="1">
      <c r="A20" s="39">
        <v>14</v>
      </c>
      <c r="B20" s="40">
        <f>VLOOKUP(A20,YearToDate!$A$8:$B$39,2,0)</f>
        <v>0</v>
      </c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  <c r="AA20" s="39"/>
      <c r="AB20" s="39"/>
      <c r="AC20" s="39"/>
      <c r="AD20" s="39"/>
      <c r="AE20" s="39"/>
      <c r="AF20" s="39"/>
      <c r="AG20" s="39"/>
      <c r="AH20" s="48">
        <f t="shared" si="2"/>
        <v>0</v>
      </c>
      <c r="AI20" s="48">
        <f t="shared" si="1"/>
        <v>0</v>
      </c>
      <c r="AJ20" s="48">
        <f t="shared" si="1"/>
        <v>0</v>
      </c>
      <c r="AK20" s="48">
        <f t="shared" si="1"/>
        <v>0</v>
      </c>
      <c r="AL20" s="48">
        <f t="shared" si="1"/>
        <v>0</v>
      </c>
      <c r="AM20" s="48">
        <f t="shared" si="1"/>
        <v>0</v>
      </c>
    </row>
    <row r="21" spans="1:39" ht="16.5" customHeight="1">
      <c r="A21" s="39">
        <v>15</v>
      </c>
      <c r="B21" s="40">
        <f>VLOOKUP(A21,YearToDate!$A$8:$B$39,2,0)</f>
        <v>0</v>
      </c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  <c r="AG21" s="39"/>
      <c r="AH21" s="48">
        <f t="shared" si="2"/>
        <v>0</v>
      </c>
      <c r="AI21" s="48">
        <f t="shared" si="1"/>
        <v>0</v>
      </c>
      <c r="AJ21" s="48">
        <f t="shared" si="1"/>
        <v>0</v>
      </c>
      <c r="AK21" s="48">
        <f t="shared" si="1"/>
        <v>0</v>
      </c>
      <c r="AL21" s="48">
        <f t="shared" si="1"/>
        <v>0</v>
      </c>
      <c r="AM21" s="48">
        <f t="shared" si="1"/>
        <v>0</v>
      </c>
    </row>
    <row r="22" spans="1:39" ht="16.5" customHeight="1">
      <c r="A22" s="39">
        <v>16</v>
      </c>
      <c r="B22" s="40">
        <f>VLOOKUP(A22,YearToDate!$A$8:$B$39,2,0)</f>
        <v>0</v>
      </c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H22" s="48">
        <f t="shared" si="2"/>
        <v>0</v>
      </c>
      <c r="AI22" s="48">
        <f t="shared" si="1"/>
        <v>0</v>
      </c>
      <c r="AJ22" s="48">
        <f t="shared" si="1"/>
        <v>0</v>
      </c>
      <c r="AK22" s="48">
        <f t="shared" si="1"/>
        <v>0</v>
      </c>
      <c r="AL22" s="48">
        <f t="shared" si="1"/>
        <v>0</v>
      </c>
      <c r="AM22" s="48">
        <f t="shared" si="1"/>
        <v>0</v>
      </c>
    </row>
    <row r="23" spans="1:39" ht="16.5" customHeight="1">
      <c r="A23" s="39">
        <v>17</v>
      </c>
      <c r="B23" s="40">
        <f>VLOOKUP(A23,YearToDate!$A$8:$B$39,2,0)</f>
        <v>0</v>
      </c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39"/>
      <c r="AG23" s="39"/>
      <c r="AH23" s="48">
        <f t="shared" si="2"/>
        <v>0</v>
      </c>
      <c r="AI23" s="48">
        <f t="shared" si="2"/>
        <v>0</v>
      </c>
      <c r="AJ23" s="48">
        <f t="shared" si="2"/>
        <v>0</v>
      </c>
      <c r="AK23" s="48">
        <f t="shared" si="2"/>
        <v>0</v>
      </c>
      <c r="AL23" s="48">
        <f t="shared" si="2"/>
        <v>0</v>
      </c>
      <c r="AM23" s="48">
        <f t="shared" si="2"/>
        <v>0</v>
      </c>
    </row>
    <row r="24" spans="1:39" ht="16.5" customHeight="1">
      <c r="A24" s="39">
        <v>18</v>
      </c>
      <c r="B24" s="40">
        <f>VLOOKUP(A24,YearToDate!$A$8:$B$39,2,0)</f>
        <v>0</v>
      </c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39"/>
      <c r="AG24" s="39"/>
      <c r="AH24" s="48">
        <f t="shared" si="2"/>
        <v>0</v>
      </c>
      <c r="AI24" s="48">
        <f t="shared" si="2"/>
        <v>0</v>
      </c>
      <c r="AJ24" s="48">
        <f t="shared" si="2"/>
        <v>0</v>
      </c>
      <c r="AK24" s="48">
        <f t="shared" si="2"/>
        <v>0</v>
      </c>
      <c r="AL24" s="48">
        <f t="shared" si="2"/>
        <v>0</v>
      </c>
      <c r="AM24" s="48">
        <f t="shared" si="2"/>
        <v>0</v>
      </c>
    </row>
    <row r="25" spans="1:39" ht="16.5" customHeight="1">
      <c r="A25" s="39">
        <v>19</v>
      </c>
      <c r="B25" s="40">
        <f>VLOOKUP(A25,YearToDate!$A$8:$B$39,2,0)</f>
        <v>0</v>
      </c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  <c r="AA25" s="39"/>
      <c r="AB25" s="39"/>
      <c r="AC25" s="39"/>
      <c r="AD25" s="39"/>
      <c r="AE25" s="39"/>
      <c r="AF25" s="39"/>
      <c r="AG25" s="39"/>
      <c r="AH25" s="48">
        <f t="shared" si="2"/>
        <v>0</v>
      </c>
      <c r="AI25" s="48">
        <f t="shared" si="2"/>
        <v>0</v>
      </c>
      <c r="AJ25" s="48">
        <f t="shared" si="2"/>
        <v>0</v>
      </c>
      <c r="AK25" s="48">
        <f t="shared" si="2"/>
        <v>0</v>
      </c>
      <c r="AL25" s="48">
        <f t="shared" si="2"/>
        <v>0</v>
      </c>
      <c r="AM25" s="48">
        <f t="shared" si="2"/>
        <v>0</v>
      </c>
    </row>
    <row r="26" spans="1:39" ht="16.5" customHeight="1">
      <c r="A26" s="39">
        <v>20</v>
      </c>
      <c r="B26" s="40">
        <f>VLOOKUP(A26,YearToDate!$A$8:$B$39,2,0)</f>
        <v>0</v>
      </c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  <c r="AA26" s="39"/>
      <c r="AB26" s="39"/>
      <c r="AC26" s="39"/>
      <c r="AD26" s="39"/>
      <c r="AE26" s="39"/>
      <c r="AF26" s="39"/>
      <c r="AG26" s="39"/>
      <c r="AH26" s="48">
        <f t="shared" si="2"/>
        <v>0</v>
      </c>
      <c r="AI26" s="48">
        <f t="shared" si="2"/>
        <v>0</v>
      </c>
      <c r="AJ26" s="48">
        <f t="shared" si="2"/>
        <v>0</v>
      </c>
      <c r="AK26" s="48">
        <f t="shared" si="2"/>
        <v>0</v>
      </c>
      <c r="AL26" s="48">
        <f t="shared" si="2"/>
        <v>0</v>
      </c>
      <c r="AM26" s="48">
        <f t="shared" si="2"/>
        <v>0</v>
      </c>
    </row>
    <row r="27" spans="1:39" ht="16.5" customHeight="1">
      <c r="A27" s="39">
        <v>21</v>
      </c>
      <c r="B27" s="40">
        <f>VLOOKUP(A27,YearToDate!$A$8:$B$39,2,0)</f>
        <v>0</v>
      </c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  <c r="AA27" s="39"/>
      <c r="AB27" s="39"/>
      <c r="AC27" s="39"/>
      <c r="AD27" s="39"/>
      <c r="AE27" s="39"/>
      <c r="AF27" s="39"/>
      <c r="AG27" s="39"/>
      <c r="AH27" s="48">
        <f t="shared" si="2"/>
        <v>0</v>
      </c>
      <c r="AI27" s="48">
        <f t="shared" si="2"/>
        <v>0</v>
      </c>
      <c r="AJ27" s="48">
        <f t="shared" si="2"/>
        <v>0</v>
      </c>
      <c r="AK27" s="48">
        <f t="shared" si="2"/>
        <v>0</v>
      </c>
      <c r="AL27" s="48">
        <f t="shared" si="2"/>
        <v>0</v>
      </c>
      <c r="AM27" s="48">
        <f t="shared" si="2"/>
        <v>0</v>
      </c>
    </row>
    <row r="28" spans="1:39" ht="16.5" customHeight="1">
      <c r="A28" s="39">
        <v>22</v>
      </c>
      <c r="B28" s="40">
        <f>VLOOKUP(A28,YearToDate!$A$8:$B$39,2,0)</f>
        <v>0</v>
      </c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  <c r="AA28" s="39"/>
      <c r="AB28" s="39"/>
      <c r="AC28" s="39"/>
      <c r="AD28" s="39"/>
      <c r="AE28" s="39"/>
      <c r="AF28" s="39"/>
      <c r="AG28" s="39"/>
      <c r="AH28" s="48">
        <f t="shared" si="2"/>
        <v>0</v>
      </c>
      <c r="AI28" s="48">
        <f t="shared" si="2"/>
        <v>0</v>
      </c>
      <c r="AJ28" s="48">
        <f t="shared" si="2"/>
        <v>0</v>
      </c>
      <c r="AK28" s="48">
        <f t="shared" si="2"/>
        <v>0</v>
      </c>
      <c r="AL28" s="48">
        <f t="shared" si="2"/>
        <v>0</v>
      </c>
      <c r="AM28" s="48">
        <f t="shared" si="2"/>
        <v>0</v>
      </c>
    </row>
    <row r="29" spans="1:39" ht="16.5" customHeight="1">
      <c r="A29" s="39">
        <v>23</v>
      </c>
      <c r="B29" s="40">
        <f>VLOOKUP(A29,YearToDate!$A$8:$B$39,2,0)</f>
        <v>0</v>
      </c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  <c r="AA29" s="39"/>
      <c r="AB29" s="39"/>
      <c r="AC29" s="39"/>
      <c r="AD29" s="39"/>
      <c r="AE29" s="39"/>
      <c r="AF29" s="39"/>
      <c r="AG29" s="39"/>
      <c r="AH29" s="48">
        <f t="shared" si="2"/>
        <v>0</v>
      </c>
      <c r="AI29" s="48">
        <f t="shared" si="2"/>
        <v>0</v>
      </c>
      <c r="AJ29" s="48">
        <f t="shared" si="2"/>
        <v>0</v>
      </c>
      <c r="AK29" s="48">
        <f t="shared" si="2"/>
        <v>0</v>
      </c>
      <c r="AL29" s="48">
        <f t="shared" si="2"/>
        <v>0</v>
      </c>
      <c r="AM29" s="48">
        <f t="shared" si="2"/>
        <v>0</v>
      </c>
    </row>
    <row r="30" spans="1:39" ht="16.5" customHeight="1">
      <c r="A30" s="39">
        <v>24</v>
      </c>
      <c r="B30" s="40">
        <f>VLOOKUP(A30,YearToDate!$A$8:$B$39,2,0)</f>
        <v>0</v>
      </c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39"/>
      <c r="AH30" s="48">
        <f t="shared" si="2"/>
        <v>0</v>
      </c>
      <c r="AI30" s="48">
        <f t="shared" si="2"/>
        <v>0</v>
      </c>
      <c r="AJ30" s="48">
        <f t="shared" si="2"/>
        <v>0</v>
      </c>
      <c r="AK30" s="48">
        <f t="shared" si="2"/>
        <v>0</v>
      </c>
      <c r="AL30" s="48">
        <f t="shared" si="2"/>
        <v>0</v>
      </c>
      <c r="AM30" s="48">
        <f t="shared" si="2"/>
        <v>0</v>
      </c>
    </row>
    <row r="31" spans="1:39" ht="16.5" customHeight="1">
      <c r="A31" s="39">
        <v>25</v>
      </c>
      <c r="B31" s="40">
        <f>VLOOKUP(A31,YearToDate!$A$8:$B$39,2,0)</f>
        <v>0</v>
      </c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  <c r="AA31" s="39"/>
      <c r="AB31" s="39"/>
      <c r="AC31" s="39"/>
      <c r="AD31" s="39"/>
      <c r="AE31" s="39"/>
      <c r="AF31" s="39"/>
      <c r="AG31" s="39"/>
      <c r="AH31" s="48">
        <f t="shared" si="2"/>
        <v>0</v>
      </c>
      <c r="AI31" s="48">
        <f t="shared" si="2"/>
        <v>0</v>
      </c>
      <c r="AJ31" s="48">
        <f t="shared" si="2"/>
        <v>0</v>
      </c>
      <c r="AK31" s="48">
        <f t="shared" si="2"/>
        <v>0</v>
      </c>
      <c r="AL31" s="48">
        <f t="shared" si="2"/>
        <v>0</v>
      </c>
      <c r="AM31" s="48">
        <f t="shared" si="2"/>
        <v>0</v>
      </c>
    </row>
    <row r="32" spans="1:39" ht="16.5" customHeight="1">
      <c r="A32" s="39">
        <v>26</v>
      </c>
      <c r="B32" s="40">
        <f>VLOOKUP(A32,YearToDate!$A$8:$B$39,2,0)</f>
        <v>0</v>
      </c>
      <c r="C32" s="39"/>
      <c r="D32" s="39"/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  <c r="AA32" s="39"/>
      <c r="AB32" s="39"/>
      <c r="AC32" s="39"/>
      <c r="AD32" s="39"/>
      <c r="AE32" s="39"/>
      <c r="AF32" s="39"/>
      <c r="AG32" s="39"/>
      <c r="AH32" s="48">
        <f t="shared" si="2"/>
        <v>0</v>
      </c>
      <c r="AI32" s="48">
        <f t="shared" si="2"/>
        <v>0</v>
      </c>
      <c r="AJ32" s="48">
        <f t="shared" si="2"/>
        <v>0</v>
      </c>
      <c r="AK32" s="48">
        <f t="shared" si="2"/>
        <v>0</v>
      </c>
      <c r="AL32" s="48">
        <f t="shared" si="2"/>
        <v>0</v>
      </c>
      <c r="AM32" s="48">
        <f t="shared" si="2"/>
        <v>0</v>
      </c>
    </row>
    <row r="33" spans="1:39" ht="16.5" customHeight="1">
      <c r="A33" s="39">
        <v>27</v>
      </c>
      <c r="B33" s="40">
        <f>VLOOKUP(A33,YearToDate!$A$8:$B$39,2,0)</f>
        <v>0</v>
      </c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  <c r="AA33" s="39"/>
      <c r="AB33" s="39"/>
      <c r="AC33" s="39"/>
      <c r="AD33" s="39"/>
      <c r="AE33" s="39"/>
      <c r="AF33" s="39"/>
      <c r="AG33" s="39"/>
      <c r="AH33" s="48">
        <f t="shared" si="2"/>
        <v>0</v>
      </c>
      <c r="AI33" s="48">
        <f t="shared" si="2"/>
        <v>0</v>
      </c>
      <c r="AJ33" s="48">
        <f t="shared" si="2"/>
        <v>0</v>
      </c>
      <c r="AK33" s="48">
        <f t="shared" si="2"/>
        <v>0</v>
      </c>
      <c r="AL33" s="48">
        <f t="shared" si="2"/>
        <v>0</v>
      </c>
      <c r="AM33" s="48">
        <f t="shared" si="2"/>
        <v>0</v>
      </c>
    </row>
    <row r="34" spans="1:39" ht="16.5" customHeight="1">
      <c r="A34" s="39">
        <v>28</v>
      </c>
      <c r="B34" s="40">
        <f>VLOOKUP(A34,YearToDate!$A$8:$B$39,2,0)</f>
        <v>0</v>
      </c>
      <c r="C34" s="39"/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  <c r="AA34" s="39"/>
      <c r="AB34" s="39"/>
      <c r="AC34" s="39"/>
      <c r="AD34" s="39"/>
      <c r="AE34" s="39"/>
      <c r="AF34" s="39"/>
      <c r="AG34" s="39"/>
      <c r="AH34" s="48">
        <f t="shared" si="2"/>
        <v>0</v>
      </c>
      <c r="AI34" s="48">
        <f t="shared" si="2"/>
        <v>0</v>
      </c>
      <c r="AJ34" s="48">
        <f t="shared" si="2"/>
        <v>0</v>
      </c>
      <c r="AK34" s="48">
        <f t="shared" si="2"/>
        <v>0</v>
      </c>
      <c r="AL34" s="48">
        <f t="shared" si="2"/>
        <v>0</v>
      </c>
      <c r="AM34" s="48">
        <f t="shared" si="2"/>
        <v>0</v>
      </c>
    </row>
    <row r="35" spans="1:39" ht="16.5" customHeight="1">
      <c r="A35" s="39">
        <v>29</v>
      </c>
      <c r="B35" s="40">
        <f>VLOOKUP(A35,YearToDate!$A$8:$B$39,2,0)</f>
        <v>0</v>
      </c>
      <c r="C35" s="39"/>
      <c r="D35" s="39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  <c r="AA35" s="39"/>
      <c r="AB35" s="39"/>
      <c r="AC35" s="39"/>
      <c r="AD35" s="39"/>
      <c r="AE35" s="39"/>
      <c r="AF35" s="39"/>
      <c r="AG35" s="39"/>
      <c r="AH35" s="48">
        <f t="shared" si="2"/>
        <v>0</v>
      </c>
      <c r="AI35" s="48">
        <f t="shared" si="2"/>
        <v>0</v>
      </c>
      <c r="AJ35" s="48">
        <f t="shared" si="2"/>
        <v>0</v>
      </c>
      <c r="AK35" s="48">
        <f t="shared" si="2"/>
        <v>0</v>
      </c>
      <c r="AL35" s="48">
        <f t="shared" si="2"/>
        <v>0</v>
      </c>
      <c r="AM35" s="48">
        <f t="shared" si="2"/>
        <v>0</v>
      </c>
    </row>
    <row r="36" spans="1:39" ht="16.5" customHeight="1">
      <c r="A36" s="39">
        <v>30</v>
      </c>
      <c r="B36" s="40">
        <f>VLOOKUP(A36,YearToDate!$A$8:$B$39,2,0)</f>
        <v>0</v>
      </c>
      <c r="C36" s="39"/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  <c r="AA36" s="39"/>
      <c r="AB36" s="39"/>
      <c r="AC36" s="39"/>
      <c r="AD36" s="39"/>
      <c r="AE36" s="39"/>
      <c r="AF36" s="39"/>
      <c r="AG36" s="39"/>
      <c r="AH36" s="48">
        <f t="shared" si="2"/>
        <v>0</v>
      </c>
      <c r="AI36" s="48">
        <f t="shared" si="2"/>
        <v>0</v>
      </c>
      <c r="AJ36" s="48">
        <f t="shared" si="2"/>
        <v>0</v>
      </c>
      <c r="AK36" s="48">
        <f t="shared" si="2"/>
        <v>0</v>
      </c>
      <c r="AL36" s="48">
        <f t="shared" si="2"/>
        <v>0</v>
      </c>
      <c r="AM36" s="48">
        <f t="shared" si="2"/>
        <v>0</v>
      </c>
    </row>
    <row r="37" spans="1:39" s="28" customFormat="1" ht="16.5" customHeight="1">
      <c r="A37" s="32"/>
      <c r="B37" s="33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49"/>
      <c r="AI37" s="49"/>
      <c r="AJ37" s="49"/>
      <c r="AK37" s="49"/>
      <c r="AL37" s="49"/>
      <c r="AM37" s="49"/>
    </row>
    <row r="38" spans="1:39" ht="16.5" customHeight="1">
      <c r="A38" s="29" t="str">
        <f>HYPERLINK("https://www.vertex42.com/templates/employee-leave-tracker.html","https://www.vertex42.com/templates/employee-leave-tracker.html")</f>
        <v>https://www.vertex42.com/templates/employee-leave-tracker.html</v>
      </c>
      <c r="B38" s="35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AG38" s="37" t="s">
        <v>3</v>
      </c>
      <c r="AH38" s="50">
        <f t="shared" ref="AH38:AM38" si="3">SUM(AH7:AH37)</f>
        <v>0</v>
      </c>
      <c r="AI38" s="50">
        <f t="shared" si="3"/>
        <v>0</v>
      </c>
      <c r="AJ38" s="50">
        <f t="shared" si="3"/>
        <v>0</v>
      </c>
      <c r="AK38" s="50">
        <f t="shared" si="3"/>
        <v>0</v>
      </c>
      <c r="AL38" s="50">
        <f t="shared" si="3"/>
        <v>0</v>
      </c>
      <c r="AM38" s="50">
        <f t="shared" si="3"/>
        <v>0</v>
      </c>
    </row>
    <row r="39" spans="1:39">
      <c r="A39" s="73"/>
      <c r="B39" s="73"/>
    </row>
  </sheetData>
  <mergeCells count="3">
    <mergeCell ref="A39:B39"/>
    <mergeCell ref="C4:AG4"/>
    <mergeCell ref="AH4:AM4"/>
  </mergeCells>
  <conditionalFormatting sqref="C6:AG6">
    <cfRule type="cellIs" dxfId="19" priority="3" stopIfTrue="1" operator="equal">
      <formula>""</formula>
    </cfRule>
  </conditionalFormatting>
  <conditionalFormatting sqref="C7:AG36">
    <cfRule type="expression" dxfId="18" priority="5" stopIfTrue="1">
      <formula>C$6=""</formula>
    </cfRule>
  </conditionalFormatting>
  <dataValidations count="1">
    <dataValidation type="list" allowBlank="1" sqref="C7:AG36">
      <formula1>$AH$6:$AM$6</formula1>
    </dataValidation>
  </dataValidations>
  <printOptions horizontalCentered="1"/>
  <pageMargins left="0.25" right="0.25" top="0.25" bottom="0.25" header="0.5" footer="0.5"/>
  <pageSetup scale="95" orientation="landscape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stopIfTrue="1" id="{00000000-000E-0000-0300-000002000000}">
            <xm:f>OR(WEEKDAY(C$6,1)=YearToDate!$K$23,WEEKDAY(C$6,1)=YearToDate!$K$25)</xm:f>
            <x14:dxf>
              <fill>
                <patternFill>
                  <bgColor indexed="22"/>
                </patternFill>
              </fill>
            </x14:dxf>
          </x14:cfRule>
          <xm:sqref>C6:AG36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M39"/>
  <sheetViews>
    <sheetView showGridLines="0" workbookViewId="0"/>
  </sheetViews>
  <sheetFormatPr defaultColWidth="9.109375" defaultRowHeight="13.2"/>
  <cols>
    <col min="1" max="1" width="5.44140625" style="18" customWidth="1"/>
    <col min="2" max="2" width="18.6640625" style="18" customWidth="1"/>
    <col min="3" max="33" width="3.33203125" style="18" customWidth="1"/>
    <col min="34" max="39" width="4.33203125" style="18" customWidth="1"/>
    <col min="40" max="16384" width="9.109375" style="18"/>
  </cols>
  <sheetData>
    <row r="1" spans="1:39" ht="26.25" customHeight="1">
      <c r="A1" s="17" t="str">
        <f>"April "&amp;YearToDate!$B$3</f>
        <v>April 2024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26" t="s">
        <v>14</v>
      </c>
    </row>
    <row r="2" spans="1:39">
      <c r="AM2" s="27" t="s">
        <v>26</v>
      </c>
    </row>
    <row r="4" spans="1:39" ht="21.9" customHeight="1">
      <c r="A4" s="63" t="s">
        <v>18</v>
      </c>
      <c r="B4" s="64"/>
      <c r="C4" s="74" t="str">
        <f>YearToDate!$A$5</f>
        <v>V = Vacation,  S = Sick, P = Personal, D = Disability, O = Other Paid, U = Unpaid</v>
      </c>
      <c r="D4" s="74"/>
      <c r="E4" s="74"/>
      <c r="F4" s="74"/>
      <c r="G4" s="74"/>
      <c r="H4" s="74"/>
      <c r="I4" s="74"/>
      <c r="J4" s="74"/>
      <c r="K4" s="74"/>
      <c r="L4" s="74"/>
      <c r="M4" s="74"/>
      <c r="N4" s="74"/>
      <c r="O4" s="74"/>
      <c r="P4" s="74"/>
      <c r="Q4" s="74"/>
      <c r="R4" s="74"/>
      <c r="S4" s="74"/>
      <c r="T4" s="74"/>
      <c r="U4" s="74"/>
      <c r="V4" s="74"/>
      <c r="W4" s="74"/>
      <c r="X4" s="74"/>
      <c r="Y4" s="74"/>
      <c r="Z4" s="74"/>
      <c r="AA4" s="74"/>
      <c r="AB4" s="74"/>
      <c r="AC4" s="74"/>
      <c r="AD4" s="74"/>
      <c r="AE4" s="74"/>
      <c r="AF4" s="74"/>
      <c r="AG4" s="74"/>
      <c r="AH4" s="71" t="s">
        <v>0</v>
      </c>
      <c r="AI4" s="71"/>
      <c r="AJ4" s="71"/>
      <c r="AK4" s="71"/>
      <c r="AL4" s="71"/>
      <c r="AM4" s="71"/>
    </row>
    <row r="5" spans="1:39" ht="16.5" customHeight="1">
      <c r="A5" s="61"/>
      <c r="B5" s="62"/>
      <c r="C5" s="30" t="str">
        <f>IF(C6="","",INDEX({"Su";"M";"Tu";"W";"Th";"F";"Sa"},WEEKDAY(C6,1)))</f>
        <v>M</v>
      </c>
      <c r="D5" s="30" t="str">
        <f>IF(D6="","",INDEX({"Su";"M";"Tu";"W";"Th";"F";"Sa"},WEEKDAY(D6,1)))</f>
        <v>Tu</v>
      </c>
      <c r="E5" s="30" t="str">
        <f>IF(E6="","",INDEX({"Su";"M";"Tu";"W";"Th";"F";"Sa"},WEEKDAY(E6,1)))</f>
        <v>W</v>
      </c>
      <c r="F5" s="30" t="str">
        <f>IF(F6="","",INDEX({"Su";"M";"Tu";"W";"Th";"F";"Sa"},WEEKDAY(F6,1)))</f>
        <v>Th</v>
      </c>
      <c r="G5" s="30" t="str">
        <f>IF(G6="","",INDEX({"Su";"M";"Tu";"W";"Th";"F";"Sa"},WEEKDAY(G6,1)))</f>
        <v>F</v>
      </c>
      <c r="H5" s="30" t="str">
        <f>IF(H6="","",INDEX({"Su";"M";"Tu";"W";"Th";"F";"Sa"},WEEKDAY(H6,1)))</f>
        <v>Sa</v>
      </c>
      <c r="I5" s="30" t="str">
        <f>IF(I6="","",INDEX({"Su";"M";"Tu";"W";"Th";"F";"Sa"},WEEKDAY(I6,1)))</f>
        <v>Su</v>
      </c>
      <c r="J5" s="30" t="str">
        <f>IF(J6="","",INDEX({"Su";"M";"Tu";"W";"Th";"F";"Sa"},WEEKDAY(J6,1)))</f>
        <v>M</v>
      </c>
      <c r="K5" s="30" t="str">
        <f>IF(K6="","",INDEX({"Su";"M";"Tu";"W";"Th";"F";"Sa"},WEEKDAY(K6,1)))</f>
        <v>Tu</v>
      </c>
      <c r="L5" s="30" t="str">
        <f>IF(L6="","",INDEX({"Su";"M";"Tu";"W";"Th";"F";"Sa"},WEEKDAY(L6,1)))</f>
        <v>W</v>
      </c>
      <c r="M5" s="30" t="str">
        <f>IF(M6="","",INDEX({"Su";"M";"Tu";"W";"Th";"F";"Sa"},WEEKDAY(M6,1)))</f>
        <v>Th</v>
      </c>
      <c r="N5" s="30" t="str">
        <f>IF(N6="","",INDEX({"Su";"M";"Tu";"W";"Th";"F";"Sa"},WEEKDAY(N6,1)))</f>
        <v>F</v>
      </c>
      <c r="O5" s="30" t="str">
        <f>IF(O6="","",INDEX({"Su";"M";"Tu";"W";"Th";"F";"Sa"},WEEKDAY(O6,1)))</f>
        <v>Sa</v>
      </c>
      <c r="P5" s="30" t="str">
        <f>IF(P6="","",INDEX({"Su";"M";"Tu";"W";"Th";"F";"Sa"},WEEKDAY(P6,1)))</f>
        <v>Su</v>
      </c>
      <c r="Q5" s="30" t="str">
        <f>IF(Q6="","",INDEX({"Su";"M";"Tu";"W";"Th";"F";"Sa"},WEEKDAY(Q6,1)))</f>
        <v>M</v>
      </c>
      <c r="R5" s="30" t="str">
        <f>IF(R6="","",INDEX({"Su";"M";"Tu";"W";"Th";"F";"Sa"},WEEKDAY(R6,1)))</f>
        <v>Tu</v>
      </c>
      <c r="S5" s="30" t="str">
        <f>IF(S6="","",INDEX({"Su";"M";"Tu";"W";"Th";"F";"Sa"},WEEKDAY(S6,1)))</f>
        <v>W</v>
      </c>
      <c r="T5" s="30" t="str">
        <f>IF(T6="","",INDEX({"Su";"M";"Tu";"W";"Th";"F";"Sa"},WEEKDAY(T6,1)))</f>
        <v>Th</v>
      </c>
      <c r="U5" s="30" t="str">
        <f>IF(U6="","",INDEX({"Su";"M";"Tu";"W";"Th";"F";"Sa"},WEEKDAY(U6,1)))</f>
        <v>F</v>
      </c>
      <c r="V5" s="30" t="str">
        <f>IF(V6="","",INDEX({"Su";"M";"Tu";"W";"Th";"F";"Sa"},WEEKDAY(V6,1)))</f>
        <v>Sa</v>
      </c>
      <c r="W5" s="30" t="str">
        <f>IF(W6="","",INDEX({"Su";"M";"Tu";"W";"Th";"F";"Sa"},WEEKDAY(W6,1)))</f>
        <v>Su</v>
      </c>
      <c r="X5" s="30" t="str">
        <f>IF(X6="","",INDEX({"Su";"M";"Tu";"W";"Th";"F";"Sa"},WEEKDAY(X6,1)))</f>
        <v>M</v>
      </c>
      <c r="Y5" s="30" t="str">
        <f>IF(Y6="","",INDEX({"Su";"M";"Tu";"W";"Th";"F";"Sa"},WEEKDAY(Y6,1)))</f>
        <v>Tu</v>
      </c>
      <c r="Z5" s="30" t="str">
        <f>IF(Z6="","",INDEX({"Su";"M";"Tu";"W";"Th";"F";"Sa"},WEEKDAY(Z6,1)))</f>
        <v>W</v>
      </c>
      <c r="AA5" s="30" t="str">
        <f>IF(AA6="","",INDEX({"Su";"M";"Tu";"W";"Th";"F";"Sa"},WEEKDAY(AA6,1)))</f>
        <v>Th</v>
      </c>
      <c r="AB5" s="30" t="str">
        <f>IF(AB6="","",INDEX({"Su";"M";"Tu";"W";"Th";"F";"Sa"},WEEKDAY(AB6,1)))</f>
        <v>F</v>
      </c>
      <c r="AC5" s="30" t="str">
        <f>IF(AC6="","",INDEX({"Su";"M";"Tu";"W";"Th";"F";"Sa"},WEEKDAY(AC6,1)))</f>
        <v>Sa</v>
      </c>
      <c r="AD5" s="30" t="str">
        <f>IF(AD6="","",INDEX({"Su";"M";"Tu";"W";"Th";"F";"Sa"},WEEKDAY(AD6,1)))</f>
        <v>Su</v>
      </c>
      <c r="AE5" s="30" t="str">
        <f>IF(AE6="","",INDEX({"Su";"M";"Tu";"W";"Th";"F";"Sa"},WEEKDAY(AE6,1)))</f>
        <v>M</v>
      </c>
      <c r="AF5" s="30" t="str">
        <f>IF(AF6="","",INDEX({"Su";"M";"Tu";"W";"Th";"F";"Sa"},WEEKDAY(AF6,1)))</f>
        <v>Tu</v>
      </c>
      <c r="AG5" s="30" t="str">
        <f>IF(AG6="","",INDEX({"Su";"M";"Tu";"W";"Th";"F";"Sa"},WEEKDAY(AG6,1)))</f>
        <v/>
      </c>
      <c r="AH5" s="65"/>
      <c r="AI5" s="65"/>
      <c r="AJ5" s="65"/>
      <c r="AK5" s="65"/>
      <c r="AL5" s="65"/>
      <c r="AM5" s="65"/>
    </row>
    <row r="6" spans="1:39" ht="16.5" customHeight="1">
      <c r="A6" s="46" t="s">
        <v>7</v>
      </c>
      <c r="B6" s="38" t="s">
        <v>8</v>
      </c>
      <c r="C6" s="44">
        <f>DATE(YearToDate!$B$3,4,1)</f>
        <v>45383</v>
      </c>
      <c r="D6" s="44">
        <f>C6+1</f>
        <v>45384</v>
      </c>
      <c r="E6" s="44">
        <f t="shared" ref="E6:AD6" si="0">D6+1</f>
        <v>45385</v>
      </c>
      <c r="F6" s="44">
        <f t="shared" si="0"/>
        <v>45386</v>
      </c>
      <c r="G6" s="44">
        <f>F6+1</f>
        <v>45387</v>
      </c>
      <c r="H6" s="44">
        <f t="shared" si="0"/>
        <v>45388</v>
      </c>
      <c r="I6" s="44">
        <f t="shared" si="0"/>
        <v>45389</v>
      </c>
      <c r="J6" s="44">
        <f t="shared" si="0"/>
        <v>45390</v>
      </c>
      <c r="K6" s="44">
        <f t="shared" si="0"/>
        <v>45391</v>
      </c>
      <c r="L6" s="44">
        <f t="shared" si="0"/>
        <v>45392</v>
      </c>
      <c r="M6" s="44">
        <f t="shared" si="0"/>
        <v>45393</v>
      </c>
      <c r="N6" s="44">
        <f t="shared" si="0"/>
        <v>45394</v>
      </c>
      <c r="O6" s="44">
        <f t="shared" si="0"/>
        <v>45395</v>
      </c>
      <c r="P6" s="44">
        <f t="shared" si="0"/>
        <v>45396</v>
      </c>
      <c r="Q6" s="44">
        <f t="shared" si="0"/>
        <v>45397</v>
      </c>
      <c r="R6" s="44">
        <f t="shared" si="0"/>
        <v>45398</v>
      </c>
      <c r="S6" s="44">
        <f t="shared" si="0"/>
        <v>45399</v>
      </c>
      <c r="T6" s="44">
        <f t="shared" si="0"/>
        <v>45400</v>
      </c>
      <c r="U6" s="44">
        <f t="shared" si="0"/>
        <v>45401</v>
      </c>
      <c r="V6" s="44">
        <f t="shared" si="0"/>
        <v>45402</v>
      </c>
      <c r="W6" s="44">
        <f t="shared" si="0"/>
        <v>45403</v>
      </c>
      <c r="X6" s="44">
        <f t="shared" si="0"/>
        <v>45404</v>
      </c>
      <c r="Y6" s="44">
        <f t="shared" si="0"/>
        <v>45405</v>
      </c>
      <c r="Z6" s="44">
        <f t="shared" si="0"/>
        <v>45406</v>
      </c>
      <c r="AA6" s="44">
        <f t="shared" si="0"/>
        <v>45407</v>
      </c>
      <c r="AB6" s="44">
        <f t="shared" si="0"/>
        <v>45408</v>
      </c>
      <c r="AC6" s="44">
        <f t="shared" si="0"/>
        <v>45409</v>
      </c>
      <c r="AD6" s="44">
        <f t="shared" si="0"/>
        <v>45410</v>
      </c>
      <c r="AE6" s="44">
        <f>IF(MONTH($AD6+1)&gt;MONTH($C$6),"",$AD6+1)</f>
        <v>45411</v>
      </c>
      <c r="AF6" s="44">
        <f>IF(MONTH($AD6+2)&gt;MONTH($C$6),"",$AD6+2)</f>
        <v>45412</v>
      </c>
      <c r="AG6" s="44" t="str">
        <f>IF(MONTH($AD6+3)&gt;MONTH($C$6),"",$AD6+3)</f>
        <v/>
      </c>
      <c r="AH6" s="31" t="str">
        <f>YearToDate!C8</f>
        <v>V</v>
      </c>
      <c r="AI6" s="31" t="str">
        <f>YearToDate!D8</f>
        <v>S</v>
      </c>
      <c r="AJ6" s="31" t="str">
        <f>YearToDate!E8</f>
        <v>P</v>
      </c>
      <c r="AK6" s="31" t="str">
        <f>YearToDate!F8</f>
        <v>D</v>
      </c>
      <c r="AL6" s="31" t="str">
        <f>YearToDate!G8</f>
        <v>O</v>
      </c>
      <c r="AM6" s="31" t="str">
        <f>YearToDate!H8</f>
        <v>U</v>
      </c>
    </row>
    <row r="7" spans="1:39" ht="16.5" customHeight="1">
      <c r="A7" s="39">
        <v>1</v>
      </c>
      <c r="B7" s="40" t="str">
        <f>VLOOKUP(A7,YearToDate!$A$8:$B$39,2,0)</f>
        <v>Name 1</v>
      </c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48">
        <f>COUNTIF($C7:$AG7,AH$6)+0.5*COUNTIF($C7:$AG7,AH$6&amp;"H")+0.5*COUNTIF($C7:$AG7,"H"&amp;AH$6)</f>
        <v>0</v>
      </c>
      <c r="AI7" s="48">
        <f t="shared" ref="AI7:AM22" si="1">COUNTIF($C7:$AG7,AI$6)+0.5*COUNTIF($C7:$AG7,AI$6&amp;"H")+0.5*COUNTIF($C7:$AG7,"H"&amp;AI$6)</f>
        <v>0</v>
      </c>
      <c r="AJ7" s="48">
        <f t="shared" si="1"/>
        <v>0</v>
      </c>
      <c r="AK7" s="48">
        <f t="shared" si="1"/>
        <v>0</v>
      </c>
      <c r="AL7" s="48">
        <f t="shared" si="1"/>
        <v>0</v>
      </c>
      <c r="AM7" s="48">
        <f t="shared" si="1"/>
        <v>0</v>
      </c>
    </row>
    <row r="8" spans="1:39" ht="16.5" customHeight="1">
      <c r="A8" s="39">
        <v>2</v>
      </c>
      <c r="B8" s="40" t="str">
        <f>VLOOKUP(A8,YearToDate!$A$8:$B$39,2,0)</f>
        <v>Name 2</v>
      </c>
      <c r="C8" s="39"/>
      <c r="D8" s="39"/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48">
        <f t="shared" ref="AH8:AM36" si="2">COUNTIF($C8:$AG8,AH$6)+0.5*COUNTIF($C8:$AG8,AH$6&amp;"H")+0.5*COUNTIF($C8:$AG8,"H"&amp;AH$6)</f>
        <v>0</v>
      </c>
      <c r="AI8" s="48">
        <f t="shared" si="1"/>
        <v>0</v>
      </c>
      <c r="AJ8" s="48">
        <f t="shared" si="1"/>
        <v>0</v>
      </c>
      <c r="AK8" s="48">
        <f t="shared" si="1"/>
        <v>0</v>
      </c>
      <c r="AL8" s="48">
        <f t="shared" si="1"/>
        <v>0</v>
      </c>
      <c r="AM8" s="48">
        <f t="shared" si="1"/>
        <v>0</v>
      </c>
    </row>
    <row r="9" spans="1:39" ht="16.5" customHeight="1">
      <c r="A9" s="39">
        <v>3</v>
      </c>
      <c r="B9" s="40" t="str">
        <f>VLOOKUP(A9,YearToDate!$A$8:$B$39,2,0)</f>
        <v>Name 3</v>
      </c>
      <c r="C9" s="39"/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39"/>
      <c r="AF9" s="39"/>
      <c r="AG9" s="39"/>
      <c r="AH9" s="48">
        <f t="shared" si="2"/>
        <v>0</v>
      </c>
      <c r="AI9" s="48">
        <f t="shared" si="1"/>
        <v>0</v>
      </c>
      <c r="AJ9" s="48">
        <f t="shared" si="1"/>
        <v>0</v>
      </c>
      <c r="AK9" s="48">
        <f t="shared" si="1"/>
        <v>0</v>
      </c>
      <c r="AL9" s="48">
        <f t="shared" si="1"/>
        <v>0</v>
      </c>
      <c r="AM9" s="48">
        <f t="shared" si="1"/>
        <v>0</v>
      </c>
    </row>
    <row r="10" spans="1:39" ht="16.5" customHeight="1">
      <c r="A10" s="39">
        <v>4</v>
      </c>
      <c r="B10" s="40" t="str">
        <f>VLOOKUP(A10,YearToDate!$A$8:$B$39,2,0)</f>
        <v>Name 4</v>
      </c>
      <c r="C10" s="39"/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9"/>
      <c r="AH10" s="48">
        <f t="shared" si="2"/>
        <v>0</v>
      </c>
      <c r="AI10" s="48">
        <f t="shared" si="1"/>
        <v>0</v>
      </c>
      <c r="AJ10" s="48">
        <f t="shared" si="1"/>
        <v>0</v>
      </c>
      <c r="AK10" s="48">
        <f t="shared" si="1"/>
        <v>0</v>
      </c>
      <c r="AL10" s="48">
        <f t="shared" si="1"/>
        <v>0</v>
      </c>
      <c r="AM10" s="48">
        <f t="shared" si="1"/>
        <v>0</v>
      </c>
    </row>
    <row r="11" spans="1:39" ht="16.5" customHeight="1">
      <c r="A11" s="39">
        <v>5</v>
      </c>
      <c r="B11" s="40" t="str">
        <f>VLOOKUP(A11,YearToDate!$A$8:$B$39,2,0)</f>
        <v>Name 5</v>
      </c>
      <c r="C11" s="39"/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  <c r="AG11" s="39"/>
      <c r="AH11" s="48">
        <f t="shared" si="2"/>
        <v>0</v>
      </c>
      <c r="AI11" s="48">
        <f t="shared" si="1"/>
        <v>0</v>
      </c>
      <c r="AJ11" s="48">
        <f t="shared" si="1"/>
        <v>0</v>
      </c>
      <c r="AK11" s="48">
        <f t="shared" si="1"/>
        <v>0</v>
      </c>
      <c r="AL11" s="48">
        <f t="shared" si="1"/>
        <v>0</v>
      </c>
      <c r="AM11" s="48">
        <f t="shared" si="1"/>
        <v>0</v>
      </c>
    </row>
    <row r="12" spans="1:39" ht="16.5" customHeight="1">
      <c r="A12" s="39">
        <v>6</v>
      </c>
      <c r="B12" s="40">
        <f>VLOOKUP(A12,YearToDate!$A$8:$B$39,2,0)</f>
        <v>0</v>
      </c>
      <c r="C12" s="39"/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39"/>
      <c r="AD12" s="39"/>
      <c r="AE12" s="39"/>
      <c r="AF12" s="39"/>
      <c r="AG12" s="39"/>
      <c r="AH12" s="48">
        <f t="shared" si="2"/>
        <v>0</v>
      </c>
      <c r="AI12" s="48">
        <f t="shared" si="1"/>
        <v>0</v>
      </c>
      <c r="AJ12" s="48">
        <f t="shared" si="1"/>
        <v>0</v>
      </c>
      <c r="AK12" s="48">
        <f t="shared" si="1"/>
        <v>0</v>
      </c>
      <c r="AL12" s="48">
        <f t="shared" si="1"/>
        <v>0</v>
      </c>
      <c r="AM12" s="48">
        <f t="shared" si="1"/>
        <v>0</v>
      </c>
    </row>
    <row r="13" spans="1:39" ht="16.5" customHeight="1">
      <c r="A13" s="39">
        <v>7</v>
      </c>
      <c r="B13" s="40">
        <f>VLOOKUP(A13,YearToDate!$A$8:$B$39,2,0)</f>
        <v>0</v>
      </c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39"/>
      <c r="AG13" s="39"/>
      <c r="AH13" s="48">
        <f t="shared" si="2"/>
        <v>0</v>
      </c>
      <c r="AI13" s="48">
        <f t="shared" si="1"/>
        <v>0</v>
      </c>
      <c r="AJ13" s="48">
        <f t="shared" si="1"/>
        <v>0</v>
      </c>
      <c r="AK13" s="48">
        <f t="shared" si="1"/>
        <v>0</v>
      </c>
      <c r="AL13" s="48">
        <f t="shared" si="1"/>
        <v>0</v>
      </c>
      <c r="AM13" s="48">
        <f t="shared" si="1"/>
        <v>0</v>
      </c>
    </row>
    <row r="14" spans="1:39" ht="16.5" customHeight="1">
      <c r="A14" s="39">
        <v>8</v>
      </c>
      <c r="B14" s="40">
        <f>VLOOKUP(A14,YearToDate!$A$8:$B$39,2,0)</f>
        <v>0</v>
      </c>
      <c r="C14" s="39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9"/>
      <c r="AC14" s="39"/>
      <c r="AD14" s="39"/>
      <c r="AE14" s="39"/>
      <c r="AF14" s="39"/>
      <c r="AG14" s="39"/>
      <c r="AH14" s="48">
        <f t="shared" si="2"/>
        <v>0</v>
      </c>
      <c r="AI14" s="48">
        <f t="shared" si="1"/>
        <v>0</v>
      </c>
      <c r="AJ14" s="48">
        <f t="shared" si="1"/>
        <v>0</v>
      </c>
      <c r="AK14" s="48">
        <f t="shared" si="1"/>
        <v>0</v>
      </c>
      <c r="AL14" s="48">
        <f t="shared" si="1"/>
        <v>0</v>
      </c>
      <c r="AM14" s="48">
        <f t="shared" si="1"/>
        <v>0</v>
      </c>
    </row>
    <row r="15" spans="1:39" ht="16.5" customHeight="1">
      <c r="A15" s="39">
        <v>9</v>
      </c>
      <c r="B15" s="40">
        <f>VLOOKUP(A15,YearToDate!$A$8:$B$39,2,0)</f>
        <v>0</v>
      </c>
      <c r="C15" s="39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  <c r="AG15" s="39"/>
      <c r="AH15" s="48">
        <f t="shared" si="2"/>
        <v>0</v>
      </c>
      <c r="AI15" s="48">
        <f t="shared" si="1"/>
        <v>0</v>
      </c>
      <c r="AJ15" s="48">
        <f t="shared" si="1"/>
        <v>0</v>
      </c>
      <c r="AK15" s="48">
        <f t="shared" si="1"/>
        <v>0</v>
      </c>
      <c r="AL15" s="48">
        <f t="shared" si="1"/>
        <v>0</v>
      </c>
      <c r="AM15" s="48">
        <f t="shared" si="1"/>
        <v>0</v>
      </c>
    </row>
    <row r="16" spans="1:39" ht="16.5" customHeight="1">
      <c r="A16" s="39">
        <v>10</v>
      </c>
      <c r="B16" s="40">
        <f>VLOOKUP(A16,YearToDate!$A$8:$B$39,2,0)</f>
        <v>0</v>
      </c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  <c r="AD16" s="39"/>
      <c r="AE16" s="39"/>
      <c r="AF16" s="39"/>
      <c r="AG16" s="39"/>
      <c r="AH16" s="48">
        <f t="shared" si="2"/>
        <v>0</v>
      </c>
      <c r="AI16" s="48">
        <f t="shared" si="1"/>
        <v>0</v>
      </c>
      <c r="AJ16" s="48">
        <f t="shared" si="1"/>
        <v>0</v>
      </c>
      <c r="AK16" s="48">
        <f t="shared" si="1"/>
        <v>0</v>
      </c>
      <c r="AL16" s="48">
        <f t="shared" si="1"/>
        <v>0</v>
      </c>
      <c r="AM16" s="48">
        <f t="shared" si="1"/>
        <v>0</v>
      </c>
    </row>
    <row r="17" spans="1:39" ht="16.5" customHeight="1">
      <c r="A17" s="39">
        <v>11</v>
      </c>
      <c r="B17" s="40">
        <f>VLOOKUP(A17,YearToDate!$A$8:$B$39,2,0)</f>
        <v>0</v>
      </c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  <c r="AG17" s="39"/>
      <c r="AH17" s="48">
        <f t="shared" si="2"/>
        <v>0</v>
      </c>
      <c r="AI17" s="48">
        <f t="shared" si="1"/>
        <v>0</v>
      </c>
      <c r="AJ17" s="48">
        <f t="shared" si="1"/>
        <v>0</v>
      </c>
      <c r="AK17" s="48">
        <f t="shared" si="1"/>
        <v>0</v>
      </c>
      <c r="AL17" s="48">
        <f t="shared" si="1"/>
        <v>0</v>
      </c>
      <c r="AM17" s="48">
        <f t="shared" si="1"/>
        <v>0</v>
      </c>
    </row>
    <row r="18" spans="1:39" ht="16.5" customHeight="1">
      <c r="A18" s="39">
        <v>12</v>
      </c>
      <c r="B18" s="40">
        <f>VLOOKUP(A18,YearToDate!$A$8:$B$39,2,0)</f>
        <v>0</v>
      </c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  <c r="AG18" s="39"/>
      <c r="AH18" s="48">
        <f t="shared" si="2"/>
        <v>0</v>
      </c>
      <c r="AI18" s="48">
        <f t="shared" si="1"/>
        <v>0</v>
      </c>
      <c r="AJ18" s="48">
        <f t="shared" si="1"/>
        <v>0</v>
      </c>
      <c r="AK18" s="48">
        <f t="shared" si="1"/>
        <v>0</v>
      </c>
      <c r="AL18" s="48">
        <f t="shared" si="1"/>
        <v>0</v>
      </c>
      <c r="AM18" s="48">
        <f t="shared" si="1"/>
        <v>0</v>
      </c>
    </row>
    <row r="19" spans="1:39" ht="16.5" customHeight="1">
      <c r="A19" s="39">
        <v>13</v>
      </c>
      <c r="B19" s="40">
        <f>VLOOKUP(A19,YearToDate!$A$8:$B$39,2,0)</f>
        <v>0</v>
      </c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48">
        <f t="shared" si="2"/>
        <v>0</v>
      </c>
      <c r="AI19" s="48">
        <f t="shared" si="1"/>
        <v>0</v>
      </c>
      <c r="AJ19" s="48">
        <f t="shared" si="1"/>
        <v>0</v>
      </c>
      <c r="AK19" s="48">
        <f t="shared" si="1"/>
        <v>0</v>
      </c>
      <c r="AL19" s="48">
        <f t="shared" si="1"/>
        <v>0</v>
      </c>
      <c r="AM19" s="48">
        <f t="shared" si="1"/>
        <v>0</v>
      </c>
    </row>
    <row r="20" spans="1:39" ht="16.5" customHeight="1">
      <c r="A20" s="39">
        <v>14</v>
      </c>
      <c r="B20" s="40">
        <f>VLOOKUP(A20,YearToDate!$A$8:$B$39,2,0)</f>
        <v>0</v>
      </c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  <c r="AA20" s="39"/>
      <c r="AB20" s="39"/>
      <c r="AC20" s="39"/>
      <c r="AD20" s="39"/>
      <c r="AE20" s="39"/>
      <c r="AF20" s="39"/>
      <c r="AG20" s="39"/>
      <c r="AH20" s="48">
        <f t="shared" si="2"/>
        <v>0</v>
      </c>
      <c r="AI20" s="48">
        <f t="shared" si="1"/>
        <v>0</v>
      </c>
      <c r="AJ20" s="48">
        <f t="shared" si="1"/>
        <v>0</v>
      </c>
      <c r="AK20" s="48">
        <f t="shared" si="1"/>
        <v>0</v>
      </c>
      <c r="AL20" s="48">
        <f t="shared" si="1"/>
        <v>0</v>
      </c>
      <c r="AM20" s="48">
        <f t="shared" si="1"/>
        <v>0</v>
      </c>
    </row>
    <row r="21" spans="1:39" ht="16.5" customHeight="1">
      <c r="A21" s="39">
        <v>15</v>
      </c>
      <c r="B21" s="40">
        <f>VLOOKUP(A21,YearToDate!$A$8:$B$39,2,0)</f>
        <v>0</v>
      </c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  <c r="AG21" s="39"/>
      <c r="AH21" s="48">
        <f t="shared" si="2"/>
        <v>0</v>
      </c>
      <c r="AI21" s="48">
        <f t="shared" si="1"/>
        <v>0</v>
      </c>
      <c r="AJ21" s="48">
        <f t="shared" si="1"/>
        <v>0</v>
      </c>
      <c r="AK21" s="48">
        <f t="shared" si="1"/>
        <v>0</v>
      </c>
      <c r="AL21" s="48">
        <f t="shared" si="1"/>
        <v>0</v>
      </c>
      <c r="AM21" s="48">
        <f t="shared" si="1"/>
        <v>0</v>
      </c>
    </row>
    <row r="22" spans="1:39" ht="16.5" customHeight="1">
      <c r="A22" s="39">
        <v>16</v>
      </c>
      <c r="B22" s="40">
        <f>VLOOKUP(A22,YearToDate!$A$8:$B$39,2,0)</f>
        <v>0</v>
      </c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H22" s="48">
        <f t="shared" si="2"/>
        <v>0</v>
      </c>
      <c r="AI22" s="48">
        <f t="shared" si="1"/>
        <v>0</v>
      </c>
      <c r="AJ22" s="48">
        <f t="shared" si="1"/>
        <v>0</v>
      </c>
      <c r="AK22" s="48">
        <f t="shared" si="1"/>
        <v>0</v>
      </c>
      <c r="AL22" s="48">
        <f t="shared" si="1"/>
        <v>0</v>
      </c>
      <c r="AM22" s="48">
        <f t="shared" si="1"/>
        <v>0</v>
      </c>
    </row>
    <row r="23" spans="1:39" ht="16.5" customHeight="1">
      <c r="A23" s="39">
        <v>17</v>
      </c>
      <c r="B23" s="40">
        <f>VLOOKUP(A23,YearToDate!$A$8:$B$39,2,0)</f>
        <v>0</v>
      </c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39"/>
      <c r="AG23" s="39"/>
      <c r="AH23" s="48">
        <f t="shared" si="2"/>
        <v>0</v>
      </c>
      <c r="AI23" s="48">
        <f t="shared" si="2"/>
        <v>0</v>
      </c>
      <c r="AJ23" s="48">
        <f t="shared" si="2"/>
        <v>0</v>
      </c>
      <c r="AK23" s="48">
        <f t="shared" si="2"/>
        <v>0</v>
      </c>
      <c r="AL23" s="48">
        <f t="shared" si="2"/>
        <v>0</v>
      </c>
      <c r="AM23" s="48">
        <f t="shared" si="2"/>
        <v>0</v>
      </c>
    </row>
    <row r="24" spans="1:39" ht="16.5" customHeight="1">
      <c r="A24" s="39">
        <v>18</v>
      </c>
      <c r="B24" s="40">
        <f>VLOOKUP(A24,YearToDate!$A$8:$B$39,2,0)</f>
        <v>0</v>
      </c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39"/>
      <c r="AG24" s="39"/>
      <c r="AH24" s="48">
        <f t="shared" si="2"/>
        <v>0</v>
      </c>
      <c r="AI24" s="48">
        <f t="shared" si="2"/>
        <v>0</v>
      </c>
      <c r="AJ24" s="48">
        <f t="shared" si="2"/>
        <v>0</v>
      </c>
      <c r="AK24" s="48">
        <f t="shared" si="2"/>
        <v>0</v>
      </c>
      <c r="AL24" s="48">
        <f t="shared" si="2"/>
        <v>0</v>
      </c>
      <c r="AM24" s="48">
        <f t="shared" si="2"/>
        <v>0</v>
      </c>
    </row>
    <row r="25" spans="1:39" ht="16.5" customHeight="1">
      <c r="A25" s="39">
        <v>19</v>
      </c>
      <c r="B25" s="40">
        <f>VLOOKUP(A25,YearToDate!$A$8:$B$39,2,0)</f>
        <v>0</v>
      </c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  <c r="AA25" s="39"/>
      <c r="AB25" s="39"/>
      <c r="AC25" s="39"/>
      <c r="AD25" s="39"/>
      <c r="AE25" s="39"/>
      <c r="AF25" s="39"/>
      <c r="AG25" s="39"/>
      <c r="AH25" s="48">
        <f t="shared" si="2"/>
        <v>0</v>
      </c>
      <c r="AI25" s="48">
        <f t="shared" si="2"/>
        <v>0</v>
      </c>
      <c r="AJ25" s="48">
        <f t="shared" si="2"/>
        <v>0</v>
      </c>
      <c r="AK25" s="48">
        <f t="shared" si="2"/>
        <v>0</v>
      </c>
      <c r="AL25" s="48">
        <f t="shared" si="2"/>
        <v>0</v>
      </c>
      <c r="AM25" s="48">
        <f t="shared" si="2"/>
        <v>0</v>
      </c>
    </row>
    <row r="26" spans="1:39" ht="16.5" customHeight="1">
      <c r="A26" s="39">
        <v>20</v>
      </c>
      <c r="B26" s="40">
        <f>VLOOKUP(A26,YearToDate!$A$8:$B$39,2,0)</f>
        <v>0</v>
      </c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  <c r="AA26" s="39"/>
      <c r="AB26" s="39"/>
      <c r="AC26" s="39"/>
      <c r="AD26" s="39"/>
      <c r="AE26" s="39"/>
      <c r="AF26" s="39"/>
      <c r="AG26" s="39"/>
      <c r="AH26" s="48">
        <f t="shared" si="2"/>
        <v>0</v>
      </c>
      <c r="AI26" s="48">
        <f t="shared" si="2"/>
        <v>0</v>
      </c>
      <c r="AJ26" s="48">
        <f t="shared" si="2"/>
        <v>0</v>
      </c>
      <c r="AK26" s="48">
        <f t="shared" si="2"/>
        <v>0</v>
      </c>
      <c r="AL26" s="48">
        <f t="shared" si="2"/>
        <v>0</v>
      </c>
      <c r="AM26" s="48">
        <f t="shared" si="2"/>
        <v>0</v>
      </c>
    </row>
    <row r="27" spans="1:39" ht="16.5" customHeight="1">
      <c r="A27" s="39">
        <v>21</v>
      </c>
      <c r="B27" s="40">
        <f>VLOOKUP(A27,YearToDate!$A$8:$B$39,2,0)</f>
        <v>0</v>
      </c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  <c r="AA27" s="39"/>
      <c r="AB27" s="39"/>
      <c r="AC27" s="39"/>
      <c r="AD27" s="39"/>
      <c r="AE27" s="39"/>
      <c r="AF27" s="39"/>
      <c r="AG27" s="39"/>
      <c r="AH27" s="48">
        <f t="shared" si="2"/>
        <v>0</v>
      </c>
      <c r="AI27" s="48">
        <f t="shared" si="2"/>
        <v>0</v>
      </c>
      <c r="AJ27" s="48">
        <f t="shared" si="2"/>
        <v>0</v>
      </c>
      <c r="AK27" s="48">
        <f t="shared" si="2"/>
        <v>0</v>
      </c>
      <c r="AL27" s="48">
        <f t="shared" si="2"/>
        <v>0</v>
      </c>
      <c r="AM27" s="48">
        <f t="shared" si="2"/>
        <v>0</v>
      </c>
    </row>
    <row r="28" spans="1:39" ht="16.5" customHeight="1">
      <c r="A28" s="39">
        <v>22</v>
      </c>
      <c r="B28" s="40">
        <f>VLOOKUP(A28,YearToDate!$A$8:$B$39,2,0)</f>
        <v>0</v>
      </c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  <c r="AA28" s="39"/>
      <c r="AB28" s="39"/>
      <c r="AC28" s="39"/>
      <c r="AD28" s="39"/>
      <c r="AE28" s="39"/>
      <c r="AF28" s="39"/>
      <c r="AG28" s="39"/>
      <c r="AH28" s="48">
        <f t="shared" si="2"/>
        <v>0</v>
      </c>
      <c r="AI28" s="48">
        <f t="shared" si="2"/>
        <v>0</v>
      </c>
      <c r="AJ28" s="48">
        <f t="shared" si="2"/>
        <v>0</v>
      </c>
      <c r="AK28" s="48">
        <f t="shared" si="2"/>
        <v>0</v>
      </c>
      <c r="AL28" s="48">
        <f t="shared" si="2"/>
        <v>0</v>
      </c>
      <c r="AM28" s="48">
        <f t="shared" si="2"/>
        <v>0</v>
      </c>
    </row>
    <row r="29" spans="1:39" ht="16.5" customHeight="1">
      <c r="A29" s="39">
        <v>23</v>
      </c>
      <c r="B29" s="40">
        <f>VLOOKUP(A29,YearToDate!$A$8:$B$39,2,0)</f>
        <v>0</v>
      </c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  <c r="AA29" s="39"/>
      <c r="AB29" s="39"/>
      <c r="AC29" s="39"/>
      <c r="AD29" s="39"/>
      <c r="AE29" s="39"/>
      <c r="AF29" s="39"/>
      <c r="AG29" s="39"/>
      <c r="AH29" s="48">
        <f t="shared" si="2"/>
        <v>0</v>
      </c>
      <c r="AI29" s="48">
        <f t="shared" si="2"/>
        <v>0</v>
      </c>
      <c r="AJ29" s="48">
        <f t="shared" si="2"/>
        <v>0</v>
      </c>
      <c r="AK29" s="48">
        <f t="shared" si="2"/>
        <v>0</v>
      </c>
      <c r="AL29" s="48">
        <f t="shared" si="2"/>
        <v>0</v>
      </c>
      <c r="AM29" s="48">
        <f t="shared" si="2"/>
        <v>0</v>
      </c>
    </row>
    <row r="30" spans="1:39" ht="16.5" customHeight="1">
      <c r="A30" s="39">
        <v>24</v>
      </c>
      <c r="B30" s="40">
        <f>VLOOKUP(A30,YearToDate!$A$8:$B$39,2,0)</f>
        <v>0</v>
      </c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39"/>
      <c r="AH30" s="48">
        <f t="shared" si="2"/>
        <v>0</v>
      </c>
      <c r="AI30" s="48">
        <f t="shared" si="2"/>
        <v>0</v>
      </c>
      <c r="AJ30" s="48">
        <f t="shared" si="2"/>
        <v>0</v>
      </c>
      <c r="AK30" s="48">
        <f t="shared" si="2"/>
        <v>0</v>
      </c>
      <c r="AL30" s="48">
        <f t="shared" si="2"/>
        <v>0</v>
      </c>
      <c r="AM30" s="48">
        <f t="shared" si="2"/>
        <v>0</v>
      </c>
    </row>
    <row r="31" spans="1:39" ht="16.5" customHeight="1">
      <c r="A31" s="39">
        <v>25</v>
      </c>
      <c r="B31" s="40">
        <f>VLOOKUP(A31,YearToDate!$A$8:$B$39,2,0)</f>
        <v>0</v>
      </c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  <c r="AA31" s="39"/>
      <c r="AB31" s="39"/>
      <c r="AC31" s="39"/>
      <c r="AD31" s="39"/>
      <c r="AE31" s="39"/>
      <c r="AF31" s="39"/>
      <c r="AG31" s="39"/>
      <c r="AH31" s="48">
        <f t="shared" si="2"/>
        <v>0</v>
      </c>
      <c r="AI31" s="48">
        <f t="shared" si="2"/>
        <v>0</v>
      </c>
      <c r="AJ31" s="48">
        <f t="shared" si="2"/>
        <v>0</v>
      </c>
      <c r="AK31" s="48">
        <f t="shared" si="2"/>
        <v>0</v>
      </c>
      <c r="AL31" s="48">
        <f t="shared" si="2"/>
        <v>0</v>
      </c>
      <c r="AM31" s="48">
        <f t="shared" si="2"/>
        <v>0</v>
      </c>
    </row>
    <row r="32" spans="1:39" ht="16.5" customHeight="1">
      <c r="A32" s="39">
        <v>26</v>
      </c>
      <c r="B32" s="40">
        <f>VLOOKUP(A32,YearToDate!$A$8:$B$39,2,0)</f>
        <v>0</v>
      </c>
      <c r="C32" s="39"/>
      <c r="D32" s="39"/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  <c r="AA32" s="39"/>
      <c r="AB32" s="39"/>
      <c r="AC32" s="39"/>
      <c r="AD32" s="39"/>
      <c r="AE32" s="39"/>
      <c r="AF32" s="39"/>
      <c r="AG32" s="39"/>
      <c r="AH32" s="48">
        <f t="shared" si="2"/>
        <v>0</v>
      </c>
      <c r="AI32" s="48">
        <f t="shared" si="2"/>
        <v>0</v>
      </c>
      <c r="AJ32" s="48">
        <f t="shared" si="2"/>
        <v>0</v>
      </c>
      <c r="AK32" s="48">
        <f t="shared" si="2"/>
        <v>0</v>
      </c>
      <c r="AL32" s="48">
        <f t="shared" si="2"/>
        <v>0</v>
      </c>
      <c r="AM32" s="48">
        <f t="shared" si="2"/>
        <v>0</v>
      </c>
    </row>
    <row r="33" spans="1:39" ht="16.5" customHeight="1">
      <c r="A33" s="39">
        <v>27</v>
      </c>
      <c r="B33" s="40">
        <f>VLOOKUP(A33,YearToDate!$A$8:$B$39,2,0)</f>
        <v>0</v>
      </c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  <c r="AA33" s="39"/>
      <c r="AB33" s="39"/>
      <c r="AC33" s="39"/>
      <c r="AD33" s="39"/>
      <c r="AE33" s="39"/>
      <c r="AF33" s="39"/>
      <c r="AG33" s="39"/>
      <c r="AH33" s="48">
        <f t="shared" si="2"/>
        <v>0</v>
      </c>
      <c r="AI33" s="48">
        <f t="shared" si="2"/>
        <v>0</v>
      </c>
      <c r="AJ33" s="48">
        <f t="shared" si="2"/>
        <v>0</v>
      </c>
      <c r="AK33" s="48">
        <f t="shared" si="2"/>
        <v>0</v>
      </c>
      <c r="AL33" s="48">
        <f t="shared" si="2"/>
        <v>0</v>
      </c>
      <c r="AM33" s="48">
        <f t="shared" si="2"/>
        <v>0</v>
      </c>
    </row>
    <row r="34" spans="1:39" ht="16.5" customHeight="1">
      <c r="A34" s="39">
        <v>28</v>
      </c>
      <c r="B34" s="40">
        <f>VLOOKUP(A34,YearToDate!$A$8:$B$39,2,0)</f>
        <v>0</v>
      </c>
      <c r="C34" s="39"/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  <c r="AA34" s="39"/>
      <c r="AB34" s="39"/>
      <c r="AC34" s="39"/>
      <c r="AD34" s="39"/>
      <c r="AE34" s="39"/>
      <c r="AF34" s="39"/>
      <c r="AG34" s="39"/>
      <c r="AH34" s="48">
        <f t="shared" si="2"/>
        <v>0</v>
      </c>
      <c r="AI34" s="48">
        <f t="shared" si="2"/>
        <v>0</v>
      </c>
      <c r="AJ34" s="48">
        <f t="shared" si="2"/>
        <v>0</v>
      </c>
      <c r="AK34" s="48">
        <f t="shared" si="2"/>
        <v>0</v>
      </c>
      <c r="AL34" s="48">
        <f t="shared" si="2"/>
        <v>0</v>
      </c>
      <c r="AM34" s="48">
        <f t="shared" si="2"/>
        <v>0</v>
      </c>
    </row>
    <row r="35" spans="1:39" ht="16.5" customHeight="1">
      <c r="A35" s="39">
        <v>29</v>
      </c>
      <c r="B35" s="40">
        <f>VLOOKUP(A35,YearToDate!$A$8:$B$39,2,0)</f>
        <v>0</v>
      </c>
      <c r="C35" s="39"/>
      <c r="D35" s="39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  <c r="AA35" s="39"/>
      <c r="AB35" s="39"/>
      <c r="AC35" s="39"/>
      <c r="AD35" s="39"/>
      <c r="AE35" s="39"/>
      <c r="AF35" s="39"/>
      <c r="AG35" s="39"/>
      <c r="AH35" s="48">
        <f t="shared" si="2"/>
        <v>0</v>
      </c>
      <c r="AI35" s="48">
        <f t="shared" si="2"/>
        <v>0</v>
      </c>
      <c r="AJ35" s="48">
        <f t="shared" si="2"/>
        <v>0</v>
      </c>
      <c r="AK35" s="48">
        <f t="shared" si="2"/>
        <v>0</v>
      </c>
      <c r="AL35" s="48">
        <f t="shared" si="2"/>
        <v>0</v>
      </c>
      <c r="AM35" s="48">
        <f t="shared" si="2"/>
        <v>0</v>
      </c>
    </row>
    <row r="36" spans="1:39" ht="16.5" customHeight="1">
      <c r="A36" s="39">
        <v>30</v>
      </c>
      <c r="B36" s="40">
        <f>VLOOKUP(A36,YearToDate!$A$8:$B$39,2,0)</f>
        <v>0</v>
      </c>
      <c r="C36" s="39"/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  <c r="AA36" s="39"/>
      <c r="AB36" s="39"/>
      <c r="AC36" s="39"/>
      <c r="AD36" s="39"/>
      <c r="AE36" s="39"/>
      <c r="AF36" s="39"/>
      <c r="AG36" s="39"/>
      <c r="AH36" s="48">
        <f t="shared" si="2"/>
        <v>0</v>
      </c>
      <c r="AI36" s="48">
        <f t="shared" si="2"/>
        <v>0</v>
      </c>
      <c r="AJ36" s="48">
        <f t="shared" si="2"/>
        <v>0</v>
      </c>
      <c r="AK36" s="48">
        <f t="shared" si="2"/>
        <v>0</v>
      </c>
      <c r="AL36" s="48">
        <f t="shared" si="2"/>
        <v>0</v>
      </c>
      <c r="AM36" s="48">
        <f t="shared" si="2"/>
        <v>0</v>
      </c>
    </row>
    <row r="37" spans="1:39" s="28" customFormat="1" ht="16.5" customHeight="1">
      <c r="A37" s="32"/>
      <c r="B37" s="33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49"/>
      <c r="AI37" s="49"/>
      <c r="AJ37" s="49"/>
      <c r="AK37" s="49"/>
      <c r="AL37" s="49"/>
      <c r="AM37" s="49"/>
    </row>
    <row r="38" spans="1:39" ht="16.5" customHeight="1">
      <c r="A38" s="29" t="str">
        <f>HYPERLINK("https://www.vertex42.com/templates/employee-leave-tracker.html","https://www.vertex42.com/templates/employee-leave-tracker.html")</f>
        <v>https://www.vertex42.com/templates/employee-leave-tracker.html</v>
      </c>
      <c r="B38" s="35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AG38" s="37" t="s">
        <v>3</v>
      </c>
      <c r="AH38" s="50">
        <f t="shared" ref="AH38:AM38" si="3">SUM(AH7:AH37)</f>
        <v>0</v>
      </c>
      <c r="AI38" s="50">
        <f t="shared" si="3"/>
        <v>0</v>
      </c>
      <c r="AJ38" s="50">
        <f t="shared" si="3"/>
        <v>0</v>
      </c>
      <c r="AK38" s="50">
        <f t="shared" si="3"/>
        <v>0</v>
      </c>
      <c r="AL38" s="50">
        <f t="shared" si="3"/>
        <v>0</v>
      </c>
      <c r="AM38" s="50">
        <f t="shared" si="3"/>
        <v>0</v>
      </c>
    </row>
    <row r="39" spans="1:39">
      <c r="A39" s="73"/>
      <c r="B39" s="73"/>
    </row>
  </sheetData>
  <mergeCells count="3">
    <mergeCell ref="A39:B39"/>
    <mergeCell ref="C4:AG4"/>
    <mergeCell ref="AH4:AM4"/>
  </mergeCells>
  <conditionalFormatting sqref="C6:AG6">
    <cfRule type="cellIs" dxfId="17" priority="3" stopIfTrue="1" operator="equal">
      <formula>""</formula>
    </cfRule>
  </conditionalFormatting>
  <conditionalFormatting sqref="C7:AG36">
    <cfRule type="expression" dxfId="16" priority="5" stopIfTrue="1">
      <formula>C$6=""</formula>
    </cfRule>
  </conditionalFormatting>
  <dataValidations count="1">
    <dataValidation type="list" allowBlank="1" sqref="C7:AG36">
      <formula1>$AH$6:$AM$6</formula1>
    </dataValidation>
  </dataValidations>
  <printOptions horizontalCentered="1"/>
  <pageMargins left="0.25" right="0.25" top="0.25" bottom="0.25" header="0.5" footer="0.5"/>
  <pageSetup scale="95" orientation="landscape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stopIfTrue="1" id="{00000000-000E-0000-0400-000002000000}">
            <xm:f>OR(WEEKDAY(C$6,1)=YearToDate!$K$23,WEEKDAY(C$6,1)=YearToDate!$K$25)</xm:f>
            <x14:dxf>
              <fill>
                <patternFill>
                  <bgColor indexed="22"/>
                </patternFill>
              </fill>
            </x14:dxf>
          </x14:cfRule>
          <xm:sqref>C6:AG36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M39"/>
  <sheetViews>
    <sheetView showGridLines="0" workbookViewId="0"/>
  </sheetViews>
  <sheetFormatPr defaultColWidth="9.109375" defaultRowHeight="13.2"/>
  <cols>
    <col min="1" max="1" width="5.44140625" style="18" customWidth="1"/>
    <col min="2" max="2" width="18.6640625" style="18" customWidth="1"/>
    <col min="3" max="33" width="3.33203125" style="18" customWidth="1"/>
    <col min="34" max="39" width="4.33203125" style="18" customWidth="1"/>
    <col min="40" max="16384" width="9.109375" style="18"/>
  </cols>
  <sheetData>
    <row r="1" spans="1:39" ht="26.25" customHeight="1">
      <c r="A1" s="17" t="str">
        <f>"May "&amp;YearToDate!$B$3</f>
        <v>May 2024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26" t="s">
        <v>14</v>
      </c>
    </row>
    <row r="2" spans="1:39">
      <c r="AM2" s="27" t="s">
        <v>26</v>
      </c>
    </row>
    <row r="4" spans="1:39" ht="21.9" customHeight="1">
      <c r="A4" s="63" t="s">
        <v>18</v>
      </c>
      <c r="B4" s="64"/>
      <c r="C4" s="74" t="str">
        <f>YearToDate!$A$5</f>
        <v>V = Vacation,  S = Sick, P = Personal, D = Disability, O = Other Paid, U = Unpaid</v>
      </c>
      <c r="D4" s="74"/>
      <c r="E4" s="74"/>
      <c r="F4" s="74"/>
      <c r="G4" s="74"/>
      <c r="H4" s="74"/>
      <c r="I4" s="74"/>
      <c r="J4" s="74"/>
      <c r="K4" s="74"/>
      <c r="L4" s="74"/>
      <c r="M4" s="74"/>
      <c r="N4" s="74"/>
      <c r="O4" s="74"/>
      <c r="P4" s="74"/>
      <c r="Q4" s="74"/>
      <c r="R4" s="74"/>
      <c r="S4" s="74"/>
      <c r="T4" s="74"/>
      <c r="U4" s="74"/>
      <c r="V4" s="74"/>
      <c r="W4" s="74"/>
      <c r="X4" s="74"/>
      <c r="Y4" s="74"/>
      <c r="Z4" s="74"/>
      <c r="AA4" s="74"/>
      <c r="AB4" s="74"/>
      <c r="AC4" s="74"/>
      <c r="AD4" s="74"/>
      <c r="AE4" s="74"/>
      <c r="AF4" s="74"/>
      <c r="AG4" s="74"/>
      <c r="AH4" s="71" t="s">
        <v>0</v>
      </c>
      <c r="AI4" s="71"/>
      <c r="AJ4" s="71"/>
      <c r="AK4" s="71"/>
      <c r="AL4" s="71"/>
      <c r="AM4" s="71"/>
    </row>
    <row r="5" spans="1:39" ht="16.5" customHeight="1">
      <c r="A5" s="61"/>
      <c r="B5" s="62"/>
      <c r="C5" s="30" t="str">
        <f>IF(C6="","",INDEX({"Su";"M";"Tu";"W";"Th";"F";"Sa"},WEEKDAY(C6,1)))</f>
        <v>W</v>
      </c>
      <c r="D5" s="30" t="str">
        <f>IF(D6="","",INDEX({"Su";"M";"Tu";"W";"Th";"F";"Sa"},WEEKDAY(D6,1)))</f>
        <v>Th</v>
      </c>
      <c r="E5" s="30" t="str">
        <f>IF(E6="","",INDEX({"Su";"M";"Tu";"W";"Th";"F";"Sa"},WEEKDAY(E6,1)))</f>
        <v>F</v>
      </c>
      <c r="F5" s="30" t="str">
        <f>IF(F6="","",INDEX({"Su";"M";"Tu";"W";"Th";"F";"Sa"},WEEKDAY(F6,1)))</f>
        <v>Sa</v>
      </c>
      <c r="G5" s="30" t="str">
        <f>IF(G6="","",INDEX({"Su";"M";"Tu";"W";"Th";"F";"Sa"},WEEKDAY(G6,1)))</f>
        <v>Su</v>
      </c>
      <c r="H5" s="30" t="str">
        <f>IF(H6="","",INDEX({"Su";"M";"Tu";"W";"Th";"F";"Sa"},WEEKDAY(H6,1)))</f>
        <v>M</v>
      </c>
      <c r="I5" s="30" t="str">
        <f>IF(I6="","",INDEX({"Su";"M";"Tu";"W";"Th";"F";"Sa"},WEEKDAY(I6,1)))</f>
        <v>Tu</v>
      </c>
      <c r="J5" s="30" t="str">
        <f>IF(J6="","",INDEX({"Su";"M";"Tu";"W";"Th";"F";"Sa"},WEEKDAY(J6,1)))</f>
        <v>W</v>
      </c>
      <c r="K5" s="30" t="str">
        <f>IF(K6="","",INDEX({"Su";"M";"Tu";"W";"Th";"F";"Sa"},WEEKDAY(K6,1)))</f>
        <v>Th</v>
      </c>
      <c r="L5" s="30" t="str">
        <f>IF(L6="","",INDEX({"Su";"M";"Tu";"W";"Th";"F";"Sa"},WEEKDAY(L6,1)))</f>
        <v>F</v>
      </c>
      <c r="M5" s="30" t="str">
        <f>IF(M6="","",INDEX({"Su";"M";"Tu";"W";"Th";"F";"Sa"},WEEKDAY(M6,1)))</f>
        <v>Sa</v>
      </c>
      <c r="N5" s="30" t="str">
        <f>IF(N6="","",INDEX({"Su";"M";"Tu";"W";"Th";"F";"Sa"},WEEKDAY(N6,1)))</f>
        <v>Su</v>
      </c>
      <c r="O5" s="30" t="str">
        <f>IF(O6="","",INDEX({"Su";"M";"Tu";"W";"Th";"F";"Sa"},WEEKDAY(O6,1)))</f>
        <v>M</v>
      </c>
      <c r="P5" s="30" t="str">
        <f>IF(P6="","",INDEX({"Su";"M";"Tu";"W";"Th";"F";"Sa"},WEEKDAY(P6,1)))</f>
        <v>Tu</v>
      </c>
      <c r="Q5" s="30" t="str">
        <f>IF(Q6="","",INDEX({"Su";"M";"Tu";"W";"Th";"F";"Sa"},WEEKDAY(Q6,1)))</f>
        <v>W</v>
      </c>
      <c r="R5" s="30" t="str">
        <f>IF(R6="","",INDEX({"Su";"M";"Tu";"W";"Th";"F";"Sa"},WEEKDAY(R6,1)))</f>
        <v>Th</v>
      </c>
      <c r="S5" s="30" t="str">
        <f>IF(S6="","",INDEX({"Su";"M";"Tu";"W";"Th";"F";"Sa"},WEEKDAY(S6,1)))</f>
        <v>F</v>
      </c>
      <c r="T5" s="30" t="str">
        <f>IF(T6="","",INDEX({"Su";"M";"Tu";"W";"Th";"F";"Sa"},WEEKDAY(T6,1)))</f>
        <v>Sa</v>
      </c>
      <c r="U5" s="30" t="str">
        <f>IF(U6="","",INDEX({"Su";"M";"Tu";"W";"Th";"F";"Sa"},WEEKDAY(U6,1)))</f>
        <v>Su</v>
      </c>
      <c r="V5" s="30" t="str">
        <f>IF(V6="","",INDEX({"Su";"M";"Tu";"W";"Th";"F";"Sa"},WEEKDAY(V6,1)))</f>
        <v>M</v>
      </c>
      <c r="W5" s="30" t="str">
        <f>IF(W6="","",INDEX({"Su";"M";"Tu";"W";"Th";"F";"Sa"},WEEKDAY(W6,1)))</f>
        <v>Tu</v>
      </c>
      <c r="X5" s="30" t="str">
        <f>IF(X6="","",INDEX({"Su";"M";"Tu";"W";"Th";"F";"Sa"},WEEKDAY(X6,1)))</f>
        <v>W</v>
      </c>
      <c r="Y5" s="30" t="str">
        <f>IF(Y6="","",INDEX({"Su";"M";"Tu";"W";"Th";"F";"Sa"},WEEKDAY(Y6,1)))</f>
        <v>Th</v>
      </c>
      <c r="Z5" s="30" t="str">
        <f>IF(Z6="","",INDEX({"Su";"M";"Tu";"W";"Th";"F";"Sa"},WEEKDAY(Z6,1)))</f>
        <v>F</v>
      </c>
      <c r="AA5" s="30" t="str">
        <f>IF(AA6="","",INDEX({"Su";"M";"Tu";"W";"Th";"F";"Sa"},WEEKDAY(AA6,1)))</f>
        <v>Sa</v>
      </c>
      <c r="AB5" s="30" t="str">
        <f>IF(AB6="","",INDEX({"Su";"M";"Tu";"W";"Th";"F";"Sa"},WEEKDAY(AB6,1)))</f>
        <v>Su</v>
      </c>
      <c r="AC5" s="30" t="str">
        <f>IF(AC6="","",INDEX({"Su";"M";"Tu";"W";"Th";"F";"Sa"},WEEKDAY(AC6,1)))</f>
        <v>M</v>
      </c>
      <c r="AD5" s="30" t="str">
        <f>IF(AD6="","",INDEX({"Su";"M";"Tu";"W";"Th";"F";"Sa"},WEEKDAY(AD6,1)))</f>
        <v>Tu</v>
      </c>
      <c r="AE5" s="30" t="str">
        <f>IF(AE6="","",INDEX({"Su";"M";"Tu";"W";"Th";"F";"Sa"},WEEKDAY(AE6,1)))</f>
        <v>W</v>
      </c>
      <c r="AF5" s="30" t="str">
        <f>IF(AF6="","",INDEX({"Su";"M";"Tu";"W";"Th";"F";"Sa"},WEEKDAY(AF6,1)))</f>
        <v>Th</v>
      </c>
      <c r="AG5" s="30" t="str">
        <f>IF(AG6="","",INDEX({"Su";"M";"Tu";"W";"Th";"F";"Sa"},WEEKDAY(AG6,1)))</f>
        <v>F</v>
      </c>
      <c r="AH5" s="65"/>
      <c r="AI5" s="65"/>
      <c r="AJ5" s="65"/>
      <c r="AK5" s="65"/>
      <c r="AL5" s="65"/>
      <c r="AM5" s="65"/>
    </row>
    <row r="6" spans="1:39" ht="16.5" customHeight="1">
      <c r="A6" s="46" t="s">
        <v>7</v>
      </c>
      <c r="B6" s="38" t="s">
        <v>8</v>
      </c>
      <c r="C6" s="44">
        <f>DATE(YearToDate!$B$3,5,1)</f>
        <v>45413</v>
      </c>
      <c r="D6" s="44">
        <f>C6+1</f>
        <v>45414</v>
      </c>
      <c r="E6" s="44">
        <f t="shared" ref="E6:AD6" si="0">D6+1</f>
        <v>45415</v>
      </c>
      <c r="F6" s="44">
        <f t="shared" si="0"/>
        <v>45416</v>
      </c>
      <c r="G6" s="44">
        <f>F6+1</f>
        <v>45417</v>
      </c>
      <c r="H6" s="44">
        <f t="shared" si="0"/>
        <v>45418</v>
      </c>
      <c r="I6" s="44">
        <f t="shared" si="0"/>
        <v>45419</v>
      </c>
      <c r="J6" s="44">
        <f t="shared" si="0"/>
        <v>45420</v>
      </c>
      <c r="K6" s="44">
        <f t="shared" si="0"/>
        <v>45421</v>
      </c>
      <c r="L6" s="44">
        <f t="shared" si="0"/>
        <v>45422</v>
      </c>
      <c r="M6" s="44">
        <f t="shared" si="0"/>
        <v>45423</v>
      </c>
      <c r="N6" s="44">
        <f t="shared" si="0"/>
        <v>45424</v>
      </c>
      <c r="O6" s="44">
        <f t="shared" si="0"/>
        <v>45425</v>
      </c>
      <c r="P6" s="44">
        <f t="shared" si="0"/>
        <v>45426</v>
      </c>
      <c r="Q6" s="44">
        <f t="shared" si="0"/>
        <v>45427</v>
      </c>
      <c r="R6" s="44">
        <f t="shared" si="0"/>
        <v>45428</v>
      </c>
      <c r="S6" s="44">
        <f t="shared" si="0"/>
        <v>45429</v>
      </c>
      <c r="T6" s="44">
        <f t="shared" si="0"/>
        <v>45430</v>
      </c>
      <c r="U6" s="44">
        <f t="shared" si="0"/>
        <v>45431</v>
      </c>
      <c r="V6" s="44">
        <f t="shared" si="0"/>
        <v>45432</v>
      </c>
      <c r="W6" s="44">
        <f t="shared" si="0"/>
        <v>45433</v>
      </c>
      <c r="X6" s="44">
        <f t="shared" si="0"/>
        <v>45434</v>
      </c>
      <c r="Y6" s="44">
        <f t="shared" si="0"/>
        <v>45435</v>
      </c>
      <c r="Z6" s="44">
        <f t="shared" si="0"/>
        <v>45436</v>
      </c>
      <c r="AA6" s="44">
        <f t="shared" si="0"/>
        <v>45437</v>
      </c>
      <c r="AB6" s="44">
        <f t="shared" si="0"/>
        <v>45438</v>
      </c>
      <c r="AC6" s="44">
        <f t="shared" si="0"/>
        <v>45439</v>
      </c>
      <c r="AD6" s="44">
        <f t="shared" si="0"/>
        <v>45440</v>
      </c>
      <c r="AE6" s="44">
        <f>IF(MONTH($AD6+1)&gt;MONTH($C$6),"",$AD6+1)</f>
        <v>45441</v>
      </c>
      <c r="AF6" s="44">
        <f>IF(MONTH($AD6+2)&gt;MONTH($C$6),"",$AD6+2)</f>
        <v>45442</v>
      </c>
      <c r="AG6" s="44">
        <f>IF(MONTH($AD6+3)&gt;MONTH($C$6),"",$AD6+3)</f>
        <v>45443</v>
      </c>
      <c r="AH6" s="31" t="str">
        <f>YearToDate!C8</f>
        <v>V</v>
      </c>
      <c r="AI6" s="31" t="str">
        <f>YearToDate!D8</f>
        <v>S</v>
      </c>
      <c r="AJ6" s="31" t="str">
        <f>YearToDate!E8</f>
        <v>P</v>
      </c>
      <c r="AK6" s="31" t="str">
        <f>YearToDate!F8</f>
        <v>D</v>
      </c>
      <c r="AL6" s="31" t="str">
        <f>YearToDate!G8</f>
        <v>O</v>
      </c>
      <c r="AM6" s="31" t="str">
        <f>YearToDate!H8</f>
        <v>U</v>
      </c>
    </row>
    <row r="7" spans="1:39" ht="16.5" customHeight="1">
      <c r="A7" s="39">
        <v>1</v>
      </c>
      <c r="B7" s="40" t="str">
        <f>VLOOKUP(A7,YearToDate!$A$8:$B$39,2,0)</f>
        <v>Name 1</v>
      </c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48">
        <f>COUNTIF($C7:$AG7,AH$6)+0.5*COUNTIF($C7:$AG7,AH$6&amp;"H")+0.5*COUNTIF($C7:$AG7,"H"&amp;AH$6)</f>
        <v>0</v>
      </c>
      <c r="AI7" s="48">
        <f t="shared" ref="AI7:AM22" si="1">COUNTIF($C7:$AG7,AI$6)+0.5*COUNTIF($C7:$AG7,AI$6&amp;"H")+0.5*COUNTIF($C7:$AG7,"H"&amp;AI$6)</f>
        <v>0</v>
      </c>
      <c r="AJ7" s="48">
        <f t="shared" si="1"/>
        <v>0</v>
      </c>
      <c r="AK7" s="48">
        <f t="shared" si="1"/>
        <v>0</v>
      </c>
      <c r="AL7" s="48">
        <f t="shared" si="1"/>
        <v>0</v>
      </c>
      <c r="AM7" s="48">
        <f t="shared" si="1"/>
        <v>0</v>
      </c>
    </row>
    <row r="8" spans="1:39" ht="16.5" customHeight="1">
      <c r="A8" s="39">
        <v>2</v>
      </c>
      <c r="B8" s="40" t="str">
        <f>VLOOKUP(A8,YearToDate!$A$8:$B$39,2,0)</f>
        <v>Name 2</v>
      </c>
      <c r="C8" s="39"/>
      <c r="D8" s="39"/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48">
        <f t="shared" ref="AH8:AM36" si="2">COUNTIF($C8:$AG8,AH$6)+0.5*COUNTIF($C8:$AG8,AH$6&amp;"H")+0.5*COUNTIF($C8:$AG8,"H"&amp;AH$6)</f>
        <v>0</v>
      </c>
      <c r="AI8" s="48">
        <f t="shared" si="1"/>
        <v>0</v>
      </c>
      <c r="AJ8" s="48">
        <f t="shared" si="1"/>
        <v>0</v>
      </c>
      <c r="AK8" s="48">
        <f t="shared" si="1"/>
        <v>0</v>
      </c>
      <c r="AL8" s="48">
        <f t="shared" si="1"/>
        <v>0</v>
      </c>
      <c r="AM8" s="48">
        <f t="shared" si="1"/>
        <v>0</v>
      </c>
    </row>
    <row r="9" spans="1:39" ht="16.5" customHeight="1">
      <c r="A9" s="39">
        <v>3</v>
      </c>
      <c r="B9" s="40" t="str">
        <f>VLOOKUP(A9,YearToDate!$A$8:$B$39,2,0)</f>
        <v>Name 3</v>
      </c>
      <c r="C9" s="39"/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39"/>
      <c r="AF9" s="39"/>
      <c r="AG9" s="39"/>
      <c r="AH9" s="48">
        <f t="shared" si="2"/>
        <v>0</v>
      </c>
      <c r="AI9" s="48">
        <f t="shared" si="1"/>
        <v>0</v>
      </c>
      <c r="AJ9" s="48">
        <f t="shared" si="1"/>
        <v>0</v>
      </c>
      <c r="AK9" s="48">
        <f t="shared" si="1"/>
        <v>0</v>
      </c>
      <c r="AL9" s="48">
        <f t="shared" si="1"/>
        <v>0</v>
      </c>
      <c r="AM9" s="48">
        <f t="shared" si="1"/>
        <v>0</v>
      </c>
    </row>
    <row r="10" spans="1:39" ht="16.5" customHeight="1">
      <c r="A10" s="39">
        <v>4</v>
      </c>
      <c r="B10" s="40" t="str">
        <f>VLOOKUP(A10,YearToDate!$A$8:$B$39,2,0)</f>
        <v>Name 4</v>
      </c>
      <c r="C10" s="39"/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9"/>
      <c r="AH10" s="48">
        <f t="shared" si="2"/>
        <v>0</v>
      </c>
      <c r="AI10" s="48">
        <f t="shared" si="1"/>
        <v>0</v>
      </c>
      <c r="AJ10" s="48">
        <f t="shared" si="1"/>
        <v>0</v>
      </c>
      <c r="AK10" s="48">
        <f t="shared" si="1"/>
        <v>0</v>
      </c>
      <c r="AL10" s="48">
        <f t="shared" si="1"/>
        <v>0</v>
      </c>
      <c r="AM10" s="48">
        <f t="shared" si="1"/>
        <v>0</v>
      </c>
    </row>
    <row r="11" spans="1:39" ht="16.5" customHeight="1">
      <c r="A11" s="39">
        <v>5</v>
      </c>
      <c r="B11" s="40" t="str">
        <f>VLOOKUP(A11,YearToDate!$A$8:$B$39,2,0)</f>
        <v>Name 5</v>
      </c>
      <c r="C11" s="39"/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  <c r="AG11" s="39"/>
      <c r="AH11" s="48">
        <f t="shared" si="2"/>
        <v>0</v>
      </c>
      <c r="AI11" s="48">
        <f t="shared" si="1"/>
        <v>0</v>
      </c>
      <c r="AJ11" s="48">
        <f t="shared" si="1"/>
        <v>0</v>
      </c>
      <c r="AK11" s="48">
        <f t="shared" si="1"/>
        <v>0</v>
      </c>
      <c r="AL11" s="48">
        <f t="shared" si="1"/>
        <v>0</v>
      </c>
      <c r="AM11" s="48">
        <f t="shared" si="1"/>
        <v>0</v>
      </c>
    </row>
    <row r="12" spans="1:39" ht="16.5" customHeight="1">
      <c r="A12" s="39">
        <v>6</v>
      </c>
      <c r="B12" s="40">
        <f>VLOOKUP(A12,YearToDate!$A$8:$B$39,2,0)</f>
        <v>0</v>
      </c>
      <c r="C12" s="39"/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39"/>
      <c r="AD12" s="39"/>
      <c r="AE12" s="39"/>
      <c r="AF12" s="39"/>
      <c r="AG12" s="39"/>
      <c r="AH12" s="48">
        <f t="shared" si="2"/>
        <v>0</v>
      </c>
      <c r="AI12" s="48">
        <f t="shared" si="1"/>
        <v>0</v>
      </c>
      <c r="AJ12" s="48">
        <f t="shared" si="1"/>
        <v>0</v>
      </c>
      <c r="AK12" s="48">
        <f t="shared" si="1"/>
        <v>0</v>
      </c>
      <c r="AL12" s="48">
        <f t="shared" si="1"/>
        <v>0</v>
      </c>
      <c r="AM12" s="48">
        <f t="shared" si="1"/>
        <v>0</v>
      </c>
    </row>
    <row r="13" spans="1:39" ht="16.5" customHeight="1">
      <c r="A13" s="39">
        <v>7</v>
      </c>
      <c r="B13" s="40">
        <f>VLOOKUP(A13,YearToDate!$A$8:$B$39,2,0)</f>
        <v>0</v>
      </c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39"/>
      <c r="AG13" s="39"/>
      <c r="AH13" s="48">
        <f t="shared" si="2"/>
        <v>0</v>
      </c>
      <c r="AI13" s="48">
        <f t="shared" si="1"/>
        <v>0</v>
      </c>
      <c r="AJ13" s="48">
        <f t="shared" si="1"/>
        <v>0</v>
      </c>
      <c r="AK13" s="48">
        <f t="shared" si="1"/>
        <v>0</v>
      </c>
      <c r="AL13" s="48">
        <f t="shared" si="1"/>
        <v>0</v>
      </c>
      <c r="AM13" s="48">
        <f t="shared" si="1"/>
        <v>0</v>
      </c>
    </row>
    <row r="14" spans="1:39" ht="16.5" customHeight="1">
      <c r="A14" s="39">
        <v>8</v>
      </c>
      <c r="B14" s="40">
        <f>VLOOKUP(A14,YearToDate!$A$8:$B$39,2,0)</f>
        <v>0</v>
      </c>
      <c r="C14" s="39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9"/>
      <c r="AC14" s="39"/>
      <c r="AD14" s="39"/>
      <c r="AE14" s="39"/>
      <c r="AF14" s="39"/>
      <c r="AG14" s="39"/>
      <c r="AH14" s="48">
        <f t="shared" si="2"/>
        <v>0</v>
      </c>
      <c r="AI14" s="48">
        <f t="shared" si="1"/>
        <v>0</v>
      </c>
      <c r="AJ14" s="48">
        <f t="shared" si="1"/>
        <v>0</v>
      </c>
      <c r="AK14" s="48">
        <f t="shared" si="1"/>
        <v>0</v>
      </c>
      <c r="AL14" s="48">
        <f t="shared" si="1"/>
        <v>0</v>
      </c>
      <c r="AM14" s="48">
        <f t="shared" si="1"/>
        <v>0</v>
      </c>
    </row>
    <row r="15" spans="1:39" ht="16.5" customHeight="1">
      <c r="A15" s="39">
        <v>9</v>
      </c>
      <c r="B15" s="40">
        <f>VLOOKUP(A15,YearToDate!$A$8:$B$39,2,0)</f>
        <v>0</v>
      </c>
      <c r="C15" s="39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  <c r="AG15" s="39"/>
      <c r="AH15" s="48">
        <f t="shared" si="2"/>
        <v>0</v>
      </c>
      <c r="AI15" s="48">
        <f t="shared" si="1"/>
        <v>0</v>
      </c>
      <c r="AJ15" s="48">
        <f t="shared" si="1"/>
        <v>0</v>
      </c>
      <c r="AK15" s="48">
        <f t="shared" si="1"/>
        <v>0</v>
      </c>
      <c r="AL15" s="48">
        <f t="shared" si="1"/>
        <v>0</v>
      </c>
      <c r="AM15" s="48">
        <f t="shared" si="1"/>
        <v>0</v>
      </c>
    </row>
    <row r="16" spans="1:39" ht="16.5" customHeight="1">
      <c r="A16" s="39">
        <v>10</v>
      </c>
      <c r="B16" s="40">
        <f>VLOOKUP(A16,YearToDate!$A$8:$B$39,2,0)</f>
        <v>0</v>
      </c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  <c r="AD16" s="39"/>
      <c r="AE16" s="39"/>
      <c r="AF16" s="39"/>
      <c r="AG16" s="39"/>
      <c r="AH16" s="48">
        <f t="shared" si="2"/>
        <v>0</v>
      </c>
      <c r="AI16" s="48">
        <f t="shared" si="1"/>
        <v>0</v>
      </c>
      <c r="AJ16" s="48">
        <f t="shared" si="1"/>
        <v>0</v>
      </c>
      <c r="AK16" s="48">
        <f t="shared" si="1"/>
        <v>0</v>
      </c>
      <c r="AL16" s="48">
        <f t="shared" si="1"/>
        <v>0</v>
      </c>
      <c r="AM16" s="48">
        <f t="shared" si="1"/>
        <v>0</v>
      </c>
    </row>
    <row r="17" spans="1:39" ht="16.5" customHeight="1">
      <c r="A17" s="39">
        <v>11</v>
      </c>
      <c r="B17" s="40">
        <f>VLOOKUP(A17,YearToDate!$A$8:$B$39,2,0)</f>
        <v>0</v>
      </c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  <c r="AG17" s="39"/>
      <c r="AH17" s="48">
        <f t="shared" si="2"/>
        <v>0</v>
      </c>
      <c r="AI17" s="48">
        <f t="shared" si="1"/>
        <v>0</v>
      </c>
      <c r="AJ17" s="48">
        <f t="shared" si="1"/>
        <v>0</v>
      </c>
      <c r="AK17" s="48">
        <f t="shared" si="1"/>
        <v>0</v>
      </c>
      <c r="AL17" s="48">
        <f t="shared" si="1"/>
        <v>0</v>
      </c>
      <c r="AM17" s="48">
        <f t="shared" si="1"/>
        <v>0</v>
      </c>
    </row>
    <row r="18" spans="1:39" ht="16.5" customHeight="1">
      <c r="A18" s="39">
        <v>12</v>
      </c>
      <c r="B18" s="40">
        <f>VLOOKUP(A18,YearToDate!$A$8:$B$39,2,0)</f>
        <v>0</v>
      </c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  <c r="AG18" s="39"/>
      <c r="AH18" s="48">
        <f t="shared" si="2"/>
        <v>0</v>
      </c>
      <c r="AI18" s="48">
        <f t="shared" si="1"/>
        <v>0</v>
      </c>
      <c r="AJ18" s="48">
        <f t="shared" si="1"/>
        <v>0</v>
      </c>
      <c r="AK18" s="48">
        <f t="shared" si="1"/>
        <v>0</v>
      </c>
      <c r="AL18" s="48">
        <f t="shared" si="1"/>
        <v>0</v>
      </c>
      <c r="AM18" s="48">
        <f t="shared" si="1"/>
        <v>0</v>
      </c>
    </row>
    <row r="19" spans="1:39" ht="16.5" customHeight="1">
      <c r="A19" s="39">
        <v>13</v>
      </c>
      <c r="B19" s="40">
        <f>VLOOKUP(A19,YearToDate!$A$8:$B$39,2,0)</f>
        <v>0</v>
      </c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48">
        <f t="shared" si="2"/>
        <v>0</v>
      </c>
      <c r="AI19" s="48">
        <f t="shared" si="1"/>
        <v>0</v>
      </c>
      <c r="AJ19" s="48">
        <f t="shared" si="1"/>
        <v>0</v>
      </c>
      <c r="AK19" s="48">
        <f t="shared" si="1"/>
        <v>0</v>
      </c>
      <c r="AL19" s="48">
        <f t="shared" si="1"/>
        <v>0</v>
      </c>
      <c r="AM19" s="48">
        <f t="shared" si="1"/>
        <v>0</v>
      </c>
    </row>
    <row r="20" spans="1:39" ht="16.5" customHeight="1">
      <c r="A20" s="39">
        <v>14</v>
      </c>
      <c r="B20" s="40">
        <f>VLOOKUP(A20,YearToDate!$A$8:$B$39,2,0)</f>
        <v>0</v>
      </c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  <c r="AA20" s="39"/>
      <c r="AB20" s="39"/>
      <c r="AC20" s="39"/>
      <c r="AD20" s="39"/>
      <c r="AE20" s="39"/>
      <c r="AF20" s="39"/>
      <c r="AG20" s="39"/>
      <c r="AH20" s="48">
        <f t="shared" si="2"/>
        <v>0</v>
      </c>
      <c r="AI20" s="48">
        <f t="shared" si="1"/>
        <v>0</v>
      </c>
      <c r="AJ20" s="48">
        <f t="shared" si="1"/>
        <v>0</v>
      </c>
      <c r="AK20" s="48">
        <f t="shared" si="1"/>
        <v>0</v>
      </c>
      <c r="AL20" s="48">
        <f t="shared" si="1"/>
        <v>0</v>
      </c>
      <c r="AM20" s="48">
        <f t="shared" si="1"/>
        <v>0</v>
      </c>
    </row>
    <row r="21" spans="1:39" ht="16.5" customHeight="1">
      <c r="A21" s="39">
        <v>15</v>
      </c>
      <c r="B21" s="40">
        <f>VLOOKUP(A21,YearToDate!$A$8:$B$39,2,0)</f>
        <v>0</v>
      </c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  <c r="AG21" s="39"/>
      <c r="AH21" s="48">
        <f t="shared" si="2"/>
        <v>0</v>
      </c>
      <c r="AI21" s="48">
        <f t="shared" si="1"/>
        <v>0</v>
      </c>
      <c r="AJ21" s="48">
        <f t="shared" si="1"/>
        <v>0</v>
      </c>
      <c r="AK21" s="48">
        <f t="shared" si="1"/>
        <v>0</v>
      </c>
      <c r="AL21" s="48">
        <f t="shared" si="1"/>
        <v>0</v>
      </c>
      <c r="AM21" s="48">
        <f t="shared" si="1"/>
        <v>0</v>
      </c>
    </row>
    <row r="22" spans="1:39" ht="16.5" customHeight="1">
      <c r="A22" s="39">
        <v>16</v>
      </c>
      <c r="B22" s="40">
        <f>VLOOKUP(A22,YearToDate!$A$8:$B$39,2,0)</f>
        <v>0</v>
      </c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H22" s="48">
        <f t="shared" si="2"/>
        <v>0</v>
      </c>
      <c r="AI22" s="48">
        <f t="shared" si="1"/>
        <v>0</v>
      </c>
      <c r="AJ22" s="48">
        <f t="shared" si="1"/>
        <v>0</v>
      </c>
      <c r="AK22" s="48">
        <f t="shared" si="1"/>
        <v>0</v>
      </c>
      <c r="AL22" s="48">
        <f t="shared" si="1"/>
        <v>0</v>
      </c>
      <c r="AM22" s="48">
        <f t="shared" si="1"/>
        <v>0</v>
      </c>
    </row>
    <row r="23" spans="1:39" ht="16.5" customHeight="1">
      <c r="A23" s="39">
        <v>17</v>
      </c>
      <c r="B23" s="40">
        <f>VLOOKUP(A23,YearToDate!$A$8:$B$39,2,0)</f>
        <v>0</v>
      </c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39"/>
      <c r="AG23" s="39"/>
      <c r="AH23" s="48">
        <f t="shared" si="2"/>
        <v>0</v>
      </c>
      <c r="AI23" s="48">
        <f t="shared" si="2"/>
        <v>0</v>
      </c>
      <c r="AJ23" s="48">
        <f t="shared" si="2"/>
        <v>0</v>
      </c>
      <c r="AK23" s="48">
        <f t="shared" si="2"/>
        <v>0</v>
      </c>
      <c r="AL23" s="48">
        <f t="shared" si="2"/>
        <v>0</v>
      </c>
      <c r="AM23" s="48">
        <f t="shared" si="2"/>
        <v>0</v>
      </c>
    </row>
    <row r="24" spans="1:39" ht="16.5" customHeight="1">
      <c r="A24" s="39">
        <v>18</v>
      </c>
      <c r="B24" s="40">
        <f>VLOOKUP(A24,YearToDate!$A$8:$B$39,2,0)</f>
        <v>0</v>
      </c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39"/>
      <c r="AG24" s="39"/>
      <c r="AH24" s="48">
        <f t="shared" si="2"/>
        <v>0</v>
      </c>
      <c r="AI24" s="48">
        <f t="shared" si="2"/>
        <v>0</v>
      </c>
      <c r="AJ24" s="48">
        <f t="shared" si="2"/>
        <v>0</v>
      </c>
      <c r="AK24" s="48">
        <f t="shared" si="2"/>
        <v>0</v>
      </c>
      <c r="AL24" s="48">
        <f t="shared" si="2"/>
        <v>0</v>
      </c>
      <c r="AM24" s="48">
        <f t="shared" si="2"/>
        <v>0</v>
      </c>
    </row>
    <row r="25" spans="1:39" ht="16.5" customHeight="1">
      <c r="A25" s="39">
        <v>19</v>
      </c>
      <c r="B25" s="40">
        <f>VLOOKUP(A25,YearToDate!$A$8:$B$39,2,0)</f>
        <v>0</v>
      </c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  <c r="AA25" s="39"/>
      <c r="AB25" s="39"/>
      <c r="AC25" s="39"/>
      <c r="AD25" s="39"/>
      <c r="AE25" s="39"/>
      <c r="AF25" s="39"/>
      <c r="AG25" s="39"/>
      <c r="AH25" s="48">
        <f t="shared" si="2"/>
        <v>0</v>
      </c>
      <c r="AI25" s="48">
        <f t="shared" si="2"/>
        <v>0</v>
      </c>
      <c r="AJ25" s="48">
        <f t="shared" si="2"/>
        <v>0</v>
      </c>
      <c r="AK25" s="48">
        <f t="shared" si="2"/>
        <v>0</v>
      </c>
      <c r="AL25" s="48">
        <f t="shared" si="2"/>
        <v>0</v>
      </c>
      <c r="AM25" s="48">
        <f t="shared" si="2"/>
        <v>0</v>
      </c>
    </row>
    <row r="26" spans="1:39" ht="16.5" customHeight="1">
      <c r="A26" s="39">
        <v>20</v>
      </c>
      <c r="B26" s="40">
        <f>VLOOKUP(A26,YearToDate!$A$8:$B$39,2,0)</f>
        <v>0</v>
      </c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  <c r="AA26" s="39"/>
      <c r="AB26" s="39"/>
      <c r="AC26" s="39"/>
      <c r="AD26" s="39"/>
      <c r="AE26" s="39"/>
      <c r="AF26" s="39"/>
      <c r="AG26" s="39"/>
      <c r="AH26" s="48">
        <f t="shared" si="2"/>
        <v>0</v>
      </c>
      <c r="AI26" s="48">
        <f t="shared" si="2"/>
        <v>0</v>
      </c>
      <c r="AJ26" s="48">
        <f t="shared" si="2"/>
        <v>0</v>
      </c>
      <c r="AK26" s="48">
        <f t="shared" si="2"/>
        <v>0</v>
      </c>
      <c r="AL26" s="48">
        <f t="shared" si="2"/>
        <v>0</v>
      </c>
      <c r="AM26" s="48">
        <f t="shared" si="2"/>
        <v>0</v>
      </c>
    </row>
    <row r="27" spans="1:39" ht="16.5" customHeight="1">
      <c r="A27" s="39">
        <v>21</v>
      </c>
      <c r="B27" s="40">
        <f>VLOOKUP(A27,YearToDate!$A$8:$B$39,2,0)</f>
        <v>0</v>
      </c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  <c r="AA27" s="39"/>
      <c r="AB27" s="39"/>
      <c r="AC27" s="39"/>
      <c r="AD27" s="39"/>
      <c r="AE27" s="39"/>
      <c r="AF27" s="39"/>
      <c r="AG27" s="39"/>
      <c r="AH27" s="48">
        <f t="shared" si="2"/>
        <v>0</v>
      </c>
      <c r="AI27" s="48">
        <f t="shared" si="2"/>
        <v>0</v>
      </c>
      <c r="AJ27" s="48">
        <f t="shared" si="2"/>
        <v>0</v>
      </c>
      <c r="AK27" s="48">
        <f t="shared" si="2"/>
        <v>0</v>
      </c>
      <c r="AL27" s="48">
        <f t="shared" si="2"/>
        <v>0</v>
      </c>
      <c r="AM27" s="48">
        <f t="shared" si="2"/>
        <v>0</v>
      </c>
    </row>
    <row r="28" spans="1:39" ht="16.5" customHeight="1">
      <c r="A28" s="39">
        <v>22</v>
      </c>
      <c r="B28" s="40">
        <f>VLOOKUP(A28,YearToDate!$A$8:$B$39,2,0)</f>
        <v>0</v>
      </c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  <c r="AA28" s="39"/>
      <c r="AB28" s="39"/>
      <c r="AC28" s="39"/>
      <c r="AD28" s="39"/>
      <c r="AE28" s="39"/>
      <c r="AF28" s="39"/>
      <c r="AG28" s="39"/>
      <c r="AH28" s="48">
        <f t="shared" si="2"/>
        <v>0</v>
      </c>
      <c r="AI28" s="48">
        <f t="shared" si="2"/>
        <v>0</v>
      </c>
      <c r="AJ28" s="48">
        <f t="shared" si="2"/>
        <v>0</v>
      </c>
      <c r="AK28" s="48">
        <f t="shared" si="2"/>
        <v>0</v>
      </c>
      <c r="AL28" s="48">
        <f t="shared" si="2"/>
        <v>0</v>
      </c>
      <c r="AM28" s="48">
        <f t="shared" si="2"/>
        <v>0</v>
      </c>
    </row>
    <row r="29" spans="1:39" ht="16.5" customHeight="1">
      <c r="A29" s="39">
        <v>23</v>
      </c>
      <c r="B29" s="40">
        <f>VLOOKUP(A29,YearToDate!$A$8:$B$39,2,0)</f>
        <v>0</v>
      </c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  <c r="AA29" s="39"/>
      <c r="AB29" s="39"/>
      <c r="AC29" s="39"/>
      <c r="AD29" s="39"/>
      <c r="AE29" s="39"/>
      <c r="AF29" s="39"/>
      <c r="AG29" s="39"/>
      <c r="AH29" s="48">
        <f t="shared" si="2"/>
        <v>0</v>
      </c>
      <c r="AI29" s="48">
        <f t="shared" si="2"/>
        <v>0</v>
      </c>
      <c r="AJ29" s="48">
        <f t="shared" si="2"/>
        <v>0</v>
      </c>
      <c r="AK29" s="48">
        <f t="shared" si="2"/>
        <v>0</v>
      </c>
      <c r="AL29" s="48">
        <f t="shared" si="2"/>
        <v>0</v>
      </c>
      <c r="AM29" s="48">
        <f t="shared" si="2"/>
        <v>0</v>
      </c>
    </row>
    <row r="30" spans="1:39" ht="16.5" customHeight="1">
      <c r="A30" s="39">
        <v>24</v>
      </c>
      <c r="B30" s="40">
        <f>VLOOKUP(A30,YearToDate!$A$8:$B$39,2,0)</f>
        <v>0</v>
      </c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39"/>
      <c r="AH30" s="48">
        <f t="shared" si="2"/>
        <v>0</v>
      </c>
      <c r="AI30" s="48">
        <f t="shared" si="2"/>
        <v>0</v>
      </c>
      <c r="AJ30" s="48">
        <f t="shared" si="2"/>
        <v>0</v>
      </c>
      <c r="AK30" s="48">
        <f t="shared" si="2"/>
        <v>0</v>
      </c>
      <c r="AL30" s="48">
        <f t="shared" si="2"/>
        <v>0</v>
      </c>
      <c r="AM30" s="48">
        <f t="shared" si="2"/>
        <v>0</v>
      </c>
    </row>
    <row r="31" spans="1:39" ht="16.5" customHeight="1">
      <c r="A31" s="39">
        <v>25</v>
      </c>
      <c r="B31" s="40">
        <f>VLOOKUP(A31,YearToDate!$A$8:$B$39,2,0)</f>
        <v>0</v>
      </c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  <c r="AA31" s="39"/>
      <c r="AB31" s="39"/>
      <c r="AC31" s="39"/>
      <c r="AD31" s="39"/>
      <c r="AE31" s="39"/>
      <c r="AF31" s="39"/>
      <c r="AG31" s="39"/>
      <c r="AH31" s="48">
        <f t="shared" si="2"/>
        <v>0</v>
      </c>
      <c r="AI31" s="48">
        <f t="shared" si="2"/>
        <v>0</v>
      </c>
      <c r="AJ31" s="48">
        <f t="shared" si="2"/>
        <v>0</v>
      </c>
      <c r="AK31" s="48">
        <f t="shared" si="2"/>
        <v>0</v>
      </c>
      <c r="AL31" s="48">
        <f t="shared" si="2"/>
        <v>0</v>
      </c>
      <c r="AM31" s="48">
        <f t="shared" si="2"/>
        <v>0</v>
      </c>
    </row>
    <row r="32" spans="1:39" ht="16.5" customHeight="1">
      <c r="A32" s="39">
        <v>26</v>
      </c>
      <c r="B32" s="40">
        <f>VLOOKUP(A32,YearToDate!$A$8:$B$39,2,0)</f>
        <v>0</v>
      </c>
      <c r="C32" s="39"/>
      <c r="D32" s="39"/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  <c r="AA32" s="39"/>
      <c r="AB32" s="39"/>
      <c r="AC32" s="39"/>
      <c r="AD32" s="39"/>
      <c r="AE32" s="39"/>
      <c r="AF32" s="39"/>
      <c r="AG32" s="39"/>
      <c r="AH32" s="48">
        <f t="shared" si="2"/>
        <v>0</v>
      </c>
      <c r="AI32" s="48">
        <f t="shared" si="2"/>
        <v>0</v>
      </c>
      <c r="AJ32" s="48">
        <f t="shared" si="2"/>
        <v>0</v>
      </c>
      <c r="AK32" s="48">
        <f t="shared" si="2"/>
        <v>0</v>
      </c>
      <c r="AL32" s="48">
        <f t="shared" si="2"/>
        <v>0</v>
      </c>
      <c r="AM32" s="48">
        <f t="shared" si="2"/>
        <v>0</v>
      </c>
    </row>
    <row r="33" spans="1:39" ht="16.5" customHeight="1">
      <c r="A33" s="39">
        <v>27</v>
      </c>
      <c r="B33" s="40">
        <f>VLOOKUP(A33,YearToDate!$A$8:$B$39,2,0)</f>
        <v>0</v>
      </c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  <c r="AA33" s="39"/>
      <c r="AB33" s="39"/>
      <c r="AC33" s="39"/>
      <c r="AD33" s="39"/>
      <c r="AE33" s="39"/>
      <c r="AF33" s="39"/>
      <c r="AG33" s="39"/>
      <c r="AH33" s="48">
        <f t="shared" si="2"/>
        <v>0</v>
      </c>
      <c r="AI33" s="48">
        <f t="shared" si="2"/>
        <v>0</v>
      </c>
      <c r="AJ33" s="48">
        <f t="shared" si="2"/>
        <v>0</v>
      </c>
      <c r="AK33" s="48">
        <f t="shared" si="2"/>
        <v>0</v>
      </c>
      <c r="AL33" s="48">
        <f t="shared" si="2"/>
        <v>0</v>
      </c>
      <c r="AM33" s="48">
        <f t="shared" si="2"/>
        <v>0</v>
      </c>
    </row>
    <row r="34" spans="1:39" ht="16.5" customHeight="1">
      <c r="A34" s="39">
        <v>28</v>
      </c>
      <c r="B34" s="40">
        <f>VLOOKUP(A34,YearToDate!$A$8:$B$39,2,0)</f>
        <v>0</v>
      </c>
      <c r="C34" s="39"/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  <c r="AA34" s="39"/>
      <c r="AB34" s="39"/>
      <c r="AC34" s="39"/>
      <c r="AD34" s="39"/>
      <c r="AE34" s="39"/>
      <c r="AF34" s="39"/>
      <c r="AG34" s="39"/>
      <c r="AH34" s="48">
        <f t="shared" si="2"/>
        <v>0</v>
      </c>
      <c r="AI34" s="48">
        <f t="shared" si="2"/>
        <v>0</v>
      </c>
      <c r="AJ34" s="48">
        <f t="shared" si="2"/>
        <v>0</v>
      </c>
      <c r="AK34" s="48">
        <f t="shared" si="2"/>
        <v>0</v>
      </c>
      <c r="AL34" s="48">
        <f t="shared" si="2"/>
        <v>0</v>
      </c>
      <c r="AM34" s="48">
        <f t="shared" si="2"/>
        <v>0</v>
      </c>
    </row>
    <row r="35" spans="1:39" ht="16.5" customHeight="1">
      <c r="A35" s="39">
        <v>29</v>
      </c>
      <c r="B35" s="40">
        <f>VLOOKUP(A35,YearToDate!$A$8:$B$39,2,0)</f>
        <v>0</v>
      </c>
      <c r="C35" s="39"/>
      <c r="D35" s="39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  <c r="AA35" s="39"/>
      <c r="AB35" s="39"/>
      <c r="AC35" s="39"/>
      <c r="AD35" s="39"/>
      <c r="AE35" s="39"/>
      <c r="AF35" s="39"/>
      <c r="AG35" s="39"/>
      <c r="AH35" s="48">
        <f t="shared" si="2"/>
        <v>0</v>
      </c>
      <c r="AI35" s="48">
        <f t="shared" si="2"/>
        <v>0</v>
      </c>
      <c r="AJ35" s="48">
        <f t="shared" si="2"/>
        <v>0</v>
      </c>
      <c r="AK35" s="48">
        <f t="shared" si="2"/>
        <v>0</v>
      </c>
      <c r="AL35" s="48">
        <f t="shared" si="2"/>
        <v>0</v>
      </c>
      <c r="AM35" s="48">
        <f t="shared" si="2"/>
        <v>0</v>
      </c>
    </row>
    <row r="36" spans="1:39" ht="16.5" customHeight="1">
      <c r="A36" s="39">
        <v>30</v>
      </c>
      <c r="B36" s="40">
        <f>VLOOKUP(A36,YearToDate!$A$8:$B$39,2,0)</f>
        <v>0</v>
      </c>
      <c r="C36" s="39"/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  <c r="AA36" s="39"/>
      <c r="AB36" s="39"/>
      <c r="AC36" s="39"/>
      <c r="AD36" s="39"/>
      <c r="AE36" s="39"/>
      <c r="AF36" s="39"/>
      <c r="AG36" s="39"/>
      <c r="AH36" s="48">
        <f t="shared" si="2"/>
        <v>0</v>
      </c>
      <c r="AI36" s="48">
        <f t="shared" si="2"/>
        <v>0</v>
      </c>
      <c r="AJ36" s="48">
        <f t="shared" si="2"/>
        <v>0</v>
      </c>
      <c r="AK36" s="48">
        <f t="shared" si="2"/>
        <v>0</v>
      </c>
      <c r="AL36" s="48">
        <f t="shared" si="2"/>
        <v>0</v>
      </c>
      <c r="AM36" s="48">
        <f t="shared" si="2"/>
        <v>0</v>
      </c>
    </row>
    <row r="37" spans="1:39" s="28" customFormat="1" ht="16.5" customHeight="1">
      <c r="A37" s="32"/>
      <c r="B37" s="33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49"/>
      <c r="AI37" s="49"/>
      <c r="AJ37" s="49"/>
      <c r="AK37" s="49"/>
      <c r="AL37" s="49"/>
      <c r="AM37" s="49"/>
    </row>
    <row r="38" spans="1:39" ht="16.5" customHeight="1">
      <c r="A38" s="29" t="str">
        <f>HYPERLINK("https://www.vertex42.com/templates/employee-leave-tracker.html","https://www.vertex42.com/templates/employee-leave-tracker.html")</f>
        <v>https://www.vertex42.com/templates/employee-leave-tracker.html</v>
      </c>
      <c r="B38" s="35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AG38" s="37" t="s">
        <v>3</v>
      </c>
      <c r="AH38" s="50">
        <f t="shared" ref="AH38:AM38" si="3">SUM(AH7:AH37)</f>
        <v>0</v>
      </c>
      <c r="AI38" s="50">
        <f t="shared" si="3"/>
        <v>0</v>
      </c>
      <c r="AJ38" s="50">
        <f t="shared" si="3"/>
        <v>0</v>
      </c>
      <c r="AK38" s="50">
        <f t="shared" si="3"/>
        <v>0</v>
      </c>
      <c r="AL38" s="50">
        <f t="shared" si="3"/>
        <v>0</v>
      </c>
      <c r="AM38" s="50">
        <f t="shared" si="3"/>
        <v>0</v>
      </c>
    </row>
    <row r="39" spans="1:39">
      <c r="A39" s="73"/>
      <c r="B39" s="73"/>
    </row>
  </sheetData>
  <mergeCells count="3">
    <mergeCell ref="A39:B39"/>
    <mergeCell ref="C4:AG4"/>
    <mergeCell ref="AH4:AM4"/>
  </mergeCells>
  <conditionalFormatting sqref="C6:AG6">
    <cfRule type="cellIs" dxfId="15" priority="3" stopIfTrue="1" operator="equal">
      <formula>""</formula>
    </cfRule>
  </conditionalFormatting>
  <conditionalFormatting sqref="C7:AG36">
    <cfRule type="expression" dxfId="14" priority="5" stopIfTrue="1">
      <formula>C$6=""</formula>
    </cfRule>
  </conditionalFormatting>
  <dataValidations count="1">
    <dataValidation type="list" allowBlank="1" sqref="C7:AG36">
      <formula1>$AH$6:$AM$6</formula1>
    </dataValidation>
  </dataValidations>
  <printOptions horizontalCentered="1"/>
  <pageMargins left="0.25" right="0.25" top="0.25" bottom="0.25" header="0.5" footer="0.5"/>
  <pageSetup scale="95" orientation="landscape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stopIfTrue="1" id="{00000000-000E-0000-0500-000002000000}">
            <xm:f>OR(WEEKDAY(C$6,1)=YearToDate!$K$23,WEEKDAY(C$6,1)=YearToDate!$K$25)</xm:f>
            <x14:dxf>
              <fill>
                <patternFill>
                  <bgColor indexed="22"/>
                </patternFill>
              </fill>
            </x14:dxf>
          </x14:cfRule>
          <xm:sqref>C6:AG36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M39"/>
  <sheetViews>
    <sheetView showGridLines="0" workbookViewId="0"/>
  </sheetViews>
  <sheetFormatPr defaultColWidth="9.109375" defaultRowHeight="13.2"/>
  <cols>
    <col min="1" max="1" width="5.44140625" style="18" customWidth="1"/>
    <col min="2" max="2" width="18.6640625" style="18" customWidth="1"/>
    <col min="3" max="33" width="3.33203125" style="18" customWidth="1"/>
    <col min="34" max="39" width="4.33203125" style="18" customWidth="1"/>
    <col min="40" max="16384" width="9.109375" style="18"/>
  </cols>
  <sheetData>
    <row r="1" spans="1:39" ht="26.25" customHeight="1">
      <c r="A1" s="17" t="str">
        <f>"June "&amp;YearToDate!$B$3</f>
        <v>June 2024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26" t="s">
        <v>14</v>
      </c>
    </row>
    <row r="2" spans="1:39">
      <c r="AM2" s="27" t="s">
        <v>26</v>
      </c>
    </row>
    <row r="4" spans="1:39" ht="21.9" customHeight="1">
      <c r="A4" s="63" t="s">
        <v>18</v>
      </c>
      <c r="B4" s="64"/>
      <c r="C4" s="74" t="str">
        <f>YearToDate!$A$5</f>
        <v>V = Vacation,  S = Sick, P = Personal, D = Disability, O = Other Paid, U = Unpaid</v>
      </c>
      <c r="D4" s="74"/>
      <c r="E4" s="74"/>
      <c r="F4" s="74"/>
      <c r="G4" s="74"/>
      <c r="H4" s="74"/>
      <c r="I4" s="74"/>
      <c r="J4" s="74"/>
      <c r="K4" s="74"/>
      <c r="L4" s="74"/>
      <c r="M4" s="74"/>
      <c r="N4" s="74"/>
      <c r="O4" s="74"/>
      <c r="P4" s="74"/>
      <c r="Q4" s="74"/>
      <c r="R4" s="74"/>
      <c r="S4" s="74"/>
      <c r="T4" s="74"/>
      <c r="U4" s="74"/>
      <c r="V4" s="74"/>
      <c r="W4" s="74"/>
      <c r="X4" s="74"/>
      <c r="Y4" s="74"/>
      <c r="Z4" s="74"/>
      <c r="AA4" s="74"/>
      <c r="AB4" s="74"/>
      <c r="AC4" s="74"/>
      <c r="AD4" s="74"/>
      <c r="AE4" s="74"/>
      <c r="AF4" s="74"/>
      <c r="AG4" s="74"/>
      <c r="AH4" s="71" t="s">
        <v>0</v>
      </c>
      <c r="AI4" s="71"/>
      <c r="AJ4" s="71"/>
      <c r="AK4" s="71"/>
      <c r="AL4" s="71"/>
      <c r="AM4" s="71"/>
    </row>
    <row r="5" spans="1:39" ht="16.5" customHeight="1">
      <c r="A5" s="61"/>
      <c r="B5" s="62"/>
      <c r="C5" s="30" t="str">
        <f>IF(C6="","",INDEX({"Su";"M";"Tu";"W";"Th";"F";"Sa"},WEEKDAY(C6,1)))</f>
        <v>Sa</v>
      </c>
      <c r="D5" s="30" t="str">
        <f>IF(D6="","",INDEX({"Su";"M";"Tu";"W";"Th";"F";"Sa"},WEEKDAY(D6,1)))</f>
        <v>Su</v>
      </c>
      <c r="E5" s="30" t="str">
        <f>IF(E6="","",INDEX({"Su";"M";"Tu";"W";"Th";"F";"Sa"},WEEKDAY(E6,1)))</f>
        <v>M</v>
      </c>
      <c r="F5" s="30" t="str">
        <f>IF(F6="","",INDEX({"Su";"M";"Tu";"W";"Th";"F";"Sa"},WEEKDAY(F6,1)))</f>
        <v>Tu</v>
      </c>
      <c r="G5" s="30" t="str">
        <f>IF(G6="","",INDEX({"Su";"M";"Tu";"W";"Th";"F";"Sa"},WEEKDAY(G6,1)))</f>
        <v>W</v>
      </c>
      <c r="H5" s="30" t="str">
        <f>IF(H6="","",INDEX({"Su";"M";"Tu";"W";"Th";"F";"Sa"},WEEKDAY(H6,1)))</f>
        <v>Th</v>
      </c>
      <c r="I5" s="30" t="str">
        <f>IF(I6="","",INDEX({"Su";"M";"Tu";"W";"Th";"F";"Sa"},WEEKDAY(I6,1)))</f>
        <v>F</v>
      </c>
      <c r="J5" s="30" t="str">
        <f>IF(J6="","",INDEX({"Su";"M";"Tu";"W";"Th";"F";"Sa"},WEEKDAY(J6,1)))</f>
        <v>Sa</v>
      </c>
      <c r="K5" s="30" t="str">
        <f>IF(K6="","",INDEX({"Su";"M";"Tu";"W";"Th";"F";"Sa"},WEEKDAY(K6,1)))</f>
        <v>Su</v>
      </c>
      <c r="L5" s="30" t="str">
        <f>IF(L6="","",INDEX({"Su";"M";"Tu";"W";"Th";"F";"Sa"},WEEKDAY(L6,1)))</f>
        <v>M</v>
      </c>
      <c r="M5" s="30" t="str">
        <f>IF(M6="","",INDEX({"Su";"M";"Tu";"W";"Th";"F";"Sa"},WEEKDAY(M6,1)))</f>
        <v>Tu</v>
      </c>
      <c r="N5" s="30" t="str">
        <f>IF(N6="","",INDEX({"Su";"M";"Tu";"W";"Th";"F";"Sa"},WEEKDAY(N6,1)))</f>
        <v>W</v>
      </c>
      <c r="O5" s="30" t="str">
        <f>IF(O6="","",INDEX({"Su";"M";"Tu";"W";"Th";"F";"Sa"},WEEKDAY(O6,1)))</f>
        <v>Th</v>
      </c>
      <c r="P5" s="30" t="str">
        <f>IF(P6="","",INDEX({"Su";"M";"Tu";"W";"Th";"F";"Sa"},WEEKDAY(P6,1)))</f>
        <v>F</v>
      </c>
      <c r="Q5" s="30" t="str">
        <f>IF(Q6="","",INDEX({"Su";"M";"Tu";"W";"Th";"F";"Sa"},WEEKDAY(Q6,1)))</f>
        <v>Sa</v>
      </c>
      <c r="R5" s="30" t="str">
        <f>IF(R6="","",INDEX({"Su";"M";"Tu";"W";"Th";"F";"Sa"},WEEKDAY(R6,1)))</f>
        <v>Su</v>
      </c>
      <c r="S5" s="30" t="str">
        <f>IF(S6="","",INDEX({"Su";"M";"Tu";"W";"Th";"F";"Sa"},WEEKDAY(S6,1)))</f>
        <v>M</v>
      </c>
      <c r="T5" s="30" t="str">
        <f>IF(T6="","",INDEX({"Su";"M";"Tu";"W";"Th";"F";"Sa"},WEEKDAY(T6,1)))</f>
        <v>Tu</v>
      </c>
      <c r="U5" s="30" t="str">
        <f>IF(U6="","",INDEX({"Su";"M";"Tu";"W";"Th";"F";"Sa"},WEEKDAY(U6,1)))</f>
        <v>W</v>
      </c>
      <c r="V5" s="30" t="str">
        <f>IF(V6="","",INDEX({"Su";"M";"Tu";"W";"Th";"F";"Sa"},WEEKDAY(V6,1)))</f>
        <v>Th</v>
      </c>
      <c r="W5" s="30" t="str">
        <f>IF(W6="","",INDEX({"Su";"M";"Tu";"W";"Th";"F";"Sa"},WEEKDAY(W6,1)))</f>
        <v>F</v>
      </c>
      <c r="X5" s="30" t="str">
        <f>IF(X6="","",INDEX({"Su";"M";"Tu";"W";"Th";"F";"Sa"},WEEKDAY(X6,1)))</f>
        <v>Sa</v>
      </c>
      <c r="Y5" s="30" t="str">
        <f>IF(Y6="","",INDEX({"Su";"M";"Tu";"W";"Th";"F";"Sa"},WEEKDAY(Y6,1)))</f>
        <v>Su</v>
      </c>
      <c r="Z5" s="30" t="str">
        <f>IF(Z6="","",INDEX({"Su";"M";"Tu";"W";"Th";"F";"Sa"},WEEKDAY(Z6,1)))</f>
        <v>M</v>
      </c>
      <c r="AA5" s="30" t="str">
        <f>IF(AA6="","",INDEX({"Su";"M";"Tu";"W";"Th";"F";"Sa"},WEEKDAY(AA6,1)))</f>
        <v>Tu</v>
      </c>
      <c r="AB5" s="30" t="str">
        <f>IF(AB6="","",INDEX({"Su";"M";"Tu";"W";"Th";"F";"Sa"},WEEKDAY(AB6,1)))</f>
        <v>W</v>
      </c>
      <c r="AC5" s="30" t="str">
        <f>IF(AC6="","",INDEX({"Su";"M";"Tu";"W";"Th";"F";"Sa"},WEEKDAY(AC6,1)))</f>
        <v>Th</v>
      </c>
      <c r="AD5" s="30" t="str">
        <f>IF(AD6="","",INDEX({"Su";"M";"Tu";"W";"Th";"F";"Sa"},WEEKDAY(AD6,1)))</f>
        <v>F</v>
      </c>
      <c r="AE5" s="30" t="str">
        <f>IF(AE6="","",INDEX({"Su";"M";"Tu";"W";"Th";"F";"Sa"},WEEKDAY(AE6,1)))</f>
        <v>Sa</v>
      </c>
      <c r="AF5" s="30" t="str">
        <f>IF(AF6="","",INDEX({"Su";"M";"Tu";"W";"Th";"F";"Sa"},WEEKDAY(AF6,1)))</f>
        <v>Su</v>
      </c>
      <c r="AG5" s="30" t="str">
        <f>IF(AG6="","",INDEX({"Su";"M";"Tu";"W";"Th";"F";"Sa"},WEEKDAY(AG6,1)))</f>
        <v/>
      </c>
      <c r="AH5" s="65"/>
      <c r="AI5" s="65"/>
      <c r="AJ5" s="65"/>
      <c r="AK5" s="65"/>
      <c r="AL5" s="65"/>
      <c r="AM5" s="65"/>
    </row>
    <row r="6" spans="1:39" ht="16.5" customHeight="1">
      <c r="A6" s="46" t="s">
        <v>7</v>
      </c>
      <c r="B6" s="38" t="s">
        <v>8</v>
      </c>
      <c r="C6" s="44">
        <f>DATE(YearToDate!$B$3,6,1)</f>
        <v>45444</v>
      </c>
      <c r="D6" s="44">
        <f>C6+1</f>
        <v>45445</v>
      </c>
      <c r="E6" s="44">
        <f t="shared" ref="E6:AD6" si="0">D6+1</f>
        <v>45446</v>
      </c>
      <c r="F6" s="44">
        <f t="shared" si="0"/>
        <v>45447</v>
      </c>
      <c r="G6" s="44">
        <f>F6+1</f>
        <v>45448</v>
      </c>
      <c r="H6" s="44">
        <f t="shared" si="0"/>
        <v>45449</v>
      </c>
      <c r="I6" s="44">
        <f t="shared" si="0"/>
        <v>45450</v>
      </c>
      <c r="J6" s="44">
        <f t="shared" si="0"/>
        <v>45451</v>
      </c>
      <c r="K6" s="44">
        <f t="shared" si="0"/>
        <v>45452</v>
      </c>
      <c r="L6" s="44">
        <f t="shared" si="0"/>
        <v>45453</v>
      </c>
      <c r="M6" s="44">
        <f t="shared" si="0"/>
        <v>45454</v>
      </c>
      <c r="N6" s="44">
        <f t="shared" si="0"/>
        <v>45455</v>
      </c>
      <c r="O6" s="44">
        <f t="shared" si="0"/>
        <v>45456</v>
      </c>
      <c r="P6" s="44">
        <f t="shared" si="0"/>
        <v>45457</v>
      </c>
      <c r="Q6" s="44">
        <f t="shared" si="0"/>
        <v>45458</v>
      </c>
      <c r="R6" s="44">
        <f t="shared" si="0"/>
        <v>45459</v>
      </c>
      <c r="S6" s="44">
        <f t="shared" si="0"/>
        <v>45460</v>
      </c>
      <c r="T6" s="44">
        <f t="shared" si="0"/>
        <v>45461</v>
      </c>
      <c r="U6" s="44">
        <f t="shared" si="0"/>
        <v>45462</v>
      </c>
      <c r="V6" s="44">
        <f t="shared" si="0"/>
        <v>45463</v>
      </c>
      <c r="W6" s="44">
        <f t="shared" si="0"/>
        <v>45464</v>
      </c>
      <c r="X6" s="44">
        <f t="shared" si="0"/>
        <v>45465</v>
      </c>
      <c r="Y6" s="44">
        <f t="shared" si="0"/>
        <v>45466</v>
      </c>
      <c r="Z6" s="44">
        <f t="shared" si="0"/>
        <v>45467</v>
      </c>
      <c r="AA6" s="44">
        <f t="shared" si="0"/>
        <v>45468</v>
      </c>
      <c r="AB6" s="44">
        <f t="shared" si="0"/>
        <v>45469</v>
      </c>
      <c r="AC6" s="44">
        <f t="shared" si="0"/>
        <v>45470</v>
      </c>
      <c r="AD6" s="44">
        <f t="shared" si="0"/>
        <v>45471</v>
      </c>
      <c r="AE6" s="44">
        <f>IF(MONTH($AD6+1)&gt;MONTH($C$6),"",$AD6+1)</f>
        <v>45472</v>
      </c>
      <c r="AF6" s="44">
        <f>IF(MONTH($AD6+2)&gt;MONTH($C$6),"",$AD6+2)</f>
        <v>45473</v>
      </c>
      <c r="AG6" s="44" t="str">
        <f>IF(MONTH($AD6+3)&gt;MONTH($C$6),"",$AD6+3)</f>
        <v/>
      </c>
      <c r="AH6" s="31" t="str">
        <f>YearToDate!C8</f>
        <v>V</v>
      </c>
      <c r="AI6" s="31" t="str">
        <f>YearToDate!D8</f>
        <v>S</v>
      </c>
      <c r="AJ6" s="31" t="str">
        <f>YearToDate!E8</f>
        <v>P</v>
      </c>
      <c r="AK6" s="31" t="str">
        <f>YearToDate!F8</f>
        <v>D</v>
      </c>
      <c r="AL6" s="31" t="str">
        <f>YearToDate!G8</f>
        <v>O</v>
      </c>
      <c r="AM6" s="31" t="str">
        <f>YearToDate!H8</f>
        <v>U</v>
      </c>
    </row>
    <row r="7" spans="1:39" ht="16.5" customHeight="1">
      <c r="A7" s="39">
        <v>1</v>
      </c>
      <c r="B7" s="40" t="str">
        <f>VLOOKUP(A7,YearToDate!$A$8:$B$39,2,0)</f>
        <v>Name 1</v>
      </c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48">
        <f>COUNTIF($C7:$AG7,AH$6)+0.5*COUNTIF($C7:$AG7,AH$6&amp;"H")+0.5*COUNTIF($C7:$AG7,"H"&amp;AH$6)</f>
        <v>0</v>
      </c>
      <c r="AI7" s="48">
        <f t="shared" ref="AI7:AM22" si="1">COUNTIF($C7:$AG7,AI$6)+0.5*COUNTIF($C7:$AG7,AI$6&amp;"H")+0.5*COUNTIF($C7:$AG7,"H"&amp;AI$6)</f>
        <v>0</v>
      </c>
      <c r="AJ7" s="48">
        <f t="shared" si="1"/>
        <v>0</v>
      </c>
      <c r="AK7" s="48">
        <f t="shared" si="1"/>
        <v>0</v>
      </c>
      <c r="AL7" s="48">
        <f t="shared" si="1"/>
        <v>0</v>
      </c>
      <c r="AM7" s="48">
        <f t="shared" si="1"/>
        <v>0</v>
      </c>
    </row>
    <row r="8" spans="1:39" ht="16.5" customHeight="1">
      <c r="A8" s="39">
        <v>2</v>
      </c>
      <c r="B8" s="40" t="str">
        <f>VLOOKUP(A8,YearToDate!$A$8:$B$39,2,0)</f>
        <v>Name 2</v>
      </c>
      <c r="C8" s="39"/>
      <c r="D8" s="39"/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48">
        <f t="shared" ref="AH8:AM36" si="2">COUNTIF($C8:$AG8,AH$6)+0.5*COUNTIF($C8:$AG8,AH$6&amp;"H")+0.5*COUNTIF($C8:$AG8,"H"&amp;AH$6)</f>
        <v>0</v>
      </c>
      <c r="AI8" s="48">
        <f t="shared" si="1"/>
        <v>0</v>
      </c>
      <c r="AJ8" s="48">
        <f t="shared" si="1"/>
        <v>0</v>
      </c>
      <c r="AK8" s="48">
        <f t="shared" si="1"/>
        <v>0</v>
      </c>
      <c r="AL8" s="48">
        <f t="shared" si="1"/>
        <v>0</v>
      </c>
      <c r="AM8" s="48">
        <f t="shared" si="1"/>
        <v>0</v>
      </c>
    </row>
    <row r="9" spans="1:39" ht="16.5" customHeight="1">
      <c r="A9" s="39">
        <v>3</v>
      </c>
      <c r="B9" s="40" t="str">
        <f>VLOOKUP(A9,YearToDate!$A$8:$B$39,2,0)</f>
        <v>Name 3</v>
      </c>
      <c r="C9" s="39"/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39"/>
      <c r="AF9" s="39"/>
      <c r="AG9" s="39"/>
      <c r="AH9" s="48">
        <f t="shared" si="2"/>
        <v>0</v>
      </c>
      <c r="AI9" s="48">
        <f t="shared" si="1"/>
        <v>0</v>
      </c>
      <c r="AJ9" s="48">
        <f t="shared" si="1"/>
        <v>0</v>
      </c>
      <c r="AK9" s="48">
        <f t="shared" si="1"/>
        <v>0</v>
      </c>
      <c r="AL9" s="48">
        <f t="shared" si="1"/>
        <v>0</v>
      </c>
      <c r="AM9" s="48">
        <f t="shared" si="1"/>
        <v>0</v>
      </c>
    </row>
    <row r="10" spans="1:39" ht="16.5" customHeight="1">
      <c r="A10" s="39">
        <v>4</v>
      </c>
      <c r="B10" s="40" t="str">
        <f>VLOOKUP(A10,YearToDate!$A$8:$B$39,2,0)</f>
        <v>Name 4</v>
      </c>
      <c r="C10" s="39"/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9"/>
      <c r="AH10" s="48">
        <f t="shared" si="2"/>
        <v>0</v>
      </c>
      <c r="AI10" s="48">
        <f t="shared" si="1"/>
        <v>0</v>
      </c>
      <c r="AJ10" s="48">
        <f t="shared" si="1"/>
        <v>0</v>
      </c>
      <c r="AK10" s="48">
        <f t="shared" si="1"/>
        <v>0</v>
      </c>
      <c r="AL10" s="48">
        <f t="shared" si="1"/>
        <v>0</v>
      </c>
      <c r="AM10" s="48">
        <f t="shared" si="1"/>
        <v>0</v>
      </c>
    </row>
    <row r="11" spans="1:39" ht="16.5" customHeight="1">
      <c r="A11" s="39">
        <v>5</v>
      </c>
      <c r="B11" s="40" t="str">
        <f>VLOOKUP(A11,YearToDate!$A$8:$B$39,2,0)</f>
        <v>Name 5</v>
      </c>
      <c r="C11" s="39"/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  <c r="AG11" s="39"/>
      <c r="AH11" s="48">
        <f t="shared" si="2"/>
        <v>0</v>
      </c>
      <c r="AI11" s="48">
        <f t="shared" si="1"/>
        <v>0</v>
      </c>
      <c r="AJ11" s="48">
        <f t="shared" si="1"/>
        <v>0</v>
      </c>
      <c r="AK11" s="48">
        <f t="shared" si="1"/>
        <v>0</v>
      </c>
      <c r="AL11" s="48">
        <f t="shared" si="1"/>
        <v>0</v>
      </c>
      <c r="AM11" s="48">
        <f t="shared" si="1"/>
        <v>0</v>
      </c>
    </row>
    <row r="12" spans="1:39" ht="16.5" customHeight="1">
      <c r="A12" s="39">
        <v>6</v>
      </c>
      <c r="B12" s="40">
        <f>VLOOKUP(A12,YearToDate!$A$8:$B$39,2,0)</f>
        <v>0</v>
      </c>
      <c r="C12" s="39"/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39"/>
      <c r="AD12" s="39"/>
      <c r="AE12" s="39"/>
      <c r="AF12" s="39"/>
      <c r="AG12" s="39"/>
      <c r="AH12" s="48">
        <f t="shared" si="2"/>
        <v>0</v>
      </c>
      <c r="AI12" s="48">
        <f t="shared" si="1"/>
        <v>0</v>
      </c>
      <c r="AJ12" s="48">
        <f t="shared" si="1"/>
        <v>0</v>
      </c>
      <c r="AK12" s="48">
        <f t="shared" si="1"/>
        <v>0</v>
      </c>
      <c r="AL12" s="48">
        <f t="shared" si="1"/>
        <v>0</v>
      </c>
      <c r="AM12" s="48">
        <f t="shared" si="1"/>
        <v>0</v>
      </c>
    </row>
    <row r="13" spans="1:39" ht="16.5" customHeight="1">
      <c r="A13" s="39">
        <v>7</v>
      </c>
      <c r="B13" s="40">
        <f>VLOOKUP(A13,YearToDate!$A$8:$B$39,2,0)</f>
        <v>0</v>
      </c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39"/>
      <c r="AG13" s="39"/>
      <c r="AH13" s="48">
        <f t="shared" si="2"/>
        <v>0</v>
      </c>
      <c r="AI13" s="48">
        <f t="shared" si="1"/>
        <v>0</v>
      </c>
      <c r="AJ13" s="48">
        <f t="shared" si="1"/>
        <v>0</v>
      </c>
      <c r="AK13" s="48">
        <f t="shared" si="1"/>
        <v>0</v>
      </c>
      <c r="AL13" s="48">
        <f t="shared" si="1"/>
        <v>0</v>
      </c>
      <c r="AM13" s="48">
        <f t="shared" si="1"/>
        <v>0</v>
      </c>
    </row>
    <row r="14" spans="1:39" ht="16.5" customHeight="1">
      <c r="A14" s="39">
        <v>8</v>
      </c>
      <c r="B14" s="40">
        <f>VLOOKUP(A14,YearToDate!$A$8:$B$39,2,0)</f>
        <v>0</v>
      </c>
      <c r="C14" s="39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9"/>
      <c r="AC14" s="39"/>
      <c r="AD14" s="39"/>
      <c r="AE14" s="39"/>
      <c r="AF14" s="39"/>
      <c r="AG14" s="39"/>
      <c r="AH14" s="48">
        <f t="shared" si="2"/>
        <v>0</v>
      </c>
      <c r="AI14" s="48">
        <f t="shared" si="1"/>
        <v>0</v>
      </c>
      <c r="AJ14" s="48">
        <f t="shared" si="1"/>
        <v>0</v>
      </c>
      <c r="AK14" s="48">
        <f t="shared" si="1"/>
        <v>0</v>
      </c>
      <c r="AL14" s="48">
        <f t="shared" si="1"/>
        <v>0</v>
      </c>
      <c r="AM14" s="48">
        <f t="shared" si="1"/>
        <v>0</v>
      </c>
    </row>
    <row r="15" spans="1:39" ht="16.5" customHeight="1">
      <c r="A15" s="39">
        <v>9</v>
      </c>
      <c r="B15" s="40">
        <f>VLOOKUP(A15,YearToDate!$A$8:$B$39,2,0)</f>
        <v>0</v>
      </c>
      <c r="C15" s="39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  <c r="AG15" s="39"/>
      <c r="AH15" s="48">
        <f t="shared" si="2"/>
        <v>0</v>
      </c>
      <c r="AI15" s="48">
        <f t="shared" si="1"/>
        <v>0</v>
      </c>
      <c r="AJ15" s="48">
        <f t="shared" si="1"/>
        <v>0</v>
      </c>
      <c r="AK15" s="48">
        <f t="shared" si="1"/>
        <v>0</v>
      </c>
      <c r="AL15" s="48">
        <f t="shared" si="1"/>
        <v>0</v>
      </c>
      <c r="AM15" s="48">
        <f t="shared" si="1"/>
        <v>0</v>
      </c>
    </row>
    <row r="16" spans="1:39" ht="16.5" customHeight="1">
      <c r="A16" s="39">
        <v>10</v>
      </c>
      <c r="B16" s="40">
        <f>VLOOKUP(A16,YearToDate!$A$8:$B$39,2,0)</f>
        <v>0</v>
      </c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  <c r="AD16" s="39"/>
      <c r="AE16" s="39"/>
      <c r="AF16" s="39"/>
      <c r="AG16" s="39"/>
      <c r="AH16" s="48">
        <f t="shared" si="2"/>
        <v>0</v>
      </c>
      <c r="AI16" s="48">
        <f t="shared" si="1"/>
        <v>0</v>
      </c>
      <c r="AJ16" s="48">
        <f t="shared" si="1"/>
        <v>0</v>
      </c>
      <c r="AK16" s="48">
        <f t="shared" si="1"/>
        <v>0</v>
      </c>
      <c r="AL16" s="48">
        <f t="shared" si="1"/>
        <v>0</v>
      </c>
      <c r="AM16" s="48">
        <f t="shared" si="1"/>
        <v>0</v>
      </c>
    </row>
    <row r="17" spans="1:39" ht="16.5" customHeight="1">
      <c r="A17" s="39">
        <v>11</v>
      </c>
      <c r="B17" s="40">
        <f>VLOOKUP(A17,YearToDate!$A$8:$B$39,2,0)</f>
        <v>0</v>
      </c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  <c r="AG17" s="39"/>
      <c r="AH17" s="48">
        <f t="shared" si="2"/>
        <v>0</v>
      </c>
      <c r="AI17" s="48">
        <f t="shared" si="1"/>
        <v>0</v>
      </c>
      <c r="AJ17" s="48">
        <f t="shared" si="1"/>
        <v>0</v>
      </c>
      <c r="AK17" s="48">
        <f t="shared" si="1"/>
        <v>0</v>
      </c>
      <c r="AL17" s="48">
        <f t="shared" si="1"/>
        <v>0</v>
      </c>
      <c r="AM17" s="48">
        <f t="shared" si="1"/>
        <v>0</v>
      </c>
    </row>
    <row r="18" spans="1:39" ht="16.5" customHeight="1">
      <c r="A18" s="39">
        <v>12</v>
      </c>
      <c r="B18" s="40">
        <f>VLOOKUP(A18,YearToDate!$A$8:$B$39,2,0)</f>
        <v>0</v>
      </c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  <c r="AG18" s="39"/>
      <c r="AH18" s="48">
        <f t="shared" si="2"/>
        <v>0</v>
      </c>
      <c r="AI18" s="48">
        <f t="shared" si="1"/>
        <v>0</v>
      </c>
      <c r="AJ18" s="48">
        <f t="shared" si="1"/>
        <v>0</v>
      </c>
      <c r="AK18" s="48">
        <f t="shared" si="1"/>
        <v>0</v>
      </c>
      <c r="AL18" s="48">
        <f t="shared" si="1"/>
        <v>0</v>
      </c>
      <c r="AM18" s="48">
        <f t="shared" si="1"/>
        <v>0</v>
      </c>
    </row>
    <row r="19" spans="1:39" ht="16.5" customHeight="1">
      <c r="A19" s="39">
        <v>13</v>
      </c>
      <c r="B19" s="40">
        <f>VLOOKUP(A19,YearToDate!$A$8:$B$39,2,0)</f>
        <v>0</v>
      </c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48">
        <f t="shared" si="2"/>
        <v>0</v>
      </c>
      <c r="AI19" s="48">
        <f t="shared" si="1"/>
        <v>0</v>
      </c>
      <c r="AJ19" s="48">
        <f t="shared" si="1"/>
        <v>0</v>
      </c>
      <c r="AK19" s="48">
        <f t="shared" si="1"/>
        <v>0</v>
      </c>
      <c r="AL19" s="48">
        <f t="shared" si="1"/>
        <v>0</v>
      </c>
      <c r="AM19" s="48">
        <f t="shared" si="1"/>
        <v>0</v>
      </c>
    </row>
    <row r="20" spans="1:39" ht="16.5" customHeight="1">
      <c r="A20" s="39">
        <v>14</v>
      </c>
      <c r="B20" s="40">
        <f>VLOOKUP(A20,YearToDate!$A$8:$B$39,2,0)</f>
        <v>0</v>
      </c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  <c r="AA20" s="39"/>
      <c r="AB20" s="39"/>
      <c r="AC20" s="39"/>
      <c r="AD20" s="39"/>
      <c r="AE20" s="39"/>
      <c r="AF20" s="39"/>
      <c r="AG20" s="39"/>
      <c r="AH20" s="48">
        <f t="shared" si="2"/>
        <v>0</v>
      </c>
      <c r="AI20" s="48">
        <f t="shared" si="1"/>
        <v>0</v>
      </c>
      <c r="AJ20" s="48">
        <f t="shared" si="1"/>
        <v>0</v>
      </c>
      <c r="AK20" s="48">
        <f t="shared" si="1"/>
        <v>0</v>
      </c>
      <c r="AL20" s="48">
        <f t="shared" si="1"/>
        <v>0</v>
      </c>
      <c r="AM20" s="48">
        <f t="shared" si="1"/>
        <v>0</v>
      </c>
    </row>
    <row r="21" spans="1:39" ht="16.5" customHeight="1">
      <c r="A21" s="39">
        <v>15</v>
      </c>
      <c r="B21" s="40">
        <f>VLOOKUP(A21,YearToDate!$A$8:$B$39,2,0)</f>
        <v>0</v>
      </c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  <c r="AG21" s="39"/>
      <c r="AH21" s="48">
        <f t="shared" si="2"/>
        <v>0</v>
      </c>
      <c r="AI21" s="48">
        <f t="shared" si="1"/>
        <v>0</v>
      </c>
      <c r="AJ21" s="48">
        <f t="shared" si="1"/>
        <v>0</v>
      </c>
      <c r="AK21" s="48">
        <f t="shared" si="1"/>
        <v>0</v>
      </c>
      <c r="AL21" s="48">
        <f t="shared" si="1"/>
        <v>0</v>
      </c>
      <c r="AM21" s="48">
        <f t="shared" si="1"/>
        <v>0</v>
      </c>
    </row>
    <row r="22" spans="1:39" ht="16.5" customHeight="1">
      <c r="A22" s="39">
        <v>16</v>
      </c>
      <c r="B22" s="40">
        <f>VLOOKUP(A22,YearToDate!$A$8:$B$39,2,0)</f>
        <v>0</v>
      </c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H22" s="48">
        <f t="shared" si="2"/>
        <v>0</v>
      </c>
      <c r="AI22" s="48">
        <f t="shared" si="1"/>
        <v>0</v>
      </c>
      <c r="AJ22" s="48">
        <f t="shared" si="1"/>
        <v>0</v>
      </c>
      <c r="AK22" s="48">
        <f t="shared" si="1"/>
        <v>0</v>
      </c>
      <c r="AL22" s="48">
        <f t="shared" si="1"/>
        <v>0</v>
      </c>
      <c r="AM22" s="48">
        <f t="shared" si="1"/>
        <v>0</v>
      </c>
    </row>
    <row r="23" spans="1:39" ht="16.5" customHeight="1">
      <c r="A23" s="39">
        <v>17</v>
      </c>
      <c r="B23" s="40">
        <f>VLOOKUP(A23,YearToDate!$A$8:$B$39,2,0)</f>
        <v>0</v>
      </c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39"/>
      <c r="AG23" s="39"/>
      <c r="AH23" s="48">
        <f t="shared" si="2"/>
        <v>0</v>
      </c>
      <c r="AI23" s="48">
        <f t="shared" si="2"/>
        <v>0</v>
      </c>
      <c r="AJ23" s="48">
        <f t="shared" si="2"/>
        <v>0</v>
      </c>
      <c r="AK23" s="48">
        <f t="shared" si="2"/>
        <v>0</v>
      </c>
      <c r="AL23" s="48">
        <f t="shared" si="2"/>
        <v>0</v>
      </c>
      <c r="AM23" s="48">
        <f t="shared" si="2"/>
        <v>0</v>
      </c>
    </row>
    <row r="24" spans="1:39" ht="16.5" customHeight="1">
      <c r="A24" s="39">
        <v>18</v>
      </c>
      <c r="B24" s="40">
        <f>VLOOKUP(A24,YearToDate!$A$8:$B$39,2,0)</f>
        <v>0</v>
      </c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39"/>
      <c r="AG24" s="39"/>
      <c r="AH24" s="48">
        <f t="shared" si="2"/>
        <v>0</v>
      </c>
      <c r="AI24" s="48">
        <f t="shared" si="2"/>
        <v>0</v>
      </c>
      <c r="AJ24" s="48">
        <f t="shared" si="2"/>
        <v>0</v>
      </c>
      <c r="AK24" s="48">
        <f t="shared" si="2"/>
        <v>0</v>
      </c>
      <c r="AL24" s="48">
        <f t="shared" si="2"/>
        <v>0</v>
      </c>
      <c r="AM24" s="48">
        <f t="shared" si="2"/>
        <v>0</v>
      </c>
    </row>
    <row r="25" spans="1:39" ht="16.5" customHeight="1">
      <c r="A25" s="39">
        <v>19</v>
      </c>
      <c r="B25" s="40">
        <f>VLOOKUP(A25,YearToDate!$A$8:$B$39,2,0)</f>
        <v>0</v>
      </c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  <c r="AA25" s="39"/>
      <c r="AB25" s="39"/>
      <c r="AC25" s="39"/>
      <c r="AD25" s="39"/>
      <c r="AE25" s="39"/>
      <c r="AF25" s="39"/>
      <c r="AG25" s="39"/>
      <c r="AH25" s="48">
        <f t="shared" si="2"/>
        <v>0</v>
      </c>
      <c r="AI25" s="48">
        <f t="shared" si="2"/>
        <v>0</v>
      </c>
      <c r="AJ25" s="48">
        <f t="shared" si="2"/>
        <v>0</v>
      </c>
      <c r="AK25" s="48">
        <f t="shared" si="2"/>
        <v>0</v>
      </c>
      <c r="AL25" s="48">
        <f t="shared" si="2"/>
        <v>0</v>
      </c>
      <c r="AM25" s="48">
        <f t="shared" si="2"/>
        <v>0</v>
      </c>
    </row>
    <row r="26" spans="1:39" ht="16.5" customHeight="1">
      <c r="A26" s="39">
        <v>20</v>
      </c>
      <c r="B26" s="40">
        <f>VLOOKUP(A26,YearToDate!$A$8:$B$39,2,0)</f>
        <v>0</v>
      </c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  <c r="AA26" s="39"/>
      <c r="AB26" s="39"/>
      <c r="AC26" s="39"/>
      <c r="AD26" s="39"/>
      <c r="AE26" s="39"/>
      <c r="AF26" s="39"/>
      <c r="AG26" s="39"/>
      <c r="AH26" s="48">
        <f t="shared" si="2"/>
        <v>0</v>
      </c>
      <c r="AI26" s="48">
        <f t="shared" si="2"/>
        <v>0</v>
      </c>
      <c r="AJ26" s="48">
        <f t="shared" si="2"/>
        <v>0</v>
      </c>
      <c r="AK26" s="48">
        <f t="shared" si="2"/>
        <v>0</v>
      </c>
      <c r="AL26" s="48">
        <f t="shared" si="2"/>
        <v>0</v>
      </c>
      <c r="AM26" s="48">
        <f t="shared" si="2"/>
        <v>0</v>
      </c>
    </row>
    <row r="27" spans="1:39" ht="16.5" customHeight="1">
      <c r="A27" s="39">
        <v>21</v>
      </c>
      <c r="B27" s="40">
        <f>VLOOKUP(A27,YearToDate!$A$8:$B$39,2,0)</f>
        <v>0</v>
      </c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  <c r="AA27" s="39"/>
      <c r="AB27" s="39"/>
      <c r="AC27" s="39"/>
      <c r="AD27" s="39"/>
      <c r="AE27" s="39"/>
      <c r="AF27" s="39"/>
      <c r="AG27" s="39"/>
      <c r="AH27" s="48">
        <f t="shared" si="2"/>
        <v>0</v>
      </c>
      <c r="AI27" s="48">
        <f t="shared" si="2"/>
        <v>0</v>
      </c>
      <c r="AJ27" s="48">
        <f t="shared" si="2"/>
        <v>0</v>
      </c>
      <c r="AK27" s="48">
        <f t="shared" si="2"/>
        <v>0</v>
      </c>
      <c r="AL27" s="48">
        <f t="shared" si="2"/>
        <v>0</v>
      </c>
      <c r="AM27" s="48">
        <f t="shared" si="2"/>
        <v>0</v>
      </c>
    </row>
    <row r="28" spans="1:39" ht="16.5" customHeight="1">
      <c r="A28" s="39">
        <v>22</v>
      </c>
      <c r="B28" s="40">
        <f>VLOOKUP(A28,YearToDate!$A$8:$B$39,2,0)</f>
        <v>0</v>
      </c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  <c r="AA28" s="39"/>
      <c r="AB28" s="39"/>
      <c r="AC28" s="39"/>
      <c r="AD28" s="39"/>
      <c r="AE28" s="39"/>
      <c r="AF28" s="39"/>
      <c r="AG28" s="39"/>
      <c r="AH28" s="48">
        <f t="shared" si="2"/>
        <v>0</v>
      </c>
      <c r="AI28" s="48">
        <f t="shared" si="2"/>
        <v>0</v>
      </c>
      <c r="AJ28" s="48">
        <f t="shared" si="2"/>
        <v>0</v>
      </c>
      <c r="AK28" s="48">
        <f t="shared" si="2"/>
        <v>0</v>
      </c>
      <c r="AL28" s="48">
        <f t="shared" si="2"/>
        <v>0</v>
      </c>
      <c r="AM28" s="48">
        <f t="shared" si="2"/>
        <v>0</v>
      </c>
    </row>
    <row r="29" spans="1:39" ht="16.5" customHeight="1">
      <c r="A29" s="39">
        <v>23</v>
      </c>
      <c r="B29" s="40">
        <f>VLOOKUP(A29,YearToDate!$A$8:$B$39,2,0)</f>
        <v>0</v>
      </c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  <c r="AA29" s="39"/>
      <c r="AB29" s="39"/>
      <c r="AC29" s="39"/>
      <c r="AD29" s="39"/>
      <c r="AE29" s="39"/>
      <c r="AF29" s="39"/>
      <c r="AG29" s="39"/>
      <c r="AH29" s="48">
        <f t="shared" si="2"/>
        <v>0</v>
      </c>
      <c r="AI29" s="48">
        <f t="shared" si="2"/>
        <v>0</v>
      </c>
      <c r="AJ29" s="48">
        <f t="shared" si="2"/>
        <v>0</v>
      </c>
      <c r="AK29" s="48">
        <f t="shared" si="2"/>
        <v>0</v>
      </c>
      <c r="AL29" s="48">
        <f t="shared" si="2"/>
        <v>0</v>
      </c>
      <c r="AM29" s="48">
        <f t="shared" si="2"/>
        <v>0</v>
      </c>
    </row>
    <row r="30" spans="1:39" ht="16.5" customHeight="1">
      <c r="A30" s="39">
        <v>24</v>
      </c>
      <c r="B30" s="40">
        <f>VLOOKUP(A30,YearToDate!$A$8:$B$39,2,0)</f>
        <v>0</v>
      </c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39"/>
      <c r="AH30" s="48">
        <f t="shared" si="2"/>
        <v>0</v>
      </c>
      <c r="AI30" s="48">
        <f t="shared" si="2"/>
        <v>0</v>
      </c>
      <c r="AJ30" s="48">
        <f t="shared" si="2"/>
        <v>0</v>
      </c>
      <c r="AK30" s="48">
        <f t="shared" si="2"/>
        <v>0</v>
      </c>
      <c r="AL30" s="48">
        <f t="shared" si="2"/>
        <v>0</v>
      </c>
      <c r="AM30" s="48">
        <f t="shared" si="2"/>
        <v>0</v>
      </c>
    </row>
    <row r="31" spans="1:39" ht="16.5" customHeight="1">
      <c r="A31" s="39">
        <v>25</v>
      </c>
      <c r="B31" s="40">
        <f>VLOOKUP(A31,YearToDate!$A$8:$B$39,2,0)</f>
        <v>0</v>
      </c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  <c r="AA31" s="39"/>
      <c r="AB31" s="39"/>
      <c r="AC31" s="39"/>
      <c r="AD31" s="39"/>
      <c r="AE31" s="39"/>
      <c r="AF31" s="39"/>
      <c r="AG31" s="39"/>
      <c r="AH31" s="48">
        <f t="shared" si="2"/>
        <v>0</v>
      </c>
      <c r="AI31" s="48">
        <f t="shared" si="2"/>
        <v>0</v>
      </c>
      <c r="AJ31" s="48">
        <f t="shared" si="2"/>
        <v>0</v>
      </c>
      <c r="AK31" s="48">
        <f t="shared" si="2"/>
        <v>0</v>
      </c>
      <c r="AL31" s="48">
        <f t="shared" si="2"/>
        <v>0</v>
      </c>
      <c r="AM31" s="48">
        <f t="shared" si="2"/>
        <v>0</v>
      </c>
    </row>
    <row r="32" spans="1:39" ht="16.5" customHeight="1">
      <c r="A32" s="39">
        <v>26</v>
      </c>
      <c r="B32" s="40">
        <f>VLOOKUP(A32,YearToDate!$A$8:$B$39,2,0)</f>
        <v>0</v>
      </c>
      <c r="C32" s="39"/>
      <c r="D32" s="39"/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  <c r="AA32" s="39"/>
      <c r="AB32" s="39"/>
      <c r="AC32" s="39"/>
      <c r="AD32" s="39"/>
      <c r="AE32" s="39"/>
      <c r="AF32" s="39"/>
      <c r="AG32" s="39"/>
      <c r="AH32" s="48">
        <f t="shared" si="2"/>
        <v>0</v>
      </c>
      <c r="AI32" s="48">
        <f t="shared" si="2"/>
        <v>0</v>
      </c>
      <c r="AJ32" s="48">
        <f t="shared" si="2"/>
        <v>0</v>
      </c>
      <c r="AK32" s="48">
        <f t="shared" si="2"/>
        <v>0</v>
      </c>
      <c r="AL32" s="48">
        <f t="shared" si="2"/>
        <v>0</v>
      </c>
      <c r="AM32" s="48">
        <f t="shared" si="2"/>
        <v>0</v>
      </c>
    </row>
    <row r="33" spans="1:39" ht="16.5" customHeight="1">
      <c r="A33" s="39">
        <v>27</v>
      </c>
      <c r="B33" s="40">
        <f>VLOOKUP(A33,YearToDate!$A$8:$B$39,2,0)</f>
        <v>0</v>
      </c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  <c r="AA33" s="39"/>
      <c r="AB33" s="39"/>
      <c r="AC33" s="39"/>
      <c r="AD33" s="39"/>
      <c r="AE33" s="39"/>
      <c r="AF33" s="39"/>
      <c r="AG33" s="39"/>
      <c r="AH33" s="48">
        <f t="shared" si="2"/>
        <v>0</v>
      </c>
      <c r="AI33" s="48">
        <f t="shared" si="2"/>
        <v>0</v>
      </c>
      <c r="AJ33" s="48">
        <f t="shared" si="2"/>
        <v>0</v>
      </c>
      <c r="AK33" s="48">
        <f t="shared" si="2"/>
        <v>0</v>
      </c>
      <c r="AL33" s="48">
        <f t="shared" si="2"/>
        <v>0</v>
      </c>
      <c r="AM33" s="48">
        <f t="shared" si="2"/>
        <v>0</v>
      </c>
    </row>
    <row r="34" spans="1:39" ht="16.5" customHeight="1">
      <c r="A34" s="39">
        <v>28</v>
      </c>
      <c r="B34" s="40">
        <f>VLOOKUP(A34,YearToDate!$A$8:$B$39,2,0)</f>
        <v>0</v>
      </c>
      <c r="C34" s="39"/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  <c r="AA34" s="39"/>
      <c r="AB34" s="39"/>
      <c r="AC34" s="39"/>
      <c r="AD34" s="39"/>
      <c r="AE34" s="39"/>
      <c r="AF34" s="39"/>
      <c r="AG34" s="39"/>
      <c r="AH34" s="48">
        <f t="shared" si="2"/>
        <v>0</v>
      </c>
      <c r="AI34" s="48">
        <f t="shared" si="2"/>
        <v>0</v>
      </c>
      <c r="AJ34" s="48">
        <f t="shared" si="2"/>
        <v>0</v>
      </c>
      <c r="AK34" s="48">
        <f t="shared" si="2"/>
        <v>0</v>
      </c>
      <c r="AL34" s="48">
        <f t="shared" si="2"/>
        <v>0</v>
      </c>
      <c r="AM34" s="48">
        <f t="shared" si="2"/>
        <v>0</v>
      </c>
    </row>
    <row r="35" spans="1:39" ht="16.5" customHeight="1">
      <c r="A35" s="39">
        <v>29</v>
      </c>
      <c r="B35" s="40">
        <f>VLOOKUP(A35,YearToDate!$A$8:$B$39,2,0)</f>
        <v>0</v>
      </c>
      <c r="C35" s="39"/>
      <c r="D35" s="39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  <c r="AA35" s="39"/>
      <c r="AB35" s="39"/>
      <c r="AC35" s="39"/>
      <c r="AD35" s="39"/>
      <c r="AE35" s="39"/>
      <c r="AF35" s="39"/>
      <c r="AG35" s="39"/>
      <c r="AH35" s="48">
        <f t="shared" si="2"/>
        <v>0</v>
      </c>
      <c r="AI35" s="48">
        <f t="shared" si="2"/>
        <v>0</v>
      </c>
      <c r="AJ35" s="48">
        <f t="shared" si="2"/>
        <v>0</v>
      </c>
      <c r="AK35" s="48">
        <f t="shared" si="2"/>
        <v>0</v>
      </c>
      <c r="AL35" s="48">
        <f t="shared" si="2"/>
        <v>0</v>
      </c>
      <c r="AM35" s="48">
        <f t="shared" si="2"/>
        <v>0</v>
      </c>
    </row>
    <row r="36" spans="1:39" ht="16.5" customHeight="1">
      <c r="A36" s="39">
        <v>30</v>
      </c>
      <c r="B36" s="40">
        <f>VLOOKUP(A36,YearToDate!$A$8:$B$39,2,0)</f>
        <v>0</v>
      </c>
      <c r="C36" s="39"/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  <c r="AA36" s="39"/>
      <c r="AB36" s="39"/>
      <c r="AC36" s="39"/>
      <c r="AD36" s="39"/>
      <c r="AE36" s="39"/>
      <c r="AF36" s="39"/>
      <c r="AG36" s="39"/>
      <c r="AH36" s="48">
        <f t="shared" si="2"/>
        <v>0</v>
      </c>
      <c r="AI36" s="48">
        <f t="shared" si="2"/>
        <v>0</v>
      </c>
      <c r="AJ36" s="48">
        <f t="shared" si="2"/>
        <v>0</v>
      </c>
      <c r="AK36" s="48">
        <f t="shared" si="2"/>
        <v>0</v>
      </c>
      <c r="AL36" s="48">
        <f t="shared" si="2"/>
        <v>0</v>
      </c>
      <c r="AM36" s="48">
        <f t="shared" si="2"/>
        <v>0</v>
      </c>
    </row>
    <row r="37" spans="1:39" s="28" customFormat="1" ht="16.5" customHeight="1">
      <c r="A37" s="32"/>
      <c r="B37" s="33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49"/>
      <c r="AI37" s="49"/>
      <c r="AJ37" s="49"/>
      <c r="AK37" s="49"/>
      <c r="AL37" s="49"/>
      <c r="AM37" s="49"/>
    </row>
    <row r="38" spans="1:39" ht="16.5" customHeight="1">
      <c r="A38" s="29" t="str">
        <f>HYPERLINK("https://www.vertex42.com/templates/employee-leave-tracker.html","https://www.vertex42.com/templates/employee-leave-tracker.html")</f>
        <v>https://www.vertex42.com/templates/employee-leave-tracker.html</v>
      </c>
      <c r="B38" s="35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AG38" s="37" t="s">
        <v>3</v>
      </c>
      <c r="AH38" s="50">
        <f t="shared" ref="AH38:AM38" si="3">SUM(AH7:AH37)</f>
        <v>0</v>
      </c>
      <c r="AI38" s="50">
        <f t="shared" si="3"/>
        <v>0</v>
      </c>
      <c r="AJ38" s="50">
        <f t="shared" si="3"/>
        <v>0</v>
      </c>
      <c r="AK38" s="50">
        <f t="shared" si="3"/>
        <v>0</v>
      </c>
      <c r="AL38" s="50">
        <f t="shared" si="3"/>
        <v>0</v>
      </c>
      <c r="AM38" s="50">
        <f t="shared" si="3"/>
        <v>0</v>
      </c>
    </row>
    <row r="39" spans="1:39">
      <c r="A39" s="73"/>
      <c r="B39" s="73"/>
    </row>
  </sheetData>
  <mergeCells count="3">
    <mergeCell ref="A39:B39"/>
    <mergeCell ref="C4:AG4"/>
    <mergeCell ref="AH4:AM4"/>
  </mergeCells>
  <conditionalFormatting sqref="C6:AG6">
    <cfRule type="cellIs" dxfId="13" priority="3" stopIfTrue="1" operator="equal">
      <formula>""</formula>
    </cfRule>
  </conditionalFormatting>
  <conditionalFormatting sqref="C7:AG36">
    <cfRule type="expression" dxfId="12" priority="5" stopIfTrue="1">
      <formula>C$6=""</formula>
    </cfRule>
  </conditionalFormatting>
  <dataValidations count="1">
    <dataValidation type="list" allowBlank="1" sqref="C7:AG36">
      <formula1>$AH$6:$AM$6</formula1>
    </dataValidation>
  </dataValidations>
  <printOptions horizontalCentered="1"/>
  <pageMargins left="0.25" right="0.25" top="0.25" bottom="0.25" header="0.5" footer="0.5"/>
  <pageSetup scale="95" orientation="landscape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stopIfTrue="1" id="{00000000-000E-0000-0600-000002000000}">
            <xm:f>OR(WEEKDAY(C$6,1)=YearToDate!$K$23,WEEKDAY(C$6,1)=YearToDate!$K$25)</xm:f>
            <x14:dxf>
              <fill>
                <patternFill>
                  <bgColor indexed="22"/>
                </patternFill>
              </fill>
            </x14:dxf>
          </x14:cfRule>
          <xm:sqref>C6:AG36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M39"/>
  <sheetViews>
    <sheetView showGridLines="0" workbookViewId="0"/>
  </sheetViews>
  <sheetFormatPr defaultColWidth="9.109375" defaultRowHeight="13.2"/>
  <cols>
    <col min="1" max="1" width="5.44140625" style="18" customWidth="1"/>
    <col min="2" max="2" width="18.6640625" style="18" customWidth="1"/>
    <col min="3" max="33" width="3.33203125" style="18" customWidth="1"/>
    <col min="34" max="39" width="4.33203125" style="18" customWidth="1"/>
    <col min="40" max="16384" width="9.109375" style="18"/>
  </cols>
  <sheetData>
    <row r="1" spans="1:39" ht="26.25" customHeight="1">
      <c r="A1" s="17" t="str">
        <f>"July "&amp;YearToDate!$B$3</f>
        <v>July 2024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26" t="s">
        <v>14</v>
      </c>
    </row>
    <row r="2" spans="1:39">
      <c r="AM2" s="27" t="s">
        <v>26</v>
      </c>
    </row>
    <row r="4" spans="1:39" ht="21.9" customHeight="1">
      <c r="A4" s="63" t="s">
        <v>18</v>
      </c>
      <c r="B4" s="64"/>
      <c r="C4" s="74" t="str">
        <f>YearToDate!$A$5</f>
        <v>V = Vacation,  S = Sick, P = Personal, D = Disability, O = Other Paid, U = Unpaid</v>
      </c>
      <c r="D4" s="74"/>
      <c r="E4" s="74"/>
      <c r="F4" s="74"/>
      <c r="G4" s="74"/>
      <c r="H4" s="74"/>
      <c r="I4" s="74"/>
      <c r="J4" s="74"/>
      <c r="K4" s="74"/>
      <c r="L4" s="74"/>
      <c r="M4" s="74"/>
      <c r="N4" s="74"/>
      <c r="O4" s="74"/>
      <c r="P4" s="74"/>
      <c r="Q4" s="74"/>
      <c r="R4" s="74"/>
      <c r="S4" s="74"/>
      <c r="T4" s="74"/>
      <c r="U4" s="74"/>
      <c r="V4" s="74"/>
      <c r="W4" s="74"/>
      <c r="X4" s="74"/>
      <c r="Y4" s="74"/>
      <c r="Z4" s="74"/>
      <c r="AA4" s="74"/>
      <c r="AB4" s="74"/>
      <c r="AC4" s="74"/>
      <c r="AD4" s="74"/>
      <c r="AE4" s="74"/>
      <c r="AF4" s="74"/>
      <c r="AG4" s="74"/>
      <c r="AH4" s="71" t="s">
        <v>0</v>
      </c>
      <c r="AI4" s="71"/>
      <c r="AJ4" s="71"/>
      <c r="AK4" s="71"/>
      <c r="AL4" s="71"/>
      <c r="AM4" s="71"/>
    </row>
    <row r="5" spans="1:39" ht="16.5" customHeight="1">
      <c r="A5" s="61"/>
      <c r="B5" s="62"/>
      <c r="C5" s="30" t="str">
        <f>IF(C6="","",INDEX({"Su";"M";"Tu";"W";"Th";"F";"Sa"},WEEKDAY(C6,1)))</f>
        <v>M</v>
      </c>
      <c r="D5" s="30" t="str">
        <f>IF(D6="","",INDEX({"Su";"M";"Tu";"W";"Th";"F";"Sa"},WEEKDAY(D6,1)))</f>
        <v>Tu</v>
      </c>
      <c r="E5" s="30" t="str">
        <f>IF(E6="","",INDEX({"Su";"M";"Tu";"W";"Th";"F";"Sa"},WEEKDAY(E6,1)))</f>
        <v>W</v>
      </c>
      <c r="F5" s="30" t="str">
        <f>IF(F6="","",INDEX({"Su";"M";"Tu";"W";"Th";"F";"Sa"},WEEKDAY(F6,1)))</f>
        <v>Th</v>
      </c>
      <c r="G5" s="30" t="str">
        <f>IF(G6="","",INDEX({"Su";"M";"Tu";"W";"Th";"F";"Sa"},WEEKDAY(G6,1)))</f>
        <v>F</v>
      </c>
      <c r="H5" s="30" t="str">
        <f>IF(H6="","",INDEX({"Su";"M";"Tu";"W";"Th";"F";"Sa"},WEEKDAY(H6,1)))</f>
        <v>Sa</v>
      </c>
      <c r="I5" s="30" t="str">
        <f>IF(I6="","",INDEX({"Su";"M";"Tu";"W";"Th";"F";"Sa"},WEEKDAY(I6,1)))</f>
        <v>Su</v>
      </c>
      <c r="J5" s="30" t="str">
        <f>IF(J6="","",INDEX({"Su";"M";"Tu";"W";"Th";"F";"Sa"},WEEKDAY(J6,1)))</f>
        <v>M</v>
      </c>
      <c r="K5" s="30" t="str">
        <f>IF(K6="","",INDEX({"Su";"M";"Tu";"W";"Th";"F";"Sa"},WEEKDAY(K6,1)))</f>
        <v>Tu</v>
      </c>
      <c r="L5" s="30" t="str">
        <f>IF(L6="","",INDEX({"Su";"M";"Tu";"W";"Th";"F";"Sa"},WEEKDAY(L6,1)))</f>
        <v>W</v>
      </c>
      <c r="M5" s="30" t="str">
        <f>IF(M6="","",INDEX({"Su";"M";"Tu";"W";"Th";"F";"Sa"},WEEKDAY(M6,1)))</f>
        <v>Th</v>
      </c>
      <c r="N5" s="30" t="str">
        <f>IF(N6="","",INDEX({"Su";"M";"Tu";"W";"Th";"F";"Sa"},WEEKDAY(N6,1)))</f>
        <v>F</v>
      </c>
      <c r="O5" s="30" t="str">
        <f>IF(O6="","",INDEX({"Su";"M";"Tu";"W";"Th";"F";"Sa"},WEEKDAY(O6,1)))</f>
        <v>Sa</v>
      </c>
      <c r="P5" s="30" t="str">
        <f>IF(P6="","",INDEX({"Su";"M";"Tu";"W";"Th";"F";"Sa"},WEEKDAY(P6,1)))</f>
        <v>Su</v>
      </c>
      <c r="Q5" s="30" t="str">
        <f>IF(Q6="","",INDEX({"Su";"M";"Tu";"W";"Th";"F";"Sa"},WEEKDAY(Q6,1)))</f>
        <v>M</v>
      </c>
      <c r="R5" s="30" t="str">
        <f>IF(R6="","",INDEX({"Su";"M";"Tu";"W";"Th";"F";"Sa"},WEEKDAY(R6,1)))</f>
        <v>Tu</v>
      </c>
      <c r="S5" s="30" t="str">
        <f>IF(S6="","",INDEX({"Su";"M";"Tu";"W";"Th";"F";"Sa"},WEEKDAY(S6,1)))</f>
        <v>W</v>
      </c>
      <c r="T5" s="30" t="str">
        <f>IF(T6="","",INDEX({"Su";"M";"Tu";"W";"Th";"F";"Sa"},WEEKDAY(T6,1)))</f>
        <v>Th</v>
      </c>
      <c r="U5" s="30" t="str">
        <f>IF(U6="","",INDEX({"Su";"M";"Tu";"W";"Th";"F";"Sa"},WEEKDAY(U6,1)))</f>
        <v>F</v>
      </c>
      <c r="V5" s="30" t="str">
        <f>IF(V6="","",INDEX({"Su";"M";"Tu";"W";"Th";"F";"Sa"},WEEKDAY(V6,1)))</f>
        <v>Sa</v>
      </c>
      <c r="W5" s="30" t="str">
        <f>IF(W6="","",INDEX({"Su";"M";"Tu";"W";"Th";"F";"Sa"},WEEKDAY(W6,1)))</f>
        <v>Su</v>
      </c>
      <c r="X5" s="30" t="str">
        <f>IF(X6="","",INDEX({"Su";"M";"Tu";"W";"Th";"F";"Sa"},WEEKDAY(X6,1)))</f>
        <v>M</v>
      </c>
      <c r="Y5" s="30" t="str">
        <f>IF(Y6="","",INDEX({"Su";"M";"Tu";"W";"Th";"F";"Sa"},WEEKDAY(Y6,1)))</f>
        <v>Tu</v>
      </c>
      <c r="Z5" s="30" t="str">
        <f>IF(Z6="","",INDEX({"Su";"M";"Tu";"W";"Th";"F";"Sa"},WEEKDAY(Z6,1)))</f>
        <v>W</v>
      </c>
      <c r="AA5" s="30" t="str">
        <f>IF(AA6="","",INDEX({"Su";"M";"Tu";"W";"Th";"F";"Sa"},WEEKDAY(AA6,1)))</f>
        <v>Th</v>
      </c>
      <c r="AB5" s="30" t="str">
        <f>IF(AB6="","",INDEX({"Su";"M";"Tu";"W";"Th";"F";"Sa"},WEEKDAY(AB6,1)))</f>
        <v>F</v>
      </c>
      <c r="AC5" s="30" t="str">
        <f>IF(AC6="","",INDEX({"Su";"M";"Tu";"W";"Th";"F";"Sa"},WEEKDAY(AC6,1)))</f>
        <v>Sa</v>
      </c>
      <c r="AD5" s="30" t="str">
        <f>IF(AD6="","",INDEX({"Su";"M";"Tu";"W";"Th";"F";"Sa"},WEEKDAY(AD6,1)))</f>
        <v>Su</v>
      </c>
      <c r="AE5" s="30" t="str">
        <f>IF(AE6="","",INDEX({"Su";"M";"Tu";"W";"Th";"F";"Sa"},WEEKDAY(AE6,1)))</f>
        <v>M</v>
      </c>
      <c r="AF5" s="30" t="str">
        <f>IF(AF6="","",INDEX({"Su";"M";"Tu";"W";"Th";"F";"Sa"},WEEKDAY(AF6,1)))</f>
        <v>Tu</v>
      </c>
      <c r="AG5" s="30" t="str">
        <f>IF(AG6="","",INDEX({"Su";"M";"Tu";"W";"Th";"F";"Sa"},WEEKDAY(AG6,1)))</f>
        <v>W</v>
      </c>
      <c r="AH5" s="65"/>
      <c r="AI5" s="65"/>
      <c r="AJ5" s="65"/>
      <c r="AK5" s="65"/>
      <c r="AL5" s="65"/>
      <c r="AM5" s="65"/>
    </row>
    <row r="6" spans="1:39" ht="16.5" customHeight="1">
      <c r="A6" s="46" t="s">
        <v>7</v>
      </c>
      <c r="B6" s="38" t="s">
        <v>8</v>
      </c>
      <c r="C6" s="44">
        <f>DATE(YearToDate!$B$3,7,1)</f>
        <v>45474</v>
      </c>
      <c r="D6" s="44">
        <f>C6+1</f>
        <v>45475</v>
      </c>
      <c r="E6" s="44">
        <f t="shared" ref="E6:AD6" si="0">D6+1</f>
        <v>45476</v>
      </c>
      <c r="F6" s="44">
        <f t="shared" si="0"/>
        <v>45477</v>
      </c>
      <c r="G6" s="44">
        <f>F6+1</f>
        <v>45478</v>
      </c>
      <c r="H6" s="44">
        <f t="shared" si="0"/>
        <v>45479</v>
      </c>
      <c r="I6" s="44">
        <f t="shared" si="0"/>
        <v>45480</v>
      </c>
      <c r="J6" s="44">
        <f t="shared" si="0"/>
        <v>45481</v>
      </c>
      <c r="K6" s="44">
        <f t="shared" si="0"/>
        <v>45482</v>
      </c>
      <c r="L6" s="44">
        <f t="shared" si="0"/>
        <v>45483</v>
      </c>
      <c r="M6" s="44">
        <f t="shared" si="0"/>
        <v>45484</v>
      </c>
      <c r="N6" s="44">
        <f t="shared" si="0"/>
        <v>45485</v>
      </c>
      <c r="O6" s="44">
        <f t="shared" si="0"/>
        <v>45486</v>
      </c>
      <c r="P6" s="44">
        <f t="shared" si="0"/>
        <v>45487</v>
      </c>
      <c r="Q6" s="44">
        <f t="shared" si="0"/>
        <v>45488</v>
      </c>
      <c r="R6" s="44">
        <f t="shared" si="0"/>
        <v>45489</v>
      </c>
      <c r="S6" s="44">
        <f t="shared" si="0"/>
        <v>45490</v>
      </c>
      <c r="T6" s="44">
        <f t="shared" si="0"/>
        <v>45491</v>
      </c>
      <c r="U6" s="44">
        <f t="shared" si="0"/>
        <v>45492</v>
      </c>
      <c r="V6" s="44">
        <f t="shared" si="0"/>
        <v>45493</v>
      </c>
      <c r="W6" s="44">
        <f t="shared" si="0"/>
        <v>45494</v>
      </c>
      <c r="X6" s="44">
        <f t="shared" si="0"/>
        <v>45495</v>
      </c>
      <c r="Y6" s="44">
        <f t="shared" si="0"/>
        <v>45496</v>
      </c>
      <c r="Z6" s="44">
        <f t="shared" si="0"/>
        <v>45497</v>
      </c>
      <c r="AA6" s="44">
        <f t="shared" si="0"/>
        <v>45498</v>
      </c>
      <c r="AB6" s="44">
        <f t="shared" si="0"/>
        <v>45499</v>
      </c>
      <c r="AC6" s="44">
        <f t="shared" si="0"/>
        <v>45500</v>
      </c>
      <c r="AD6" s="44">
        <f t="shared" si="0"/>
        <v>45501</v>
      </c>
      <c r="AE6" s="44">
        <f>IF(MONTH($AD6+1)&gt;MONTH($C$6),"",$AD6+1)</f>
        <v>45502</v>
      </c>
      <c r="AF6" s="44">
        <f>IF(MONTH($AD6+2)&gt;MONTH($C$6),"",$AD6+2)</f>
        <v>45503</v>
      </c>
      <c r="AG6" s="44">
        <f>IF(MONTH($AD6+3)&gt;MONTH($C$6),"",$AD6+3)</f>
        <v>45504</v>
      </c>
      <c r="AH6" s="31" t="str">
        <f>YearToDate!C8</f>
        <v>V</v>
      </c>
      <c r="AI6" s="31" t="str">
        <f>YearToDate!D8</f>
        <v>S</v>
      </c>
      <c r="AJ6" s="31" t="str">
        <f>YearToDate!E8</f>
        <v>P</v>
      </c>
      <c r="AK6" s="31" t="str">
        <f>YearToDate!F8</f>
        <v>D</v>
      </c>
      <c r="AL6" s="31" t="str">
        <f>YearToDate!G8</f>
        <v>O</v>
      </c>
      <c r="AM6" s="31" t="str">
        <f>YearToDate!H8</f>
        <v>U</v>
      </c>
    </row>
    <row r="7" spans="1:39" ht="16.5" customHeight="1">
      <c r="A7" s="39">
        <v>1</v>
      </c>
      <c r="B7" s="40" t="str">
        <f>VLOOKUP(A7,YearToDate!$A$8:$B$39,2,0)</f>
        <v>Name 1</v>
      </c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48">
        <f>COUNTIF($C7:$AG7,AH$6)+0.5*COUNTIF($C7:$AG7,AH$6&amp;"H")+0.5*COUNTIF($C7:$AG7,"H"&amp;AH$6)</f>
        <v>0</v>
      </c>
      <c r="AI7" s="48">
        <f t="shared" ref="AI7:AM22" si="1">COUNTIF($C7:$AG7,AI$6)+0.5*COUNTIF($C7:$AG7,AI$6&amp;"H")+0.5*COUNTIF($C7:$AG7,"H"&amp;AI$6)</f>
        <v>0</v>
      </c>
      <c r="AJ7" s="48">
        <f t="shared" si="1"/>
        <v>0</v>
      </c>
      <c r="AK7" s="48">
        <f t="shared" si="1"/>
        <v>0</v>
      </c>
      <c r="AL7" s="48">
        <f t="shared" si="1"/>
        <v>0</v>
      </c>
      <c r="AM7" s="48">
        <f t="shared" si="1"/>
        <v>0</v>
      </c>
    </row>
    <row r="8" spans="1:39" ht="16.5" customHeight="1">
      <c r="A8" s="39">
        <v>2</v>
      </c>
      <c r="B8" s="40" t="str">
        <f>VLOOKUP(A8,YearToDate!$A$8:$B$39,2,0)</f>
        <v>Name 2</v>
      </c>
      <c r="C8" s="39"/>
      <c r="D8" s="39"/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48">
        <f t="shared" ref="AH8:AM36" si="2">COUNTIF($C8:$AG8,AH$6)+0.5*COUNTIF($C8:$AG8,AH$6&amp;"H")+0.5*COUNTIF($C8:$AG8,"H"&amp;AH$6)</f>
        <v>0</v>
      </c>
      <c r="AI8" s="48">
        <f t="shared" si="1"/>
        <v>0</v>
      </c>
      <c r="AJ8" s="48">
        <f t="shared" si="1"/>
        <v>0</v>
      </c>
      <c r="AK8" s="48">
        <f t="shared" si="1"/>
        <v>0</v>
      </c>
      <c r="AL8" s="48">
        <f t="shared" si="1"/>
        <v>0</v>
      </c>
      <c r="AM8" s="48">
        <f t="shared" si="1"/>
        <v>0</v>
      </c>
    </row>
    <row r="9" spans="1:39" ht="16.5" customHeight="1">
      <c r="A9" s="39">
        <v>3</v>
      </c>
      <c r="B9" s="40" t="str">
        <f>VLOOKUP(A9,YearToDate!$A$8:$B$39,2,0)</f>
        <v>Name 3</v>
      </c>
      <c r="C9" s="39"/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39"/>
      <c r="AF9" s="39"/>
      <c r="AG9" s="39"/>
      <c r="AH9" s="48">
        <f t="shared" si="2"/>
        <v>0</v>
      </c>
      <c r="AI9" s="48">
        <f t="shared" si="1"/>
        <v>0</v>
      </c>
      <c r="AJ9" s="48">
        <f t="shared" si="1"/>
        <v>0</v>
      </c>
      <c r="AK9" s="48">
        <f t="shared" si="1"/>
        <v>0</v>
      </c>
      <c r="AL9" s="48">
        <f t="shared" si="1"/>
        <v>0</v>
      </c>
      <c r="AM9" s="48">
        <f t="shared" si="1"/>
        <v>0</v>
      </c>
    </row>
    <row r="10" spans="1:39" ht="16.5" customHeight="1">
      <c r="A10" s="39">
        <v>4</v>
      </c>
      <c r="B10" s="40" t="str">
        <f>VLOOKUP(A10,YearToDate!$A$8:$B$39,2,0)</f>
        <v>Name 4</v>
      </c>
      <c r="C10" s="39"/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9"/>
      <c r="AH10" s="48">
        <f t="shared" si="2"/>
        <v>0</v>
      </c>
      <c r="AI10" s="48">
        <f t="shared" si="1"/>
        <v>0</v>
      </c>
      <c r="AJ10" s="48">
        <f t="shared" si="1"/>
        <v>0</v>
      </c>
      <c r="AK10" s="48">
        <f t="shared" si="1"/>
        <v>0</v>
      </c>
      <c r="AL10" s="48">
        <f t="shared" si="1"/>
        <v>0</v>
      </c>
      <c r="AM10" s="48">
        <f t="shared" si="1"/>
        <v>0</v>
      </c>
    </row>
    <row r="11" spans="1:39" ht="16.5" customHeight="1">
      <c r="A11" s="39">
        <v>5</v>
      </c>
      <c r="B11" s="40" t="str">
        <f>VLOOKUP(A11,YearToDate!$A$8:$B$39,2,0)</f>
        <v>Name 5</v>
      </c>
      <c r="C11" s="39"/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  <c r="AG11" s="39"/>
      <c r="AH11" s="48">
        <f t="shared" si="2"/>
        <v>0</v>
      </c>
      <c r="AI11" s="48">
        <f t="shared" si="1"/>
        <v>0</v>
      </c>
      <c r="AJ11" s="48">
        <f t="shared" si="1"/>
        <v>0</v>
      </c>
      <c r="AK11" s="48">
        <f t="shared" si="1"/>
        <v>0</v>
      </c>
      <c r="AL11" s="48">
        <f t="shared" si="1"/>
        <v>0</v>
      </c>
      <c r="AM11" s="48">
        <f t="shared" si="1"/>
        <v>0</v>
      </c>
    </row>
    <row r="12" spans="1:39" ht="16.5" customHeight="1">
      <c r="A12" s="39">
        <v>6</v>
      </c>
      <c r="B12" s="40">
        <f>VLOOKUP(A12,YearToDate!$A$8:$B$39,2,0)</f>
        <v>0</v>
      </c>
      <c r="C12" s="39"/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39"/>
      <c r="AD12" s="39"/>
      <c r="AE12" s="39"/>
      <c r="AF12" s="39"/>
      <c r="AG12" s="39"/>
      <c r="AH12" s="48">
        <f t="shared" si="2"/>
        <v>0</v>
      </c>
      <c r="AI12" s="48">
        <f t="shared" si="1"/>
        <v>0</v>
      </c>
      <c r="AJ12" s="48">
        <f t="shared" si="1"/>
        <v>0</v>
      </c>
      <c r="AK12" s="48">
        <f t="shared" si="1"/>
        <v>0</v>
      </c>
      <c r="AL12" s="48">
        <f t="shared" si="1"/>
        <v>0</v>
      </c>
      <c r="AM12" s="48">
        <f t="shared" si="1"/>
        <v>0</v>
      </c>
    </row>
    <row r="13" spans="1:39" ht="16.5" customHeight="1">
      <c r="A13" s="39">
        <v>7</v>
      </c>
      <c r="B13" s="40">
        <f>VLOOKUP(A13,YearToDate!$A$8:$B$39,2,0)</f>
        <v>0</v>
      </c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39"/>
      <c r="AG13" s="39"/>
      <c r="AH13" s="48">
        <f t="shared" si="2"/>
        <v>0</v>
      </c>
      <c r="AI13" s="48">
        <f t="shared" si="1"/>
        <v>0</v>
      </c>
      <c r="AJ13" s="48">
        <f t="shared" si="1"/>
        <v>0</v>
      </c>
      <c r="AK13" s="48">
        <f t="shared" si="1"/>
        <v>0</v>
      </c>
      <c r="AL13" s="48">
        <f t="shared" si="1"/>
        <v>0</v>
      </c>
      <c r="AM13" s="48">
        <f t="shared" si="1"/>
        <v>0</v>
      </c>
    </row>
    <row r="14" spans="1:39" ht="16.5" customHeight="1">
      <c r="A14" s="39">
        <v>8</v>
      </c>
      <c r="B14" s="40">
        <f>VLOOKUP(A14,YearToDate!$A$8:$B$39,2,0)</f>
        <v>0</v>
      </c>
      <c r="C14" s="39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9"/>
      <c r="AC14" s="39"/>
      <c r="AD14" s="39"/>
      <c r="AE14" s="39"/>
      <c r="AF14" s="39"/>
      <c r="AG14" s="39"/>
      <c r="AH14" s="48">
        <f t="shared" si="2"/>
        <v>0</v>
      </c>
      <c r="AI14" s="48">
        <f t="shared" si="1"/>
        <v>0</v>
      </c>
      <c r="AJ14" s="48">
        <f t="shared" si="1"/>
        <v>0</v>
      </c>
      <c r="AK14" s="48">
        <f t="shared" si="1"/>
        <v>0</v>
      </c>
      <c r="AL14" s="48">
        <f t="shared" si="1"/>
        <v>0</v>
      </c>
      <c r="AM14" s="48">
        <f t="shared" si="1"/>
        <v>0</v>
      </c>
    </row>
    <row r="15" spans="1:39" ht="16.5" customHeight="1">
      <c r="A15" s="39">
        <v>9</v>
      </c>
      <c r="B15" s="40">
        <f>VLOOKUP(A15,YearToDate!$A$8:$B$39,2,0)</f>
        <v>0</v>
      </c>
      <c r="C15" s="39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  <c r="AG15" s="39"/>
      <c r="AH15" s="48">
        <f t="shared" si="2"/>
        <v>0</v>
      </c>
      <c r="AI15" s="48">
        <f t="shared" si="1"/>
        <v>0</v>
      </c>
      <c r="AJ15" s="48">
        <f t="shared" si="1"/>
        <v>0</v>
      </c>
      <c r="AK15" s="48">
        <f t="shared" si="1"/>
        <v>0</v>
      </c>
      <c r="AL15" s="48">
        <f t="shared" si="1"/>
        <v>0</v>
      </c>
      <c r="AM15" s="48">
        <f t="shared" si="1"/>
        <v>0</v>
      </c>
    </row>
    <row r="16" spans="1:39" ht="16.5" customHeight="1">
      <c r="A16" s="39">
        <v>10</v>
      </c>
      <c r="B16" s="40">
        <f>VLOOKUP(A16,YearToDate!$A$8:$B$39,2,0)</f>
        <v>0</v>
      </c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  <c r="AD16" s="39"/>
      <c r="AE16" s="39"/>
      <c r="AF16" s="39"/>
      <c r="AG16" s="39"/>
      <c r="AH16" s="48">
        <f t="shared" si="2"/>
        <v>0</v>
      </c>
      <c r="AI16" s="48">
        <f t="shared" si="1"/>
        <v>0</v>
      </c>
      <c r="AJ16" s="48">
        <f t="shared" si="1"/>
        <v>0</v>
      </c>
      <c r="AK16" s="48">
        <f t="shared" si="1"/>
        <v>0</v>
      </c>
      <c r="AL16" s="48">
        <f t="shared" si="1"/>
        <v>0</v>
      </c>
      <c r="AM16" s="48">
        <f t="shared" si="1"/>
        <v>0</v>
      </c>
    </row>
    <row r="17" spans="1:39" ht="16.5" customHeight="1">
      <c r="A17" s="39">
        <v>11</v>
      </c>
      <c r="B17" s="40">
        <f>VLOOKUP(A17,YearToDate!$A$8:$B$39,2,0)</f>
        <v>0</v>
      </c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  <c r="AG17" s="39"/>
      <c r="AH17" s="48">
        <f t="shared" si="2"/>
        <v>0</v>
      </c>
      <c r="AI17" s="48">
        <f t="shared" si="1"/>
        <v>0</v>
      </c>
      <c r="AJ17" s="48">
        <f t="shared" si="1"/>
        <v>0</v>
      </c>
      <c r="AK17" s="48">
        <f t="shared" si="1"/>
        <v>0</v>
      </c>
      <c r="AL17" s="48">
        <f t="shared" si="1"/>
        <v>0</v>
      </c>
      <c r="AM17" s="48">
        <f t="shared" si="1"/>
        <v>0</v>
      </c>
    </row>
    <row r="18" spans="1:39" ht="16.5" customHeight="1">
      <c r="A18" s="39">
        <v>12</v>
      </c>
      <c r="B18" s="40">
        <f>VLOOKUP(A18,YearToDate!$A$8:$B$39,2,0)</f>
        <v>0</v>
      </c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  <c r="AG18" s="39"/>
      <c r="AH18" s="48">
        <f t="shared" si="2"/>
        <v>0</v>
      </c>
      <c r="AI18" s="48">
        <f t="shared" si="1"/>
        <v>0</v>
      </c>
      <c r="AJ18" s="48">
        <f t="shared" si="1"/>
        <v>0</v>
      </c>
      <c r="AK18" s="48">
        <f t="shared" si="1"/>
        <v>0</v>
      </c>
      <c r="AL18" s="48">
        <f t="shared" si="1"/>
        <v>0</v>
      </c>
      <c r="AM18" s="48">
        <f t="shared" si="1"/>
        <v>0</v>
      </c>
    </row>
    <row r="19" spans="1:39" ht="16.5" customHeight="1">
      <c r="A19" s="39">
        <v>13</v>
      </c>
      <c r="B19" s="40">
        <f>VLOOKUP(A19,YearToDate!$A$8:$B$39,2,0)</f>
        <v>0</v>
      </c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48">
        <f t="shared" si="2"/>
        <v>0</v>
      </c>
      <c r="AI19" s="48">
        <f t="shared" si="1"/>
        <v>0</v>
      </c>
      <c r="AJ19" s="48">
        <f t="shared" si="1"/>
        <v>0</v>
      </c>
      <c r="AK19" s="48">
        <f t="shared" si="1"/>
        <v>0</v>
      </c>
      <c r="AL19" s="48">
        <f t="shared" si="1"/>
        <v>0</v>
      </c>
      <c r="AM19" s="48">
        <f t="shared" si="1"/>
        <v>0</v>
      </c>
    </row>
    <row r="20" spans="1:39" ht="16.5" customHeight="1">
      <c r="A20" s="39">
        <v>14</v>
      </c>
      <c r="B20" s="40">
        <f>VLOOKUP(A20,YearToDate!$A$8:$B$39,2,0)</f>
        <v>0</v>
      </c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  <c r="AA20" s="39"/>
      <c r="AB20" s="39"/>
      <c r="AC20" s="39"/>
      <c r="AD20" s="39"/>
      <c r="AE20" s="39"/>
      <c r="AF20" s="39"/>
      <c r="AG20" s="39"/>
      <c r="AH20" s="48">
        <f t="shared" si="2"/>
        <v>0</v>
      </c>
      <c r="AI20" s="48">
        <f t="shared" si="1"/>
        <v>0</v>
      </c>
      <c r="AJ20" s="48">
        <f t="shared" si="1"/>
        <v>0</v>
      </c>
      <c r="AK20" s="48">
        <f t="shared" si="1"/>
        <v>0</v>
      </c>
      <c r="AL20" s="48">
        <f t="shared" si="1"/>
        <v>0</v>
      </c>
      <c r="AM20" s="48">
        <f t="shared" si="1"/>
        <v>0</v>
      </c>
    </row>
    <row r="21" spans="1:39" ht="16.5" customHeight="1">
      <c r="A21" s="39">
        <v>15</v>
      </c>
      <c r="B21" s="40">
        <f>VLOOKUP(A21,YearToDate!$A$8:$B$39,2,0)</f>
        <v>0</v>
      </c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  <c r="AG21" s="39"/>
      <c r="AH21" s="48">
        <f t="shared" si="2"/>
        <v>0</v>
      </c>
      <c r="AI21" s="48">
        <f t="shared" si="1"/>
        <v>0</v>
      </c>
      <c r="AJ21" s="48">
        <f t="shared" si="1"/>
        <v>0</v>
      </c>
      <c r="AK21" s="48">
        <f t="shared" si="1"/>
        <v>0</v>
      </c>
      <c r="AL21" s="48">
        <f t="shared" si="1"/>
        <v>0</v>
      </c>
      <c r="AM21" s="48">
        <f t="shared" si="1"/>
        <v>0</v>
      </c>
    </row>
    <row r="22" spans="1:39" ht="16.5" customHeight="1">
      <c r="A22" s="39">
        <v>16</v>
      </c>
      <c r="B22" s="40">
        <f>VLOOKUP(A22,YearToDate!$A$8:$B$39,2,0)</f>
        <v>0</v>
      </c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H22" s="48">
        <f t="shared" si="2"/>
        <v>0</v>
      </c>
      <c r="AI22" s="48">
        <f t="shared" si="1"/>
        <v>0</v>
      </c>
      <c r="AJ22" s="48">
        <f t="shared" si="1"/>
        <v>0</v>
      </c>
      <c r="AK22" s="48">
        <f t="shared" si="1"/>
        <v>0</v>
      </c>
      <c r="AL22" s="48">
        <f t="shared" si="1"/>
        <v>0</v>
      </c>
      <c r="AM22" s="48">
        <f t="shared" si="1"/>
        <v>0</v>
      </c>
    </row>
    <row r="23" spans="1:39" ht="16.5" customHeight="1">
      <c r="A23" s="39">
        <v>17</v>
      </c>
      <c r="B23" s="40">
        <f>VLOOKUP(A23,YearToDate!$A$8:$B$39,2,0)</f>
        <v>0</v>
      </c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39"/>
      <c r="AG23" s="39"/>
      <c r="AH23" s="48">
        <f t="shared" si="2"/>
        <v>0</v>
      </c>
      <c r="AI23" s="48">
        <f t="shared" si="2"/>
        <v>0</v>
      </c>
      <c r="AJ23" s="48">
        <f t="shared" si="2"/>
        <v>0</v>
      </c>
      <c r="AK23" s="48">
        <f t="shared" si="2"/>
        <v>0</v>
      </c>
      <c r="AL23" s="48">
        <f t="shared" si="2"/>
        <v>0</v>
      </c>
      <c r="AM23" s="48">
        <f t="shared" si="2"/>
        <v>0</v>
      </c>
    </row>
    <row r="24" spans="1:39" ht="16.5" customHeight="1">
      <c r="A24" s="39">
        <v>18</v>
      </c>
      <c r="B24" s="40">
        <f>VLOOKUP(A24,YearToDate!$A$8:$B$39,2,0)</f>
        <v>0</v>
      </c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39"/>
      <c r="AG24" s="39"/>
      <c r="AH24" s="48">
        <f t="shared" si="2"/>
        <v>0</v>
      </c>
      <c r="AI24" s="48">
        <f t="shared" si="2"/>
        <v>0</v>
      </c>
      <c r="AJ24" s="48">
        <f t="shared" si="2"/>
        <v>0</v>
      </c>
      <c r="AK24" s="48">
        <f t="shared" si="2"/>
        <v>0</v>
      </c>
      <c r="AL24" s="48">
        <f t="shared" si="2"/>
        <v>0</v>
      </c>
      <c r="AM24" s="48">
        <f t="shared" si="2"/>
        <v>0</v>
      </c>
    </row>
    <row r="25" spans="1:39" ht="16.5" customHeight="1">
      <c r="A25" s="39">
        <v>19</v>
      </c>
      <c r="B25" s="40">
        <f>VLOOKUP(A25,YearToDate!$A$8:$B$39,2,0)</f>
        <v>0</v>
      </c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  <c r="AA25" s="39"/>
      <c r="AB25" s="39"/>
      <c r="AC25" s="39"/>
      <c r="AD25" s="39"/>
      <c r="AE25" s="39"/>
      <c r="AF25" s="39"/>
      <c r="AG25" s="39"/>
      <c r="AH25" s="48">
        <f t="shared" si="2"/>
        <v>0</v>
      </c>
      <c r="AI25" s="48">
        <f t="shared" si="2"/>
        <v>0</v>
      </c>
      <c r="AJ25" s="48">
        <f t="shared" si="2"/>
        <v>0</v>
      </c>
      <c r="AK25" s="48">
        <f t="shared" si="2"/>
        <v>0</v>
      </c>
      <c r="AL25" s="48">
        <f t="shared" si="2"/>
        <v>0</v>
      </c>
      <c r="AM25" s="48">
        <f t="shared" si="2"/>
        <v>0</v>
      </c>
    </row>
    <row r="26" spans="1:39" ht="16.5" customHeight="1">
      <c r="A26" s="39">
        <v>20</v>
      </c>
      <c r="B26" s="40">
        <f>VLOOKUP(A26,YearToDate!$A$8:$B$39,2,0)</f>
        <v>0</v>
      </c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  <c r="AA26" s="39"/>
      <c r="AB26" s="39"/>
      <c r="AC26" s="39"/>
      <c r="AD26" s="39"/>
      <c r="AE26" s="39"/>
      <c r="AF26" s="39"/>
      <c r="AG26" s="39"/>
      <c r="AH26" s="48">
        <f t="shared" si="2"/>
        <v>0</v>
      </c>
      <c r="AI26" s="48">
        <f t="shared" si="2"/>
        <v>0</v>
      </c>
      <c r="AJ26" s="48">
        <f t="shared" si="2"/>
        <v>0</v>
      </c>
      <c r="AK26" s="48">
        <f t="shared" si="2"/>
        <v>0</v>
      </c>
      <c r="AL26" s="48">
        <f t="shared" si="2"/>
        <v>0</v>
      </c>
      <c r="AM26" s="48">
        <f t="shared" si="2"/>
        <v>0</v>
      </c>
    </row>
    <row r="27" spans="1:39" ht="16.5" customHeight="1">
      <c r="A27" s="39">
        <v>21</v>
      </c>
      <c r="B27" s="40">
        <f>VLOOKUP(A27,YearToDate!$A$8:$B$39,2,0)</f>
        <v>0</v>
      </c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  <c r="AA27" s="39"/>
      <c r="AB27" s="39"/>
      <c r="AC27" s="39"/>
      <c r="AD27" s="39"/>
      <c r="AE27" s="39"/>
      <c r="AF27" s="39"/>
      <c r="AG27" s="39"/>
      <c r="AH27" s="48">
        <f t="shared" si="2"/>
        <v>0</v>
      </c>
      <c r="AI27" s="48">
        <f t="shared" si="2"/>
        <v>0</v>
      </c>
      <c r="AJ27" s="48">
        <f t="shared" si="2"/>
        <v>0</v>
      </c>
      <c r="AK27" s="48">
        <f t="shared" si="2"/>
        <v>0</v>
      </c>
      <c r="AL27" s="48">
        <f t="shared" si="2"/>
        <v>0</v>
      </c>
      <c r="AM27" s="48">
        <f t="shared" si="2"/>
        <v>0</v>
      </c>
    </row>
    <row r="28" spans="1:39" ht="16.5" customHeight="1">
      <c r="A28" s="39">
        <v>22</v>
      </c>
      <c r="B28" s="40">
        <f>VLOOKUP(A28,YearToDate!$A$8:$B$39,2,0)</f>
        <v>0</v>
      </c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  <c r="AA28" s="39"/>
      <c r="AB28" s="39"/>
      <c r="AC28" s="39"/>
      <c r="AD28" s="39"/>
      <c r="AE28" s="39"/>
      <c r="AF28" s="39"/>
      <c r="AG28" s="39"/>
      <c r="AH28" s="48">
        <f t="shared" si="2"/>
        <v>0</v>
      </c>
      <c r="AI28" s="48">
        <f t="shared" si="2"/>
        <v>0</v>
      </c>
      <c r="AJ28" s="48">
        <f t="shared" si="2"/>
        <v>0</v>
      </c>
      <c r="AK28" s="48">
        <f t="shared" si="2"/>
        <v>0</v>
      </c>
      <c r="AL28" s="48">
        <f t="shared" si="2"/>
        <v>0</v>
      </c>
      <c r="AM28" s="48">
        <f t="shared" si="2"/>
        <v>0</v>
      </c>
    </row>
    <row r="29" spans="1:39" ht="16.5" customHeight="1">
      <c r="A29" s="39">
        <v>23</v>
      </c>
      <c r="B29" s="40">
        <f>VLOOKUP(A29,YearToDate!$A$8:$B$39,2,0)</f>
        <v>0</v>
      </c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  <c r="AA29" s="39"/>
      <c r="AB29" s="39"/>
      <c r="AC29" s="39"/>
      <c r="AD29" s="39"/>
      <c r="AE29" s="39"/>
      <c r="AF29" s="39"/>
      <c r="AG29" s="39"/>
      <c r="AH29" s="48">
        <f t="shared" si="2"/>
        <v>0</v>
      </c>
      <c r="AI29" s="48">
        <f t="shared" si="2"/>
        <v>0</v>
      </c>
      <c r="AJ29" s="48">
        <f t="shared" si="2"/>
        <v>0</v>
      </c>
      <c r="AK29" s="48">
        <f t="shared" si="2"/>
        <v>0</v>
      </c>
      <c r="AL29" s="48">
        <f t="shared" si="2"/>
        <v>0</v>
      </c>
      <c r="AM29" s="48">
        <f t="shared" si="2"/>
        <v>0</v>
      </c>
    </row>
    <row r="30" spans="1:39" ht="16.5" customHeight="1">
      <c r="A30" s="39">
        <v>24</v>
      </c>
      <c r="B30" s="40">
        <f>VLOOKUP(A30,YearToDate!$A$8:$B$39,2,0)</f>
        <v>0</v>
      </c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39"/>
      <c r="AH30" s="48">
        <f t="shared" si="2"/>
        <v>0</v>
      </c>
      <c r="AI30" s="48">
        <f t="shared" si="2"/>
        <v>0</v>
      </c>
      <c r="AJ30" s="48">
        <f t="shared" si="2"/>
        <v>0</v>
      </c>
      <c r="AK30" s="48">
        <f t="shared" si="2"/>
        <v>0</v>
      </c>
      <c r="AL30" s="48">
        <f t="shared" si="2"/>
        <v>0</v>
      </c>
      <c r="AM30" s="48">
        <f t="shared" si="2"/>
        <v>0</v>
      </c>
    </row>
    <row r="31" spans="1:39" ht="16.5" customHeight="1">
      <c r="A31" s="39">
        <v>25</v>
      </c>
      <c r="B31" s="40">
        <f>VLOOKUP(A31,YearToDate!$A$8:$B$39,2,0)</f>
        <v>0</v>
      </c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  <c r="AA31" s="39"/>
      <c r="AB31" s="39"/>
      <c r="AC31" s="39"/>
      <c r="AD31" s="39"/>
      <c r="AE31" s="39"/>
      <c r="AF31" s="39"/>
      <c r="AG31" s="39"/>
      <c r="AH31" s="48">
        <f t="shared" si="2"/>
        <v>0</v>
      </c>
      <c r="AI31" s="48">
        <f t="shared" si="2"/>
        <v>0</v>
      </c>
      <c r="AJ31" s="48">
        <f t="shared" si="2"/>
        <v>0</v>
      </c>
      <c r="AK31" s="48">
        <f t="shared" si="2"/>
        <v>0</v>
      </c>
      <c r="AL31" s="48">
        <f t="shared" si="2"/>
        <v>0</v>
      </c>
      <c r="AM31" s="48">
        <f t="shared" si="2"/>
        <v>0</v>
      </c>
    </row>
    <row r="32" spans="1:39" ht="16.5" customHeight="1">
      <c r="A32" s="39">
        <v>26</v>
      </c>
      <c r="B32" s="40">
        <f>VLOOKUP(A32,YearToDate!$A$8:$B$39,2,0)</f>
        <v>0</v>
      </c>
      <c r="C32" s="39"/>
      <c r="D32" s="39"/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  <c r="AA32" s="39"/>
      <c r="AB32" s="39"/>
      <c r="AC32" s="39"/>
      <c r="AD32" s="39"/>
      <c r="AE32" s="39"/>
      <c r="AF32" s="39"/>
      <c r="AG32" s="39"/>
      <c r="AH32" s="48">
        <f t="shared" si="2"/>
        <v>0</v>
      </c>
      <c r="AI32" s="48">
        <f t="shared" si="2"/>
        <v>0</v>
      </c>
      <c r="AJ32" s="48">
        <f t="shared" si="2"/>
        <v>0</v>
      </c>
      <c r="AK32" s="48">
        <f t="shared" si="2"/>
        <v>0</v>
      </c>
      <c r="AL32" s="48">
        <f t="shared" si="2"/>
        <v>0</v>
      </c>
      <c r="AM32" s="48">
        <f t="shared" si="2"/>
        <v>0</v>
      </c>
    </row>
    <row r="33" spans="1:39" ht="16.5" customHeight="1">
      <c r="A33" s="39">
        <v>27</v>
      </c>
      <c r="B33" s="40">
        <f>VLOOKUP(A33,YearToDate!$A$8:$B$39,2,0)</f>
        <v>0</v>
      </c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  <c r="AA33" s="39"/>
      <c r="AB33" s="39"/>
      <c r="AC33" s="39"/>
      <c r="AD33" s="39"/>
      <c r="AE33" s="39"/>
      <c r="AF33" s="39"/>
      <c r="AG33" s="39"/>
      <c r="AH33" s="48">
        <f t="shared" si="2"/>
        <v>0</v>
      </c>
      <c r="AI33" s="48">
        <f t="shared" si="2"/>
        <v>0</v>
      </c>
      <c r="AJ33" s="48">
        <f t="shared" si="2"/>
        <v>0</v>
      </c>
      <c r="AK33" s="48">
        <f t="shared" si="2"/>
        <v>0</v>
      </c>
      <c r="AL33" s="48">
        <f t="shared" si="2"/>
        <v>0</v>
      </c>
      <c r="AM33" s="48">
        <f t="shared" si="2"/>
        <v>0</v>
      </c>
    </row>
    <row r="34" spans="1:39" ht="16.5" customHeight="1">
      <c r="A34" s="39">
        <v>28</v>
      </c>
      <c r="B34" s="40">
        <f>VLOOKUP(A34,YearToDate!$A$8:$B$39,2,0)</f>
        <v>0</v>
      </c>
      <c r="C34" s="39"/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  <c r="AA34" s="39"/>
      <c r="AB34" s="39"/>
      <c r="AC34" s="39"/>
      <c r="AD34" s="39"/>
      <c r="AE34" s="39"/>
      <c r="AF34" s="39"/>
      <c r="AG34" s="39"/>
      <c r="AH34" s="48">
        <f t="shared" si="2"/>
        <v>0</v>
      </c>
      <c r="AI34" s="48">
        <f t="shared" si="2"/>
        <v>0</v>
      </c>
      <c r="AJ34" s="48">
        <f t="shared" si="2"/>
        <v>0</v>
      </c>
      <c r="AK34" s="48">
        <f t="shared" si="2"/>
        <v>0</v>
      </c>
      <c r="AL34" s="48">
        <f t="shared" si="2"/>
        <v>0</v>
      </c>
      <c r="AM34" s="48">
        <f t="shared" si="2"/>
        <v>0</v>
      </c>
    </row>
    <row r="35" spans="1:39" ht="16.5" customHeight="1">
      <c r="A35" s="39">
        <v>29</v>
      </c>
      <c r="B35" s="40">
        <f>VLOOKUP(A35,YearToDate!$A$8:$B$39,2,0)</f>
        <v>0</v>
      </c>
      <c r="C35" s="39"/>
      <c r="D35" s="39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  <c r="AA35" s="39"/>
      <c r="AB35" s="39"/>
      <c r="AC35" s="39"/>
      <c r="AD35" s="39"/>
      <c r="AE35" s="39"/>
      <c r="AF35" s="39"/>
      <c r="AG35" s="39"/>
      <c r="AH35" s="48">
        <f t="shared" si="2"/>
        <v>0</v>
      </c>
      <c r="AI35" s="48">
        <f t="shared" si="2"/>
        <v>0</v>
      </c>
      <c r="AJ35" s="48">
        <f t="shared" si="2"/>
        <v>0</v>
      </c>
      <c r="AK35" s="48">
        <f t="shared" si="2"/>
        <v>0</v>
      </c>
      <c r="AL35" s="48">
        <f t="shared" si="2"/>
        <v>0</v>
      </c>
      <c r="AM35" s="48">
        <f t="shared" si="2"/>
        <v>0</v>
      </c>
    </row>
    <row r="36" spans="1:39" ht="16.5" customHeight="1">
      <c r="A36" s="39">
        <v>30</v>
      </c>
      <c r="B36" s="40">
        <f>VLOOKUP(A36,YearToDate!$A$8:$B$39,2,0)</f>
        <v>0</v>
      </c>
      <c r="C36" s="39"/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  <c r="AA36" s="39"/>
      <c r="AB36" s="39"/>
      <c r="AC36" s="39"/>
      <c r="AD36" s="39"/>
      <c r="AE36" s="39"/>
      <c r="AF36" s="39"/>
      <c r="AG36" s="39"/>
      <c r="AH36" s="48">
        <f t="shared" si="2"/>
        <v>0</v>
      </c>
      <c r="AI36" s="48">
        <f t="shared" si="2"/>
        <v>0</v>
      </c>
      <c r="AJ36" s="48">
        <f t="shared" si="2"/>
        <v>0</v>
      </c>
      <c r="AK36" s="48">
        <f t="shared" si="2"/>
        <v>0</v>
      </c>
      <c r="AL36" s="48">
        <f t="shared" si="2"/>
        <v>0</v>
      </c>
      <c r="AM36" s="48">
        <f t="shared" si="2"/>
        <v>0</v>
      </c>
    </row>
    <row r="37" spans="1:39" s="28" customFormat="1" ht="16.5" customHeight="1">
      <c r="A37" s="32"/>
      <c r="B37" s="33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49"/>
      <c r="AI37" s="49"/>
      <c r="AJ37" s="49"/>
      <c r="AK37" s="49"/>
      <c r="AL37" s="49"/>
      <c r="AM37" s="49"/>
    </row>
    <row r="38" spans="1:39" ht="16.5" customHeight="1">
      <c r="A38" s="29" t="str">
        <f>HYPERLINK("https://www.vertex42.com/templates/employee-leave-tracker.html","https://www.vertex42.com/templates/employee-leave-tracker.html")</f>
        <v>https://www.vertex42.com/templates/employee-leave-tracker.html</v>
      </c>
      <c r="B38" s="35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AG38" s="37" t="s">
        <v>3</v>
      </c>
      <c r="AH38" s="50">
        <f t="shared" ref="AH38:AM38" si="3">SUM(AH7:AH37)</f>
        <v>0</v>
      </c>
      <c r="AI38" s="50">
        <f t="shared" si="3"/>
        <v>0</v>
      </c>
      <c r="AJ38" s="50">
        <f t="shared" si="3"/>
        <v>0</v>
      </c>
      <c r="AK38" s="50">
        <f t="shared" si="3"/>
        <v>0</v>
      </c>
      <c r="AL38" s="50">
        <f t="shared" si="3"/>
        <v>0</v>
      </c>
      <c r="AM38" s="50">
        <f t="shared" si="3"/>
        <v>0</v>
      </c>
    </row>
    <row r="39" spans="1:39">
      <c r="A39" s="73"/>
      <c r="B39" s="73"/>
    </row>
  </sheetData>
  <mergeCells count="3">
    <mergeCell ref="C4:AG4"/>
    <mergeCell ref="A39:B39"/>
    <mergeCell ref="AH4:AM4"/>
  </mergeCells>
  <conditionalFormatting sqref="C6:AG6">
    <cfRule type="cellIs" dxfId="11" priority="2" stopIfTrue="1" operator="equal">
      <formula>""</formula>
    </cfRule>
  </conditionalFormatting>
  <conditionalFormatting sqref="C7:AG36">
    <cfRule type="expression" dxfId="10" priority="4" stopIfTrue="1">
      <formula>C$6=""</formula>
    </cfRule>
  </conditionalFormatting>
  <dataValidations count="1">
    <dataValidation type="list" allowBlank="1" sqref="C7:AG36">
      <formula1>$AH$6:$AM$6</formula1>
    </dataValidation>
  </dataValidations>
  <printOptions horizontalCentered="1"/>
  <pageMargins left="0.25" right="0.25" top="0.25" bottom="0.25" header="0.5" footer="0.5"/>
  <pageSetup scale="95" orientation="landscape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stopIfTrue="1" id="{00000000-000E-0000-0700-000001000000}">
            <xm:f>OR(WEEKDAY(C$6,1)=YearToDate!$K$23,WEEKDAY(C$6,1)=YearToDate!$K$25)</xm:f>
            <x14:dxf>
              <fill>
                <patternFill>
                  <bgColor indexed="22"/>
                </patternFill>
              </fill>
            </x14:dxf>
          </x14:cfRule>
          <xm:sqref>C6:AG36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AM39"/>
  <sheetViews>
    <sheetView showGridLines="0" workbookViewId="0"/>
  </sheetViews>
  <sheetFormatPr defaultColWidth="9.109375" defaultRowHeight="13.2"/>
  <cols>
    <col min="1" max="1" width="5.44140625" style="18" customWidth="1"/>
    <col min="2" max="2" width="18.6640625" style="18" customWidth="1"/>
    <col min="3" max="33" width="3.33203125" style="18" customWidth="1"/>
    <col min="34" max="39" width="4.33203125" style="18" customWidth="1"/>
    <col min="40" max="16384" width="9.109375" style="18"/>
  </cols>
  <sheetData>
    <row r="1" spans="1:39" ht="26.25" customHeight="1">
      <c r="A1" s="17" t="str">
        <f>"August "&amp;YearToDate!$B$3</f>
        <v>August 2024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26" t="s">
        <v>14</v>
      </c>
    </row>
    <row r="2" spans="1:39">
      <c r="AM2" s="27" t="s">
        <v>26</v>
      </c>
    </row>
    <row r="4" spans="1:39" ht="21.9" customHeight="1">
      <c r="A4" s="63" t="s">
        <v>18</v>
      </c>
      <c r="B4" s="64"/>
      <c r="C4" s="74" t="str">
        <f>YearToDate!$A$5</f>
        <v>V = Vacation,  S = Sick, P = Personal, D = Disability, O = Other Paid, U = Unpaid</v>
      </c>
      <c r="D4" s="74"/>
      <c r="E4" s="74"/>
      <c r="F4" s="74"/>
      <c r="G4" s="74"/>
      <c r="H4" s="74"/>
      <c r="I4" s="74"/>
      <c r="J4" s="74"/>
      <c r="K4" s="74"/>
      <c r="L4" s="74"/>
      <c r="M4" s="74"/>
      <c r="N4" s="74"/>
      <c r="O4" s="74"/>
      <c r="P4" s="74"/>
      <c r="Q4" s="74"/>
      <c r="R4" s="74"/>
      <c r="S4" s="74"/>
      <c r="T4" s="74"/>
      <c r="U4" s="74"/>
      <c r="V4" s="74"/>
      <c r="W4" s="74"/>
      <c r="X4" s="74"/>
      <c r="Y4" s="74"/>
      <c r="Z4" s="74"/>
      <c r="AA4" s="74"/>
      <c r="AB4" s="74"/>
      <c r="AC4" s="74"/>
      <c r="AD4" s="74"/>
      <c r="AE4" s="74"/>
      <c r="AF4" s="74"/>
      <c r="AG4" s="74"/>
      <c r="AH4" s="71" t="s">
        <v>0</v>
      </c>
      <c r="AI4" s="71"/>
      <c r="AJ4" s="71"/>
      <c r="AK4" s="71"/>
      <c r="AL4" s="71"/>
      <c r="AM4" s="71"/>
    </row>
    <row r="5" spans="1:39" ht="16.5" customHeight="1">
      <c r="A5" s="61"/>
      <c r="B5" s="62"/>
      <c r="C5" s="30" t="str">
        <f>IF(C6="","",INDEX({"Su";"M";"Tu";"W";"Th";"F";"Sa"},WEEKDAY(C6,1)))</f>
        <v>Th</v>
      </c>
      <c r="D5" s="30" t="str">
        <f>IF(D6="","",INDEX({"Su";"M";"Tu";"W";"Th";"F";"Sa"},WEEKDAY(D6,1)))</f>
        <v>F</v>
      </c>
      <c r="E5" s="30" t="str">
        <f>IF(E6="","",INDEX({"Su";"M";"Tu";"W";"Th";"F";"Sa"},WEEKDAY(E6,1)))</f>
        <v>Sa</v>
      </c>
      <c r="F5" s="30" t="str">
        <f>IF(F6="","",INDEX({"Su";"M";"Tu";"W";"Th";"F";"Sa"},WEEKDAY(F6,1)))</f>
        <v>Su</v>
      </c>
      <c r="G5" s="30" t="str">
        <f>IF(G6="","",INDEX({"Su";"M";"Tu";"W";"Th";"F";"Sa"},WEEKDAY(G6,1)))</f>
        <v>M</v>
      </c>
      <c r="H5" s="30" t="str">
        <f>IF(H6="","",INDEX({"Su";"M";"Tu";"W";"Th";"F";"Sa"},WEEKDAY(H6,1)))</f>
        <v>Tu</v>
      </c>
      <c r="I5" s="30" t="str">
        <f>IF(I6="","",INDEX({"Su";"M";"Tu";"W";"Th";"F";"Sa"},WEEKDAY(I6,1)))</f>
        <v>W</v>
      </c>
      <c r="J5" s="30" t="str">
        <f>IF(J6="","",INDEX({"Su";"M";"Tu";"W";"Th";"F";"Sa"},WEEKDAY(J6,1)))</f>
        <v>Th</v>
      </c>
      <c r="K5" s="30" t="str">
        <f>IF(K6="","",INDEX({"Su";"M";"Tu";"W";"Th";"F";"Sa"},WEEKDAY(K6,1)))</f>
        <v>F</v>
      </c>
      <c r="L5" s="30" t="str">
        <f>IF(L6="","",INDEX({"Su";"M";"Tu";"W";"Th";"F";"Sa"},WEEKDAY(L6,1)))</f>
        <v>Sa</v>
      </c>
      <c r="M5" s="30" t="str">
        <f>IF(M6="","",INDEX({"Su";"M";"Tu";"W";"Th";"F";"Sa"},WEEKDAY(M6,1)))</f>
        <v>Su</v>
      </c>
      <c r="N5" s="30" t="str">
        <f>IF(N6="","",INDEX({"Su";"M";"Tu";"W";"Th";"F";"Sa"},WEEKDAY(N6,1)))</f>
        <v>M</v>
      </c>
      <c r="O5" s="30" t="str">
        <f>IF(O6="","",INDEX({"Su";"M";"Tu";"W";"Th";"F";"Sa"},WEEKDAY(O6,1)))</f>
        <v>Tu</v>
      </c>
      <c r="P5" s="30" t="str">
        <f>IF(P6="","",INDEX({"Su";"M";"Tu";"W";"Th";"F";"Sa"},WEEKDAY(P6,1)))</f>
        <v>W</v>
      </c>
      <c r="Q5" s="30" t="str">
        <f>IF(Q6="","",INDEX({"Su";"M";"Tu";"W";"Th";"F";"Sa"},WEEKDAY(Q6,1)))</f>
        <v>Th</v>
      </c>
      <c r="R5" s="30" t="str">
        <f>IF(R6="","",INDEX({"Su";"M";"Tu";"W";"Th";"F";"Sa"},WEEKDAY(R6,1)))</f>
        <v>F</v>
      </c>
      <c r="S5" s="30" t="str">
        <f>IF(S6="","",INDEX({"Su";"M";"Tu";"W";"Th";"F";"Sa"},WEEKDAY(S6,1)))</f>
        <v>Sa</v>
      </c>
      <c r="T5" s="30" t="str">
        <f>IF(T6="","",INDEX({"Su";"M";"Tu";"W";"Th";"F";"Sa"},WEEKDAY(T6,1)))</f>
        <v>Su</v>
      </c>
      <c r="U5" s="30" t="str">
        <f>IF(U6="","",INDEX({"Su";"M";"Tu";"W";"Th";"F";"Sa"},WEEKDAY(U6,1)))</f>
        <v>M</v>
      </c>
      <c r="V5" s="30" t="str">
        <f>IF(V6="","",INDEX({"Su";"M";"Tu";"W";"Th";"F";"Sa"},WEEKDAY(V6,1)))</f>
        <v>Tu</v>
      </c>
      <c r="W5" s="30" t="str">
        <f>IF(W6="","",INDEX({"Su";"M";"Tu";"W";"Th";"F";"Sa"},WEEKDAY(W6,1)))</f>
        <v>W</v>
      </c>
      <c r="X5" s="30" t="str">
        <f>IF(X6="","",INDEX({"Su";"M";"Tu";"W";"Th";"F";"Sa"},WEEKDAY(X6,1)))</f>
        <v>Th</v>
      </c>
      <c r="Y5" s="30" t="str">
        <f>IF(Y6="","",INDEX({"Su";"M";"Tu";"W";"Th";"F";"Sa"},WEEKDAY(Y6,1)))</f>
        <v>F</v>
      </c>
      <c r="Z5" s="30" t="str">
        <f>IF(Z6="","",INDEX({"Su";"M";"Tu";"W";"Th";"F";"Sa"},WEEKDAY(Z6,1)))</f>
        <v>Sa</v>
      </c>
      <c r="AA5" s="30" t="str">
        <f>IF(AA6="","",INDEX({"Su";"M";"Tu";"W";"Th";"F";"Sa"},WEEKDAY(AA6,1)))</f>
        <v>Su</v>
      </c>
      <c r="AB5" s="30" t="str">
        <f>IF(AB6="","",INDEX({"Su";"M";"Tu";"W";"Th";"F";"Sa"},WEEKDAY(AB6,1)))</f>
        <v>M</v>
      </c>
      <c r="AC5" s="30" t="str">
        <f>IF(AC6="","",INDEX({"Su";"M";"Tu";"W";"Th";"F";"Sa"},WEEKDAY(AC6,1)))</f>
        <v>Tu</v>
      </c>
      <c r="AD5" s="30" t="str">
        <f>IF(AD6="","",INDEX({"Su";"M";"Tu";"W";"Th";"F";"Sa"},WEEKDAY(AD6,1)))</f>
        <v>W</v>
      </c>
      <c r="AE5" s="30" t="str">
        <f>IF(AE6="","",INDEX({"Su";"M";"Tu";"W";"Th";"F";"Sa"},WEEKDAY(AE6,1)))</f>
        <v>Th</v>
      </c>
      <c r="AF5" s="30" t="str">
        <f>IF(AF6="","",INDEX({"Su";"M";"Tu";"W";"Th";"F";"Sa"},WEEKDAY(AF6,1)))</f>
        <v>F</v>
      </c>
      <c r="AG5" s="30" t="str">
        <f>IF(AG6="","",INDEX({"Su";"M";"Tu";"W";"Th";"F";"Sa"},WEEKDAY(AG6,1)))</f>
        <v>Sa</v>
      </c>
      <c r="AH5" s="65"/>
      <c r="AI5" s="65"/>
      <c r="AJ5" s="65"/>
      <c r="AK5" s="65"/>
      <c r="AL5" s="65"/>
      <c r="AM5" s="65"/>
    </row>
    <row r="6" spans="1:39" ht="16.5" customHeight="1">
      <c r="A6" s="46" t="s">
        <v>7</v>
      </c>
      <c r="B6" s="38" t="s">
        <v>8</v>
      </c>
      <c r="C6" s="44">
        <f>DATE(YearToDate!$B$3,8,1)</f>
        <v>45505</v>
      </c>
      <c r="D6" s="44">
        <f>C6+1</f>
        <v>45506</v>
      </c>
      <c r="E6" s="44">
        <f t="shared" ref="E6:AD6" si="0">D6+1</f>
        <v>45507</v>
      </c>
      <c r="F6" s="44">
        <f t="shared" si="0"/>
        <v>45508</v>
      </c>
      <c r="G6" s="44">
        <f>F6+1</f>
        <v>45509</v>
      </c>
      <c r="H6" s="44">
        <f t="shared" si="0"/>
        <v>45510</v>
      </c>
      <c r="I6" s="44">
        <f t="shared" si="0"/>
        <v>45511</v>
      </c>
      <c r="J6" s="44">
        <f t="shared" si="0"/>
        <v>45512</v>
      </c>
      <c r="K6" s="44">
        <f t="shared" si="0"/>
        <v>45513</v>
      </c>
      <c r="L6" s="44">
        <f t="shared" si="0"/>
        <v>45514</v>
      </c>
      <c r="M6" s="44">
        <f t="shared" si="0"/>
        <v>45515</v>
      </c>
      <c r="N6" s="44">
        <f t="shared" si="0"/>
        <v>45516</v>
      </c>
      <c r="O6" s="44">
        <f t="shared" si="0"/>
        <v>45517</v>
      </c>
      <c r="P6" s="44">
        <f t="shared" si="0"/>
        <v>45518</v>
      </c>
      <c r="Q6" s="44">
        <f t="shared" si="0"/>
        <v>45519</v>
      </c>
      <c r="R6" s="44">
        <f t="shared" si="0"/>
        <v>45520</v>
      </c>
      <c r="S6" s="44">
        <f t="shared" si="0"/>
        <v>45521</v>
      </c>
      <c r="T6" s="44">
        <f t="shared" si="0"/>
        <v>45522</v>
      </c>
      <c r="U6" s="44">
        <f t="shared" si="0"/>
        <v>45523</v>
      </c>
      <c r="V6" s="44">
        <f t="shared" si="0"/>
        <v>45524</v>
      </c>
      <c r="W6" s="44">
        <f t="shared" si="0"/>
        <v>45525</v>
      </c>
      <c r="X6" s="44">
        <f t="shared" si="0"/>
        <v>45526</v>
      </c>
      <c r="Y6" s="44">
        <f t="shared" si="0"/>
        <v>45527</v>
      </c>
      <c r="Z6" s="44">
        <f t="shared" si="0"/>
        <v>45528</v>
      </c>
      <c r="AA6" s="44">
        <f t="shared" si="0"/>
        <v>45529</v>
      </c>
      <c r="AB6" s="44">
        <f t="shared" si="0"/>
        <v>45530</v>
      </c>
      <c r="AC6" s="44">
        <f t="shared" si="0"/>
        <v>45531</v>
      </c>
      <c r="AD6" s="44">
        <f t="shared" si="0"/>
        <v>45532</v>
      </c>
      <c r="AE6" s="44">
        <f>IF(MONTH($AD6+1)&gt;MONTH($C$6),"",$AD6+1)</f>
        <v>45533</v>
      </c>
      <c r="AF6" s="44">
        <f>IF(MONTH($AD6+2)&gt;MONTH($C$6),"",$AD6+2)</f>
        <v>45534</v>
      </c>
      <c r="AG6" s="44">
        <f>IF(MONTH($AD6+3)&gt;MONTH($C$6),"",$AD6+3)</f>
        <v>45535</v>
      </c>
      <c r="AH6" s="31" t="str">
        <f>YearToDate!C8</f>
        <v>V</v>
      </c>
      <c r="AI6" s="31" t="str">
        <f>YearToDate!D8</f>
        <v>S</v>
      </c>
      <c r="AJ6" s="31" t="str">
        <f>YearToDate!E8</f>
        <v>P</v>
      </c>
      <c r="AK6" s="31" t="str">
        <f>YearToDate!F8</f>
        <v>D</v>
      </c>
      <c r="AL6" s="31" t="str">
        <f>YearToDate!G8</f>
        <v>O</v>
      </c>
      <c r="AM6" s="31" t="str">
        <f>YearToDate!H8</f>
        <v>U</v>
      </c>
    </row>
    <row r="7" spans="1:39" ht="16.5" customHeight="1">
      <c r="A7" s="39">
        <v>1</v>
      </c>
      <c r="B7" s="40" t="str">
        <f>VLOOKUP(A7,YearToDate!$A$8:$B$39,2,0)</f>
        <v>Name 1</v>
      </c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48">
        <f>COUNTIF($C7:$AG7,AH$6)+0.5*COUNTIF($C7:$AG7,AH$6&amp;"H")+0.5*COUNTIF($C7:$AG7,"H"&amp;AH$6)</f>
        <v>0</v>
      </c>
      <c r="AI7" s="48">
        <f t="shared" ref="AI7:AM22" si="1">COUNTIF($C7:$AG7,AI$6)+0.5*COUNTIF($C7:$AG7,AI$6&amp;"H")+0.5*COUNTIF($C7:$AG7,"H"&amp;AI$6)</f>
        <v>0</v>
      </c>
      <c r="AJ7" s="48">
        <f t="shared" si="1"/>
        <v>0</v>
      </c>
      <c r="AK7" s="48">
        <f t="shared" si="1"/>
        <v>0</v>
      </c>
      <c r="AL7" s="48">
        <f t="shared" si="1"/>
        <v>0</v>
      </c>
      <c r="AM7" s="48">
        <f t="shared" si="1"/>
        <v>0</v>
      </c>
    </row>
    <row r="8" spans="1:39" ht="16.5" customHeight="1">
      <c r="A8" s="39">
        <v>2</v>
      </c>
      <c r="B8" s="40" t="str">
        <f>VLOOKUP(A8,YearToDate!$A$8:$B$39,2,0)</f>
        <v>Name 2</v>
      </c>
      <c r="C8" s="39"/>
      <c r="D8" s="39"/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48">
        <f t="shared" ref="AH8:AM36" si="2">COUNTIF($C8:$AG8,AH$6)+0.5*COUNTIF($C8:$AG8,AH$6&amp;"H")+0.5*COUNTIF($C8:$AG8,"H"&amp;AH$6)</f>
        <v>0</v>
      </c>
      <c r="AI8" s="48">
        <f t="shared" si="1"/>
        <v>0</v>
      </c>
      <c r="AJ8" s="48">
        <f t="shared" si="1"/>
        <v>0</v>
      </c>
      <c r="AK8" s="48">
        <f t="shared" si="1"/>
        <v>0</v>
      </c>
      <c r="AL8" s="48">
        <f t="shared" si="1"/>
        <v>0</v>
      </c>
      <c r="AM8" s="48">
        <f t="shared" si="1"/>
        <v>0</v>
      </c>
    </row>
    <row r="9" spans="1:39" ht="16.5" customHeight="1">
      <c r="A9" s="39">
        <v>3</v>
      </c>
      <c r="B9" s="40" t="str">
        <f>VLOOKUP(A9,YearToDate!$A$8:$B$39,2,0)</f>
        <v>Name 3</v>
      </c>
      <c r="C9" s="39"/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39"/>
      <c r="AF9" s="39"/>
      <c r="AG9" s="39"/>
      <c r="AH9" s="48">
        <f t="shared" si="2"/>
        <v>0</v>
      </c>
      <c r="AI9" s="48">
        <f t="shared" si="1"/>
        <v>0</v>
      </c>
      <c r="AJ9" s="48">
        <f t="shared" si="1"/>
        <v>0</v>
      </c>
      <c r="AK9" s="48">
        <f t="shared" si="1"/>
        <v>0</v>
      </c>
      <c r="AL9" s="48">
        <f t="shared" si="1"/>
        <v>0</v>
      </c>
      <c r="AM9" s="48">
        <f t="shared" si="1"/>
        <v>0</v>
      </c>
    </row>
    <row r="10" spans="1:39" ht="16.5" customHeight="1">
      <c r="A10" s="39">
        <v>4</v>
      </c>
      <c r="B10" s="40" t="str">
        <f>VLOOKUP(A10,YearToDate!$A$8:$B$39,2,0)</f>
        <v>Name 4</v>
      </c>
      <c r="C10" s="39"/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9"/>
      <c r="AH10" s="48">
        <f t="shared" si="2"/>
        <v>0</v>
      </c>
      <c r="AI10" s="48">
        <f t="shared" si="1"/>
        <v>0</v>
      </c>
      <c r="AJ10" s="48">
        <f t="shared" si="1"/>
        <v>0</v>
      </c>
      <c r="AK10" s="48">
        <f t="shared" si="1"/>
        <v>0</v>
      </c>
      <c r="AL10" s="48">
        <f t="shared" si="1"/>
        <v>0</v>
      </c>
      <c r="AM10" s="48">
        <f t="shared" si="1"/>
        <v>0</v>
      </c>
    </row>
    <row r="11" spans="1:39" ht="16.5" customHeight="1">
      <c r="A11" s="39">
        <v>5</v>
      </c>
      <c r="B11" s="40" t="str">
        <f>VLOOKUP(A11,YearToDate!$A$8:$B$39,2,0)</f>
        <v>Name 5</v>
      </c>
      <c r="C11" s="39"/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  <c r="AG11" s="39"/>
      <c r="AH11" s="48">
        <f t="shared" si="2"/>
        <v>0</v>
      </c>
      <c r="AI11" s="48">
        <f t="shared" si="1"/>
        <v>0</v>
      </c>
      <c r="AJ11" s="48">
        <f t="shared" si="1"/>
        <v>0</v>
      </c>
      <c r="AK11" s="48">
        <f t="shared" si="1"/>
        <v>0</v>
      </c>
      <c r="AL11" s="48">
        <f t="shared" si="1"/>
        <v>0</v>
      </c>
      <c r="AM11" s="48">
        <f t="shared" si="1"/>
        <v>0</v>
      </c>
    </row>
    <row r="12" spans="1:39" ht="16.5" customHeight="1">
      <c r="A12" s="39">
        <v>6</v>
      </c>
      <c r="B12" s="40">
        <f>VLOOKUP(A12,YearToDate!$A$8:$B$39,2,0)</f>
        <v>0</v>
      </c>
      <c r="C12" s="39"/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39"/>
      <c r="AD12" s="39"/>
      <c r="AE12" s="39"/>
      <c r="AF12" s="39"/>
      <c r="AG12" s="39"/>
      <c r="AH12" s="48">
        <f t="shared" si="2"/>
        <v>0</v>
      </c>
      <c r="AI12" s="48">
        <f t="shared" si="1"/>
        <v>0</v>
      </c>
      <c r="AJ12" s="48">
        <f t="shared" si="1"/>
        <v>0</v>
      </c>
      <c r="AK12" s="48">
        <f t="shared" si="1"/>
        <v>0</v>
      </c>
      <c r="AL12" s="48">
        <f t="shared" si="1"/>
        <v>0</v>
      </c>
      <c r="AM12" s="48">
        <f t="shared" si="1"/>
        <v>0</v>
      </c>
    </row>
    <row r="13" spans="1:39" ht="16.5" customHeight="1">
      <c r="A13" s="39">
        <v>7</v>
      </c>
      <c r="B13" s="40">
        <f>VLOOKUP(A13,YearToDate!$A$8:$B$39,2,0)</f>
        <v>0</v>
      </c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39"/>
      <c r="AG13" s="39"/>
      <c r="AH13" s="48">
        <f t="shared" si="2"/>
        <v>0</v>
      </c>
      <c r="AI13" s="48">
        <f t="shared" si="1"/>
        <v>0</v>
      </c>
      <c r="AJ13" s="48">
        <f t="shared" si="1"/>
        <v>0</v>
      </c>
      <c r="AK13" s="48">
        <f t="shared" si="1"/>
        <v>0</v>
      </c>
      <c r="AL13" s="48">
        <f t="shared" si="1"/>
        <v>0</v>
      </c>
      <c r="AM13" s="48">
        <f t="shared" si="1"/>
        <v>0</v>
      </c>
    </row>
    <row r="14" spans="1:39" ht="16.5" customHeight="1">
      <c r="A14" s="39">
        <v>8</v>
      </c>
      <c r="B14" s="40">
        <f>VLOOKUP(A14,YearToDate!$A$8:$B$39,2,0)</f>
        <v>0</v>
      </c>
      <c r="C14" s="39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9"/>
      <c r="AC14" s="39"/>
      <c r="AD14" s="39"/>
      <c r="AE14" s="39"/>
      <c r="AF14" s="39"/>
      <c r="AG14" s="39"/>
      <c r="AH14" s="48">
        <f t="shared" si="2"/>
        <v>0</v>
      </c>
      <c r="AI14" s="48">
        <f t="shared" si="1"/>
        <v>0</v>
      </c>
      <c r="AJ14" s="48">
        <f t="shared" si="1"/>
        <v>0</v>
      </c>
      <c r="AK14" s="48">
        <f t="shared" si="1"/>
        <v>0</v>
      </c>
      <c r="AL14" s="48">
        <f t="shared" si="1"/>
        <v>0</v>
      </c>
      <c r="AM14" s="48">
        <f t="shared" si="1"/>
        <v>0</v>
      </c>
    </row>
    <row r="15" spans="1:39" ht="16.5" customHeight="1">
      <c r="A15" s="39">
        <v>9</v>
      </c>
      <c r="B15" s="40">
        <f>VLOOKUP(A15,YearToDate!$A$8:$B$39,2,0)</f>
        <v>0</v>
      </c>
      <c r="C15" s="39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  <c r="AG15" s="39"/>
      <c r="AH15" s="48">
        <f t="shared" si="2"/>
        <v>0</v>
      </c>
      <c r="AI15" s="48">
        <f t="shared" si="1"/>
        <v>0</v>
      </c>
      <c r="AJ15" s="48">
        <f t="shared" si="1"/>
        <v>0</v>
      </c>
      <c r="AK15" s="48">
        <f t="shared" si="1"/>
        <v>0</v>
      </c>
      <c r="AL15" s="48">
        <f t="shared" si="1"/>
        <v>0</v>
      </c>
      <c r="AM15" s="48">
        <f t="shared" si="1"/>
        <v>0</v>
      </c>
    </row>
    <row r="16" spans="1:39" ht="16.5" customHeight="1">
      <c r="A16" s="39">
        <v>10</v>
      </c>
      <c r="B16" s="40">
        <f>VLOOKUP(A16,YearToDate!$A$8:$B$39,2,0)</f>
        <v>0</v>
      </c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  <c r="AD16" s="39"/>
      <c r="AE16" s="39"/>
      <c r="AF16" s="39"/>
      <c r="AG16" s="39"/>
      <c r="AH16" s="48">
        <f t="shared" si="2"/>
        <v>0</v>
      </c>
      <c r="AI16" s="48">
        <f t="shared" si="1"/>
        <v>0</v>
      </c>
      <c r="AJ16" s="48">
        <f t="shared" si="1"/>
        <v>0</v>
      </c>
      <c r="AK16" s="48">
        <f t="shared" si="1"/>
        <v>0</v>
      </c>
      <c r="AL16" s="48">
        <f t="shared" si="1"/>
        <v>0</v>
      </c>
      <c r="AM16" s="48">
        <f t="shared" si="1"/>
        <v>0</v>
      </c>
    </row>
    <row r="17" spans="1:39" ht="16.5" customHeight="1">
      <c r="A17" s="39">
        <v>11</v>
      </c>
      <c r="B17" s="40">
        <f>VLOOKUP(A17,YearToDate!$A$8:$B$39,2,0)</f>
        <v>0</v>
      </c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  <c r="AG17" s="39"/>
      <c r="AH17" s="48">
        <f t="shared" si="2"/>
        <v>0</v>
      </c>
      <c r="AI17" s="48">
        <f t="shared" si="1"/>
        <v>0</v>
      </c>
      <c r="AJ17" s="48">
        <f t="shared" si="1"/>
        <v>0</v>
      </c>
      <c r="AK17" s="48">
        <f t="shared" si="1"/>
        <v>0</v>
      </c>
      <c r="AL17" s="48">
        <f t="shared" si="1"/>
        <v>0</v>
      </c>
      <c r="AM17" s="48">
        <f t="shared" si="1"/>
        <v>0</v>
      </c>
    </row>
    <row r="18" spans="1:39" ht="16.5" customHeight="1">
      <c r="A18" s="39">
        <v>12</v>
      </c>
      <c r="B18" s="40">
        <f>VLOOKUP(A18,YearToDate!$A$8:$B$39,2,0)</f>
        <v>0</v>
      </c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  <c r="AG18" s="39"/>
      <c r="AH18" s="48">
        <f t="shared" si="2"/>
        <v>0</v>
      </c>
      <c r="AI18" s="48">
        <f t="shared" si="1"/>
        <v>0</v>
      </c>
      <c r="AJ18" s="48">
        <f t="shared" si="1"/>
        <v>0</v>
      </c>
      <c r="AK18" s="48">
        <f t="shared" si="1"/>
        <v>0</v>
      </c>
      <c r="AL18" s="48">
        <f t="shared" si="1"/>
        <v>0</v>
      </c>
      <c r="AM18" s="48">
        <f t="shared" si="1"/>
        <v>0</v>
      </c>
    </row>
    <row r="19" spans="1:39" ht="16.5" customHeight="1">
      <c r="A19" s="39">
        <v>13</v>
      </c>
      <c r="B19" s="40">
        <f>VLOOKUP(A19,YearToDate!$A$8:$B$39,2,0)</f>
        <v>0</v>
      </c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48">
        <f t="shared" si="2"/>
        <v>0</v>
      </c>
      <c r="AI19" s="48">
        <f t="shared" si="1"/>
        <v>0</v>
      </c>
      <c r="AJ19" s="48">
        <f t="shared" si="1"/>
        <v>0</v>
      </c>
      <c r="AK19" s="48">
        <f t="shared" si="1"/>
        <v>0</v>
      </c>
      <c r="AL19" s="48">
        <f t="shared" si="1"/>
        <v>0</v>
      </c>
      <c r="AM19" s="48">
        <f t="shared" si="1"/>
        <v>0</v>
      </c>
    </row>
    <row r="20" spans="1:39" ht="16.5" customHeight="1">
      <c r="A20" s="39">
        <v>14</v>
      </c>
      <c r="B20" s="40">
        <f>VLOOKUP(A20,YearToDate!$A$8:$B$39,2,0)</f>
        <v>0</v>
      </c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  <c r="AA20" s="39"/>
      <c r="AB20" s="39"/>
      <c r="AC20" s="39"/>
      <c r="AD20" s="39"/>
      <c r="AE20" s="39"/>
      <c r="AF20" s="39"/>
      <c r="AG20" s="39"/>
      <c r="AH20" s="48">
        <f t="shared" si="2"/>
        <v>0</v>
      </c>
      <c r="AI20" s="48">
        <f t="shared" si="1"/>
        <v>0</v>
      </c>
      <c r="AJ20" s="48">
        <f t="shared" si="1"/>
        <v>0</v>
      </c>
      <c r="AK20" s="48">
        <f t="shared" si="1"/>
        <v>0</v>
      </c>
      <c r="AL20" s="48">
        <f t="shared" si="1"/>
        <v>0</v>
      </c>
      <c r="AM20" s="48">
        <f t="shared" si="1"/>
        <v>0</v>
      </c>
    </row>
    <row r="21" spans="1:39" ht="16.5" customHeight="1">
      <c r="A21" s="39">
        <v>15</v>
      </c>
      <c r="B21" s="40">
        <f>VLOOKUP(A21,YearToDate!$A$8:$B$39,2,0)</f>
        <v>0</v>
      </c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  <c r="AG21" s="39"/>
      <c r="AH21" s="48">
        <f t="shared" si="2"/>
        <v>0</v>
      </c>
      <c r="AI21" s="48">
        <f t="shared" si="1"/>
        <v>0</v>
      </c>
      <c r="AJ21" s="48">
        <f t="shared" si="1"/>
        <v>0</v>
      </c>
      <c r="AK21" s="48">
        <f t="shared" si="1"/>
        <v>0</v>
      </c>
      <c r="AL21" s="48">
        <f t="shared" si="1"/>
        <v>0</v>
      </c>
      <c r="AM21" s="48">
        <f t="shared" si="1"/>
        <v>0</v>
      </c>
    </row>
    <row r="22" spans="1:39" ht="16.5" customHeight="1">
      <c r="A22" s="39">
        <v>16</v>
      </c>
      <c r="B22" s="40">
        <f>VLOOKUP(A22,YearToDate!$A$8:$B$39,2,0)</f>
        <v>0</v>
      </c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H22" s="48">
        <f t="shared" si="2"/>
        <v>0</v>
      </c>
      <c r="AI22" s="48">
        <f t="shared" si="1"/>
        <v>0</v>
      </c>
      <c r="AJ22" s="48">
        <f t="shared" si="1"/>
        <v>0</v>
      </c>
      <c r="AK22" s="48">
        <f t="shared" si="1"/>
        <v>0</v>
      </c>
      <c r="AL22" s="48">
        <f t="shared" si="1"/>
        <v>0</v>
      </c>
      <c r="AM22" s="48">
        <f t="shared" si="1"/>
        <v>0</v>
      </c>
    </row>
    <row r="23" spans="1:39" ht="16.5" customHeight="1">
      <c r="A23" s="39">
        <v>17</v>
      </c>
      <c r="B23" s="40">
        <f>VLOOKUP(A23,YearToDate!$A$8:$B$39,2,0)</f>
        <v>0</v>
      </c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39"/>
      <c r="AG23" s="39"/>
      <c r="AH23" s="48">
        <f t="shared" si="2"/>
        <v>0</v>
      </c>
      <c r="AI23" s="48">
        <f t="shared" si="2"/>
        <v>0</v>
      </c>
      <c r="AJ23" s="48">
        <f t="shared" si="2"/>
        <v>0</v>
      </c>
      <c r="AK23" s="48">
        <f t="shared" si="2"/>
        <v>0</v>
      </c>
      <c r="AL23" s="48">
        <f t="shared" si="2"/>
        <v>0</v>
      </c>
      <c r="AM23" s="48">
        <f t="shared" si="2"/>
        <v>0</v>
      </c>
    </row>
    <row r="24" spans="1:39" ht="16.5" customHeight="1">
      <c r="A24" s="39">
        <v>18</v>
      </c>
      <c r="B24" s="40">
        <f>VLOOKUP(A24,YearToDate!$A$8:$B$39,2,0)</f>
        <v>0</v>
      </c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39"/>
      <c r="AG24" s="39"/>
      <c r="AH24" s="48">
        <f t="shared" si="2"/>
        <v>0</v>
      </c>
      <c r="AI24" s="48">
        <f t="shared" si="2"/>
        <v>0</v>
      </c>
      <c r="AJ24" s="48">
        <f t="shared" si="2"/>
        <v>0</v>
      </c>
      <c r="AK24" s="48">
        <f t="shared" si="2"/>
        <v>0</v>
      </c>
      <c r="AL24" s="48">
        <f t="shared" si="2"/>
        <v>0</v>
      </c>
      <c r="AM24" s="48">
        <f t="shared" si="2"/>
        <v>0</v>
      </c>
    </row>
    <row r="25" spans="1:39" ht="16.5" customHeight="1">
      <c r="A25" s="39">
        <v>19</v>
      </c>
      <c r="B25" s="40">
        <f>VLOOKUP(A25,YearToDate!$A$8:$B$39,2,0)</f>
        <v>0</v>
      </c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  <c r="AA25" s="39"/>
      <c r="AB25" s="39"/>
      <c r="AC25" s="39"/>
      <c r="AD25" s="39"/>
      <c r="AE25" s="39"/>
      <c r="AF25" s="39"/>
      <c r="AG25" s="39"/>
      <c r="AH25" s="48">
        <f t="shared" si="2"/>
        <v>0</v>
      </c>
      <c r="AI25" s="48">
        <f t="shared" si="2"/>
        <v>0</v>
      </c>
      <c r="AJ25" s="48">
        <f t="shared" si="2"/>
        <v>0</v>
      </c>
      <c r="AK25" s="48">
        <f t="shared" si="2"/>
        <v>0</v>
      </c>
      <c r="AL25" s="48">
        <f t="shared" si="2"/>
        <v>0</v>
      </c>
      <c r="AM25" s="48">
        <f t="shared" si="2"/>
        <v>0</v>
      </c>
    </row>
    <row r="26" spans="1:39" ht="16.5" customHeight="1">
      <c r="A26" s="39">
        <v>20</v>
      </c>
      <c r="B26" s="40">
        <f>VLOOKUP(A26,YearToDate!$A$8:$B$39,2,0)</f>
        <v>0</v>
      </c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  <c r="AA26" s="39"/>
      <c r="AB26" s="39"/>
      <c r="AC26" s="39"/>
      <c r="AD26" s="39"/>
      <c r="AE26" s="39"/>
      <c r="AF26" s="39"/>
      <c r="AG26" s="39"/>
      <c r="AH26" s="48">
        <f t="shared" si="2"/>
        <v>0</v>
      </c>
      <c r="AI26" s="48">
        <f t="shared" si="2"/>
        <v>0</v>
      </c>
      <c r="AJ26" s="48">
        <f t="shared" si="2"/>
        <v>0</v>
      </c>
      <c r="AK26" s="48">
        <f t="shared" si="2"/>
        <v>0</v>
      </c>
      <c r="AL26" s="48">
        <f t="shared" si="2"/>
        <v>0</v>
      </c>
      <c r="AM26" s="48">
        <f t="shared" si="2"/>
        <v>0</v>
      </c>
    </row>
    <row r="27" spans="1:39" ht="16.5" customHeight="1">
      <c r="A27" s="39">
        <v>21</v>
      </c>
      <c r="B27" s="40">
        <f>VLOOKUP(A27,YearToDate!$A$8:$B$39,2,0)</f>
        <v>0</v>
      </c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  <c r="AA27" s="39"/>
      <c r="AB27" s="39"/>
      <c r="AC27" s="39"/>
      <c r="AD27" s="39"/>
      <c r="AE27" s="39"/>
      <c r="AF27" s="39"/>
      <c r="AG27" s="39"/>
      <c r="AH27" s="48">
        <f t="shared" si="2"/>
        <v>0</v>
      </c>
      <c r="AI27" s="48">
        <f t="shared" si="2"/>
        <v>0</v>
      </c>
      <c r="AJ27" s="48">
        <f t="shared" si="2"/>
        <v>0</v>
      </c>
      <c r="AK27" s="48">
        <f t="shared" si="2"/>
        <v>0</v>
      </c>
      <c r="AL27" s="48">
        <f t="shared" si="2"/>
        <v>0</v>
      </c>
      <c r="AM27" s="48">
        <f t="shared" si="2"/>
        <v>0</v>
      </c>
    </row>
    <row r="28" spans="1:39" ht="16.5" customHeight="1">
      <c r="A28" s="39">
        <v>22</v>
      </c>
      <c r="B28" s="40">
        <f>VLOOKUP(A28,YearToDate!$A$8:$B$39,2,0)</f>
        <v>0</v>
      </c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  <c r="AA28" s="39"/>
      <c r="AB28" s="39"/>
      <c r="AC28" s="39"/>
      <c r="AD28" s="39"/>
      <c r="AE28" s="39"/>
      <c r="AF28" s="39"/>
      <c r="AG28" s="39"/>
      <c r="AH28" s="48">
        <f t="shared" si="2"/>
        <v>0</v>
      </c>
      <c r="AI28" s="48">
        <f t="shared" si="2"/>
        <v>0</v>
      </c>
      <c r="AJ28" s="48">
        <f t="shared" si="2"/>
        <v>0</v>
      </c>
      <c r="AK28" s="48">
        <f t="shared" si="2"/>
        <v>0</v>
      </c>
      <c r="AL28" s="48">
        <f t="shared" si="2"/>
        <v>0</v>
      </c>
      <c r="AM28" s="48">
        <f t="shared" si="2"/>
        <v>0</v>
      </c>
    </row>
    <row r="29" spans="1:39" ht="16.5" customHeight="1">
      <c r="A29" s="39">
        <v>23</v>
      </c>
      <c r="B29" s="40">
        <f>VLOOKUP(A29,YearToDate!$A$8:$B$39,2,0)</f>
        <v>0</v>
      </c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  <c r="AA29" s="39"/>
      <c r="AB29" s="39"/>
      <c r="AC29" s="39"/>
      <c r="AD29" s="39"/>
      <c r="AE29" s="39"/>
      <c r="AF29" s="39"/>
      <c r="AG29" s="39"/>
      <c r="AH29" s="48">
        <f t="shared" si="2"/>
        <v>0</v>
      </c>
      <c r="AI29" s="48">
        <f t="shared" si="2"/>
        <v>0</v>
      </c>
      <c r="AJ29" s="48">
        <f t="shared" si="2"/>
        <v>0</v>
      </c>
      <c r="AK29" s="48">
        <f t="shared" si="2"/>
        <v>0</v>
      </c>
      <c r="AL29" s="48">
        <f t="shared" si="2"/>
        <v>0</v>
      </c>
      <c r="AM29" s="48">
        <f t="shared" si="2"/>
        <v>0</v>
      </c>
    </row>
    <row r="30" spans="1:39" ht="16.5" customHeight="1">
      <c r="A30" s="39">
        <v>24</v>
      </c>
      <c r="B30" s="40">
        <f>VLOOKUP(A30,YearToDate!$A$8:$B$39,2,0)</f>
        <v>0</v>
      </c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39"/>
      <c r="AH30" s="48">
        <f t="shared" si="2"/>
        <v>0</v>
      </c>
      <c r="AI30" s="48">
        <f t="shared" si="2"/>
        <v>0</v>
      </c>
      <c r="AJ30" s="48">
        <f t="shared" si="2"/>
        <v>0</v>
      </c>
      <c r="AK30" s="48">
        <f t="shared" si="2"/>
        <v>0</v>
      </c>
      <c r="AL30" s="48">
        <f t="shared" si="2"/>
        <v>0</v>
      </c>
      <c r="AM30" s="48">
        <f t="shared" si="2"/>
        <v>0</v>
      </c>
    </row>
    <row r="31" spans="1:39" ht="16.5" customHeight="1">
      <c r="A31" s="39">
        <v>25</v>
      </c>
      <c r="B31" s="40">
        <f>VLOOKUP(A31,YearToDate!$A$8:$B$39,2,0)</f>
        <v>0</v>
      </c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  <c r="AA31" s="39"/>
      <c r="AB31" s="39"/>
      <c r="AC31" s="39"/>
      <c r="AD31" s="39"/>
      <c r="AE31" s="39"/>
      <c r="AF31" s="39"/>
      <c r="AG31" s="39"/>
      <c r="AH31" s="48">
        <f t="shared" si="2"/>
        <v>0</v>
      </c>
      <c r="AI31" s="48">
        <f t="shared" si="2"/>
        <v>0</v>
      </c>
      <c r="AJ31" s="48">
        <f t="shared" si="2"/>
        <v>0</v>
      </c>
      <c r="AK31" s="48">
        <f t="shared" si="2"/>
        <v>0</v>
      </c>
      <c r="AL31" s="48">
        <f t="shared" si="2"/>
        <v>0</v>
      </c>
      <c r="AM31" s="48">
        <f t="shared" si="2"/>
        <v>0</v>
      </c>
    </row>
    <row r="32" spans="1:39" ht="16.5" customHeight="1">
      <c r="A32" s="39">
        <v>26</v>
      </c>
      <c r="B32" s="40">
        <f>VLOOKUP(A32,YearToDate!$A$8:$B$39,2,0)</f>
        <v>0</v>
      </c>
      <c r="C32" s="39"/>
      <c r="D32" s="39"/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  <c r="AA32" s="39"/>
      <c r="AB32" s="39"/>
      <c r="AC32" s="39"/>
      <c r="AD32" s="39"/>
      <c r="AE32" s="39"/>
      <c r="AF32" s="39"/>
      <c r="AG32" s="39"/>
      <c r="AH32" s="48">
        <f t="shared" si="2"/>
        <v>0</v>
      </c>
      <c r="AI32" s="48">
        <f t="shared" si="2"/>
        <v>0</v>
      </c>
      <c r="AJ32" s="48">
        <f t="shared" si="2"/>
        <v>0</v>
      </c>
      <c r="AK32" s="48">
        <f t="shared" si="2"/>
        <v>0</v>
      </c>
      <c r="AL32" s="48">
        <f t="shared" si="2"/>
        <v>0</v>
      </c>
      <c r="AM32" s="48">
        <f t="shared" si="2"/>
        <v>0</v>
      </c>
    </row>
    <row r="33" spans="1:39" ht="16.5" customHeight="1">
      <c r="A33" s="39">
        <v>27</v>
      </c>
      <c r="B33" s="40">
        <f>VLOOKUP(A33,YearToDate!$A$8:$B$39,2,0)</f>
        <v>0</v>
      </c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  <c r="AA33" s="39"/>
      <c r="AB33" s="39"/>
      <c r="AC33" s="39"/>
      <c r="AD33" s="39"/>
      <c r="AE33" s="39"/>
      <c r="AF33" s="39"/>
      <c r="AG33" s="39"/>
      <c r="AH33" s="48">
        <f t="shared" si="2"/>
        <v>0</v>
      </c>
      <c r="AI33" s="48">
        <f t="shared" si="2"/>
        <v>0</v>
      </c>
      <c r="AJ33" s="48">
        <f t="shared" si="2"/>
        <v>0</v>
      </c>
      <c r="AK33" s="48">
        <f t="shared" si="2"/>
        <v>0</v>
      </c>
      <c r="AL33" s="48">
        <f t="shared" si="2"/>
        <v>0</v>
      </c>
      <c r="AM33" s="48">
        <f t="shared" si="2"/>
        <v>0</v>
      </c>
    </row>
    <row r="34" spans="1:39" ht="16.5" customHeight="1">
      <c r="A34" s="39">
        <v>28</v>
      </c>
      <c r="B34" s="40">
        <f>VLOOKUP(A34,YearToDate!$A$8:$B$39,2,0)</f>
        <v>0</v>
      </c>
      <c r="C34" s="39"/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  <c r="AA34" s="39"/>
      <c r="AB34" s="39"/>
      <c r="AC34" s="39"/>
      <c r="AD34" s="39"/>
      <c r="AE34" s="39"/>
      <c r="AF34" s="39"/>
      <c r="AG34" s="39"/>
      <c r="AH34" s="48">
        <f t="shared" si="2"/>
        <v>0</v>
      </c>
      <c r="AI34" s="48">
        <f t="shared" si="2"/>
        <v>0</v>
      </c>
      <c r="AJ34" s="48">
        <f t="shared" si="2"/>
        <v>0</v>
      </c>
      <c r="AK34" s="48">
        <f t="shared" si="2"/>
        <v>0</v>
      </c>
      <c r="AL34" s="48">
        <f t="shared" si="2"/>
        <v>0</v>
      </c>
      <c r="AM34" s="48">
        <f t="shared" si="2"/>
        <v>0</v>
      </c>
    </row>
    <row r="35" spans="1:39" ht="16.5" customHeight="1">
      <c r="A35" s="39">
        <v>29</v>
      </c>
      <c r="B35" s="40">
        <f>VLOOKUP(A35,YearToDate!$A$8:$B$39,2,0)</f>
        <v>0</v>
      </c>
      <c r="C35" s="39"/>
      <c r="D35" s="39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  <c r="AA35" s="39"/>
      <c r="AB35" s="39"/>
      <c r="AC35" s="39"/>
      <c r="AD35" s="39"/>
      <c r="AE35" s="39"/>
      <c r="AF35" s="39"/>
      <c r="AG35" s="39"/>
      <c r="AH35" s="48">
        <f t="shared" si="2"/>
        <v>0</v>
      </c>
      <c r="AI35" s="48">
        <f t="shared" si="2"/>
        <v>0</v>
      </c>
      <c r="AJ35" s="48">
        <f t="shared" si="2"/>
        <v>0</v>
      </c>
      <c r="AK35" s="48">
        <f t="shared" si="2"/>
        <v>0</v>
      </c>
      <c r="AL35" s="48">
        <f t="shared" si="2"/>
        <v>0</v>
      </c>
      <c r="AM35" s="48">
        <f t="shared" si="2"/>
        <v>0</v>
      </c>
    </row>
    <row r="36" spans="1:39" ht="16.5" customHeight="1">
      <c r="A36" s="39">
        <v>30</v>
      </c>
      <c r="B36" s="40">
        <f>VLOOKUP(A36,YearToDate!$A$8:$B$39,2,0)</f>
        <v>0</v>
      </c>
      <c r="C36" s="39"/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  <c r="AA36" s="39"/>
      <c r="AB36" s="39"/>
      <c r="AC36" s="39"/>
      <c r="AD36" s="39"/>
      <c r="AE36" s="39"/>
      <c r="AF36" s="39"/>
      <c r="AG36" s="39"/>
      <c r="AH36" s="48">
        <f t="shared" si="2"/>
        <v>0</v>
      </c>
      <c r="AI36" s="48">
        <f t="shared" si="2"/>
        <v>0</v>
      </c>
      <c r="AJ36" s="48">
        <f t="shared" si="2"/>
        <v>0</v>
      </c>
      <c r="AK36" s="48">
        <f t="shared" si="2"/>
        <v>0</v>
      </c>
      <c r="AL36" s="48">
        <f t="shared" si="2"/>
        <v>0</v>
      </c>
      <c r="AM36" s="48">
        <f t="shared" si="2"/>
        <v>0</v>
      </c>
    </row>
    <row r="37" spans="1:39" s="28" customFormat="1" ht="16.5" customHeight="1">
      <c r="A37" s="32"/>
      <c r="B37" s="33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49"/>
      <c r="AI37" s="49"/>
      <c r="AJ37" s="49"/>
      <c r="AK37" s="49"/>
      <c r="AL37" s="49"/>
      <c r="AM37" s="49"/>
    </row>
    <row r="38" spans="1:39" ht="16.5" customHeight="1">
      <c r="A38" s="29" t="str">
        <f>HYPERLINK("https://www.vertex42.com/templates/employee-leave-tracker.html","https://www.vertex42.com/templates/employee-leave-tracker.html")</f>
        <v>https://www.vertex42.com/templates/employee-leave-tracker.html</v>
      </c>
      <c r="B38" s="35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AG38" s="37" t="s">
        <v>3</v>
      </c>
      <c r="AH38" s="50">
        <f t="shared" ref="AH38:AM38" si="3">SUM(AH7:AH37)</f>
        <v>0</v>
      </c>
      <c r="AI38" s="50">
        <f t="shared" si="3"/>
        <v>0</v>
      </c>
      <c r="AJ38" s="50">
        <f t="shared" si="3"/>
        <v>0</v>
      </c>
      <c r="AK38" s="50">
        <f t="shared" si="3"/>
        <v>0</v>
      </c>
      <c r="AL38" s="50">
        <f t="shared" si="3"/>
        <v>0</v>
      </c>
      <c r="AM38" s="50">
        <f t="shared" si="3"/>
        <v>0</v>
      </c>
    </row>
    <row r="39" spans="1:39">
      <c r="A39" s="73"/>
      <c r="B39" s="73"/>
    </row>
  </sheetData>
  <mergeCells count="3">
    <mergeCell ref="A39:B39"/>
    <mergeCell ref="C4:AG4"/>
    <mergeCell ref="AH4:AM4"/>
  </mergeCells>
  <phoneticPr fontId="1" type="noConversion"/>
  <conditionalFormatting sqref="C6:AG6">
    <cfRule type="cellIs" dxfId="9" priority="3" stopIfTrue="1" operator="equal">
      <formula>""</formula>
    </cfRule>
  </conditionalFormatting>
  <conditionalFormatting sqref="C7:AG36">
    <cfRule type="expression" dxfId="8" priority="5" stopIfTrue="1">
      <formula>C$6=""</formula>
    </cfRule>
  </conditionalFormatting>
  <dataValidations count="1">
    <dataValidation type="list" allowBlank="1" sqref="C7:AG36">
      <formula1>$AH$6:$AM$6</formula1>
    </dataValidation>
  </dataValidations>
  <printOptions horizontalCentered="1"/>
  <pageMargins left="0.25" right="0.25" top="0.25" bottom="0.25" header="0.5" footer="0.5"/>
  <pageSetup scale="95" orientation="landscape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stopIfTrue="1" id="{00000000-000E-0000-0800-000002000000}">
            <xm:f>OR(WEEKDAY(C$6,1)=YearToDate!$K$23,WEEKDAY(C$6,1)=YearToDate!$K$25)</xm:f>
            <x14:dxf>
              <fill>
                <patternFill>
                  <bgColor indexed="22"/>
                </patternFill>
              </fill>
            </x14:dxf>
          </x14:cfRule>
          <xm:sqref>C6:AG36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14</vt:i4>
      </vt:variant>
    </vt:vector>
  </HeadingPairs>
  <TitlesOfParts>
    <vt:vector size="28" baseType="lpstr">
      <vt:lpstr>YearToDate</vt:lpstr>
      <vt:lpstr>Jan</vt:lpstr>
      <vt:lpstr>Feb</vt:lpstr>
      <vt:lpstr>Mar</vt:lpstr>
      <vt:lpstr>Apr</vt:lpstr>
      <vt:lpstr>May</vt:lpstr>
      <vt:lpstr>Jun</vt:lpstr>
      <vt:lpstr>Jul</vt:lpstr>
      <vt:lpstr>Aug</vt:lpstr>
      <vt:lpstr>Sep</vt:lpstr>
      <vt:lpstr>Oct</vt:lpstr>
      <vt:lpstr>Nov</vt:lpstr>
      <vt:lpstr>Dec</vt:lpstr>
      <vt:lpstr>©</vt:lpstr>
      <vt:lpstr>list_totals</vt:lpstr>
      <vt:lpstr>Apr!Print_Area</vt:lpstr>
      <vt:lpstr>Aug!Print_Area</vt:lpstr>
      <vt:lpstr>Dec!Print_Area</vt:lpstr>
      <vt:lpstr>Feb!Print_Area</vt:lpstr>
      <vt:lpstr>Jan!Print_Area</vt:lpstr>
      <vt:lpstr>Jul!Print_Area</vt:lpstr>
      <vt:lpstr>Jun!Print_Area</vt:lpstr>
      <vt:lpstr>Mar!Print_Area</vt:lpstr>
      <vt:lpstr>May!Print_Area</vt:lpstr>
      <vt:lpstr>Nov!Print_Area</vt:lpstr>
      <vt:lpstr>Oct!Print_Area</vt:lpstr>
      <vt:lpstr>Sep!Print_Area</vt:lpstr>
      <vt:lpstr>YearToDate!Print_Area</vt:lpstr>
    </vt:vector>
  </TitlesOfParts>
  <Company>Vertex42 LLC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Employee Leave Tracker</dc:title>
  <dc:creator>Vertex42.com</dc:creator>
  <dc:description>(c) 2020-2023 Vertex42 LLC. All Rights Reserved.</dc:description>
  <cp:lastModifiedBy>RAJESH N</cp:lastModifiedBy>
  <cp:lastPrinted>2020-06-09T23:05:38Z</cp:lastPrinted>
  <dcterms:created xsi:type="dcterms:W3CDTF">2008-04-12T17:21:19Z</dcterms:created>
  <dcterms:modified xsi:type="dcterms:W3CDTF">2024-03-14T04:34:18Z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2020-2023 Vertex42 LLC</vt:lpwstr>
  </property>
  <property fmtid="{D5CDD505-2E9C-101B-9397-08002B2CF9AE}" pid="3" name="Version">
    <vt:lpwstr>1.0.2</vt:lpwstr>
  </property>
  <property fmtid="{D5CDD505-2E9C-101B-9397-08002B2CF9AE}" pid="4" name="Source">
    <vt:lpwstr>https://www.vertex42.com/templates/employee-leave-tracker.html</vt:lpwstr>
  </property>
</Properties>
</file>