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iod\Desktop\complete Data analysis\"/>
    </mc:Choice>
  </mc:AlternateContent>
  <xr:revisionPtr revIDLastSave="0" documentId="13_ncr:1_{9A5CA213-2E22-49B0-88F2-5ED9A328B3E4}" xr6:coauthVersionLast="47" xr6:coauthVersionMax="47" xr10:uidLastSave="{00000000-0000-0000-0000-000000000000}"/>
  <bookViews>
    <workbookView xWindow="-120" yWindow="-120" windowWidth="20730" windowHeight="11160" firstSheet="1" activeTab="1" xr2:uid="{17A53E3F-5D68-4463-9358-248DF8D94312}"/>
  </bookViews>
  <sheets>
    <sheet name="Sheet3" sheetId="3" state="hidden" r:id="rId1"/>
    <sheet name="Monthly Budget Plan" sheetId="1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8" i="1"/>
  <c r="C18" i="1"/>
  <c r="D29" i="1"/>
  <c r="D15" i="1" s="1"/>
  <c r="C29" i="1"/>
  <c r="C15" i="1" s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14" i="1"/>
  <c r="R39" i="1"/>
  <c r="M39" i="1"/>
  <c r="S39" i="1"/>
  <c r="L39" i="1"/>
  <c r="C17" i="1" s="1"/>
  <c r="I39" i="1"/>
  <c r="H39" i="1"/>
  <c r="D39" i="1"/>
  <c r="D16" i="1" s="1"/>
  <c r="C39" i="1"/>
  <c r="C16" i="1" s="1"/>
  <c r="Z5" i="1"/>
  <c r="Z6" i="1"/>
  <c r="Z7" i="1"/>
  <c r="Z8" i="1"/>
  <c r="Z9" i="1"/>
  <c r="Z10" i="1"/>
  <c r="Z11" i="1"/>
  <c r="Z12" i="1"/>
  <c r="Z13" i="1"/>
  <c r="Z14" i="1"/>
  <c r="Z15" i="1"/>
  <c r="Z4" i="1"/>
  <c r="D17" i="1" l="1"/>
  <c r="D19" i="1" s="1"/>
  <c r="C19" i="1"/>
  <c r="N39" i="1"/>
  <c r="C20" i="1" l="1"/>
  <c r="D20" i="1" s="1"/>
</calcChain>
</file>

<file path=xl/sharedStrings.xml><?xml version="1.0" encoding="utf-8"?>
<sst xmlns="http://schemas.openxmlformats.org/spreadsheetml/2006/main" count="88" uniqueCount="69">
  <si>
    <t xml:space="preserve"> </t>
  </si>
  <si>
    <t>Overview</t>
  </si>
  <si>
    <t>Cashflow</t>
  </si>
  <si>
    <t>Income</t>
  </si>
  <si>
    <t>Savings</t>
  </si>
  <si>
    <t>Bills</t>
  </si>
  <si>
    <t>Expenses</t>
  </si>
  <si>
    <t>Debt</t>
  </si>
  <si>
    <t>Budget</t>
  </si>
  <si>
    <t>Actual</t>
  </si>
  <si>
    <t>Start Date</t>
  </si>
  <si>
    <t>End 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</si>
  <si>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</si>
  <si>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</si>
  <si>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</si>
  <si>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</si>
  <si>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</si>
  <si>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</si>
  <si>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</si>
  <si>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</si>
  <si>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</si>
  <si>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</si>
  <si>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</si>
  <si>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</si>
  <si>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</si>
  <si>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Currency</t>
  </si>
  <si>
    <t>$</t>
  </si>
  <si>
    <t>Start balace</t>
  </si>
  <si>
    <t>Bills and Expenses</t>
  </si>
  <si>
    <t>Salary</t>
  </si>
  <si>
    <t>Gifts</t>
  </si>
  <si>
    <t>Business Gains</t>
  </si>
  <si>
    <t>Cars</t>
  </si>
  <si>
    <t>Building</t>
  </si>
  <si>
    <t>Wedding</t>
  </si>
  <si>
    <t>Vacation</t>
  </si>
  <si>
    <t>Bonus</t>
  </si>
  <si>
    <t>Holidays</t>
  </si>
  <si>
    <t>TOTAL</t>
  </si>
  <si>
    <t>LEFT</t>
  </si>
  <si>
    <t>Due</t>
  </si>
  <si>
    <t>Left</t>
  </si>
  <si>
    <t>Days of Month</t>
  </si>
  <si>
    <t>Netflix</t>
  </si>
  <si>
    <t>Spotify</t>
  </si>
  <si>
    <t>Rent</t>
  </si>
  <si>
    <t>Gas</t>
  </si>
  <si>
    <t>Electricity</t>
  </si>
  <si>
    <t>Internet</t>
  </si>
  <si>
    <t>Phone</t>
  </si>
  <si>
    <t>Bank</t>
  </si>
  <si>
    <t>Maintenance</t>
  </si>
  <si>
    <t>Disney</t>
  </si>
  <si>
    <t>Chess Class</t>
  </si>
  <si>
    <t>Online Class</t>
  </si>
  <si>
    <t>Transport</t>
  </si>
  <si>
    <t>Groceries</t>
  </si>
  <si>
    <t>Eating Out</t>
  </si>
  <si>
    <t>Coffee</t>
  </si>
  <si>
    <t>Fuel</t>
  </si>
  <si>
    <t>Health</t>
  </si>
  <si>
    <t>Beauty</t>
  </si>
  <si>
    <t>Cloths</t>
  </si>
  <si>
    <t>Entertainment</t>
  </si>
  <si>
    <t>Credit Card</t>
  </si>
  <si>
    <t>Student Loan</t>
  </si>
  <si>
    <t>Loan</t>
  </si>
  <si>
    <t>Start Balance</t>
  </si>
  <si>
    <t>31/1/2025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</si>
</sst>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43" fontId="3" fillId="0" borderId="0" xfId="1" applyFont="1" applyBorder="1" applyAlignment="1">
      <alignment horizontal="center" vertical="center"/>
    </xf>
    <xf numFmtId="43" fontId="3" fillId="0" borderId="5" xfId="1" applyFont="1" applyBorder="1" applyAlignment="1">
      <alignment horizontal="center" vertical="center"/>
    </xf>
    <xf numFmtId="43" fontId="3" fillId="0" borderId="4" xfId="1" applyFont="1" applyBorder="1" applyAlignment="1">
      <alignment horizontal="left" vertical="center"/>
    </xf>
    <xf numFmtId="43" fontId="3" fillId="0" borderId="4" xfId="1" applyFont="1" applyBorder="1" applyAlignment="1">
      <alignment horizontal="center" vertical="center"/>
    </xf>
    <xf numFmtId="43" fontId="3" fillId="7" borderId="12" xfId="1" applyFont="1" applyFill="1" applyBorder="1" applyAlignment="1">
      <alignment horizontal="center" vertical="center"/>
    </xf>
    <xf numFmtId="43" fontId="3" fillId="6" borderId="20" xfId="1" applyFont="1" applyFill="1" applyBorder="1" applyAlignment="1">
      <alignment horizontal="center" vertical="center"/>
    </xf>
    <xf numFmtId="43" fontId="3" fillId="6" borderId="21" xfId="1" applyFont="1" applyFill="1" applyBorder="1" applyAlignment="1">
      <alignment horizontal="center" vertical="center"/>
    </xf>
    <xf numFmtId="43" fontId="3" fillId="9" borderId="20" xfId="1" applyFont="1" applyFill="1" applyBorder="1" applyAlignment="1">
      <alignment horizontal="center" vertical="center"/>
    </xf>
    <xf numFmtId="43" fontId="3" fillId="9" borderId="21" xfId="1" applyFont="1" applyFill="1" applyBorder="1" applyAlignment="1">
      <alignment horizontal="center" vertical="center"/>
    </xf>
    <xf numFmtId="43" fontId="3" fillId="3" borderId="20" xfId="1" applyFont="1" applyFill="1" applyBorder="1" applyAlignment="1">
      <alignment horizontal="center" vertical="center"/>
    </xf>
    <xf numFmtId="43" fontId="3" fillId="3" borderId="21" xfId="1" applyFont="1" applyFill="1" applyBorder="1" applyAlignment="1">
      <alignment horizontal="center" vertical="center"/>
    </xf>
    <xf numFmtId="43" fontId="3" fillId="8" borderId="20" xfId="1" applyFont="1" applyFill="1" applyBorder="1" applyAlignment="1">
      <alignment horizontal="center" vertical="center"/>
    </xf>
    <xf numFmtId="43" fontId="3" fillId="8" borderId="21" xfId="1" applyFont="1" applyFill="1" applyBorder="1" applyAlignment="1">
      <alignment horizontal="center" vertical="center"/>
    </xf>
    <xf numFmtId="43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left" vertical="center"/>
    </xf>
    <xf numFmtId="43" fontId="3" fillId="8" borderId="17" xfId="1" applyFont="1" applyFill="1" applyBorder="1" applyAlignment="1">
      <alignment horizontal="center" vertical="center"/>
    </xf>
    <xf numFmtId="43" fontId="3" fillId="8" borderId="18" xfId="1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877620297462818"/>
          <c:y val="0.17171296296296296"/>
          <c:w val="0.59402379702537178"/>
          <c:h val="0.6977387722368036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Budget Plan'!$B$15:$B$18</c:f>
              <c:strCache>
                <c:ptCount val="4"/>
                <c:pt idx="0">
                  <c:v>Income</c:v>
                </c:pt>
                <c:pt idx="1">
                  <c:v>Savings</c:v>
                </c:pt>
                <c:pt idx="2">
                  <c:v>Bills and Expenses</c:v>
                </c:pt>
                <c:pt idx="3">
                  <c:v>Debt</c:v>
                </c:pt>
              </c:strCache>
            </c:strRef>
          </c:cat>
          <c:val>
            <c:numRef>
              <c:f>'Monthly Budget Plan'!$C$15:$C$18</c:f>
              <c:numCache>
                <c:formatCode>_(* #,##0.00_);_(* \(#,##0.00\);_(* "-"??_);_(@_)</c:formatCode>
                <c:ptCount val="4"/>
                <c:pt idx="0">
                  <c:v>4150</c:v>
                </c:pt>
                <c:pt idx="1">
                  <c:v>625</c:v>
                </c:pt>
                <c:pt idx="2">
                  <c:v>2480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C-47EC-9E45-A1602A08D49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Budget Plan'!$B$15:$B$18</c:f>
              <c:strCache>
                <c:ptCount val="4"/>
                <c:pt idx="0">
                  <c:v>Income</c:v>
                </c:pt>
                <c:pt idx="1">
                  <c:v>Savings</c:v>
                </c:pt>
                <c:pt idx="2">
                  <c:v>Bills and Expenses</c:v>
                </c:pt>
                <c:pt idx="3">
                  <c:v>Debt</c:v>
                </c:pt>
              </c:strCache>
            </c:strRef>
          </c:cat>
          <c:val>
            <c:numRef>
              <c:f>'Monthly Budget Plan'!$D$15:$D$18</c:f>
              <c:numCache>
                <c:formatCode>_(* #,##0.00_);_(* \(#,##0.00\);_(* "-"??_);_(@_)</c:formatCode>
                <c:ptCount val="4"/>
                <c:pt idx="0">
                  <c:v>3940</c:v>
                </c:pt>
                <c:pt idx="1">
                  <c:v>250</c:v>
                </c:pt>
                <c:pt idx="2">
                  <c:v>1557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C-47EC-9E45-A1602A08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9819672"/>
        <c:axId val="559821472"/>
      </c:barChart>
      <c:catAx>
        <c:axId val="559819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21472"/>
        <c:crosses val="autoZero"/>
        <c:auto val="1"/>
        <c:lblAlgn val="ctr"/>
        <c:lblOffset val="100"/>
        <c:noMultiLvlLbl val="0"/>
      </c:catAx>
      <c:valAx>
        <c:axId val="559821472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cap="sm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1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 Plan'!$B$15:$B$18</c:f>
              <c:strCache>
                <c:ptCount val="4"/>
                <c:pt idx="0">
                  <c:v>Income</c:v>
                </c:pt>
                <c:pt idx="1">
                  <c:v>Savings</c:v>
                </c:pt>
                <c:pt idx="2">
                  <c:v>Bills and Expenses</c:v>
                </c:pt>
                <c:pt idx="3">
                  <c:v>Debt</c:v>
                </c:pt>
              </c:strCache>
            </c:strRef>
          </c:cat>
          <c:val>
            <c:numRef>
              <c:f>'Monthly Budget Plan'!$D$15:$D$18</c:f>
              <c:numCache>
                <c:formatCode>_(* #,##0.00_);_(* \(#,##0.00\);_(* "-"??_);_(@_)</c:formatCode>
                <c:ptCount val="4"/>
                <c:pt idx="0">
                  <c:v>3940</c:v>
                </c:pt>
                <c:pt idx="1">
                  <c:v>250</c:v>
                </c:pt>
                <c:pt idx="2">
                  <c:v>1557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0-4C11-9D4D-B224303BF14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7475642522688"/>
          <c:y val="8.5519896078328148E-2"/>
          <c:w val="0.84951240666103311"/>
          <c:h val="0.6726663230362564"/>
        </c:manualLayout>
      </c:layout>
      <c:lineChart>
        <c:grouping val="standard"/>
        <c:varyColors val="0"/>
        <c:ser>
          <c:idx val="0"/>
          <c:order val="0"/>
          <c:tx>
            <c:strRef>
              <c:f>'Monthly Budget Plan'!$C$23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Budget Plan'!$B$24:$B$27</c:f>
              <c:strCache>
                <c:ptCount val="4"/>
                <c:pt idx="0">
                  <c:v> Salary </c:v>
                </c:pt>
                <c:pt idx="1">
                  <c:v> Gifts </c:v>
                </c:pt>
                <c:pt idx="2">
                  <c:v> Business Gains </c:v>
                </c:pt>
                <c:pt idx="3">
                  <c:v> Bonus </c:v>
                </c:pt>
              </c:strCache>
            </c:strRef>
          </c:cat>
          <c:val>
            <c:numRef>
              <c:f>'Monthly Budget Plan'!$C$24:$C$27</c:f>
              <c:numCache>
                <c:formatCode>_(* #,##0.00_);_(* \(#,##0.00\);_(* "-"??_);_(@_)</c:formatCode>
                <c:ptCount val="4"/>
                <c:pt idx="0">
                  <c:v>3000</c:v>
                </c:pt>
                <c:pt idx="1">
                  <c:v>50</c:v>
                </c:pt>
                <c:pt idx="2">
                  <c:v>1000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F-414E-9734-E3875AA8FADE}"/>
            </c:ext>
          </c:extLst>
        </c:ser>
        <c:ser>
          <c:idx val="1"/>
          <c:order val="1"/>
          <c:tx>
            <c:strRef>
              <c:f>'Monthly Budget Plan'!$D$23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Budget Plan'!$B$24:$B$27</c:f>
              <c:strCache>
                <c:ptCount val="4"/>
                <c:pt idx="0">
                  <c:v> Salary </c:v>
                </c:pt>
                <c:pt idx="1">
                  <c:v> Gifts </c:v>
                </c:pt>
                <c:pt idx="2">
                  <c:v> Business Gains </c:v>
                </c:pt>
                <c:pt idx="3">
                  <c:v> Bonus </c:v>
                </c:pt>
              </c:strCache>
            </c:strRef>
          </c:cat>
          <c:val>
            <c:numRef>
              <c:f>'Monthly Budget Plan'!$D$24:$D$27</c:f>
              <c:numCache>
                <c:formatCode>_(* #,##0.00_);_(* \(#,##0.00\);_(* "-"??_);_(@_)</c:formatCode>
                <c:ptCount val="4"/>
                <c:pt idx="0">
                  <c:v>3200</c:v>
                </c:pt>
                <c:pt idx="1">
                  <c:v>40</c:v>
                </c:pt>
                <c:pt idx="2">
                  <c:v>600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F-414E-9734-E3875AA8F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2384"/>
        <c:axId val="569744544"/>
      </c:lineChart>
      <c:catAx>
        <c:axId val="5697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44544"/>
        <c:crosses val="autoZero"/>
        <c:auto val="1"/>
        <c:lblAlgn val="ctr"/>
        <c:lblOffset val="100"/>
        <c:noMultiLvlLbl val="0"/>
      </c:catAx>
      <c:valAx>
        <c:axId val="56974454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89394746709288"/>
          <c:y val="0.15889131443529322"/>
          <c:w val="8.612839633670806E-2"/>
          <c:h val="0.270499967638818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336650218905933"/>
          <c:y val="6.2499803984416603E-2"/>
          <c:w val="0.54894611847929087"/>
          <c:h val="0.84987338961437309"/>
        </c:manualLayout>
      </c:layout>
      <c:doughnutChart>
        <c:varyColors val="1"/>
        <c:ser>
          <c:idx val="0"/>
          <c:order val="0"/>
          <c:spPr>
            <a:scene3d>
              <a:camera prst="orthographicFront"/>
              <a:lightRig rig="brightRoom" dir="t"/>
            </a:scene3d>
            <a:sp3d prstMaterial="flat">
              <a:bevelT w="50800" h="10160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4DD-4C16-AFAE-ED9841DAC2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'Monthly Budget Plan'!$C$20:$D$20</c:f>
              <c:numCache>
                <c:formatCode>0.00%</c:formatCode>
                <c:ptCount val="2"/>
                <c:pt idx="0">
                  <c:v>0.33370723499719573</c:v>
                </c:pt>
                <c:pt idx="1">
                  <c:v>0.66629276500280432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D-4C16-AFAE-ED9841DAC2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173182</xdr:colOff>
      <xdr:row>1</xdr:row>
      <xdr:rowOff>21895</xdr:rowOff>
    </xdr:from>
    <xdr:to>
      <xdr:col>13</xdr:col>
      <xdr:colOff>603290</xdr:colOff>
      <xdr:row>9</xdr:row>
      <xdr:rowOff>12371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EBDB3-FAD2-E9D6-DFEC-E0B6DA9FC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1</xdr:row>
      <xdr:rowOff>9526</xdr:rowOff>
    </xdr:from>
    <xdr:to>
      <xdr:col>18</xdr:col>
      <xdr:colOff>600075</xdr:colOff>
      <xdr:row>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A31759-439A-8D1E-C0E7-81F7A3B3F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1</xdr:row>
      <xdr:rowOff>38100</xdr:rowOff>
    </xdr:from>
    <xdr:to>
      <xdr:col>17</xdr:col>
      <xdr:colOff>314326</xdr:colOff>
      <xdr:row>1</xdr:row>
      <xdr:rowOff>219075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6E5DDB7-3AE4-1FFF-8352-5AD5D8050D64}"/>
            </a:ext>
          </a:extLst>
        </xdr:cNvPr>
        <xdr:cNvSpPr txBox="1"/>
      </xdr:nvSpPr>
      <xdr:spPr>
        <a:xfrm>
          <a:off x="9353550" y="133350"/>
          <a:ext cx="1133476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>
              <a:ln>
                <a:noFill/>
              </a:ln>
              <a:solidFill>
                <a:sysClr val="windowText" lastClr="000000"/>
              </a:solidFill>
            </a:rPr>
            <a:t>Actual</a:t>
          </a:r>
          <a:r>
            <a:rPr lang="en-US" sz="1100" b="1" baseline="0">
              <a:ln>
                <a:noFill/>
              </a:ln>
              <a:solidFill>
                <a:sysClr val="windowText" lastClr="000000"/>
              </a:solidFill>
            </a:rPr>
            <a:t> cashflow</a:t>
          </a:r>
          <a:endParaRPr lang="en-US" sz="1100" b="1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190499</xdr:colOff>
      <xdr:row>1</xdr:row>
      <xdr:rowOff>19050</xdr:rowOff>
    </xdr:from>
    <xdr:to>
      <xdr:col>12</xdr:col>
      <xdr:colOff>285749</xdr:colOff>
      <xdr:row>1</xdr:row>
      <xdr:rowOff>257175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4A43377-B0D1-4BF1-B5FD-C89F0F407038}"/>
            </a:ext>
          </a:extLst>
        </xdr:cNvPr>
        <xdr:cNvSpPr txBox="1"/>
      </xdr:nvSpPr>
      <xdr:spPr>
        <a:xfrm>
          <a:off x="6029324" y="114300"/>
          <a:ext cx="17430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>
              <a:ln>
                <a:noFill/>
              </a:ln>
              <a:solidFill>
                <a:sysClr val="windowText" lastClr="000000"/>
              </a:solidFill>
            </a:rPr>
            <a:t>Budget vs</a:t>
          </a:r>
          <a:r>
            <a:rPr lang="en-US" sz="1100" b="1" baseline="0">
              <a:ln>
                <a:noFill/>
              </a:ln>
              <a:solidFill>
                <a:sysClr val="windowText" lastClr="000000"/>
              </a:solidFill>
            </a:rPr>
            <a:t> </a:t>
          </a:r>
          <a:r>
            <a:rPr lang="en-US" sz="1100" b="1">
              <a:ln>
                <a:noFill/>
              </a:ln>
              <a:solidFill>
                <a:sysClr val="windowText" lastClr="000000"/>
              </a:solidFill>
            </a:rPr>
            <a:t>Actual</a:t>
          </a:r>
          <a:r>
            <a:rPr lang="en-US" sz="1100" b="1" baseline="0">
              <a:ln>
                <a:noFill/>
              </a:ln>
              <a:solidFill>
                <a:sysClr val="windowText" lastClr="000000"/>
              </a:solidFill>
            </a:rPr>
            <a:t> cashflow</a:t>
          </a:r>
          <a:endParaRPr lang="en-US" sz="1100" b="1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285750</xdr:colOff>
      <xdr:row>0</xdr:row>
      <xdr:rowOff>0</xdr:rowOff>
    </xdr:from>
    <xdr:to>
      <xdr:col>15</xdr:col>
      <xdr:colOff>19051</xdr:colOff>
      <xdr:row>4</xdr:row>
      <xdr:rowOff>19051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B8890C1-9FFE-4C8E-BD47-A1CF1F0347FD}"/>
            </a:ext>
          </a:extLst>
        </xdr:cNvPr>
        <xdr:cNvSpPr txBox="1"/>
      </xdr:nvSpPr>
      <xdr:spPr>
        <a:xfrm>
          <a:off x="7772400" y="0"/>
          <a:ext cx="1133476" cy="695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Actual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ln>
                <a:noFill/>
              </a:ln>
              <a:solidFill>
                <a:sysClr val="windowText" lastClr="000000"/>
              </a:solidFill>
            </a:rPr>
            <a:t>      </a:t>
          </a:r>
          <a:r>
            <a:rPr lang="en-US" sz="1600">
              <a:solidFill>
                <a:schemeClr val="accent2">
                  <a:lumMod val="75000"/>
                </a:schemeClr>
              </a:solidFill>
            </a:rPr>
            <a:t>■</a:t>
          </a:r>
          <a:endParaRPr lang="en-US" sz="1600" b="1">
            <a:ln>
              <a:noFill/>
            </a:ln>
            <a:solidFill>
              <a:schemeClr val="accent2">
                <a:lumMod val="75000"/>
              </a:schemeClr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ln>
                <a:noFill/>
              </a:ln>
              <a:solidFill>
                <a:sysClr val="windowText" lastClr="000000"/>
              </a:solidFill>
            </a:rPr>
            <a:t>Budget</a:t>
          </a:r>
          <a:r>
            <a:rPr lang="en-US" sz="1100" b="1" baseline="0">
              <a:ln>
                <a:noFill/>
              </a:ln>
              <a:solidFill>
                <a:sysClr val="windowText" lastClr="000000"/>
              </a:solidFill>
            </a:rPr>
            <a:t>      </a:t>
          </a:r>
          <a:r>
            <a:rPr lang="en-US" sz="1600">
              <a:solidFill>
                <a:schemeClr val="accent1">
                  <a:lumMod val="50000"/>
                </a:schemeClr>
              </a:solidFill>
            </a:rPr>
            <a:t>■</a:t>
          </a:r>
          <a:endParaRPr lang="en-US" sz="1600">
            <a:solidFill>
              <a:schemeClr val="accent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US" sz="1100" b="1" baseline="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24742</xdr:colOff>
      <xdr:row>39</xdr:row>
      <xdr:rowOff>136071</xdr:rowOff>
    </xdr:from>
    <xdr:to>
      <xdr:col>19</xdr:col>
      <xdr:colOff>24742</xdr:colOff>
      <xdr:row>51</xdr:row>
      <xdr:rowOff>86590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9C669D-9F39-1FF4-6482-962AA95D5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743815</xdr:colOff>
      <xdr:row>40</xdr:row>
      <xdr:rowOff>113310</xdr:rowOff>
    </xdr:from>
    <xdr:to>
      <xdr:col>10</xdr:col>
      <xdr:colOff>841169</xdr:colOff>
      <xdr:row>43</xdr:row>
      <xdr:rowOff>12370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52C6FE1-80AC-4444-BA69-11086F056409}"/>
            </a:ext>
          </a:extLst>
        </xdr:cNvPr>
        <xdr:cNvSpPr txBox="1"/>
      </xdr:nvSpPr>
      <xdr:spPr>
        <a:xfrm>
          <a:off x="3922938" y="8017823"/>
          <a:ext cx="2831153" cy="492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ln>
                <a:noFill/>
              </a:ln>
              <a:solidFill>
                <a:sysClr val="windowText" lastClr="000000"/>
              </a:solidFill>
            </a:rPr>
            <a:t>Budget</a:t>
          </a:r>
          <a:r>
            <a:rPr lang="en-US" sz="2000" b="1" baseline="0">
              <a:ln>
                <a:noFill/>
              </a:ln>
              <a:solidFill>
                <a:sysClr val="windowText" lastClr="000000"/>
              </a:solidFill>
            </a:rPr>
            <a:t> vs Actual Income</a:t>
          </a:r>
          <a:endParaRPr lang="en-US" sz="2000" b="1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173181</xdr:colOff>
      <xdr:row>1</xdr:row>
      <xdr:rowOff>24740</xdr:rowOff>
    </xdr:from>
    <xdr:to>
      <xdr:col>9</xdr:col>
      <xdr:colOff>24739</xdr:colOff>
      <xdr:row>9</xdr:row>
      <xdr:rowOff>23254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46D178-4EC6-4889-35DE-B639F836C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37112</xdr:colOff>
      <xdr:row>4</xdr:row>
      <xdr:rowOff>160811</xdr:rowOff>
    </xdr:from>
    <xdr:to>
      <xdr:col>7</xdr:col>
      <xdr:colOff>667989</xdr:colOff>
      <xdr:row>5</xdr:row>
      <xdr:rowOff>123702</xdr:rowOff>
    </xdr:to>
    <xdr:sp macro="" textlink="$D$19">
      <xdr:nvSpPr>
        <xdr:cNvPr id="15" name="TextBox 14">
          <a:extLst>
            <a:ext uri="{FF2B5EF4-FFF2-40B4-BE49-F238E27FC236}">
              <a16:creationId xmlns:a16="http://schemas.microsoft.com/office/drawing/2014/main" id="{1E1ADB57-928B-483E-A6C6-195681E88DA9}"/>
            </a:ext>
          </a:extLst>
        </xdr:cNvPr>
        <xdr:cNvSpPr txBox="1"/>
      </xdr:nvSpPr>
      <xdr:spPr>
        <a:xfrm>
          <a:off x="4168735" y="841168"/>
          <a:ext cx="903020" cy="173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831B973-FECE-448E-A10E-ED00E3517EF3}" type="TxLink">
            <a:rPr lang="en-US" sz="1200" b="1" i="0" u="none" strike="noStrike">
              <a:ln>
                <a:noFill/>
              </a:ln>
              <a:solidFill>
                <a:srgbClr val="000000"/>
              </a:solidFill>
              <a:latin typeface="Aptos Narrow"/>
            </a:rPr>
            <a:t> 1,783.00 </a:t>
          </a:fld>
          <a:endParaRPr lang="en-US" sz="1100" b="1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6519-5248-4F4F-A601-C2E25C9442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5BDA-BA98-45C0-9489-4010B8EF4377}">
  <dimension ref="B1:Z39"/>
  <sheetViews>
    <sheetView tabSelected="1" zoomScale="80" zoomScaleNormal="80" workbookViewId="0">
      <selection activeCell="X21" sqref="X21"/>
    </sheetView>
  </sheetViews>
  <sheetFormatPr defaultRowHeight="15.75" x14ac:dyDescent="0.25"/>
  <cols>
    <col min="1" max="1" width="2.7109375" style="1" customWidth="1"/>
    <col min="2" max="2" width="17.7109375" style="1" customWidth="1"/>
    <col min="3" max="3" width="12.140625" style="1" customWidth="1"/>
    <col min="4" max="4" width="12.42578125" style="1" customWidth="1"/>
    <col min="5" max="5" width="2.7109375" style="1" customWidth="1"/>
    <col min="6" max="6" width="14.28515625" style="1" customWidth="1"/>
    <col min="7" max="7" width="4" style="1" customWidth="1"/>
    <col min="8" max="8" width="10.42578125" style="1" bestFit="1" customWidth="1"/>
    <col min="9" max="9" width="9.42578125" style="1" bestFit="1" customWidth="1"/>
    <col min="10" max="10" width="2.7109375" style="1" customWidth="1"/>
    <col min="11" max="11" width="14.5703125" style="1" customWidth="1"/>
    <col min="12" max="12" width="10.140625" style="1" customWidth="1"/>
    <col min="13" max="14" width="9.140625" style="1"/>
    <col min="15" max="15" width="2.7109375" style="1" customWidth="1"/>
    <col min="16" max="16" width="13.5703125" style="1" customWidth="1"/>
    <col min="17" max="17" width="5.7109375" style="1" customWidth="1"/>
    <col min="18" max="24" width="9.140625" style="1"/>
    <col min="25" max="26" width="0" style="1" hidden="1" customWidth="1"/>
    <col min="27" max="16384" width="9.140625" style="1"/>
  </cols>
  <sheetData>
    <row r="1" spans="2:26" ht="7.5" customHeight="1" thickBot="1" x14ac:dyDescent="0.3"/>
    <row r="2" spans="2:26" ht="23.25" customHeight="1" thickBot="1" x14ac:dyDescent="0.3">
      <c r="B2" s="102" t="s">
        <v>24</v>
      </c>
      <c r="C2" s="103"/>
      <c r="D2" s="104"/>
    </row>
    <row r="3" spans="2:26" ht="6.75" customHeight="1" thickBot="1" x14ac:dyDescent="0.3"/>
    <row r="4" spans="2:26" x14ac:dyDescent="0.25">
      <c r="B4" s="23" t="s">
        <v>1</v>
      </c>
      <c r="C4" s="24"/>
      <c r="D4" s="25"/>
      <c r="F4" s="10"/>
      <c r="G4" s="11"/>
      <c r="H4" s="11"/>
      <c r="I4" s="12"/>
      <c r="K4" s="10"/>
      <c r="L4" s="11"/>
      <c r="M4" s="11"/>
      <c r="N4" s="12"/>
      <c r="P4" s="10"/>
      <c r="Q4" s="11"/>
      <c r="R4" s="11"/>
      <c r="S4" s="12"/>
      <c r="Y4" s="1" t="s">
        <v>12</v>
      </c>
      <c r="Z4" s="1" t="str">
        <f>PROPER(Y4)</f>
        <v>January</v>
      </c>
    </row>
    <row r="5" spans="2:26" ht="16.5" thickBot="1" x14ac:dyDescent="0.3">
      <c r="B5" s="26"/>
      <c r="C5" s="27"/>
      <c r="D5" s="28"/>
      <c r="F5" s="4"/>
      <c r="G5" s="5"/>
      <c r="H5" s="5"/>
      <c r="I5" s="6"/>
      <c r="K5" s="4"/>
      <c r="L5" s="5"/>
      <c r="M5" s="5"/>
      <c r="N5" s="6"/>
      <c r="P5" s="4"/>
      <c r="Q5" s="5"/>
      <c r="R5" s="5"/>
      <c r="S5" s="6"/>
      <c r="Y5" s="1" t="s">
        <v>13</v>
      </c>
      <c r="Z5" s="1" t="str">
        <f t="shared" ref="Z5:Z15" si="0">PROPER(Y5)</f>
        <v>February</v>
      </c>
    </row>
    <row r="6" spans="2:26" x14ac:dyDescent="0.25">
      <c r="B6" s="4" t="s">
        <v>10</v>
      </c>
      <c r="C6" s="29">
        <v>45658</v>
      </c>
      <c r="D6" s="30"/>
      <c r="F6" s="4"/>
      <c r="G6" s="5"/>
      <c r="H6" s="82"/>
      <c r="I6" s="6"/>
      <c r="K6" s="4"/>
      <c r="L6" s="5"/>
      <c r="M6" s="5"/>
      <c r="N6" s="6"/>
      <c r="P6" s="4"/>
      <c r="Q6" s="5"/>
      <c r="R6" s="5"/>
      <c r="S6" s="6"/>
      <c r="Y6" s="1" t="s">
        <v>14</v>
      </c>
      <c r="Z6" s="1" t="str">
        <f t="shared" si="0"/>
        <v>March</v>
      </c>
    </row>
    <row r="7" spans="2:26" x14ac:dyDescent="0.25">
      <c r="B7" s="4" t="s">
        <v>11</v>
      </c>
      <c r="C7" s="31" t="s">
        <v>68</v>
      </c>
      <c r="D7" s="32"/>
      <c r="F7" s="4"/>
      <c r="G7" s="5"/>
      <c r="H7" s="5"/>
      <c r="I7" s="6"/>
      <c r="K7" s="4"/>
      <c r="L7" s="5"/>
      <c r="M7" s="5"/>
      <c r="N7" s="6"/>
      <c r="P7" s="4"/>
      <c r="Q7" s="5"/>
      <c r="R7" s="5"/>
      <c r="S7" s="6"/>
      <c r="Y7" s="1" t="s">
        <v>15</v>
      </c>
      <c r="Z7" s="1" t="str">
        <f t="shared" si="0"/>
        <v>April</v>
      </c>
    </row>
    <row r="8" spans="2:26" x14ac:dyDescent="0.25">
      <c r="B8" s="4" t="s">
        <v>25</v>
      </c>
      <c r="C8" s="2" t="s">
        <v>26</v>
      </c>
      <c r="D8" s="3"/>
      <c r="F8" s="4"/>
      <c r="G8" s="5"/>
      <c r="H8" s="5"/>
      <c r="I8" s="6"/>
      <c r="K8" s="4"/>
      <c r="L8" s="5"/>
      <c r="M8" s="5"/>
      <c r="N8" s="6"/>
      <c r="P8" s="4"/>
      <c r="Q8" s="5"/>
      <c r="R8" s="5"/>
      <c r="S8" s="6"/>
      <c r="Y8" s="1" t="s">
        <v>16</v>
      </c>
      <c r="Z8" s="1" t="str">
        <f t="shared" si="0"/>
        <v>May</v>
      </c>
    </row>
    <row r="9" spans="2:26" ht="16.5" thickBot="1" x14ac:dyDescent="0.3">
      <c r="B9" s="7" t="s">
        <v>67</v>
      </c>
      <c r="C9" s="33">
        <v>0</v>
      </c>
      <c r="D9" s="34"/>
      <c r="F9" s="7"/>
      <c r="G9" s="8"/>
      <c r="H9" s="8"/>
      <c r="I9" s="9"/>
      <c r="K9" s="7"/>
      <c r="L9" s="8"/>
      <c r="M9" s="8"/>
      <c r="N9" s="9"/>
      <c r="P9" s="7"/>
      <c r="Q9" s="8"/>
      <c r="R9" s="8"/>
      <c r="S9" s="9"/>
      <c r="Y9" s="1" t="s">
        <v>17</v>
      </c>
      <c r="Z9" s="1" t="str">
        <f t="shared" si="0"/>
        <v>June</v>
      </c>
    </row>
    <row r="10" spans="2:26" ht="16.5" thickBot="1" x14ac:dyDescent="0.3">
      <c r="Y10" s="1" t="s">
        <v>18</v>
      </c>
      <c r="Z10" s="1" t="str">
        <f t="shared" si="0"/>
        <v>July</v>
      </c>
    </row>
    <row r="11" spans="2:26" x14ac:dyDescent="0.25">
      <c r="B11" s="84" t="s">
        <v>2</v>
      </c>
      <c r="C11" s="85"/>
      <c r="D11" s="86"/>
      <c r="F11" s="44" t="s">
        <v>5</v>
      </c>
      <c r="G11" s="45"/>
      <c r="H11" s="46"/>
      <c r="I11" s="47"/>
      <c r="K11" s="53" t="s">
        <v>6</v>
      </c>
      <c r="L11" s="54"/>
      <c r="M11" s="54"/>
      <c r="N11" s="55"/>
      <c r="P11" s="61" t="s">
        <v>7</v>
      </c>
      <c r="Q11" s="62"/>
      <c r="R11" s="62"/>
      <c r="S11" s="63"/>
      <c r="V11" s="1" t="s">
        <v>0</v>
      </c>
      <c r="Y11" s="1" t="s">
        <v>19</v>
      </c>
      <c r="Z11" s="1" t="str">
        <f t="shared" si="0"/>
        <v>August</v>
      </c>
    </row>
    <row r="12" spans="2:26" x14ac:dyDescent="0.25">
      <c r="B12" s="87"/>
      <c r="C12" s="13"/>
      <c r="D12" s="88"/>
      <c r="F12" s="48"/>
      <c r="G12" s="15"/>
      <c r="H12" s="15"/>
      <c r="I12" s="49"/>
      <c r="K12" s="56"/>
      <c r="L12" s="16"/>
      <c r="M12" s="16"/>
      <c r="N12" s="57"/>
      <c r="P12" s="64"/>
      <c r="Q12" s="17"/>
      <c r="R12" s="17"/>
      <c r="S12" s="65"/>
      <c r="Y12" s="1" t="s">
        <v>20</v>
      </c>
      <c r="Z12" s="1" t="str">
        <f t="shared" si="0"/>
        <v>September</v>
      </c>
    </row>
    <row r="13" spans="2:26" ht="16.5" thickBot="1" x14ac:dyDescent="0.3">
      <c r="B13" s="89"/>
      <c r="C13" s="14" t="s">
        <v>8</v>
      </c>
      <c r="D13" s="90" t="s">
        <v>9</v>
      </c>
      <c r="F13" s="50"/>
      <c r="G13" s="51" t="s">
        <v>40</v>
      </c>
      <c r="H13" s="51" t="s">
        <v>8</v>
      </c>
      <c r="I13" s="52" t="s">
        <v>9</v>
      </c>
      <c r="K13" s="58"/>
      <c r="L13" s="59" t="s">
        <v>8</v>
      </c>
      <c r="M13" s="59" t="s">
        <v>9</v>
      </c>
      <c r="N13" s="60" t="s">
        <v>41</v>
      </c>
      <c r="P13" s="66"/>
      <c r="Q13" s="67" t="s">
        <v>40</v>
      </c>
      <c r="R13" s="67" t="s">
        <v>8</v>
      </c>
      <c r="S13" s="68" t="s">
        <v>9</v>
      </c>
      <c r="Y13" s="1" t="s">
        <v>21</v>
      </c>
      <c r="Z13" s="1" t="str">
        <f t="shared" si="0"/>
        <v>October</v>
      </c>
    </row>
    <row r="14" spans="2:26" x14ac:dyDescent="0.25">
      <c r="B14" s="35" t="s">
        <v>27</v>
      </c>
      <c r="C14" s="69">
        <f>C9</f>
        <v>0</v>
      </c>
      <c r="D14" s="70"/>
      <c r="F14" s="35" t="s">
        <v>43</v>
      </c>
      <c r="G14" s="5">
        <v>2</v>
      </c>
      <c r="H14" s="69">
        <v>10</v>
      </c>
      <c r="I14" s="70">
        <v>20</v>
      </c>
      <c r="K14" s="35" t="s">
        <v>55</v>
      </c>
      <c r="L14" s="69">
        <v>100</v>
      </c>
      <c r="M14" s="69"/>
      <c r="N14" s="70" t="str">
        <f>IF(M14="","",L14-M14)</f>
        <v/>
      </c>
      <c r="P14" s="35" t="s">
        <v>64</v>
      </c>
      <c r="Q14" s="5">
        <v>3</v>
      </c>
      <c r="R14" s="69">
        <v>200</v>
      </c>
      <c r="S14" s="70">
        <v>150</v>
      </c>
      <c r="Y14" s="1" t="s">
        <v>22</v>
      </c>
      <c r="Z14" s="1" t="str">
        <f t="shared" si="0"/>
        <v>November</v>
      </c>
    </row>
    <row r="15" spans="2:26" x14ac:dyDescent="0.25">
      <c r="B15" s="35" t="s">
        <v>3</v>
      </c>
      <c r="C15" s="69">
        <f>C29</f>
        <v>4150</v>
      </c>
      <c r="D15" s="70">
        <f>D29</f>
        <v>3940</v>
      </c>
      <c r="F15" s="35" t="s">
        <v>44</v>
      </c>
      <c r="G15" s="5">
        <v>4</v>
      </c>
      <c r="H15" s="69">
        <v>20</v>
      </c>
      <c r="I15" s="70">
        <v>22</v>
      </c>
      <c r="K15" s="35" t="s">
        <v>56</v>
      </c>
      <c r="L15" s="69">
        <v>500</v>
      </c>
      <c r="M15" s="69">
        <v>20</v>
      </c>
      <c r="N15" s="70">
        <f t="shared" ref="N15:N38" si="1">IF(M15="","",L15-M15)</f>
        <v>480</v>
      </c>
      <c r="P15" s="35" t="s">
        <v>65</v>
      </c>
      <c r="Q15" s="5">
        <v>2</v>
      </c>
      <c r="R15" s="69">
        <v>100</v>
      </c>
      <c r="S15" s="70">
        <v>100</v>
      </c>
      <c r="Y15" s="1" t="s">
        <v>23</v>
      </c>
      <c r="Z15" s="1" t="str">
        <f t="shared" si="0"/>
        <v>December</v>
      </c>
    </row>
    <row r="16" spans="2:26" x14ac:dyDescent="0.25">
      <c r="B16" s="35" t="s">
        <v>4</v>
      </c>
      <c r="C16" s="69">
        <f>C39</f>
        <v>625</v>
      </c>
      <c r="D16" s="70">
        <f>D39</f>
        <v>250</v>
      </c>
      <c r="F16" s="35" t="s">
        <v>45</v>
      </c>
      <c r="G16" s="5">
        <v>2</v>
      </c>
      <c r="H16" s="69">
        <v>550</v>
      </c>
      <c r="I16" s="70">
        <v>550</v>
      </c>
      <c r="K16" s="35" t="s">
        <v>57</v>
      </c>
      <c r="L16" s="69">
        <v>100</v>
      </c>
      <c r="M16" s="69">
        <v>80</v>
      </c>
      <c r="N16" s="70">
        <f t="shared" si="1"/>
        <v>20</v>
      </c>
      <c r="P16" s="35" t="s">
        <v>66</v>
      </c>
      <c r="Q16" s="5">
        <v>3</v>
      </c>
      <c r="R16" s="69">
        <v>150</v>
      </c>
      <c r="S16" s="70">
        <v>100</v>
      </c>
    </row>
    <row r="17" spans="2:19" x14ac:dyDescent="0.25">
      <c r="B17" s="35" t="s">
        <v>28</v>
      </c>
      <c r="C17" s="69">
        <f>H39+L39</f>
        <v>2480</v>
      </c>
      <c r="D17" s="70">
        <f>I39+M39</f>
        <v>1557</v>
      </c>
      <c r="F17" s="35" t="s">
        <v>46</v>
      </c>
      <c r="G17" s="5">
        <v>7</v>
      </c>
      <c r="H17" s="69">
        <v>50</v>
      </c>
      <c r="I17" s="70">
        <v>60</v>
      </c>
      <c r="K17" s="35" t="s">
        <v>58</v>
      </c>
      <c r="L17" s="69">
        <v>100</v>
      </c>
      <c r="M17" s="69"/>
      <c r="N17" s="70" t="str">
        <f t="shared" si="1"/>
        <v/>
      </c>
      <c r="P17" s="4"/>
      <c r="Q17" s="5"/>
      <c r="R17" s="69"/>
      <c r="S17" s="70"/>
    </row>
    <row r="18" spans="2:19" x14ac:dyDescent="0.25">
      <c r="B18" s="35" t="s">
        <v>7</v>
      </c>
      <c r="C18" s="69">
        <f>R39</f>
        <v>450</v>
      </c>
      <c r="D18" s="70">
        <f>S39</f>
        <v>350</v>
      </c>
      <c r="F18" s="35" t="s">
        <v>47</v>
      </c>
      <c r="G18" s="5">
        <v>3</v>
      </c>
      <c r="H18" s="69">
        <v>40</v>
      </c>
      <c r="I18" s="70">
        <v>50</v>
      </c>
      <c r="K18" s="35" t="s">
        <v>59</v>
      </c>
      <c r="L18" s="69">
        <v>50</v>
      </c>
      <c r="M18" s="69">
        <v>30</v>
      </c>
      <c r="N18" s="70">
        <f t="shared" si="1"/>
        <v>20</v>
      </c>
      <c r="P18" s="4"/>
      <c r="Q18" s="5"/>
      <c r="R18" s="69"/>
      <c r="S18" s="70"/>
    </row>
    <row r="19" spans="2:19" ht="16.5" thickBot="1" x14ac:dyDescent="0.3">
      <c r="B19" s="91" t="s">
        <v>39</v>
      </c>
      <c r="C19" s="92">
        <f>C14+C15-C16-C17-C18</f>
        <v>595</v>
      </c>
      <c r="D19" s="93">
        <f>D14+D15-D16-D17-D18</f>
        <v>1783</v>
      </c>
      <c r="F19" s="35" t="s">
        <v>48</v>
      </c>
      <c r="G19" s="5">
        <v>2</v>
      </c>
      <c r="H19" s="69">
        <v>100</v>
      </c>
      <c r="I19" s="70">
        <v>100</v>
      </c>
      <c r="K19" s="35" t="s">
        <v>60</v>
      </c>
      <c r="L19" s="69">
        <v>100</v>
      </c>
      <c r="M19" s="69"/>
      <c r="N19" s="70" t="str">
        <f t="shared" si="1"/>
        <v/>
      </c>
      <c r="P19" s="4"/>
      <c r="Q19" s="5"/>
      <c r="R19" s="69"/>
      <c r="S19" s="70"/>
    </row>
    <row r="20" spans="2:19" x14ac:dyDescent="0.25">
      <c r="B20" s="101">
        <v>1</v>
      </c>
      <c r="C20" s="83">
        <f>C19/D19</f>
        <v>0.33370723499719573</v>
      </c>
      <c r="D20" s="83">
        <f>B20-C20</f>
        <v>0.66629276500280432</v>
      </c>
      <c r="F20" s="35" t="s">
        <v>49</v>
      </c>
      <c r="G20" s="5">
        <v>1</v>
      </c>
      <c r="H20" s="69">
        <v>130</v>
      </c>
      <c r="I20" s="70">
        <v>120</v>
      </c>
      <c r="K20" s="35" t="s">
        <v>61</v>
      </c>
      <c r="L20" s="69">
        <v>50</v>
      </c>
      <c r="M20" s="69">
        <v>60</v>
      </c>
      <c r="N20" s="70">
        <f t="shared" si="1"/>
        <v>-10</v>
      </c>
      <c r="P20" s="4"/>
      <c r="Q20" s="5"/>
      <c r="R20" s="69"/>
      <c r="S20" s="70"/>
    </row>
    <row r="21" spans="2:19" x14ac:dyDescent="0.25">
      <c r="B21" s="18" t="s">
        <v>3</v>
      </c>
      <c r="C21" s="19"/>
      <c r="D21" s="19"/>
      <c r="F21" s="35" t="s">
        <v>50</v>
      </c>
      <c r="G21" s="5">
        <v>11</v>
      </c>
      <c r="H21" s="69">
        <v>5</v>
      </c>
      <c r="I21" s="70">
        <v>5</v>
      </c>
      <c r="K21" s="35" t="s">
        <v>62</v>
      </c>
      <c r="L21" s="69">
        <v>150</v>
      </c>
      <c r="M21" s="69">
        <v>200</v>
      </c>
      <c r="N21" s="70">
        <f t="shared" si="1"/>
        <v>-50</v>
      </c>
      <c r="P21" s="4"/>
      <c r="Q21" s="5"/>
      <c r="R21" s="69"/>
      <c r="S21" s="70"/>
    </row>
    <row r="22" spans="2:19" x14ac:dyDescent="0.25">
      <c r="B22" s="19"/>
      <c r="C22" s="19"/>
      <c r="D22" s="19"/>
      <c r="F22" s="35" t="s">
        <v>51</v>
      </c>
      <c r="G22" s="5">
        <v>9</v>
      </c>
      <c r="H22" s="69">
        <v>45</v>
      </c>
      <c r="I22" s="70">
        <v>15</v>
      </c>
      <c r="K22" s="35" t="s">
        <v>30</v>
      </c>
      <c r="L22" s="69">
        <v>100</v>
      </c>
      <c r="M22" s="69">
        <v>50</v>
      </c>
      <c r="N22" s="70">
        <f t="shared" si="1"/>
        <v>50</v>
      </c>
      <c r="P22" s="4"/>
      <c r="Q22" s="5"/>
      <c r="R22" s="69"/>
      <c r="S22" s="70"/>
    </row>
    <row r="23" spans="2:19" x14ac:dyDescent="0.25">
      <c r="B23" s="20"/>
      <c r="C23" s="20" t="s">
        <v>8</v>
      </c>
      <c r="D23" s="20" t="s">
        <v>9</v>
      </c>
      <c r="F23" s="35" t="s">
        <v>52</v>
      </c>
      <c r="G23" s="5">
        <v>6</v>
      </c>
      <c r="H23" s="69">
        <v>10</v>
      </c>
      <c r="I23" s="70"/>
      <c r="K23" s="35" t="s">
        <v>63</v>
      </c>
      <c r="L23" s="69">
        <v>50</v>
      </c>
      <c r="M23" s="69">
        <v>60</v>
      </c>
      <c r="N23" s="70">
        <f t="shared" si="1"/>
        <v>-10</v>
      </c>
      <c r="P23" s="4"/>
      <c r="Q23" s="5"/>
      <c r="R23" s="69"/>
      <c r="S23" s="70"/>
    </row>
    <row r="24" spans="2:19" x14ac:dyDescent="0.25">
      <c r="B24" s="71" t="s">
        <v>29</v>
      </c>
      <c r="C24" s="69">
        <v>3000</v>
      </c>
      <c r="D24" s="70">
        <v>3200</v>
      </c>
      <c r="F24" s="35" t="s">
        <v>53</v>
      </c>
      <c r="G24" s="5">
        <v>11</v>
      </c>
      <c r="H24" s="69">
        <v>20</v>
      </c>
      <c r="I24" s="70">
        <v>15</v>
      </c>
      <c r="K24" s="4"/>
      <c r="L24" s="69"/>
      <c r="M24" s="69"/>
      <c r="N24" s="70" t="str">
        <f t="shared" si="1"/>
        <v/>
      </c>
      <c r="P24" s="4"/>
      <c r="Q24" s="5"/>
      <c r="R24" s="69"/>
      <c r="S24" s="70"/>
    </row>
    <row r="25" spans="2:19" x14ac:dyDescent="0.25">
      <c r="B25" s="71" t="s">
        <v>30</v>
      </c>
      <c r="C25" s="69">
        <v>50</v>
      </c>
      <c r="D25" s="70">
        <v>40</v>
      </c>
      <c r="F25" s="35" t="s">
        <v>54</v>
      </c>
      <c r="G25" s="5">
        <v>9</v>
      </c>
      <c r="H25" s="69">
        <v>200</v>
      </c>
      <c r="I25" s="70">
        <v>100</v>
      </c>
      <c r="K25" s="4"/>
      <c r="L25" s="69"/>
      <c r="M25" s="69"/>
      <c r="N25" s="70" t="str">
        <f t="shared" si="1"/>
        <v/>
      </c>
      <c r="P25" s="4"/>
      <c r="Q25" s="5"/>
      <c r="R25" s="69"/>
      <c r="S25" s="70"/>
    </row>
    <row r="26" spans="2:19" x14ac:dyDescent="0.25">
      <c r="B26" s="71" t="s">
        <v>31</v>
      </c>
      <c r="C26" s="69">
        <v>1000</v>
      </c>
      <c r="D26" s="70">
        <v>600</v>
      </c>
      <c r="F26" s="4"/>
      <c r="G26" s="5"/>
      <c r="H26" s="69"/>
      <c r="I26" s="70"/>
      <c r="K26" s="4"/>
      <c r="L26" s="69"/>
      <c r="M26" s="69"/>
      <c r="N26" s="70" t="str">
        <f t="shared" si="1"/>
        <v/>
      </c>
      <c r="P26" s="4"/>
      <c r="Q26" s="5"/>
      <c r="R26" s="69"/>
      <c r="S26" s="70"/>
    </row>
    <row r="27" spans="2:19" x14ac:dyDescent="0.25">
      <c r="B27" s="71" t="s">
        <v>36</v>
      </c>
      <c r="C27" s="69">
        <v>100</v>
      </c>
      <c r="D27" s="70">
        <v>100</v>
      </c>
      <c r="F27" s="4"/>
      <c r="G27" s="5"/>
      <c r="H27" s="69"/>
      <c r="I27" s="70"/>
      <c r="K27" s="4"/>
      <c r="L27" s="69"/>
      <c r="M27" s="69"/>
      <c r="N27" s="70" t="str">
        <f t="shared" si="1"/>
        <v/>
      </c>
      <c r="P27" s="4"/>
      <c r="Q27" s="5"/>
      <c r="R27" s="69"/>
      <c r="S27" s="70"/>
    </row>
    <row r="28" spans="2:19" x14ac:dyDescent="0.25">
      <c r="B28" s="72"/>
      <c r="C28" s="69"/>
      <c r="D28" s="70"/>
      <c r="F28" s="4"/>
      <c r="G28" s="5"/>
      <c r="H28" s="69"/>
      <c r="I28" s="70"/>
      <c r="K28" s="4"/>
      <c r="L28" s="69"/>
      <c r="M28" s="69"/>
      <c r="N28" s="70" t="str">
        <f t="shared" si="1"/>
        <v/>
      </c>
      <c r="P28" s="4"/>
      <c r="Q28" s="5"/>
      <c r="R28" s="69"/>
      <c r="S28" s="70"/>
    </row>
    <row r="29" spans="2:19" x14ac:dyDescent="0.25">
      <c r="B29" s="73" t="s">
        <v>38</v>
      </c>
      <c r="C29" s="73">
        <f>SUM(C24:C28)</f>
        <v>4150</v>
      </c>
      <c r="D29" s="73">
        <f>SUM(D24:D28)</f>
        <v>3940</v>
      </c>
      <c r="F29" s="4"/>
      <c r="G29" s="5"/>
      <c r="H29" s="69"/>
      <c r="I29" s="70"/>
      <c r="K29" s="4"/>
      <c r="L29" s="69"/>
      <c r="M29" s="69"/>
      <c r="N29" s="70" t="str">
        <f t="shared" si="1"/>
        <v/>
      </c>
      <c r="P29" s="4"/>
      <c r="Q29" s="5"/>
      <c r="R29" s="69"/>
      <c r="S29" s="70"/>
    </row>
    <row r="30" spans="2:19" ht="16.5" thickBot="1" x14ac:dyDescent="0.3">
      <c r="F30" s="4"/>
      <c r="G30" s="5"/>
      <c r="H30" s="69"/>
      <c r="I30" s="70"/>
      <c r="K30" s="4"/>
      <c r="L30" s="69"/>
      <c r="M30" s="69"/>
      <c r="N30" s="70" t="str">
        <f t="shared" si="1"/>
        <v/>
      </c>
      <c r="P30" s="4"/>
      <c r="Q30" s="5"/>
      <c r="R30" s="69"/>
      <c r="S30" s="70"/>
    </row>
    <row r="31" spans="2:19" x14ac:dyDescent="0.25">
      <c r="B31" s="94" t="s">
        <v>4</v>
      </c>
      <c r="C31" s="95"/>
      <c r="D31" s="96"/>
      <c r="F31" s="4"/>
      <c r="G31" s="5"/>
      <c r="H31" s="69"/>
      <c r="I31" s="70"/>
      <c r="K31" s="4"/>
      <c r="L31" s="69"/>
      <c r="M31" s="69"/>
      <c r="N31" s="70" t="str">
        <f t="shared" si="1"/>
        <v/>
      </c>
      <c r="P31" s="4"/>
      <c r="Q31" s="5"/>
      <c r="R31" s="69"/>
      <c r="S31" s="70"/>
    </row>
    <row r="32" spans="2:19" x14ac:dyDescent="0.25">
      <c r="B32" s="97"/>
      <c r="C32" s="21"/>
      <c r="D32" s="98"/>
      <c r="F32" s="4"/>
      <c r="G32" s="5"/>
      <c r="H32" s="69"/>
      <c r="I32" s="70"/>
      <c r="K32" s="4"/>
      <c r="L32" s="69"/>
      <c r="M32" s="69"/>
      <c r="N32" s="70" t="str">
        <f t="shared" si="1"/>
        <v/>
      </c>
      <c r="P32" s="4"/>
      <c r="Q32" s="5"/>
      <c r="R32" s="69"/>
      <c r="S32" s="70"/>
    </row>
    <row r="33" spans="2:19" x14ac:dyDescent="0.25">
      <c r="B33" s="99"/>
      <c r="C33" s="22" t="s">
        <v>8</v>
      </c>
      <c r="D33" s="100" t="s">
        <v>9</v>
      </c>
      <c r="F33" s="4"/>
      <c r="G33" s="5"/>
      <c r="H33" s="69"/>
      <c r="I33" s="70"/>
      <c r="K33" s="4"/>
      <c r="L33" s="69"/>
      <c r="M33" s="69"/>
      <c r="N33" s="70" t="str">
        <f t="shared" si="1"/>
        <v/>
      </c>
      <c r="P33" s="4"/>
      <c r="Q33" s="5"/>
      <c r="R33" s="69"/>
      <c r="S33" s="70"/>
    </row>
    <row r="34" spans="2:19" x14ac:dyDescent="0.25">
      <c r="B34" s="35" t="s">
        <v>32</v>
      </c>
      <c r="C34" s="69">
        <v>200</v>
      </c>
      <c r="D34" s="70">
        <v>150</v>
      </c>
      <c r="F34" s="4"/>
      <c r="G34" s="5"/>
      <c r="H34" s="69"/>
      <c r="I34" s="70"/>
      <c r="K34" s="4"/>
      <c r="L34" s="69"/>
      <c r="M34" s="69"/>
      <c r="N34" s="70" t="str">
        <f t="shared" si="1"/>
        <v/>
      </c>
      <c r="P34" s="4"/>
      <c r="Q34" s="5"/>
      <c r="R34" s="69"/>
      <c r="S34" s="70"/>
    </row>
    <row r="35" spans="2:19" x14ac:dyDescent="0.25">
      <c r="B35" s="35" t="s">
        <v>33</v>
      </c>
      <c r="C35" s="69">
        <v>200</v>
      </c>
      <c r="D35" s="70">
        <v>100</v>
      </c>
      <c r="F35" s="4"/>
      <c r="G35" s="5"/>
      <c r="H35" s="69"/>
      <c r="I35" s="70"/>
      <c r="K35" s="4"/>
      <c r="L35" s="69"/>
      <c r="M35" s="69"/>
      <c r="N35" s="70" t="str">
        <f t="shared" si="1"/>
        <v/>
      </c>
      <c r="P35" s="4"/>
      <c r="Q35" s="5"/>
      <c r="R35" s="69"/>
      <c r="S35" s="70"/>
    </row>
    <row r="36" spans="2:19" x14ac:dyDescent="0.25">
      <c r="B36" s="35" t="s">
        <v>34</v>
      </c>
      <c r="C36" s="69">
        <v>100</v>
      </c>
      <c r="D36" s="70"/>
      <c r="F36" s="4"/>
      <c r="G36" s="5"/>
      <c r="H36" s="69"/>
      <c r="I36" s="70"/>
      <c r="K36" s="4"/>
      <c r="L36" s="69"/>
      <c r="M36" s="69"/>
      <c r="N36" s="70" t="str">
        <f t="shared" si="1"/>
        <v/>
      </c>
      <c r="P36" s="4"/>
      <c r="Q36" s="5"/>
      <c r="R36" s="69"/>
      <c r="S36" s="70"/>
    </row>
    <row r="37" spans="2:19" x14ac:dyDescent="0.25">
      <c r="B37" s="35" t="s">
        <v>35</v>
      </c>
      <c r="C37" s="69">
        <v>75</v>
      </c>
      <c r="D37" s="70"/>
      <c r="F37" s="4"/>
      <c r="G37" s="5"/>
      <c r="H37" s="69"/>
      <c r="I37" s="70"/>
      <c r="K37" s="4"/>
      <c r="L37" s="69"/>
      <c r="M37" s="69"/>
      <c r="N37" s="70" t="str">
        <f t="shared" si="1"/>
        <v/>
      </c>
      <c r="P37" s="4"/>
      <c r="Q37" s="5"/>
      <c r="R37" s="69"/>
      <c r="S37" s="70"/>
    </row>
    <row r="38" spans="2:19" ht="16.5" thickBot="1" x14ac:dyDescent="0.3">
      <c r="B38" s="35" t="s">
        <v>37</v>
      </c>
      <c r="C38" s="69">
        <v>50</v>
      </c>
      <c r="D38" s="70"/>
      <c r="F38" s="4"/>
      <c r="G38" s="5"/>
      <c r="H38" s="69"/>
      <c r="I38" s="70"/>
      <c r="K38" s="4"/>
      <c r="L38" s="69"/>
      <c r="M38" s="69"/>
      <c r="N38" s="70" t="str">
        <f t="shared" si="1"/>
        <v/>
      </c>
      <c r="P38" s="4"/>
      <c r="Q38" s="5"/>
      <c r="R38" s="69"/>
      <c r="S38" s="70"/>
    </row>
    <row r="39" spans="2:19" ht="16.5" thickBot="1" x14ac:dyDescent="0.3">
      <c r="B39" s="43" t="s">
        <v>38</v>
      </c>
      <c r="C39" s="74">
        <f>SUM(C34:C38)</f>
        <v>625</v>
      </c>
      <c r="D39" s="75">
        <f>SUM(D34:D38)</f>
        <v>250</v>
      </c>
      <c r="F39" s="41" t="s">
        <v>38</v>
      </c>
      <c r="G39" s="42"/>
      <c r="H39" s="76">
        <f>SUM(H14:H38)</f>
        <v>1180</v>
      </c>
      <c r="I39" s="77">
        <f>SUM(I14:I38)</f>
        <v>1057</v>
      </c>
      <c r="K39" s="40" t="s">
        <v>38</v>
      </c>
      <c r="L39" s="78">
        <f>SUM(L14:L38)</f>
        <v>1300</v>
      </c>
      <c r="M39" s="78">
        <f>SUM(M14:M38)</f>
        <v>500</v>
      </c>
      <c r="N39" s="79">
        <f>SUM(N14:N38)</f>
        <v>500</v>
      </c>
      <c r="O39" s="39"/>
      <c r="P39" s="37" t="s">
        <v>38</v>
      </c>
      <c r="Q39" s="38"/>
      <c r="R39" s="80">
        <f>SUM(R14:R38)</f>
        <v>450</v>
      </c>
      <c r="S39" s="81">
        <f>SUM(S14:S38)</f>
        <v>350</v>
      </c>
    </row>
  </sheetData>
  <mergeCells count="12">
    <mergeCell ref="P11:S12"/>
    <mergeCell ref="B2:D2"/>
    <mergeCell ref="C6:D6"/>
    <mergeCell ref="C7:D7"/>
    <mergeCell ref="C8:D8"/>
    <mergeCell ref="C9:D9"/>
    <mergeCell ref="B4:D5"/>
    <mergeCell ref="B11:D12"/>
    <mergeCell ref="B21:D22"/>
    <mergeCell ref="B31:D32"/>
    <mergeCell ref="F11:I12"/>
    <mergeCell ref="K11:N12"/>
  </mergeCells>
  <phoneticPr fontId="4" type="noConversion"/>
  <dataValidations count="1">
    <dataValidation type="list" allowBlank="1" showInputMessage="1" showErrorMessage="1" sqref="B2:D2" xr:uid="{403F29F1-D0F0-49FC-9F47-6C41F89B1691}">
      <formula1>$Z$4:$Z$15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C9A8A1-50E0-405A-AD9D-69A5CB90D6FF}">
          <x14:formula1>
            <xm:f>Sheet2!$A$2:$A$32</xm:f>
          </x14:formula1>
          <xm:sqref>G14:G38 Q14:Q38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E6CB1-2B95-417B-889F-ED8F5BBF2839}">
  <dimension ref="A1:A32"/>
  <sheetViews>
    <sheetView topLeftCell="A9" workbookViewId="0">
      <selection activeCell="G13" sqref="G13"/>
    </sheetView>
  </sheetViews>
  <sheetFormatPr defaultRowHeight="15" x14ac:dyDescent="0.25"/>
  <cols>
    <col min="1" max="1" width="16.42578125" customWidth="1"/>
  </cols>
  <sheetData>
    <row r="1" spans="1:1" x14ac:dyDescent="0.25">
      <c r="A1" t="s">
        <v>42</v>
      </c>
    </row>
    <row r="2" spans="1:1" x14ac:dyDescent="0.25">
      <c r="A2" s="36">
        <v>1</v>
      </c>
    </row>
    <row r="3" spans="1:1" x14ac:dyDescent="0.25">
      <c r="A3" s="36">
        <v>2</v>
      </c>
    </row>
    <row r="4" spans="1:1" x14ac:dyDescent="0.25">
      <c r="A4" s="36">
        <v>3</v>
      </c>
    </row>
    <row r="5" spans="1:1" x14ac:dyDescent="0.25">
      <c r="A5" s="36">
        <v>4</v>
      </c>
    </row>
    <row r="6" spans="1:1" x14ac:dyDescent="0.25">
      <c r="A6" s="36">
        <v>5</v>
      </c>
    </row>
    <row r="7" spans="1:1" x14ac:dyDescent="0.25">
      <c r="A7" s="36">
        <v>6</v>
      </c>
    </row>
    <row r="8" spans="1:1" x14ac:dyDescent="0.25">
      <c r="A8" s="36">
        <v>7</v>
      </c>
    </row>
    <row r="9" spans="1:1" x14ac:dyDescent="0.25">
      <c r="A9" s="36">
        <v>8</v>
      </c>
    </row>
    <row r="10" spans="1:1" x14ac:dyDescent="0.25">
      <c r="A10" s="36">
        <v>9</v>
      </c>
    </row>
    <row r="11" spans="1:1" x14ac:dyDescent="0.25">
      <c r="A11" s="36">
        <v>10</v>
      </c>
    </row>
    <row r="12" spans="1:1" x14ac:dyDescent="0.25">
      <c r="A12" s="36">
        <v>11</v>
      </c>
    </row>
    <row r="13" spans="1:1" x14ac:dyDescent="0.25">
      <c r="A13" s="36">
        <v>12</v>
      </c>
    </row>
    <row r="14" spans="1:1" x14ac:dyDescent="0.25">
      <c r="A14" s="36">
        <v>13</v>
      </c>
    </row>
    <row r="15" spans="1:1" x14ac:dyDescent="0.25">
      <c r="A15" s="36">
        <v>14</v>
      </c>
    </row>
    <row r="16" spans="1:1" x14ac:dyDescent="0.25">
      <c r="A16" s="36">
        <v>15</v>
      </c>
    </row>
    <row r="17" spans="1:1" x14ac:dyDescent="0.25">
      <c r="A17" s="36">
        <v>16</v>
      </c>
    </row>
    <row r="18" spans="1:1" x14ac:dyDescent="0.25">
      <c r="A18" s="36">
        <v>17</v>
      </c>
    </row>
    <row r="19" spans="1:1" x14ac:dyDescent="0.25">
      <c r="A19" s="36">
        <v>18</v>
      </c>
    </row>
    <row r="20" spans="1:1" x14ac:dyDescent="0.25">
      <c r="A20" s="36">
        <v>19</v>
      </c>
    </row>
    <row r="21" spans="1:1" x14ac:dyDescent="0.25">
      <c r="A21" s="36">
        <v>20</v>
      </c>
    </row>
    <row r="22" spans="1:1" x14ac:dyDescent="0.25">
      <c r="A22" s="36">
        <v>21</v>
      </c>
    </row>
    <row r="23" spans="1:1" x14ac:dyDescent="0.25">
      <c r="A23" s="36">
        <v>22</v>
      </c>
    </row>
    <row r="24" spans="1:1" x14ac:dyDescent="0.25">
      <c r="A24" s="36">
        <v>23</v>
      </c>
    </row>
    <row r="25" spans="1:1" x14ac:dyDescent="0.25">
      <c r="A25" s="36">
        <v>24</v>
      </c>
    </row>
    <row r="26" spans="1:1" x14ac:dyDescent="0.25">
      <c r="A26" s="36">
        <v>25</v>
      </c>
    </row>
    <row r="27" spans="1:1" x14ac:dyDescent="0.25">
      <c r="A27" s="36">
        <v>26</v>
      </c>
    </row>
    <row r="28" spans="1:1" x14ac:dyDescent="0.25">
      <c r="A28" s="36">
        <v>27</v>
      </c>
    </row>
    <row r="29" spans="1:1" x14ac:dyDescent="0.25">
      <c r="A29" s="36">
        <v>28</v>
      </c>
    </row>
    <row r="30" spans="1:1" x14ac:dyDescent="0.25">
      <c r="A30" s="36">
        <v>29</v>
      </c>
    </row>
    <row r="31" spans="1:1" x14ac:dyDescent="0.25">
      <c r="A31" s="36">
        <v>30</v>
      </c>
    </row>
    <row r="32" spans="1:1" x14ac:dyDescent="0.25">
      <c r="A32" s="3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Monthly Budget Plan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Ofobutu</dc:creator>
  <cp:lastModifiedBy>Abiodun Ofobutu</cp:lastModifiedBy>
  <dcterms:created xsi:type="dcterms:W3CDTF">2025-03-15T15:00:26Z</dcterms:created>
  <dcterms:modified xsi:type="dcterms:W3CDTF">2025-03-16T08:37:34Z</dcterms:modified>
</cp:coreProperties>
</file>