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BAC58BB-71E0-435B-9B98-C35242076391}" xr6:coauthVersionLast="47" xr6:coauthVersionMax="47" xr10:uidLastSave="{00000000-0000-0000-0000-000000000000}"/>
  <bookViews>
    <workbookView xWindow="-120" yWindow="-120" windowWidth="20730" windowHeight="11160" activeTab="1" xr2:uid="{280FAA6D-CD90-46D9-9E7E-469DBA95C324}"/>
  </bookViews>
  <sheets>
    <sheet name="Balance Sheet" sheetId="1" r:id="rId1"/>
    <sheet name="Income Statement" sheetId="2" r:id="rId2"/>
    <sheet name="Cash Flow State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3" l="1"/>
  <c r="I17" i="3"/>
  <c r="H17" i="3"/>
  <c r="J50" i="2"/>
  <c r="K50" i="2"/>
  <c r="I35" i="1"/>
  <c r="J35" i="1"/>
  <c r="H35" i="1"/>
  <c r="I50" i="2"/>
  <c r="J40" i="2"/>
  <c r="K40" i="2"/>
  <c r="I40" i="2"/>
  <c r="I39" i="2"/>
  <c r="J39" i="2"/>
  <c r="K39" i="2"/>
  <c r="I38" i="2"/>
  <c r="J38" i="2"/>
  <c r="K38" i="2"/>
  <c r="K31" i="1"/>
  <c r="J31" i="1"/>
  <c r="I31" i="1"/>
  <c r="K30" i="1"/>
  <c r="J30" i="1"/>
  <c r="I30" i="1"/>
  <c r="K24" i="2"/>
  <c r="J24" i="2"/>
  <c r="I24" i="2"/>
  <c r="K23" i="2"/>
  <c r="J23" i="2"/>
  <c r="I23" i="2"/>
  <c r="K22" i="2"/>
  <c r="J22" i="2"/>
  <c r="I22" i="2"/>
  <c r="J22" i="1"/>
  <c r="I22" i="1"/>
  <c r="J21" i="1"/>
  <c r="I21" i="1"/>
  <c r="H8" i="3"/>
  <c r="I10" i="2"/>
  <c r="I9" i="2"/>
  <c r="I12" i="1"/>
  <c r="I11" i="1"/>
  <c r="I10" i="1"/>
</calcChain>
</file>

<file path=xl/sharedStrings.xml><?xml version="1.0" encoding="utf-8"?>
<sst xmlns="http://schemas.openxmlformats.org/spreadsheetml/2006/main" count="82" uniqueCount="78">
  <si>
    <t>Assets</t>
  </si>
  <si>
    <t>Current Assets</t>
  </si>
  <si>
    <t>Current Liabilities</t>
  </si>
  <si>
    <t>Cash</t>
  </si>
  <si>
    <t>Accounts Payable</t>
  </si>
  <si>
    <t>Accounts Receivable</t>
  </si>
  <si>
    <t>Short-term Debt</t>
  </si>
  <si>
    <t>Inventory</t>
  </si>
  <si>
    <t>Accrued Liabilities</t>
  </si>
  <si>
    <t>Total Current Assets</t>
  </si>
  <si>
    <t>Total Current Liabilities</t>
  </si>
  <si>
    <t>Non-Current Assets</t>
  </si>
  <si>
    <t>Long-term Liabilities</t>
  </si>
  <si>
    <t>Property, Plant &amp; Equipment</t>
  </si>
  <si>
    <t>Long-term Debt</t>
  </si>
  <si>
    <t>Intangible Assets</t>
  </si>
  <si>
    <t>Total Non-Current Assets</t>
  </si>
  <si>
    <t>Total Long-term Liabilities</t>
  </si>
  <si>
    <t>Total Assets</t>
  </si>
  <si>
    <t>Total Liabilities</t>
  </si>
  <si>
    <t>Equity</t>
  </si>
  <si>
    <t>Common Stock</t>
  </si>
  <si>
    <t>Retained Earnings</t>
  </si>
  <si>
    <t>Total Equity</t>
  </si>
  <si>
    <t>Total Liabilities and Equity</t>
  </si>
  <si>
    <t>Revenue</t>
  </si>
  <si>
    <t>Sales Revenue</t>
  </si>
  <si>
    <t>Total Revenue</t>
  </si>
  <si>
    <t>Expenses</t>
  </si>
  <si>
    <t>Cost of Goods Sold</t>
  </si>
  <si>
    <t>Operating Expenses</t>
  </si>
  <si>
    <t>Interest Expense</t>
  </si>
  <si>
    <t>Tax Expense</t>
  </si>
  <si>
    <t>Total Expenses</t>
  </si>
  <si>
    <t>Net Income</t>
  </si>
  <si>
    <t>Cash Flows from Operating Activities</t>
  </si>
  <si>
    <t>Adjustments for Non-Cash Items</t>
  </si>
  <si>
    <t>Depreciation</t>
  </si>
  <si>
    <t>Changes in Working Capital</t>
  </si>
  <si>
    <t>Increase in Accounts Receivable</t>
  </si>
  <si>
    <t>Increase in Inventory</t>
  </si>
  <si>
    <t>Increase in Accounts Payable</t>
  </si>
  <si>
    <t>Net Cash from Operating Activities</t>
  </si>
  <si>
    <t>Cash Flows from Investing Activities</t>
  </si>
  <si>
    <t>Purchase of Property, Plant &amp; Equipment</t>
  </si>
  <si>
    <t>Net Cash from Investing Activities</t>
  </si>
  <si>
    <t>Cash Flows from Financing Activities</t>
  </si>
  <si>
    <t>Issuance of Common Stock</t>
  </si>
  <si>
    <t>Repayment of Long-term Debt</t>
  </si>
  <si>
    <t>Net Cash from Financing Activities</t>
  </si>
  <si>
    <t>Net Increase in Cash</t>
  </si>
  <si>
    <t>Cash at Beginning of Period</t>
  </si>
  <si>
    <t>Cash at End of Period</t>
  </si>
  <si>
    <t>Income Statements</t>
  </si>
  <si>
    <t>For the Year Ended December 31</t>
  </si>
  <si>
    <t>Balance Sheets</t>
  </si>
  <si>
    <t>As of December 31</t>
  </si>
  <si>
    <t>Liabilities</t>
  </si>
  <si>
    <t xml:space="preserve">% Total Assets </t>
  </si>
  <si>
    <t xml:space="preserve">% Total Current Liabilities </t>
  </si>
  <si>
    <t>%  Equity</t>
  </si>
  <si>
    <t>%  Revenue</t>
  </si>
  <si>
    <r>
      <rPr>
        <b/>
        <sz val="11"/>
        <color theme="1"/>
        <rFont val="Aptos Narrow"/>
        <family val="2"/>
        <scheme val="minor"/>
      </rPr>
      <t>%  Net Income</t>
    </r>
    <r>
      <rPr>
        <sz val="11"/>
        <color theme="1"/>
        <rFont val="Aptos Narrow"/>
        <family val="2"/>
        <scheme val="minor"/>
      </rPr>
      <t xml:space="preserve"> </t>
    </r>
  </si>
  <si>
    <t xml:space="preserve">
</t>
  </si>
  <si>
    <t>% Cash Flows</t>
  </si>
  <si>
    <r>
      <t>% Current Assets</t>
    </r>
    <r>
      <rPr>
        <sz val="11"/>
        <color rgb="FF000000"/>
        <rFont val="Aptos Narrow"/>
        <family val="2"/>
        <scheme val="minor"/>
      </rPr>
      <t xml:space="preserve"> </t>
    </r>
  </si>
  <si>
    <t>% Equity</t>
  </si>
  <si>
    <r>
      <t>% Net Income Margin</t>
    </r>
    <r>
      <rPr>
        <sz val="11"/>
        <color rgb="FF000000"/>
        <rFont val="Aptos Narrow"/>
        <family val="2"/>
        <scheme val="minor"/>
      </rPr>
      <t xml:space="preserve"> </t>
    </r>
  </si>
  <si>
    <r>
      <t>% Operating Expenses</t>
    </r>
    <r>
      <rPr>
        <sz val="11"/>
        <color rgb="FF000000"/>
        <rFont val="Aptos Narrow"/>
        <family val="2"/>
        <scheme val="minor"/>
      </rPr>
      <t xml:space="preserve"> </t>
    </r>
  </si>
  <si>
    <t>% COGS</t>
  </si>
  <si>
    <t xml:space="preserve">Current Ratio </t>
  </si>
  <si>
    <t xml:space="preserve">Quick Ratio </t>
  </si>
  <si>
    <t xml:space="preserve"> </t>
  </si>
  <si>
    <t xml:space="preserve">Net Profit Margin </t>
  </si>
  <si>
    <t xml:space="preserve">Return on Assets </t>
  </si>
  <si>
    <t xml:space="preserve">Return on Equity </t>
  </si>
  <si>
    <t xml:space="preserve">Debt-to-Equity Ratio </t>
  </si>
  <si>
    <t xml:space="preserve">Interest Coverage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</si>
</sst>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4" fillId="0" borderId="0" xfId="0" applyFont="1"/>
    <xf numFmtId="2" fontId="5" fillId="2" borderId="0" xfId="2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6" fillId="0" borderId="0" xfId="0" applyFont="1"/>
    <xf numFmtId="0" fontId="1" fillId="0" borderId="0" xfId="0" applyFont="1" applyAlignment="1">
      <alignment wrapText="1"/>
    </xf>
    <xf numFmtId="2" fontId="0" fillId="2" borderId="0" xfId="0" applyNumberFormat="1" applyFill="1"/>
    <xf numFmtId="0" fontId="1" fillId="3" borderId="0" xfId="0" applyFont="1" applyFill="1"/>
    <xf numFmtId="0" fontId="4" fillId="3" borderId="0" xfId="0" applyFont="1" applyFill="1"/>
    <xf numFmtId="0" fontId="0" fillId="3" borderId="0" xfId="0" applyFill="1"/>
    <xf numFmtId="0" fontId="6" fillId="4" borderId="0" xfId="0" applyFont="1" applyFill="1"/>
    <xf numFmtId="2" fontId="5" fillId="5" borderId="0" xfId="0" applyNumberFormat="1" applyFont="1" applyFill="1"/>
    <xf numFmtId="174" fontId="0" fillId="5" borderId="0" xfId="0" applyNumberFormat="1" applyFill="1"/>
    <xf numFmtId="174" fontId="5" fillId="5" borderId="0" xfId="0" applyNumberFormat="1" applyFont="1" applyFill="1"/>
    <xf numFmtId="0" fontId="5" fillId="5" borderId="0" xfId="0" applyFont="1" applyFill="1"/>
    <xf numFmtId="2" fontId="5" fillId="6" borderId="0" xfId="0" applyNumberFormat="1" applyFont="1" applyFill="1"/>
    <xf numFmtId="0" fontId="5" fillId="6" borderId="0" xfId="0" applyFont="1" applyFill="1"/>
    <xf numFmtId="0" fontId="4" fillId="7" borderId="0" xfId="0" applyFont="1" applyFill="1"/>
    <xf numFmtId="0" fontId="6" fillId="7" borderId="0" xfId="0" applyFont="1" applyFill="1"/>
    <xf numFmtId="174" fontId="5" fillId="8" borderId="0" xfId="0" applyNumberFormat="1" applyFont="1" applyFill="1"/>
    <xf numFmtId="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28575</xdr:rowOff>
    </xdr:from>
    <xdr:to>
      <xdr:col>15</xdr:col>
      <xdr:colOff>9525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3B6404-6E20-570B-BAB9-0420AD4A06F1}"/>
            </a:ext>
          </a:extLst>
        </xdr:cNvPr>
        <xdr:cNvSpPr txBox="1"/>
      </xdr:nvSpPr>
      <xdr:spPr>
        <a:xfrm>
          <a:off x="4667250" y="257175"/>
          <a:ext cx="6534150" cy="1438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1. Horizontal Analysis</a:t>
          </a:r>
        </a:p>
        <a:p>
          <a:r>
            <a:rPr lang="en-US"/>
            <a:t>Horizontal analysis involves assessing changes in financial statement items over time to identify trends.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Sheets: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Assets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increased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26.04%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$265,000 in 2022 to $334,000 in 2024.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Current Liabilities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increased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$40,000 in 2022 to $60,000 in 2024, signaling a higher reliance on short-term financing.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increased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47.59%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$145,000 in 2022 to $214,000 in 2024, driven by growing retained earnings.</a:t>
          </a:r>
        </a:p>
        <a:p>
          <a:endParaRPr lang="en-US"/>
        </a:p>
        <a:p>
          <a:endParaRPr lang="en-US" sz="1100" kern="1200"/>
        </a:p>
      </xdr:txBody>
    </xdr:sp>
    <xdr:clientData/>
  </xdr:twoCellAnchor>
  <xdr:twoCellAnchor>
    <xdr:from>
      <xdr:col>5</xdr:col>
      <xdr:colOff>504825</xdr:colOff>
      <xdr:row>12</xdr:row>
      <xdr:rowOff>114300</xdr:rowOff>
    </xdr:from>
    <xdr:to>
      <xdr:col>14</xdr:col>
      <xdr:colOff>504825</xdr:colOff>
      <xdr:row>18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E80633-4CD4-4C0D-B7E8-D5D4435BC1DA}"/>
            </a:ext>
          </a:extLst>
        </xdr:cNvPr>
        <xdr:cNvSpPr txBox="1"/>
      </xdr:nvSpPr>
      <xdr:spPr>
        <a:xfrm>
          <a:off x="4552950" y="2438400"/>
          <a:ext cx="6534150" cy="1562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2.</a:t>
          </a:r>
          <a:r>
            <a:rPr lang="en-US" b="1" baseline="0"/>
            <a:t> Vertical</a:t>
          </a:r>
          <a:r>
            <a:rPr lang="en-US" b="1"/>
            <a:t> Analysis</a:t>
          </a:r>
          <a:endParaRPr lang="en-US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 analysis evaluates each financial statement item as a proportion of a base figure (e.g., total assets or revenue)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Sheets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Assets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represented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36.6% of total assets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2022, increasing to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42.5%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2024, suggesting improved liquidity.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accounted for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54.7% of total assets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2022, rising to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64.1%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2024, indicating stronger capital structure and reduced reliance on debt.</a:t>
          </a:r>
        </a:p>
        <a:p>
          <a:endParaRPr lang="en-US"/>
        </a:p>
        <a:p>
          <a:endParaRPr lang="en-US" sz="1100" kern="1200"/>
        </a:p>
      </xdr:txBody>
    </xdr:sp>
    <xdr:clientData/>
  </xdr:twoCellAnchor>
  <xdr:twoCellAnchor>
    <xdr:from>
      <xdr:col>5</xdr:col>
      <xdr:colOff>533400</xdr:colOff>
      <xdr:row>22</xdr:row>
      <xdr:rowOff>171450</xdr:rowOff>
    </xdr:from>
    <xdr:to>
      <xdr:col>15</xdr:col>
      <xdr:colOff>228600</xdr:colOff>
      <xdr:row>27</xdr:row>
      <xdr:rowOff>285750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42EFE50-1C87-4865-AA22-98A418BA11B9}"/>
            </a:ext>
          </a:extLst>
        </xdr:cNvPr>
        <xdr:cNvSpPr txBox="1"/>
      </xdr:nvSpPr>
      <xdr:spPr>
        <a:xfrm>
          <a:off x="4581525" y="4781550"/>
          <a:ext cx="6838950" cy="1447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Ratio Analysis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Liquidity Ratios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Ratio (Current Assets / Current Liabilities):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2.43 ,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2.37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ratios consistently exceed the ideal threshold of 2, indicating strong liquidity.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 Ratio (Current Assets - Inventory) / Current Liabilities):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1.73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1.83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Excluding inventory, the company remains liquid, indicating its ability to meet short-term obligations effectively.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/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438150</xdr:colOff>
      <xdr:row>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849F5B-8E8E-40DF-A1CB-A49DCB10CF2F}"/>
            </a:ext>
          </a:extLst>
        </xdr:cNvPr>
        <xdr:cNvSpPr txBox="1"/>
      </xdr:nvSpPr>
      <xdr:spPr>
        <a:xfrm>
          <a:off x="5457825" y="419100"/>
          <a:ext cx="6953250" cy="10096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Horizontal Analysis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Income Statements: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increased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27.27%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three years, from $220,000 in 2022 to $280,000 in 2024.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Income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increased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25.81%,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$31,000 in 2022 to $39,000 in 2024, showing consistent profitability despite rising expenses.</a:t>
          </a:r>
        </a:p>
        <a:p>
          <a:endParaRPr lang="en-US" sz="1100" kern="12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16</xdr:col>
      <xdr:colOff>19050</xdr:colOff>
      <xdr:row>19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311DA7-C7F3-4F8E-A0F5-4CE17A59C9BB}"/>
            </a:ext>
          </a:extLst>
        </xdr:cNvPr>
        <xdr:cNvSpPr txBox="1"/>
      </xdr:nvSpPr>
      <xdr:spPr>
        <a:xfrm>
          <a:off x="5457825" y="2200275"/>
          <a:ext cx="6534150" cy="1676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2.</a:t>
          </a:r>
          <a:r>
            <a:rPr lang="en-US" b="1" baseline="0"/>
            <a:t> Vertical</a:t>
          </a:r>
          <a:r>
            <a:rPr lang="en-US" b="1"/>
            <a:t> Analysis</a:t>
          </a:r>
        </a:p>
        <a:p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Income Statements (Percentage of Revenue)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consistently accounted for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59–61% of revenue,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showing stable production efficiency.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Operating Expenses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remained at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20–22% of revenue,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consistent cost management.</a:t>
          </a: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Income Margin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was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14.1% in 2022, 14% in 2023,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13.9% in 2024,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highlighting stable profitability.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Implications: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Increased proportion of equity in the balance sheet enhances financial resilience.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Stable cost ratios ensure the company maintains profitability.</a:t>
          </a:r>
        </a:p>
        <a:p>
          <a:endParaRPr lang="en-US"/>
        </a:p>
        <a:p>
          <a:endParaRPr lang="en-US" sz="1100" kern="1200"/>
        </a:p>
      </xdr:txBody>
    </xdr:sp>
    <xdr:clientData/>
  </xdr:twoCellAnchor>
  <xdr:twoCellAnchor>
    <xdr:from>
      <xdr:col>4</xdr:col>
      <xdr:colOff>523875</xdr:colOff>
      <xdr:row>26</xdr:row>
      <xdr:rowOff>0</xdr:rowOff>
    </xdr:from>
    <xdr:to>
      <xdr:col>14</xdr:col>
      <xdr:colOff>590550</xdr:colOff>
      <xdr:row>35</xdr:row>
      <xdr:rowOff>85726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319464-8E08-4315-8C01-94C0DCEA0217}"/>
            </a:ext>
          </a:extLst>
        </xdr:cNvPr>
        <xdr:cNvSpPr txBox="1"/>
      </xdr:nvSpPr>
      <xdr:spPr>
        <a:xfrm>
          <a:off x="4762500" y="5057775"/>
          <a:ext cx="7458075" cy="180022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Profitability Ratios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Profit Margin (Net Income / Revenue):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14.1%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14%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13.9%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Margins are stable but slightly declining, suggesting rising costs relative to revenue.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on Assets (Net Income / Total Assets):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11.7%,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11.7%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11.7%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ROA remains consistent, indicating effective utilization of assets to generate income.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on Equity (Net Income / Equity):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21.4%,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19.4%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18.2%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Slight decline over time reflects dilution of returns as equity grows.</a:t>
          </a:r>
        </a:p>
        <a:p>
          <a:endParaRPr lang="en-US" sz="1100" kern="1200"/>
        </a:p>
      </xdr:txBody>
    </xdr:sp>
    <xdr:clientData/>
  </xdr:twoCellAnchor>
  <xdr:twoCellAnchor>
    <xdr:from>
      <xdr:col>5</xdr:col>
      <xdr:colOff>0</xdr:colOff>
      <xdr:row>41</xdr:row>
      <xdr:rowOff>0</xdr:rowOff>
    </xdr:from>
    <xdr:to>
      <xdr:col>15</xdr:col>
      <xdr:colOff>66675</xdr:colOff>
      <xdr:row>47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D8F0EF-999D-465E-B911-FA269D68CE3E}"/>
            </a:ext>
          </a:extLst>
        </xdr:cNvPr>
        <xdr:cNvSpPr txBox="1"/>
      </xdr:nvSpPr>
      <xdr:spPr>
        <a:xfrm>
          <a:off x="4848225" y="7915275"/>
          <a:ext cx="7458075" cy="1162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Leverage Ratios: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Debt-to-Equity Ratio (Total Liabilities / Equity):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2022: 0.83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2023: 0.67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2024: 0.56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Declining leverage ratio shows reduced dependence on debt financing, enhancing financial stability.</a:t>
          </a:r>
        </a:p>
        <a:p>
          <a:pPr lvl="0"/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 Coverage Ratio (EBIT / Interest Expense):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2022: 10.17,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2023: 10.4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2024: 10.73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and improving ratios reflect strong ability to cover interest expenses with operating earnings.</a:t>
          </a:r>
        </a:p>
        <a:p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304800</xdr:rowOff>
    </xdr:from>
    <xdr:to>
      <xdr:col>16</xdr:col>
      <xdr:colOff>247650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1CEE14-3354-4747-AF0B-31EA9FBB8169}"/>
            </a:ext>
          </a:extLst>
        </xdr:cNvPr>
        <xdr:cNvSpPr txBox="1"/>
      </xdr:nvSpPr>
      <xdr:spPr>
        <a:xfrm>
          <a:off x="5753100" y="304800"/>
          <a:ext cx="6953250" cy="10096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Horizontal Analysis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 Flows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Cash from Operating Activities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grew by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24.32%,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$37,000 in 2022 to $46,000 in 2024, indicating strong cash generation from core operations.</a:t>
          </a:r>
        </a:p>
        <a:p>
          <a:endParaRPr lang="en-US" sz="1100" kern="12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16</xdr:col>
      <xdr:colOff>419100</xdr:colOff>
      <xdr:row>14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5D8F3A-3827-4F4D-BAB9-43982374AA39}"/>
            </a:ext>
          </a:extLst>
        </xdr:cNvPr>
        <xdr:cNvSpPr txBox="1"/>
      </xdr:nvSpPr>
      <xdr:spPr>
        <a:xfrm>
          <a:off x="6381750" y="2428875"/>
          <a:ext cx="7458075" cy="1066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Leverage Ratios: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Debt-to-Equity Ratio (Total Liabilities / Equity):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2022: 0.83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2023: 0.67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2024: 0.56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Declining leverage ratio shows reduced dependence on debt financing, enhancing financial stability.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 Coverage Ratio (EBIT / Interest Expense):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2022: 10.17,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2023: 10.4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2024: 10.73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and improving ratios reflect strong ability to cover interest expenses with operating earnings.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BE58-CF6E-4526-BA1F-4FCD316874E3}">
  <dimension ref="A1:K37"/>
  <sheetViews>
    <sheetView topLeftCell="A21" workbookViewId="0">
      <selection activeCell="H35" sqref="H35:J35"/>
    </sheetView>
  </sheetViews>
  <sheetFormatPr defaultRowHeight="15" x14ac:dyDescent="0.25"/>
  <cols>
    <col min="1" max="1" width="24.5703125" customWidth="1"/>
    <col min="2" max="4" width="9" bestFit="1" customWidth="1"/>
    <col min="7" max="7" width="20.28515625" bestFit="1" customWidth="1"/>
    <col min="8" max="8" width="24.42578125" bestFit="1" customWidth="1"/>
    <col min="9" max="9" width="9.5703125" bestFit="1" customWidth="1"/>
  </cols>
  <sheetData>
    <row r="1" spans="1:9" ht="18" x14ac:dyDescent="0.25">
      <c r="A1" s="1" t="s">
        <v>55</v>
      </c>
    </row>
    <row r="3" spans="1:9" x14ac:dyDescent="0.25">
      <c r="A3" s="2" t="s">
        <v>56</v>
      </c>
    </row>
    <row r="5" spans="1:9" x14ac:dyDescent="0.25">
      <c r="A5" s="3" t="s">
        <v>0</v>
      </c>
      <c r="B5" s="3">
        <v>2022</v>
      </c>
      <c r="C5" s="3">
        <v>2023</v>
      </c>
      <c r="D5" s="3">
        <v>2024</v>
      </c>
    </row>
    <row r="6" spans="1:9" x14ac:dyDescent="0.25">
      <c r="A6" s="5" t="s">
        <v>1</v>
      </c>
      <c r="B6" s="4"/>
      <c r="C6" s="4"/>
      <c r="D6" s="4"/>
    </row>
    <row r="7" spans="1:9" x14ac:dyDescent="0.25">
      <c r="A7" s="4" t="s">
        <v>3</v>
      </c>
      <c r="B7" s="6">
        <v>34000</v>
      </c>
      <c r="C7" s="6">
        <v>50000</v>
      </c>
      <c r="D7" s="6">
        <v>65000</v>
      </c>
    </row>
    <row r="8" spans="1:9" x14ac:dyDescent="0.25">
      <c r="A8" s="4" t="s">
        <v>5</v>
      </c>
      <c r="B8" s="6">
        <v>35000</v>
      </c>
      <c r="C8" s="6">
        <v>40000</v>
      </c>
      <c r="D8" s="6">
        <v>45000</v>
      </c>
    </row>
    <row r="9" spans="1:9" x14ac:dyDescent="0.25">
      <c r="A9" s="4" t="s">
        <v>7</v>
      </c>
      <c r="B9" s="6">
        <v>28000</v>
      </c>
      <c r="C9" s="6">
        <v>30000</v>
      </c>
      <c r="D9" s="6">
        <v>32000</v>
      </c>
    </row>
    <row r="10" spans="1:9" x14ac:dyDescent="0.25">
      <c r="A10" s="5" t="s">
        <v>9</v>
      </c>
      <c r="B10" s="6">
        <v>97000</v>
      </c>
      <c r="C10" s="6">
        <v>120000</v>
      </c>
      <c r="D10" s="6">
        <v>142000</v>
      </c>
      <c r="H10" s="14" t="s">
        <v>58</v>
      </c>
      <c r="I10" s="8">
        <f>((D17-B17)/B17)*100</f>
        <v>26.037735849056602</v>
      </c>
    </row>
    <row r="11" spans="1:9" x14ac:dyDescent="0.25">
      <c r="A11" s="4"/>
      <c r="B11" s="4"/>
      <c r="C11" s="4"/>
      <c r="D11" s="4"/>
      <c r="H11" s="14" t="s">
        <v>59</v>
      </c>
      <c r="I11" s="9">
        <f>((D24-B24)/B24)*100</f>
        <v>50</v>
      </c>
    </row>
    <row r="12" spans="1:9" x14ac:dyDescent="0.25">
      <c r="A12" s="5" t="s">
        <v>11</v>
      </c>
      <c r="B12" s="4"/>
      <c r="C12" s="4"/>
      <c r="D12" s="4"/>
      <c r="H12" s="14" t="s">
        <v>60</v>
      </c>
      <c r="I12" s="10">
        <f>((D35-B35)/B35)*100</f>
        <v>47.586206896551722</v>
      </c>
    </row>
    <row r="13" spans="1:9" ht="30" x14ac:dyDescent="0.25">
      <c r="A13" s="4" t="s">
        <v>13</v>
      </c>
      <c r="B13" s="6">
        <v>140000</v>
      </c>
      <c r="C13" s="6">
        <v>150000</v>
      </c>
      <c r="D13" s="6">
        <v>160000</v>
      </c>
    </row>
    <row r="14" spans="1:9" x14ac:dyDescent="0.25">
      <c r="A14" s="4" t="s">
        <v>15</v>
      </c>
      <c r="B14" s="6">
        <v>28000</v>
      </c>
      <c r="C14" s="6">
        <v>30000</v>
      </c>
      <c r="D14" s="6">
        <v>32000</v>
      </c>
    </row>
    <row r="15" spans="1:9" ht="30" x14ac:dyDescent="0.25">
      <c r="A15" s="5" t="s">
        <v>16</v>
      </c>
      <c r="B15" s="6">
        <v>168000</v>
      </c>
      <c r="C15" s="6">
        <v>180000</v>
      </c>
      <c r="D15" s="6">
        <v>192000</v>
      </c>
    </row>
    <row r="16" spans="1:9" x14ac:dyDescent="0.25">
      <c r="A16" s="4"/>
      <c r="B16" s="4"/>
      <c r="C16" s="4"/>
      <c r="D16" s="4"/>
    </row>
    <row r="17" spans="1:11" x14ac:dyDescent="0.25">
      <c r="A17" s="5" t="s">
        <v>18</v>
      </c>
      <c r="B17" s="6">
        <v>265000</v>
      </c>
      <c r="C17" s="6">
        <v>300000</v>
      </c>
      <c r="D17" s="6">
        <v>334000</v>
      </c>
    </row>
    <row r="18" spans="1:11" x14ac:dyDescent="0.25">
      <c r="A18" s="4"/>
      <c r="B18" s="4"/>
      <c r="C18" s="4"/>
      <c r="D18" s="4"/>
    </row>
    <row r="19" spans="1:11" x14ac:dyDescent="0.25">
      <c r="A19" s="5" t="s">
        <v>57</v>
      </c>
      <c r="B19" s="4"/>
      <c r="C19" s="4"/>
      <c r="D19" s="4"/>
      <c r="J19" s="7"/>
    </row>
    <row r="20" spans="1:11" x14ac:dyDescent="0.25">
      <c r="A20" s="5" t="s">
        <v>2</v>
      </c>
      <c r="B20" s="4"/>
      <c r="C20" s="4"/>
      <c r="D20" s="4"/>
      <c r="I20" s="2">
        <v>2022</v>
      </c>
      <c r="J20" s="2">
        <v>2024</v>
      </c>
    </row>
    <row r="21" spans="1:11" x14ac:dyDescent="0.25">
      <c r="A21" s="4" t="s">
        <v>4</v>
      </c>
      <c r="B21" s="6">
        <v>20000</v>
      </c>
      <c r="C21" s="6">
        <v>25000</v>
      </c>
      <c r="D21" s="6">
        <v>30000</v>
      </c>
      <c r="H21" s="17" t="s">
        <v>65</v>
      </c>
      <c r="I21" s="18">
        <f>((B10/B17))*100</f>
        <v>36.60377358490566</v>
      </c>
      <c r="J21" s="19">
        <f>((D10/D17))*100</f>
        <v>42.514970059880241</v>
      </c>
    </row>
    <row r="22" spans="1:11" x14ac:dyDescent="0.25">
      <c r="A22" s="4" t="s">
        <v>6</v>
      </c>
      <c r="B22" s="6">
        <v>12000</v>
      </c>
      <c r="C22" s="6">
        <v>15000</v>
      </c>
      <c r="D22" s="6">
        <v>18000</v>
      </c>
      <c r="H22" s="17" t="s">
        <v>66</v>
      </c>
      <c r="I22" s="20">
        <f>((B35/B17))*100</f>
        <v>54.716981132075468</v>
      </c>
      <c r="J22" s="20">
        <f>((D35/D17))*100</f>
        <v>64.071856287425149</v>
      </c>
    </row>
    <row r="23" spans="1:11" x14ac:dyDescent="0.25">
      <c r="A23" s="4" t="s">
        <v>8</v>
      </c>
      <c r="B23" s="6">
        <v>8000</v>
      </c>
      <c r="C23" s="6">
        <v>10000</v>
      </c>
      <c r="D23" s="6">
        <v>12000</v>
      </c>
    </row>
    <row r="24" spans="1:11" ht="30" x14ac:dyDescent="0.25">
      <c r="A24" s="5" t="s">
        <v>10</v>
      </c>
      <c r="B24" s="6">
        <v>40000</v>
      </c>
      <c r="C24" s="6">
        <v>50000</v>
      </c>
      <c r="D24" s="6">
        <v>60000</v>
      </c>
    </row>
    <row r="25" spans="1:11" x14ac:dyDescent="0.25">
      <c r="A25" s="4"/>
      <c r="B25" s="4"/>
      <c r="C25" s="4"/>
      <c r="D25" s="4"/>
    </row>
    <row r="26" spans="1:11" ht="30" x14ac:dyDescent="0.25">
      <c r="A26" s="5" t="s">
        <v>12</v>
      </c>
      <c r="B26" s="4"/>
      <c r="C26" s="4"/>
      <c r="D26" s="4"/>
    </row>
    <row r="27" spans="1:11" x14ac:dyDescent="0.25">
      <c r="A27" s="4" t="s">
        <v>14</v>
      </c>
      <c r="B27" s="6">
        <v>80000</v>
      </c>
      <c r="C27" s="6">
        <v>70000</v>
      </c>
      <c r="D27" s="6">
        <v>60000</v>
      </c>
    </row>
    <row r="28" spans="1:11" ht="30" x14ac:dyDescent="0.25">
      <c r="A28" s="5" t="s">
        <v>17</v>
      </c>
      <c r="B28" s="6">
        <v>80000</v>
      </c>
      <c r="C28" s="6">
        <v>70000</v>
      </c>
      <c r="D28" s="6">
        <v>60000</v>
      </c>
    </row>
    <row r="29" spans="1:11" x14ac:dyDescent="0.25">
      <c r="A29" s="4"/>
      <c r="B29" s="4"/>
      <c r="C29" s="4"/>
      <c r="D29" s="4"/>
      <c r="I29" s="2">
        <v>2022</v>
      </c>
      <c r="J29" s="2">
        <v>2023</v>
      </c>
      <c r="K29" s="2">
        <v>2024</v>
      </c>
    </row>
    <row r="30" spans="1:11" x14ac:dyDescent="0.25">
      <c r="A30" s="5" t="s">
        <v>19</v>
      </c>
      <c r="B30" s="6">
        <v>120000</v>
      </c>
      <c r="C30" s="6">
        <v>120000</v>
      </c>
      <c r="D30" s="6">
        <v>120000</v>
      </c>
      <c r="H30" s="24" t="s">
        <v>70</v>
      </c>
      <c r="I30" s="22">
        <f>B10/B24</f>
        <v>2.4249999999999998</v>
      </c>
      <c r="J30" s="23">
        <f>C10/C24</f>
        <v>2.4</v>
      </c>
      <c r="K30" s="22">
        <f>D10/D24</f>
        <v>2.3666666666666667</v>
      </c>
    </row>
    <row r="31" spans="1:11" x14ac:dyDescent="0.25">
      <c r="A31" s="4"/>
      <c r="B31" s="4"/>
      <c r="C31" s="4"/>
      <c r="D31" s="4"/>
      <c r="H31" s="25" t="s">
        <v>71</v>
      </c>
      <c r="I31" s="22">
        <f>(B10-B9)/B24</f>
        <v>1.7250000000000001</v>
      </c>
      <c r="J31" s="23">
        <f>(C10-C9)/C24</f>
        <v>1.8</v>
      </c>
      <c r="K31" s="22">
        <f>(D10-D9)/D24</f>
        <v>1.8333333333333333</v>
      </c>
    </row>
    <row r="32" spans="1:11" x14ac:dyDescent="0.25">
      <c r="A32" s="5" t="s">
        <v>20</v>
      </c>
      <c r="B32" s="4"/>
      <c r="C32" s="4"/>
      <c r="D32" s="4"/>
    </row>
    <row r="33" spans="1:10" x14ac:dyDescent="0.25">
      <c r="A33" s="4" t="s">
        <v>21</v>
      </c>
      <c r="B33" s="6">
        <v>100000</v>
      </c>
      <c r="C33" s="6">
        <v>100000</v>
      </c>
      <c r="D33" s="6">
        <v>100000</v>
      </c>
      <c r="I33" t="s">
        <v>72</v>
      </c>
    </row>
    <row r="34" spans="1:10" ht="30" x14ac:dyDescent="0.25">
      <c r="A34" s="4" t="s">
        <v>22</v>
      </c>
      <c r="B34" s="6">
        <v>45000</v>
      </c>
      <c r="C34" s="6">
        <v>80000</v>
      </c>
      <c r="D34" s="6">
        <v>114000</v>
      </c>
    </row>
    <row r="35" spans="1:10" x14ac:dyDescent="0.25">
      <c r="A35" s="5" t="s">
        <v>23</v>
      </c>
      <c r="B35" s="6">
        <v>145000</v>
      </c>
      <c r="C35" s="6">
        <v>180000</v>
      </c>
      <c r="D35" s="6">
        <v>214000</v>
      </c>
      <c r="G35" s="11" t="s">
        <v>76</v>
      </c>
      <c r="H35">
        <f>B30/B35</f>
        <v>0.82758620689655171</v>
      </c>
      <c r="I35">
        <f t="shared" ref="I35:J35" si="0">C30/C35</f>
        <v>0.66666666666666663</v>
      </c>
      <c r="J35">
        <f t="shared" si="0"/>
        <v>0.56074766355140182</v>
      </c>
    </row>
    <row r="36" spans="1:10" x14ac:dyDescent="0.25">
      <c r="A36" s="4"/>
      <c r="B36" s="4"/>
      <c r="C36" s="4"/>
      <c r="D36" s="4"/>
    </row>
    <row r="37" spans="1:10" ht="30" x14ac:dyDescent="0.25">
      <c r="A37" s="5" t="s">
        <v>24</v>
      </c>
      <c r="B37" s="6">
        <v>265000</v>
      </c>
      <c r="C37" s="6">
        <v>300000</v>
      </c>
      <c r="D37" s="6">
        <v>334000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88B6-19B4-4049-8A44-7868DB553D3F}">
  <dimension ref="A1:K51"/>
  <sheetViews>
    <sheetView tabSelected="1" topLeftCell="A38" workbookViewId="0">
      <selection activeCell="H49" sqref="H49:K51"/>
    </sheetView>
  </sheetViews>
  <sheetFormatPr defaultRowHeight="15" x14ac:dyDescent="0.25"/>
  <cols>
    <col min="1" max="1" width="24.42578125" customWidth="1"/>
    <col min="2" max="2" width="20.85546875" customWidth="1"/>
    <col min="6" max="6" width="16.7109375" bestFit="1" customWidth="1"/>
    <col min="8" max="8" width="23.140625" bestFit="1" customWidth="1"/>
    <col min="9" max="9" width="10.85546875" bestFit="1" customWidth="1"/>
  </cols>
  <sheetData>
    <row r="1" spans="1:9" ht="18" x14ac:dyDescent="0.25">
      <c r="A1" s="1" t="s">
        <v>53</v>
      </c>
    </row>
    <row r="3" spans="1:9" x14ac:dyDescent="0.25">
      <c r="A3" s="2" t="s">
        <v>54</v>
      </c>
    </row>
    <row r="5" spans="1:9" x14ac:dyDescent="0.25">
      <c r="A5" s="3" t="s">
        <v>25</v>
      </c>
      <c r="B5" s="3">
        <v>2022</v>
      </c>
      <c r="C5" s="3">
        <v>2023</v>
      </c>
      <c r="D5" s="3">
        <v>2024</v>
      </c>
    </row>
    <row r="6" spans="1:9" x14ac:dyDescent="0.25">
      <c r="A6" s="4" t="s">
        <v>26</v>
      </c>
      <c r="B6" s="6">
        <v>220000</v>
      </c>
      <c r="C6" s="6">
        <v>250000</v>
      </c>
      <c r="D6" s="6">
        <v>280000</v>
      </c>
    </row>
    <row r="7" spans="1:9" x14ac:dyDescent="0.25">
      <c r="A7" s="5" t="s">
        <v>27</v>
      </c>
      <c r="B7" s="6">
        <v>220000</v>
      </c>
      <c r="C7" s="6">
        <v>250000</v>
      </c>
      <c r="D7" s="6">
        <v>280000</v>
      </c>
    </row>
    <row r="8" spans="1:9" x14ac:dyDescent="0.25">
      <c r="A8" s="4"/>
      <c r="B8" s="4"/>
      <c r="C8" s="4"/>
      <c r="D8" s="4"/>
    </row>
    <row r="9" spans="1:9" x14ac:dyDescent="0.25">
      <c r="A9" s="5" t="s">
        <v>28</v>
      </c>
      <c r="B9" s="4"/>
      <c r="C9" s="4"/>
      <c r="D9" s="4"/>
      <c r="H9" s="15" t="s">
        <v>61</v>
      </c>
      <c r="I9" s="10">
        <f>((D7-B7)/B7)*100</f>
        <v>27.27272727272727</v>
      </c>
    </row>
    <row r="10" spans="1:9" ht="18" customHeight="1" x14ac:dyDescent="0.25">
      <c r="A10" s="4" t="s">
        <v>29</v>
      </c>
      <c r="B10" s="6">
        <v>130000</v>
      </c>
      <c r="C10" s="6">
        <v>150000</v>
      </c>
      <c r="D10" s="6">
        <v>170000</v>
      </c>
      <c r="H10" s="16" t="s">
        <v>62</v>
      </c>
      <c r="I10" s="10">
        <f>((D16-B16)/B16)*100</f>
        <v>25.806451612903224</v>
      </c>
    </row>
    <row r="11" spans="1:9" ht="17.25" customHeight="1" x14ac:dyDescent="0.25">
      <c r="A11" s="4" t="s">
        <v>30</v>
      </c>
      <c r="B11" s="6">
        <v>45000</v>
      </c>
      <c r="C11" s="6">
        <v>50000</v>
      </c>
      <c r="D11" s="6">
        <v>55000</v>
      </c>
    </row>
    <row r="12" spans="1:9" x14ac:dyDescent="0.25">
      <c r="A12" s="4" t="s">
        <v>31</v>
      </c>
      <c r="B12" s="6">
        <v>6000</v>
      </c>
      <c r="C12" s="6">
        <v>5000</v>
      </c>
      <c r="D12" s="6">
        <v>4000</v>
      </c>
    </row>
    <row r="13" spans="1:9" x14ac:dyDescent="0.25">
      <c r="A13" s="4" t="s">
        <v>32</v>
      </c>
      <c r="B13" s="6">
        <v>8000</v>
      </c>
      <c r="C13" s="6">
        <v>10000</v>
      </c>
      <c r="D13" s="6">
        <v>12000</v>
      </c>
    </row>
    <row r="14" spans="1:9" x14ac:dyDescent="0.25">
      <c r="A14" s="5" t="s">
        <v>33</v>
      </c>
      <c r="B14" s="6">
        <v>189000</v>
      </c>
      <c r="C14" s="6">
        <v>215000</v>
      </c>
      <c r="D14" s="6">
        <v>241000</v>
      </c>
    </row>
    <row r="15" spans="1:9" x14ac:dyDescent="0.25">
      <c r="A15" s="4"/>
      <c r="B15" s="4"/>
      <c r="C15" s="4"/>
      <c r="D15" s="4"/>
    </row>
    <row r="16" spans="1:9" x14ac:dyDescent="0.25">
      <c r="A16" s="5" t="s">
        <v>34</v>
      </c>
      <c r="B16" s="6">
        <v>31000</v>
      </c>
      <c r="C16" s="6">
        <v>35000</v>
      </c>
      <c r="D16" s="6">
        <v>39000</v>
      </c>
    </row>
    <row r="18" spans="1:11" x14ac:dyDescent="0.25">
      <c r="A18" s="5"/>
      <c r="B18" s="6"/>
      <c r="C18" s="6"/>
      <c r="D18" s="6"/>
    </row>
    <row r="21" spans="1:11" x14ac:dyDescent="0.25">
      <c r="I21" s="2">
        <v>2022</v>
      </c>
      <c r="J21" s="2">
        <v>2023</v>
      </c>
      <c r="K21" s="2">
        <v>2024</v>
      </c>
    </row>
    <row r="22" spans="1:11" x14ac:dyDescent="0.25">
      <c r="H22" s="17" t="s">
        <v>69</v>
      </c>
      <c r="I22" s="20">
        <f>((B10/B7))*100</f>
        <v>59.090909090909093</v>
      </c>
      <c r="J22" s="21">
        <f>((C10/C7))*100</f>
        <v>60</v>
      </c>
      <c r="K22" s="20">
        <f>((D10/D7))*100</f>
        <v>60.714285714285708</v>
      </c>
    </row>
    <row r="23" spans="1:11" x14ac:dyDescent="0.25">
      <c r="H23" s="17" t="s">
        <v>68</v>
      </c>
      <c r="I23" s="20">
        <f>((B11/B7))*100</f>
        <v>20.454545454545457</v>
      </c>
      <c r="J23" s="21">
        <f>((C11/C7))*100</f>
        <v>20</v>
      </c>
      <c r="K23" s="21">
        <f>((D11/D7))*100</f>
        <v>19.642857142857142</v>
      </c>
    </row>
    <row r="24" spans="1:11" x14ac:dyDescent="0.25">
      <c r="H24" s="17" t="s">
        <v>67</v>
      </c>
      <c r="I24" s="20">
        <f>((B16/B7))*100</f>
        <v>14.09090909090909</v>
      </c>
      <c r="J24" s="21">
        <f>((C16/C7))*100</f>
        <v>14.000000000000002</v>
      </c>
      <c r="K24" s="20">
        <f>((D16/D7))*100</f>
        <v>13.928571428571429</v>
      </c>
    </row>
    <row r="37" spans="8:11" x14ac:dyDescent="0.25">
      <c r="I37" s="2">
        <v>2022</v>
      </c>
      <c r="J37" s="2">
        <v>2023</v>
      </c>
      <c r="K37" s="2">
        <v>2024</v>
      </c>
    </row>
    <row r="38" spans="8:11" x14ac:dyDescent="0.25">
      <c r="H38" s="25" t="s">
        <v>73</v>
      </c>
      <c r="I38" s="26">
        <f>((B16/B7))*100</f>
        <v>14.09090909090909</v>
      </c>
      <c r="J38" s="26">
        <f>((C16/C7))*100</f>
        <v>14.000000000000002</v>
      </c>
      <c r="K38" s="26">
        <f>((D16/D7))*100</f>
        <v>13.928571428571429</v>
      </c>
    </row>
    <row r="39" spans="8:11" x14ac:dyDescent="0.25">
      <c r="H39" s="25" t="s">
        <v>74</v>
      </c>
      <c r="I39" s="26">
        <f>((B16/'Balance Sheet'!B17))*100</f>
        <v>11.69811320754717</v>
      </c>
      <c r="J39" s="26">
        <f>((C16/'Balance Sheet'!C17))*100</f>
        <v>11.666666666666666</v>
      </c>
      <c r="K39" s="26">
        <f>((D16/'Balance Sheet'!D17))*100</f>
        <v>11.676646706586826</v>
      </c>
    </row>
    <row r="40" spans="8:11" x14ac:dyDescent="0.25">
      <c r="H40" s="25" t="s">
        <v>75</v>
      </c>
      <c r="I40" s="26">
        <f>((B16/'Balance Sheet'!B35))*100</f>
        <v>21.379310344827587</v>
      </c>
      <c r="J40" s="26">
        <f>((C16/'Balance Sheet'!C35))*100</f>
        <v>19.444444444444446</v>
      </c>
      <c r="K40" s="26">
        <f>((D16/'Balance Sheet'!D35))*100</f>
        <v>18.22429906542056</v>
      </c>
    </row>
    <row r="49" spans="8:11" x14ac:dyDescent="0.25">
      <c r="I49" s="2">
        <v>2022</v>
      </c>
      <c r="J49" s="2">
        <v>2023</v>
      </c>
      <c r="K49" s="2">
        <v>2024</v>
      </c>
    </row>
    <row r="50" spans="8:11" x14ac:dyDescent="0.25">
      <c r="H50" s="11" t="s">
        <v>76</v>
      </c>
      <c r="I50" s="27">
        <f>'Balance Sheet'!H35</f>
        <v>0.82758620689655171</v>
      </c>
      <c r="J50" s="27">
        <f>'Balance Sheet'!I35</f>
        <v>0.66666666666666663</v>
      </c>
      <c r="K50" s="27">
        <f>'Balance Sheet'!J35</f>
        <v>0.56074766355140182</v>
      </c>
    </row>
    <row r="51" spans="8:11" x14ac:dyDescent="0.25">
      <c r="H51" s="11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5861-784A-47EF-B3A3-64E7493117D1}">
  <dimension ref="A1:J24"/>
  <sheetViews>
    <sheetView workbookViewId="0">
      <selection activeCell="H17" sqref="H17"/>
    </sheetView>
  </sheetViews>
  <sheetFormatPr defaultRowHeight="15" x14ac:dyDescent="0.25"/>
  <cols>
    <col min="1" max="1" width="36.42578125" customWidth="1"/>
    <col min="2" max="2" width="31.85546875" customWidth="1"/>
    <col min="7" max="7" width="14.140625" customWidth="1"/>
  </cols>
  <sheetData>
    <row r="1" spans="1:10" ht="30" x14ac:dyDescent="0.25">
      <c r="A1" s="3" t="s">
        <v>35</v>
      </c>
      <c r="B1" s="3">
        <v>2022</v>
      </c>
      <c r="C1" s="3">
        <v>2023</v>
      </c>
      <c r="D1" s="3">
        <v>2024</v>
      </c>
    </row>
    <row r="2" spans="1:10" x14ac:dyDescent="0.25">
      <c r="A2" s="4" t="s">
        <v>34</v>
      </c>
      <c r="B2" s="6">
        <v>31000</v>
      </c>
      <c r="C2" s="6">
        <v>35000</v>
      </c>
      <c r="D2" s="6">
        <v>39000</v>
      </c>
    </row>
    <row r="3" spans="1:10" ht="30" x14ac:dyDescent="0.25">
      <c r="A3" s="4" t="s">
        <v>36</v>
      </c>
      <c r="B3" s="4"/>
      <c r="C3" s="4"/>
      <c r="D3" s="4"/>
    </row>
    <row r="4" spans="1:10" x14ac:dyDescent="0.25">
      <c r="A4" s="4" t="s">
        <v>37</v>
      </c>
      <c r="B4" s="6">
        <v>9000</v>
      </c>
      <c r="C4" s="6">
        <v>10000</v>
      </c>
      <c r="D4" s="6">
        <v>11000</v>
      </c>
    </row>
    <row r="5" spans="1:10" x14ac:dyDescent="0.25">
      <c r="A5" s="4" t="s">
        <v>38</v>
      </c>
      <c r="B5" s="4"/>
      <c r="C5" s="4"/>
      <c r="D5" s="4"/>
    </row>
    <row r="6" spans="1:10" ht="19.5" customHeight="1" x14ac:dyDescent="0.25">
      <c r="A6" s="4" t="s">
        <v>39</v>
      </c>
      <c r="B6" s="6">
        <v>-4000</v>
      </c>
      <c r="C6" s="6">
        <v>-5000</v>
      </c>
      <c r="D6" s="6">
        <v>-5000</v>
      </c>
    </row>
    <row r="7" spans="1:10" ht="21.75" customHeight="1" x14ac:dyDescent="0.25">
      <c r="A7" s="4" t="s">
        <v>40</v>
      </c>
      <c r="B7" s="6">
        <v>-1000</v>
      </c>
      <c r="C7" s="6">
        <v>-2000</v>
      </c>
      <c r="D7" s="6">
        <v>-2000</v>
      </c>
      <c r="G7" s="12" t="s">
        <v>63</v>
      </c>
    </row>
    <row r="8" spans="1:10" x14ac:dyDescent="0.25">
      <c r="A8" s="4" t="s">
        <v>41</v>
      </c>
      <c r="B8" s="6">
        <v>2000</v>
      </c>
      <c r="C8" s="6">
        <v>3000</v>
      </c>
      <c r="D8" s="6">
        <v>3000</v>
      </c>
      <c r="G8" s="14" t="s">
        <v>64</v>
      </c>
      <c r="H8" s="13">
        <f>((D9-B9)/B9)*100</f>
        <v>24.324324324324326</v>
      </c>
    </row>
    <row r="9" spans="1:10" x14ac:dyDescent="0.25">
      <c r="A9" s="5" t="s">
        <v>42</v>
      </c>
      <c r="B9" s="6">
        <v>37000</v>
      </c>
      <c r="C9" s="6">
        <v>41000</v>
      </c>
      <c r="D9" s="6">
        <v>46000</v>
      </c>
    </row>
    <row r="10" spans="1:10" x14ac:dyDescent="0.25">
      <c r="A10" s="4"/>
      <c r="B10" s="4"/>
      <c r="C10" s="4"/>
      <c r="D10" s="4"/>
    </row>
    <row r="11" spans="1:10" x14ac:dyDescent="0.25">
      <c r="A11" s="5" t="s">
        <v>43</v>
      </c>
      <c r="B11" s="4"/>
      <c r="C11" s="4"/>
      <c r="D11" s="4"/>
    </row>
    <row r="12" spans="1:10" ht="30" x14ac:dyDescent="0.25">
      <c r="A12" s="4" t="s">
        <v>44</v>
      </c>
      <c r="B12" s="6">
        <v>-18000</v>
      </c>
      <c r="C12" s="6">
        <v>-20000</v>
      </c>
      <c r="D12" s="6">
        <v>-22000</v>
      </c>
    </row>
    <row r="13" spans="1:10" x14ac:dyDescent="0.25">
      <c r="A13" s="5" t="s">
        <v>45</v>
      </c>
      <c r="B13" s="6">
        <v>-18000</v>
      </c>
      <c r="C13" s="6">
        <v>-20000</v>
      </c>
      <c r="D13" s="6">
        <v>-22000</v>
      </c>
    </row>
    <row r="14" spans="1:10" x14ac:dyDescent="0.25">
      <c r="A14" s="4"/>
      <c r="B14" s="4"/>
      <c r="C14" s="4"/>
      <c r="D14" s="4"/>
    </row>
    <row r="15" spans="1:10" x14ac:dyDescent="0.25">
      <c r="A15" s="5" t="s">
        <v>46</v>
      </c>
      <c r="B15" s="4"/>
      <c r="C15" s="4"/>
      <c r="D15" s="4"/>
    </row>
    <row r="16" spans="1:10" x14ac:dyDescent="0.25">
      <c r="A16" s="4" t="s">
        <v>47</v>
      </c>
      <c r="B16" s="6">
        <v>10000</v>
      </c>
      <c r="C16" s="6">
        <v>10000</v>
      </c>
      <c r="D16" s="6">
        <v>10000</v>
      </c>
      <c r="H16" s="2">
        <v>2022</v>
      </c>
      <c r="I16" s="2">
        <v>2023</v>
      </c>
      <c r="J16" s="2">
        <v>2024</v>
      </c>
    </row>
    <row r="17" spans="1:10" x14ac:dyDescent="0.25">
      <c r="A17" s="4" t="s">
        <v>48</v>
      </c>
      <c r="B17" s="6">
        <v>-15000</v>
      </c>
      <c r="C17" s="6">
        <v>-15000</v>
      </c>
      <c r="D17" s="6">
        <v>-15000</v>
      </c>
      <c r="G17" s="11" t="s">
        <v>76</v>
      </c>
      <c r="H17" s="27">
        <f>'Balance Sheet'!G2</f>
        <v>0</v>
      </c>
      <c r="I17" s="27">
        <f>'Balance Sheet'!H2</f>
        <v>0</v>
      </c>
      <c r="J17" s="27">
        <f>'Balance Sheet'!I2</f>
        <v>0</v>
      </c>
    </row>
    <row r="18" spans="1:10" x14ac:dyDescent="0.25">
      <c r="A18" s="5" t="s">
        <v>49</v>
      </c>
      <c r="B18" s="6">
        <v>-5000</v>
      </c>
      <c r="C18" s="6">
        <v>-5000</v>
      </c>
      <c r="D18" s="6">
        <v>-5000</v>
      </c>
      <c r="G18" s="11" t="s">
        <v>77</v>
      </c>
    </row>
    <row r="19" spans="1:10" x14ac:dyDescent="0.25">
      <c r="A19" s="4"/>
      <c r="B19" s="4"/>
      <c r="C19" s="4"/>
      <c r="D19" s="4"/>
    </row>
    <row r="20" spans="1:10" x14ac:dyDescent="0.25">
      <c r="A20" s="5" t="s">
        <v>50</v>
      </c>
      <c r="B20" s="6">
        <v>14000</v>
      </c>
      <c r="C20" s="6">
        <v>16000</v>
      </c>
      <c r="D20" s="6">
        <v>19000</v>
      </c>
    </row>
    <row r="21" spans="1:10" x14ac:dyDescent="0.25">
      <c r="A21" s="4" t="s">
        <v>51</v>
      </c>
      <c r="B21" s="6">
        <v>20000</v>
      </c>
      <c r="C21" s="6">
        <v>34000</v>
      </c>
      <c r="D21" s="6">
        <v>50000</v>
      </c>
    </row>
    <row r="22" spans="1:10" x14ac:dyDescent="0.25">
      <c r="A22" s="5" t="s">
        <v>52</v>
      </c>
      <c r="B22" s="6">
        <v>34000</v>
      </c>
      <c r="C22" s="6">
        <v>50000</v>
      </c>
      <c r="D22" s="6">
        <v>69000</v>
      </c>
    </row>
    <row r="23" spans="1:10" x14ac:dyDescent="0.25">
      <c r="A23" s="4"/>
      <c r="B23" s="6"/>
    </row>
    <row r="24" spans="1:10" x14ac:dyDescent="0.25">
      <c r="A24" s="5"/>
      <c r="B2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Raish</dc:creator>
  <cp:lastModifiedBy>Uche Nkudu</cp:lastModifiedBy>
  <dcterms:created xsi:type="dcterms:W3CDTF">2024-08-07T00:31:29Z</dcterms:created>
  <dcterms:modified xsi:type="dcterms:W3CDTF">2024-12-23T18:47:57Z</dcterms:modified>
</cp:coreProperties>
</file>