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760" tabRatio="945"/>
  </bookViews>
  <sheets>
    <sheet name="Page # 1" sheetId="1" r:id="rId1"/>
    <sheet name="Page # 2-3-4" sheetId="2" r:id="rId2"/>
    <sheet name="Page # 5-6 IT-10B" sheetId="4" r:id="rId3"/>
    <sheet name="Page # 7-8 IT-10BB" sheetId="5" r:id="rId4"/>
    <sheet name="Tax Calculation" sheetId="6" r:id="rId5"/>
    <sheet name="Sheet2" sheetId="7" r:id="rId6"/>
    <sheet name="Sheet3" sheetId="8" r:id="rId7"/>
    <sheet name="note" sheetId="9" r:id="rId8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2" l="1"/>
  <c r="P59" i="4"/>
  <c r="P49" i="4"/>
  <c r="P20" i="5"/>
  <c r="D8" i="8"/>
  <c r="D10" i="8"/>
  <c r="D7" i="8"/>
  <c r="I30" i="4"/>
  <c r="D20" i="6"/>
  <c r="D9" i="6"/>
  <c r="M102" i="2"/>
  <c r="H7" i="9" l="1"/>
  <c r="H9" i="9"/>
  <c r="D11" i="7"/>
  <c r="L63" i="2"/>
  <c r="G7" i="7"/>
  <c r="H7" i="7"/>
  <c r="D11" i="8"/>
  <c r="D13" i="8" s="1"/>
  <c r="D14" i="8" s="1"/>
  <c r="P46" i="4" s="1"/>
  <c r="P53" i="4" s="1"/>
  <c r="P62" i="4" s="1"/>
  <c r="P31" i="4"/>
  <c r="N40" i="5"/>
  <c r="M40" i="5"/>
  <c r="L40" i="5"/>
  <c r="K40" i="5"/>
  <c r="J40" i="5"/>
  <c r="I40" i="5"/>
  <c r="H40" i="5"/>
  <c r="G40" i="5"/>
  <c r="F40" i="5"/>
  <c r="E40" i="5"/>
  <c r="D40" i="5"/>
  <c r="C40" i="5"/>
  <c r="Z6" i="5"/>
  <c r="Y6" i="5"/>
  <c r="X6" i="5"/>
  <c r="W6" i="5"/>
  <c r="V6" i="5"/>
  <c r="U6" i="5"/>
  <c r="T6" i="5"/>
  <c r="S6" i="5"/>
  <c r="R6" i="5"/>
  <c r="Q6" i="5"/>
  <c r="P6" i="5"/>
  <c r="O6" i="5"/>
  <c r="Q50" i="2"/>
  <c r="P50" i="2"/>
  <c r="O50" i="2"/>
  <c r="N50" i="2"/>
  <c r="M50" i="2"/>
  <c r="L50" i="2"/>
  <c r="K50" i="2"/>
  <c r="J50" i="2"/>
  <c r="I50" i="2"/>
  <c r="H50" i="2"/>
  <c r="G50" i="2"/>
  <c r="F50" i="2"/>
  <c r="M4" i="4"/>
  <c r="L4" i="4"/>
  <c r="K4" i="4"/>
  <c r="J4" i="4"/>
  <c r="U4" i="4"/>
  <c r="T4" i="4"/>
  <c r="S4" i="4"/>
  <c r="R4" i="4"/>
  <c r="Q4" i="4"/>
  <c r="P4" i="4"/>
  <c r="O4" i="4"/>
  <c r="L13" i="2"/>
  <c r="D7" i="7"/>
  <c r="D12" i="7"/>
  <c r="D28" i="6"/>
  <c r="M30" i="2"/>
  <c r="M31" i="2" s="1"/>
  <c r="F58" i="2"/>
  <c r="F71" i="2" s="1"/>
  <c r="I77" i="4" s="1"/>
  <c r="F56" i="2"/>
  <c r="L56" i="2" s="1"/>
  <c r="F11" i="7"/>
  <c r="F12" i="7"/>
  <c r="C12" i="7"/>
  <c r="D17" i="6"/>
  <c r="D15" i="6"/>
  <c r="M106" i="2"/>
  <c r="B20" i="6" s="1"/>
  <c r="H79" i="2"/>
  <c r="M86" i="2"/>
  <c r="M87" i="2"/>
  <c r="L54" i="2"/>
  <c r="L55" i="2"/>
  <c r="L59" i="2"/>
  <c r="L60" i="2"/>
  <c r="L61" i="2"/>
  <c r="L62" i="2"/>
  <c r="L64" i="2"/>
  <c r="L65" i="2"/>
  <c r="L66" i="2"/>
  <c r="L67" i="2"/>
  <c r="L68" i="2"/>
  <c r="L69" i="2"/>
  <c r="L70" i="2"/>
  <c r="F57" i="2"/>
  <c r="L57" i="2"/>
  <c r="D71" i="2"/>
  <c r="D11" i="6"/>
  <c r="B14" i="6" s="1"/>
  <c r="B16" i="6" s="1"/>
  <c r="L5" i="2"/>
  <c r="L14" i="2"/>
  <c r="L16" i="2" s="1"/>
  <c r="L53" i="2"/>
  <c r="W74" i="5" l="1"/>
  <c r="P68" i="4"/>
  <c r="H76" i="5"/>
  <c r="P66" i="4"/>
  <c r="P73" i="4" s="1"/>
  <c r="P81" i="4" s="1"/>
  <c r="D19" i="6"/>
  <c r="L17" i="2" s="1"/>
  <c r="I76" i="4"/>
  <c r="H74" i="5"/>
  <c r="P79" i="4"/>
  <c r="D22" i="6"/>
  <c r="L18" i="2"/>
  <c r="L58" i="2"/>
  <c r="L71" i="2"/>
</calcChain>
</file>

<file path=xl/sharedStrings.xml><?xml version="1.0" encoding="utf-8"?>
<sst xmlns="http://schemas.openxmlformats.org/spreadsheetml/2006/main" count="466" uniqueCount="351">
  <si>
    <t>FORM OF RETURN OF INCOME UNDER THE INCOME TAX</t>
  </si>
  <si>
    <t>ORDINANCE, 1984 (XXXVI OF 1984)</t>
  </si>
  <si>
    <r>
      <t>Put the tick (</t>
    </r>
    <r>
      <rPr>
        <sz val="11"/>
        <color indexed="8"/>
        <rFont val="SymbolMT"/>
      </rPr>
      <t>√</t>
    </r>
    <r>
      <rPr>
        <sz val="11"/>
        <color indexed="8"/>
        <rFont val="TimesNewRoman"/>
      </rPr>
      <t>) mark wherever applicable</t>
    </r>
  </si>
  <si>
    <t xml:space="preserve">1. Name of the Assessee: </t>
  </si>
  <si>
    <t>Md. Saidul Islam</t>
  </si>
  <si>
    <t xml:space="preserve">2. National ID No (if any): </t>
  </si>
  <si>
    <t>3. UTIN (if any):</t>
  </si>
  <si>
    <t>4. TIN:</t>
  </si>
  <si>
    <r>
      <t>5. (a) Circle:</t>
    </r>
    <r>
      <rPr>
        <sz val="12"/>
        <rFont val="Times New Roman"/>
        <family val="1"/>
      </rPr>
      <t/>
    </r>
  </si>
  <si>
    <t>Salary 142 (Salary)</t>
  </si>
  <si>
    <t>(b) Taxes Zone:</t>
  </si>
  <si>
    <t>07</t>
  </si>
  <si>
    <t>Dhaka</t>
  </si>
  <si>
    <r>
      <t>6. Assessment Year:</t>
    </r>
    <r>
      <rPr>
        <b/>
        <sz val="12"/>
        <rFont val="Times New Roman"/>
        <family val="1"/>
      </rPr>
      <t/>
    </r>
  </si>
  <si>
    <t>2019-2020</t>
  </si>
  <si>
    <t>7. Residential Status: Resident</t>
  </si>
  <si>
    <t>/Non-Resident</t>
  </si>
  <si>
    <t>8. Status: Individual</t>
  </si>
  <si>
    <t>Firm</t>
  </si>
  <si>
    <t>Association of Persons</t>
  </si>
  <si>
    <t>Hindu Undivided Family</t>
  </si>
  <si>
    <t>9. Name of employer/business (where applicable):</t>
  </si>
  <si>
    <t>Logic Software Ltd.</t>
  </si>
  <si>
    <t>10. Wife/Husband's Name (if assessee, please mention TIN):</t>
  </si>
  <si>
    <t>11. Father's Name:</t>
  </si>
  <si>
    <t>Abdur Rahman Howlader</t>
  </si>
  <si>
    <t>12. Mother's Name:</t>
  </si>
  <si>
    <t>Jahanur Begum</t>
  </si>
  <si>
    <t>13. Date of Birth (in case of individual):</t>
  </si>
  <si>
    <t>Day</t>
  </si>
  <si>
    <t>Month</t>
  </si>
  <si>
    <t>Year</t>
  </si>
  <si>
    <t>14. Address (a) Present:</t>
  </si>
  <si>
    <t>H-14, R- 29, Block-B, Mirpur-10, Pallabi, Dhaka.</t>
  </si>
  <si>
    <t xml:space="preserve">    (b) Permanent:</t>
  </si>
  <si>
    <t>Vill: Monoherpur, P.O- Monoherpur, Rajapur, Jhalokati</t>
  </si>
  <si>
    <t>...................................................................................................................</t>
  </si>
  <si>
    <t xml:space="preserve">15. Telephone: Office/Business …………………………….. Residential:      </t>
  </si>
  <si>
    <t>16. VAT Registration Number (if any): …………………………………………………………….………</t>
  </si>
  <si>
    <t>Statement of income of the Assessee</t>
  </si>
  <si>
    <t>Statement of income during the income year ended on 30/06/2019</t>
  </si>
  <si>
    <t>Serial no.</t>
  </si>
  <si>
    <t>Head of Income</t>
  </si>
  <si>
    <t>Amount in Taka</t>
  </si>
  <si>
    <t>Salaries: u/s 21 (as per schedule 1)</t>
  </si>
  <si>
    <t>Interest on Securities: u/s 22</t>
  </si>
  <si>
    <t>Income from house property: u/s 24 (as per schedule 2)</t>
  </si>
  <si>
    <t>Agricultural income: u/s 26</t>
  </si>
  <si>
    <t xml:space="preserve">Income from business or profession: u/s 28 </t>
  </si>
  <si>
    <t>Share of profit in a firm:</t>
  </si>
  <si>
    <t>Income of the spouse or minor child as applicable: u/s 43(4)</t>
  </si>
  <si>
    <t>Capital Gains: u/s 31</t>
  </si>
  <si>
    <t>Income from other source: u/s 33 savings Account</t>
  </si>
  <si>
    <t>Total (serial no. 1 to 9)</t>
  </si>
  <si>
    <t xml:space="preserve">Foreign Income: </t>
  </si>
  <si>
    <t>Total income (serial no. 10 and 11)</t>
  </si>
  <si>
    <t xml:space="preserve">Tax leviable on total income </t>
  </si>
  <si>
    <t xml:space="preserve">Tax rebate: u/s 44(2)(b)(as per schedule 3) </t>
  </si>
  <si>
    <t>Tax payable (difference between serial no. 13 and 14) Minimum Tax</t>
  </si>
  <si>
    <t>Tax Payments:</t>
  </si>
  <si>
    <t>(a) Tax deducted/collected at source</t>
  </si>
  <si>
    <t>(Please attach supporting documents/statement)</t>
  </si>
  <si>
    <t>Tk.</t>
  </si>
  <si>
    <t>Tax challan and bank statement enclosed</t>
  </si>
  <si>
    <t>(b) Advance tax u/s 64/68 (Please attach challan)</t>
  </si>
  <si>
    <t>(c) Tax paid on the basis of this return (u/s 74)</t>
  </si>
  <si>
    <t xml:space="preserve">(Please attach challan/pay order/bank draft/cheque) </t>
  </si>
  <si>
    <t xml:space="preserve">(d) Adjustment of Tax Refund (if any) </t>
  </si>
  <si>
    <t>Total of (a), (b), (c) and (d)</t>
  </si>
  <si>
    <t>Tk</t>
  </si>
  <si>
    <t>Difference between serial no. 15 and 16 (if any)</t>
  </si>
  <si>
    <t>Tax exempted and Tax free income</t>
  </si>
  <si>
    <t xml:space="preserve">Income tax paid in the last assessment year </t>
  </si>
  <si>
    <t>*If needed, please use separate sheet.</t>
  </si>
  <si>
    <t>Verification</t>
  </si>
  <si>
    <r>
      <t>I .. Md. Saidul Islam......... father/husband ...</t>
    </r>
    <r>
      <rPr>
        <b/>
        <sz val="11"/>
        <color indexed="8"/>
        <rFont val="TimesNewRoman"/>
      </rPr>
      <t>Abdur Rahman Howlader</t>
    </r>
    <r>
      <rPr>
        <sz val="11"/>
        <color indexed="8"/>
        <rFont val="TimesNewRoman"/>
      </rPr>
      <t>..........</t>
    </r>
    <r>
      <rPr>
        <b/>
        <sz val="12"/>
        <color indexed="8"/>
        <rFont val="TimesNewRoman"/>
      </rPr>
      <t xml:space="preserve"> </t>
    </r>
    <r>
      <rPr>
        <b/>
        <sz val="11"/>
        <color indexed="8"/>
        <rFont val="TimesNewRoman"/>
      </rPr>
      <t>UTIN/TIN: .......586278681161</t>
    </r>
    <r>
      <rPr>
        <sz val="11"/>
        <color indexed="8"/>
        <rFont val="TimesNewRoman"/>
      </rPr>
      <t>........... solemnly declare that to the best of my knowledge and belief the information given in this return and statements and documents annexed herewith is correct and complete.</t>
    </r>
  </si>
  <si>
    <r>
      <t xml:space="preserve">Place: </t>
    </r>
    <r>
      <rPr>
        <b/>
        <sz val="11"/>
        <color indexed="8"/>
        <rFont val="TimesNewRoman"/>
      </rPr>
      <t>Dhaka</t>
    </r>
    <r>
      <rPr>
        <sz val="11"/>
        <color indexed="8"/>
        <rFont val="TimesNewRoman"/>
      </rPr>
      <t>.....................</t>
    </r>
  </si>
  <si>
    <t>Date : ................................</t>
  </si>
  <si>
    <t>Signature</t>
  </si>
  <si>
    <t>(Name in block leters)</t>
  </si>
  <si>
    <t>Designation and</t>
  </si>
  <si>
    <t>Seal (for other than Individual)</t>
  </si>
  <si>
    <t>SCHEDULES SHOWING DETAILS OF INCOME</t>
  </si>
  <si>
    <t>Name of the Assessee:</t>
  </si>
  <si>
    <t>TIN</t>
  </si>
  <si>
    <t>Pay &amp; Allowance</t>
  </si>
  <si>
    <t>Amount of Income (Tk.)</t>
  </si>
  <si>
    <t>Amount of exempted income (Tk.)</t>
  </si>
  <si>
    <t>Net taxable income (Tk.)</t>
  </si>
  <si>
    <t>Basic pay</t>
  </si>
  <si>
    <t>Special pay</t>
  </si>
  <si>
    <t>Dearness allowance</t>
  </si>
  <si>
    <t>Conveyance allowance</t>
  </si>
  <si>
    <t>House rent allowance</t>
  </si>
  <si>
    <t>Medical allowance</t>
  </si>
  <si>
    <t>Servant allowance</t>
  </si>
  <si>
    <t>Leave allowance</t>
  </si>
  <si>
    <t>Honorarium / Reward/ Fee</t>
  </si>
  <si>
    <t>Overtime allowance/ Advance Salary</t>
  </si>
  <si>
    <t>Bonus / Ex-gratia</t>
  </si>
  <si>
    <t>Other allowances/Lunch Allowance</t>
  </si>
  <si>
    <t>Employer’s contribution to Recognized Provident Fund</t>
  </si>
  <si>
    <t>Interest accrued on Recognized Provident Fund</t>
  </si>
  <si>
    <t>Deemed income for transport facility</t>
  </si>
  <si>
    <t xml:space="preserve">Deemed income for free </t>
  </si>
  <si>
    <t>furnished/unfurnished accommodation</t>
  </si>
  <si>
    <t>Other, if any (give detail), Incentive</t>
  </si>
  <si>
    <t>Net taxable income from salary</t>
  </si>
  <si>
    <t>Schedule-2 (House Property income)</t>
  </si>
  <si>
    <t>Location and description of property</t>
  </si>
  <si>
    <t>Particulars</t>
  </si>
  <si>
    <t>1. Annual rental income</t>
  </si>
  <si>
    <t>2. Claimed Expenses:</t>
  </si>
  <si>
    <t xml:space="preserve">    Repair, Collection, etc. (30% Being Comm.)</t>
  </si>
  <si>
    <t xml:space="preserve">    Municipal or Local Tax</t>
  </si>
  <si>
    <t xml:space="preserve">    Land Revenue</t>
  </si>
  <si>
    <t xml:space="preserve">    Interest on Loan/Mortgage/Capital/Charge</t>
  </si>
  <si>
    <t xml:space="preserve">    Insurance Premium</t>
  </si>
  <si>
    <t xml:space="preserve">    Vacancy Allowance</t>
  </si>
  <si>
    <t xml:space="preserve">    Other, if any</t>
  </si>
  <si>
    <t>Total=</t>
  </si>
  <si>
    <t>3. Net income (difference between item 1 and 2)</t>
  </si>
  <si>
    <t>Schedule-3 (Investment tax credit)</t>
  </si>
  <si>
    <t>(Section 44(2)(b) read with part ‘B’ of Sixth Schedule)</t>
  </si>
  <si>
    <t xml:space="preserve">Life insurance premium </t>
  </si>
  <si>
    <t xml:space="preserve">Contribution to deferred annuity </t>
  </si>
  <si>
    <t>Contribution to Provident Fund to which Provident Fund Act, 1925 applies</t>
  </si>
  <si>
    <t>Self contribution and employer’s contribution to Recognized Provident Fund</t>
  </si>
  <si>
    <t>Contribution to Super Annuation Fund</t>
  </si>
  <si>
    <t>Investment in approved debenture or debenture stock, Stock or Shares</t>
  </si>
  <si>
    <t>Contribution to deposit pension scheme</t>
  </si>
  <si>
    <t>Contribution to Benevolent Fund and Group Insurance premium</t>
  </si>
  <si>
    <t>Contribution to Zakat Fund</t>
  </si>
  <si>
    <t>Others, if any (give details)</t>
  </si>
  <si>
    <t>Total</t>
  </si>
  <si>
    <t>*Please attach certificates/documents of investment.</t>
  </si>
  <si>
    <t>List of documents furnished</t>
  </si>
  <si>
    <t>Salary Certificate</t>
  </si>
  <si>
    <t>ETIN</t>
  </si>
  <si>
    <t>NID</t>
  </si>
  <si>
    <t>Photo</t>
  </si>
  <si>
    <t>Bank Statement</t>
  </si>
  <si>
    <t>*Incomplete return is not acceptable</t>
  </si>
  <si>
    <t>IT-10B</t>
  </si>
  <si>
    <t>Statement of Assets and Liabilities (as on 30/06/2019)</t>
  </si>
  <si>
    <t>1.</t>
  </si>
  <si>
    <t>(a)</t>
  </si>
  <si>
    <r>
      <t xml:space="preserve">Business Capital </t>
    </r>
    <r>
      <rPr>
        <sz val="12"/>
        <color indexed="8"/>
        <rFont val="TimesNewRoman"/>
      </rPr>
      <t>(Closing balance):</t>
    </r>
  </si>
  <si>
    <t>(b)</t>
  </si>
  <si>
    <t>Directors Shareholdings in Limited Companies (at cost):</t>
  </si>
  <si>
    <t xml:space="preserve">Name of Companies </t>
  </si>
  <si>
    <t>Number of shares</t>
  </si>
  <si>
    <t>2.</t>
  </si>
  <si>
    <t xml:space="preserve">Non-Agricultural Property (at cost with legal expenses): </t>
  </si>
  <si>
    <t>23 decimal land rajapur, Jhalokati</t>
  </si>
  <si>
    <t>3.</t>
  </si>
  <si>
    <t>Agricultural Property (at cost with legal expenses):</t>
  </si>
  <si>
    <t>Land (Total land and location of land property)</t>
  </si>
  <si>
    <t>4.</t>
  </si>
  <si>
    <t>Investments:</t>
  </si>
  <si>
    <t>Shares/Debentures</t>
  </si>
  <si>
    <t>Saving Certificate/Unit Certificate/Bond</t>
  </si>
  <si>
    <t>(c)</t>
  </si>
  <si>
    <t>Prize Bond/Savings Scheme</t>
  </si>
  <si>
    <t>(d)</t>
  </si>
  <si>
    <t>Loans given</t>
  </si>
  <si>
    <t>(e)</t>
  </si>
  <si>
    <t>Other Investment  DPS &amp; Insurance</t>
  </si>
  <si>
    <t>5.</t>
  </si>
  <si>
    <t>Motor Vehicles (at cost):</t>
  </si>
  <si>
    <t>Type of motor vehicle and Registration number</t>
  </si>
  <si>
    <t>Reg. No.</t>
  </si>
  <si>
    <t>6.</t>
  </si>
  <si>
    <t>Jewellery (quantity and cost):</t>
  </si>
  <si>
    <t>Gift 15 Vori</t>
  </si>
  <si>
    <t>value not known</t>
  </si>
  <si>
    <t>7.</t>
  </si>
  <si>
    <t>Furniture (at cost):</t>
  </si>
  <si>
    <t>8.</t>
  </si>
  <si>
    <t>Electronic Equipment (at cost):</t>
  </si>
  <si>
    <t>9.</t>
  </si>
  <si>
    <t>Cash Asset Outside Business:</t>
  </si>
  <si>
    <t>Cash in hand</t>
  </si>
  <si>
    <t>Cash at bank</t>
  </si>
  <si>
    <t>Other deposits</t>
  </si>
  <si>
    <t>B/F=</t>
  </si>
  <si>
    <t>10.</t>
  </si>
  <si>
    <t>Any other assets:</t>
  </si>
  <si>
    <t>(With details)</t>
  </si>
  <si>
    <t>Total Assets</t>
  </si>
  <si>
    <t>11.</t>
  </si>
  <si>
    <t>Less Liabilities:</t>
  </si>
  <si>
    <t>Mortgages secured on property or land</t>
  </si>
  <si>
    <t>Unsecured loans</t>
  </si>
  <si>
    <t>Bank loan</t>
  </si>
  <si>
    <t>Others</t>
  </si>
  <si>
    <t>Total Liabilities</t>
  </si>
  <si>
    <t>12.</t>
  </si>
  <si>
    <t>Net wealth as on last date of this income year</t>
  </si>
  <si>
    <t>(Difference between total assets and total liabilities)</t>
  </si>
  <si>
    <t>13.</t>
  </si>
  <si>
    <t>Net wealth as on last date of previous income year</t>
  </si>
  <si>
    <t>07 years saving from service</t>
  </si>
  <si>
    <t>14.</t>
  </si>
  <si>
    <r>
      <t xml:space="preserve">Accretion in wealth </t>
    </r>
    <r>
      <rPr>
        <sz val="12"/>
        <color indexed="8"/>
        <rFont val="TimesNewRoman"/>
      </rPr>
      <t>(Difference between serial no. 12 and 13)</t>
    </r>
  </si>
  <si>
    <t>15.</t>
  </si>
  <si>
    <r>
      <t xml:space="preserve">Family Expenditure: </t>
    </r>
    <r>
      <rPr>
        <sz val="12"/>
        <color indexed="8"/>
        <rFont val="TimesNewRoman"/>
      </rPr>
      <t>(Total expenditure as per Form IT 10 BB)</t>
    </r>
  </si>
  <si>
    <t>Number of dependant children of the family:</t>
  </si>
  <si>
    <t>Adult</t>
  </si>
  <si>
    <t>Child</t>
  </si>
  <si>
    <t>16.</t>
  </si>
  <si>
    <r>
      <t xml:space="preserve">Total Accretion of wealth </t>
    </r>
    <r>
      <rPr>
        <sz val="12"/>
        <color indexed="8"/>
        <rFont val="TimesNewRoman"/>
      </rPr>
      <t>(Total of serial 14 and 15)</t>
    </r>
  </si>
  <si>
    <t>17.</t>
  </si>
  <si>
    <t>Sources of Fund:</t>
  </si>
  <si>
    <t>(i)</t>
  </si>
  <si>
    <t>Shown Return Income</t>
  </si>
  <si>
    <t>(ii)</t>
  </si>
  <si>
    <t>Tax exempted/Tax free Income</t>
  </si>
  <si>
    <t>Allowances</t>
  </si>
  <si>
    <t>(iii)</t>
  </si>
  <si>
    <t>Other receipts</t>
  </si>
  <si>
    <t>Total Source of Fund=</t>
  </si>
  <si>
    <t>18.</t>
  </si>
  <si>
    <r>
      <t xml:space="preserve">Difference </t>
    </r>
    <r>
      <rPr>
        <sz val="12"/>
        <color indexed="8"/>
        <rFont val="TimesNewRoman"/>
      </rPr>
      <t>(Between serial 16 and 17)</t>
    </r>
  </si>
  <si>
    <t>I solemnly declare that to the best of my knowledge and belief the information given in the IT-10B is correct</t>
  </si>
  <si>
    <t>and complete.</t>
  </si>
  <si>
    <t>Name &amp; Signature of the Assessee</t>
  </si>
  <si>
    <t>Date…………………………….</t>
  </si>
  <si>
    <t>•</t>
  </si>
  <si>
    <t>Assets and liabilities of self, spouse (if she/he is not an assessee), minor children and</t>
  </si>
  <si>
    <t>dependant(s) to be shown in the above statements.</t>
  </si>
  <si>
    <t>6</t>
  </si>
  <si>
    <t>Form No. IT-10BB</t>
  </si>
  <si>
    <t>FORM</t>
  </si>
  <si>
    <t>Statement  under  section  75(2)(d)(i) and  section 80 of  the  Income  Tax  Ordinance,  1984</t>
  </si>
  <si>
    <t>(XXXVI of 1984) regarding particulars of life style</t>
  </si>
  <si>
    <t>Serial No</t>
  </si>
  <si>
    <t>Particulars of Expenditure</t>
  </si>
  <si>
    <t>Amount of Tk.</t>
  </si>
  <si>
    <t>Comments</t>
  </si>
  <si>
    <t>1</t>
  </si>
  <si>
    <t>Personal and fooding expenses</t>
  </si>
  <si>
    <t>2</t>
  </si>
  <si>
    <t>Tax paid including deduction at source of the last financial year</t>
  </si>
  <si>
    <t>3</t>
  </si>
  <si>
    <t>Accommodation expenses</t>
  </si>
  <si>
    <t>Rented house</t>
  </si>
  <si>
    <t>4</t>
  </si>
  <si>
    <t>Transport expenses</t>
  </si>
  <si>
    <t>5</t>
  </si>
  <si>
    <t>Electricity Bill for residence</t>
  </si>
  <si>
    <t>Wasa Bill for residence</t>
  </si>
  <si>
    <t>7</t>
  </si>
  <si>
    <t>Gas Bill for residence</t>
  </si>
  <si>
    <t>8</t>
  </si>
  <si>
    <t>Telephone Bill for residence (Mobile Bill)</t>
  </si>
  <si>
    <t>9</t>
  </si>
  <si>
    <t>Education expenses for children</t>
  </si>
  <si>
    <t>10</t>
  </si>
  <si>
    <t>Personal expenses for Foreign travel</t>
  </si>
  <si>
    <t>11</t>
  </si>
  <si>
    <t>Festival and other special expenses, if any</t>
  </si>
  <si>
    <t>Total Expenditure</t>
  </si>
  <si>
    <t>I solemnly declare that to the best of my knowledge and belief the information given in the IT-10BB is</t>
  </si>
  <si>
    <t>correct and complete.</t>
  </si>
  <si>
    <r>
      <t>"</t>
    </r>
    <r>
      <rPr>
        <sz val="12"/>
        <color indexed="8"/>
        <rFont val="SulekhaT"/>
      </rPr>
      <t>................................................................................................................................................................</t>
    </r>
  </si>
  <si>
    <t>Acknowledgement Receipt of Income Tax Return</t>
  </si>
  <si>
    <t>UTIN/TIN:</t>
  </si>
  <si>
    <r>
      <t>Circle:</t>
    </r>
    <r>
      <rPr>
        <b/>
        <sz val="11"/>
        <rFont val="Times New Roman"/>
        <family val="1"/>
      </rPr>
      <t xml:space="preserve"> 142</t>
    </r>
  </si>
  <si>
    <t xml:space="preserve"> Zone- 07</t>
  </si>
  <si>
    <t>Instructions to fill up the Return Form</t>
  </si>
  <si>
    <t>(1)</t>
  </si>
  <si>
    <t>This return of income shall be signed and verified by the individual assessee or person as prescribed u/s 75</t>
  </si>
  <si>
    <t>of the Income Tax Ordinance, 1984.</t>
  </si>
  <si>
    <t>(2)</t>
  </si>
  <si>
    <t>Enclose where applicable:</t>
  </si>
  <si>
    <t>Salary statement for salary income; Bank statement for interest; Certificate for interest on savings instruments; Rent agreement, receipts of municipal tax and land revenue, statement of house property loan interest, insurance premium for house property income; Statement of professional income as per IT Rule-8; Copy of assessment/income statement and balance sheet for partnership income; Documents of capital gain; Dividend warrant for dividend income; Statement of other income; Documents in support of investments in savings certificates, LIP, DPS, Zakat, stock/share etc.</t>
  </si>
  <si>
    <t>Statement of income and expenditure; Manufacturing A/C, Trading and Profit &amp; Loss A/C and Balance sheet;</t>
  </si>
  <si>
    <t>Depreciation  chart  claiming depreciation as per  THIRD SCHEDULE of the Income Tax Ordinance, 1984;</t>
  </si>
  <si>
    <t>Computation of income according to Income tax Law;</t>
  </si>
  <si>
    <t>(3)</t>
  </si>
  <si>
    <t>Enclose separate statement for:</t>
  </si>
  <si>
    <t>Any income of the spouse of the assessee (if she/he is not an assessee), minor children and dependant;</t>
  </si>
  <si>
    <t>Tax exempted / tax free income.</t>
  </si>
  <si>
    <t>(4)</t>
  </si>
  <si>
    <t>Fulfillment of  the conditions  laid  down in  rule-38 is  mandatory for submission of a return under "Self Assessment".</t>
  </si>
  <si>
    <t>(5)</t>
  </si>
  <si>
    <t>Documents furnished to support the declaration should be signed by the assessee or his/her authorized representative.</t>
  </si>
  <si>
    <t>(6)</t>
  </si>
  <si>
    <t>The assesse shall submit his/her photograph with return after every five year.</t>
  </si>
  <si>
    <t>(7)</t>
  </si>
  <si>
    <t>Furnish the following information:</t>
  </si>
  <si>
    <t>Name, address and TIN of the partners if the assessee is a firm;</t>
  </si>
  <si>
    <t>Name of firm, address and TIN if the assessee is a partner;</t>
  </si>
  <si>
    <t>Name of the company, address and TIN if the assessee is a director.</t>
  </si>
  <si>
    <t>(8)</t>
  </si>
  <si>
    <t>Assets and liabilities of self, spouse (if she/he is not an assessee), minor children and dependant(s) to be shown in the IT-10B.</t>
  </si>
  <si>
    <t>(9)</t>
  </si>
  <si>
    <t>Signature is mandatory for all the assessee or his/her authorized representative. For individual, signature is also mandatory in I.T-10B and I.T-10BB.</t>
  </si>
  <si>
    <t>(10)</t>
  </si>
  <si>
    <t>If needed, please use separate sheet.</t>
  </si>
  <si>
    <t>Total income shown in Return</t>
  </si>
  <si>
    <t>Tax paid:</t>
  </si>
  <si>
    <t>Net Wealth of Assessee:</t>
  </si>
  <si>
    <t>Date of receipt of return:</t>
  </si>
  <si>
    <t>…………………………………. Serial No. in return register……………….</t>
  </si>
  <si>
    <t>Nature of Return:</t>
  </si>
  <si>
    <t>Self</t>
  </si>
  <si>
    <t>Universal Self</t>
  </si>
  <si>
    <t>Normal</t>
  </si>
  <si>
    <t>Signature of Receiving</t>
  </si>
  <si>
    <t>officer with seal</t>
  </si>
  <si>
    <t>B.G.P-2007/08-18021F-1,00,000 Copy, (C-26)2008.</t>
  </si>
  <si>
    <t>Income and Tax Calculation Statement</t>
  </si>
  <si>
    <t>Taka</t>
  </si>
  <si>
    <t>Salary</t>
  </si>
  <si>
    <t>Income from Saving A/c</t>
  </si>
  <si>
    <t>Tax Calculation:</t>
  </si>
  <si>
    <t>Total Income during the year</t>
  </si>
  <si>
    <t>Less: Tax Exempted</t>
  </si>
  <si>
    <t>Next</t>
  </si>
  <si>
    <t>Tax Leviable on Total Income</t>
  </si>
  <si>
    <t xml:space="preserve">Less: Tax rebate on Investment </t>
  </si>
  <si>
    <t xml:space="preserve">Tax leviable on income </t>
  </si>
  <si>
    <t>Add: Penalty @2%</t>
  </si>
  <si>
    <t>Less: Tax Payment:</t>
  </si>
  <si>
    <t>Tax Deduction at Source</t>
  </si>
  <si>
    <t>Tax Deduction at Source by Bank</t>
  </si>
  <si>
    <t>Advance Tax paid u/s 64/68</t>
  </si>
  <si>
    <t>Net Tax Payable Minimum</t>
  </si>
  <si>
    <t>Income Statement</t>
  </si>
  <si>
    <t>Basic</t>
  </si>
  <si>
    <t>House Rent</t>
  </si>
  <si>
    <t>Conveyance Allownace</t>
  </si>
  <si>
    <t>Medical Allowance</t>
  </si>
  <si>
    <t>Others - Bonus</t>
  </si>
  <si>
    <t xml:space="preserve">Total Yearly Income </t>
  </si>
  <si>
    <t>Opening</t>
  </si>
  <si>
    <t>Dps</t>
  </si>
  <si>
    <t>Kisty</t>
  </si>
  <si>
    <t>.</t>
  </si>
  <si>
    <t>Jyly-2018 to 01-06-2019</t>
  </si>
  <si>
    <t>AY 2019-2020</t>
  </si>
  <si>
    <t>Assessment Year: 2020-2021</t>
  </si>
  <si>
    <t xml:space="preserve">Cash Flow </t>
  </si>
  <si>
    <t>Outflow</t>
  </si>
  <si>
    <t>Family Expense</t>
  </si>
  <si>
    <t>Tax Paid</t>
  </si>
  <si>
    <t>Total Outflow</t>
  </si>
  <si>
    <t xml:space="preserve">Cash in Hand </t>
  </si>
  <si>
    <t>For the year ended June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</si>
</sst>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indexed="8"/>
      <name val="TimesNewRoman,Bold"/>
    </font>
    <font>
      <b/>
      <sz val="12"/>
      <color indexed="8"/>
      <name val="TimesNewRoman,Bold"/>
    </font>
    <font>
      <b/>
      <sz val="11"/>
      <color indexed="8"/>
      <name val="TimesNewRoman"/>
    </font>
    <font>
      <sz val="11"/>
      <color indexed="8"/>
      <name val="TimesNewRoman"/>
    </font>
    <font>
      <b/>
      <i/>
      <sz val="11"/>
      <color indexed="8"/>
      <name val="TimesNewRoman,BoldItalic"/>
    </font>
    <font>
      <b/>
      <sz val="12"/>
      <color indexed="8"/>
      <name val="TimesNewRoman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SymbolMT"/>
    </font>
    <font>
      <sz val="8"/>
      <name val="Times New Roman"/>
      <family val="1"/>
    </font>
    <font>
      <b/>
      <u/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TimesNewRoman"/>
    </font>
    <font>
      <u/>
      <sz val="14"/>
      <color indexed="8"/>
      <name val="TimesNewRoman"/>
    </font>
    <font>
      <sz val="5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NewRoman,BoldItalic"/>
    </font>
    <font>
      <b/>
      <i/>
      <sz val="14"/>
      <name val="Times New Roman"/>
      <family val="1"/>
    </font>
    <font>
      <sz val="12"/>
      <color indexed="8"/>
      <name val="SymbolMT"/>
    </font>
    <font>
      <b/>
      <sz val="14"/>
      <color indexed="8"/>
      <name val="Times New Roman"/>
      <family val="1"/>
    </font>
    <font>
      <b/>
      <i/>
      <sz val="13"/>
      <name val="Times New Roman"/>
      <family val="1"/>
    </font>
    <font>
      <b/>
      <sz val="13"/>
      <color indexed="8"/>
      <name val="TimesNewRoman,Bold"/>
    </font>
    <font>
      <b/>
      <sz val="13"/>
      <name val="Times New Roman"/>
      <family val="1"/>
    </font>
    <font>
      <sz val="12"/>
      <color indexed="8"/>
      <name val="Wingdings"/>
      <charset val="2"/>
    </font>
    <font>
      <sz val="12"/>
      <color indexed="8"/>
      <name val="SulekhaT"/>
    </font>
    <font>
      <b/>
      <u/>
      <sz val="14"/>
      <color indexed="8"/>
      <name val="TimesNewRoman,Bold"/>
    </font>
    <font>
      <b/>
      <u/>
      <sz val="13"/>
      <color indexed="8"/>
      <name val="TimesNewRoman,Bold"/>
    </font>
    <font>
      <b/>
      <sz val="8"/>
      <name val="Times New Roman"/>
      <family val="1"/>
    </font>
    <font>
      <sz val="10.5"/>
      <name val="Times New Roman"/>
      <family val="1"/>
    </font>
    <font>
      <u/>
      <sz val="10.5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5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10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0" xfId="0" applyFont="1"/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7" xfId="0" applyFont="1" applyBorder="1"/>
    <xf numFmtId="0" fontId="0" fillId="0" borderId="8" xfId="0" applyBorder="1"/>
    <xf numFmtId="0" fontId="2" fillId="0" borderId="8" xfId="0" applyFont="1" applyBorder="1"/>
    <xf numFmtId="0" fontId="7" fillId="0" borderId="1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right"/>
    </xf>
    <xf numFmtId="0" fontId="2" fillId="0" borderId="12" xfId="0" applyFont="1" applyBorder="1"/>
    <xf numFmtId="0" fontId="18" fillId="0" borderId="0" xfId="0" applyFont="1"/>
    <xf numFmtId="0" fontId="16" fillId="0" borderId="0" xfId="0" applyFont="1"/>
    <xf numFmtId="49" fontId="16" fillId="0" borderId="0" xfId="0" applyNumberFormat="1" applyFont="1" applyAlignment="1">
      <alignment horizontal="left" indent="2"/>
    </xf>
    <xf numFmtId="49" fontId="7" fillId="0" borderId="0" xfId="0" applyNumberFormat="1" applyFont="1" applyAlignment="1">
      <alignment horizontal="left" indent="2"/>
    </xf>
    <xf numFmtId="0" fontId="16" fillId="0" borderId="7" xfId="0" applyFont="1" applyBorder="1" applyAlignment="1">
      <alignment horizontal="left" indent="2"/>
    </xf>
    <xf numFmtId="0" fontId="16" fillId="0" borderId="1" xfId="0" applyFont="1" applyBorder="1" applyAlignment="1">
      <alignment horizontal="left" indent="2"/>
    </xf>
    <xf numFmtId="0" fontId="3" fillId="0" borderId="4" xfId="0" applyFont="1" applyBorder="1"/>
    <xf numFmtId="0" fontId="20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9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right"/>
    </xf>
    <xf numFmtId="0" fontId="9" fillId="0" borderId="0" xfId="0" applyFont="1"/>
    <xf numFmtId="0" fontId="22" fillId="0" borderId="0" xfId="0" applyFont="1"/>
    <xf numFmtId="0" fontId="25" fillId="0" borderId="0" xfId="0" applyFont="1"/>
    <xf numFmtId="49" fontId="26" fillId="0" borderId="0" xfId="0" applyNumberFormat="1" applyFont="1" applyAlignment="1">
      <alignment horizontal="left"/>
    </xf>
    <xf numFmtId="0" fontId="27" fillId="0" borderId="0" xfId="0" applyFont="1"/>
    <xf numFmtId="0" fontId="9" fillId="0" borderId="0" xfId="0" applyFont="1" applyAlignment="1"/>
    <xf numFmtId="49" fontId="2" fillId="0" borderId="6" xfId="0" applyNumberFormat="1" applyFont="1" applyBorder="1" applyAlignment="1">
      <alignment horizontal="left"/>
    </xf>
    <xf numFmtId="0" fontId="3" fillId="0" borderId="0" xfId="0" applyFont="1" applyBorder="1"/>
    <xf numFmtId="49" fontId="2" fillId="0" borderId="6" xfId="0" applyNumberFormat="1" applyFont="1" applyBorder="1" applyAlignment="1">
      <alignment horizontal="center" vertical="center" wrapText="1"/>
    </xf>
    <xf numFmtId="49" fontId="32" fillId="0" borderId="7" xfId="0" applyNumberFormat="1" applyFont="1" applyBorder="1" applyAlignment="1">
      <alignment horizontal="left"/>
    </xf>
    <xf numFmtId="0" fontId="32" fillId="0" borderId="8" xfId="0" applyFont="1" applyBorder="1"/>
    <xf numFmtId="0" fontId="32" fillId="0" borderId="9" xfId="0" applyFont="1" applyBorder="1"/>
    <xf numFmtId="49" fontId="32" fillId="0" borderId="1" xfId="0" applyNumberFormat="1" applyFont="1" applyBorder="1" applyAlignment="1">
      <alignment horizontal="left"/>
    </xf>
    <xf numFmtId="0" fontId="32" fillId="0" borderId="0" xfId="0" applyFont="1" applyBorder="1"/>
    <xf numFmtId="0" fontId="32" fillId="0" borderId="2" xfId="0" applyFont="1" applyBorder="1"/>
    <xf numFmtId="0" fontId="33" fillId="0" borderId="0" xfId="0" applyFont="1" applyBorder="1"/>
    <xf numFmtId="0" fontId="32" fillId="0" borderId="0" xfId="0" applyFont="1" applyBorder="1" applyAlignment="1">
      <alignment vertical="top"/>
    </xf>
    <xf numFmtId="0" fontId="33" fillId="0" borderId="0" xfId="0" applyFont="1" applyBorder="1" applyAlignment="1">
      <alignment vertical="top"/>
    </xf>
    <xf numFmtId="49" fontId="32" fillId="0" borderId="1" xfId="0" applyNumberFormat="1" applyFont="1" applyBorder="1" applyAlignment="1">
      <alignment horizontal="left" vertical="top"/>
    </xf>
    <xf numFmtId="49" fontId="32" fillId="0" borderId="3" xfId="0" applyNumberFormat="1" applyFont="1" applyBorder="1" applyAlignment="1">
      <alignment horizontal="left"/>
    </xf>
    <xf numFmtId="0" fontId="34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34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Alignment="1"/>
    <xf numFmtId="164" fontId="35" fillId="0" borderId="0" xfId="1" applyNumberFormat="1" applyFont="1"/>
    <xf numFmtId="0" fontId="38" fillId="0" borderId="12" xfId="0" applyFont="1" applyBorder="1" applyAlignment="1">
      <alignment vertical="center" wrapText="1"/>
    </xf>
    <xf numFmtId="164" fontId="38" fillId="0" borderId="13" xfId="1" applyNumberFormat="1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/>
    <xf numFmtId="164" fontId="38" fillId="0" borderId="14" xfId="1" applyNumberFormat="1" applyFont="1" applyBorder="1"/>
    <xf numFmtId="0" fontId="0" fillId="0" borderId="0" xfId="0" applyBorder="1" applyAlignment="1"/>
    <xf numFmtId="0" fontId="39" fillId="0" borderId="0" xfId="0" applyFont="1" applyBorder="1" applyAlignment="1"/>
    <xf numFmtId="0" fontId="0" fillId="0" borderId="0" xfId="0" applyFill="1" applyBorder="1" applyAlignment="1"/>
    <xf numFmtId="9" fontId="0" fillId="0" borderId="0" xfId="0" applyNumberFormat="1" applyAlignment="1">
      <alignment horizontal="center"/>
    </xf>
    <xf numFmtId="0" fontId="38" fillId="0" borderId="0" xfId="0" applyFont="1" applyAlignment="1"/>
    <xf numFmtId="164" fontId="35" fillId="0" borderId="0" xfId="1" applyNumberFormat="1" applyFont="1" applyBorder="1"/>
    <xf numFmtId="164" fontId="35" fillId="0" borderId="4" xfId="1" applyNumberFormat="1" applyFont="1" applyBorder="1"/>
    <xf numFmtId="164" fontId="38" fillId="0" borderId="0" xfId="1" applyNumberFormat="1" applyFont="1"/>
    <xf numFmtId="0" fontId="38" fillId="0" borderId="0" xfId="0" applyFont="1"/>
    <xf numFmtId="0" fontId="39" fillId="0" borderId="0" xfId="0" applyFont="1" applyAlignment="1"/>
    <xf numFmtId="164" fontId="35" fillId="0" borderId="10" xfId="1" applyNumberFormat="1" applyFont="1" applyBorder="1"/>
    <xf numFmtId="164" fontId="35" fillId="0" borderId="11" xfId="1" applyNumberFormat="1" applyFont="1" applyBorder="1"/>
    <xf numFmtId="164" fontId="35" fillId="0" borderId="15" xfId="1" applyNumberFormat="1" applyFont="1" applyBorder="1"/>
    <xf numFmtId="0" fontId="38" fillId="0" borderId="0" xfId="0" applyFont="1" applyFill="1" applyBorder="1" applyAlignment="1"/>
    <xf numFmtId="164" fontId="38" fillId="0" borderId="16" xfId="1" applyNumberFormat="1" applyFont="1" applyBorder="1"/>
    <xf numFmtId="0" fontId="38" fillId="0" borderId="0" xfId="0" applyFont="1" applyBorder="1" applyAlignment="1">
      <alignment horizontal="center"/>
    </xf>
    <xf numFmtId="0" fontId="38" fillId="0" borderId="4" xfId="0" applyFont="1" applyBorder="1" applyAlignment="1">
      <alignment horizontal="right" vertical="center"/>
    </xf>
    <xf numFmtId="0" fontId="38" fillId="0" borderId="6" xfId="0" applyFont="1" applyBorder="1" applyAlignment="1">
      <alignment vertical="center"/>
    </xf>
    <xf numFmtId="0" fontId="38" fillId="0" borderId="6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0" fillId="0" borderId="6" xfId="0" applyBorder="1"/>
    <xf numFmtId="164" fontId="0" fillId="0" borderId="6" xfId="1" applyNumberFormat="1" applyFont="1" applyBorder="1"/>
    <xf numFmtId="164" fontId="38" fillId="0" borderId="6" xfId="1" applyNumberFormat="1" applyFont="1" applyBorder="1"/>
    <xf numFmtId="43" fontId="0" fillId="0" borderId="0" xfId="1" applyFont="1" applyBorder="1"/>
    <xf numFmtId="164" fontId="38" fillId="0" borderId="0" xfId="1" applyNumberFormat="1" applyFont="1" applyBorder="1"/>
    <xf numFmtId="0" fontId="35" fillId="0" borderId="1" xfId="0" applyFont="1" applyBorder="1" applyAlignment="1"/>
    <xf numFmtId="164" fontId="0" fillId="0" borderId="3" xfId="0" applyNumberFormat="1" applyBorder="1"/>
    <xf numFmtId="43" fontId="0" fillId="0" borderId="0" xfId="0" applyNumberFormat="1" applyBorder="1"/>
    <xf numFmtId="17" fontId="0" fillId="0" borderId="0" xfId="0" applyNumberFormat="1"/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2" fillId="0" borderId="0" xfId="0" applyFont="1" applyBorder="1" applyAlignment="1">
      <alignment wrapText="1"/>
    </xf>
    <xf numFmtId="164" fontId="35" fillId="0" borderId="2" xfId="1" applyNumberFormat="1" applyFont="1" applyBorder="1"/>
    <xf numFmtId="164" fontId="35" fillId="0" borderId="5" xfId="1" applyNumberFormat="1" applyFont="1" applyBorder="1"/>
    <xf numFmtId="0" fontId="35" fillId="0" borderId="0" xfId="0" applyFont="1" applyAlignment="1"/>
    <xf numFmtId="0" fontId="35" fillId="0" borderId="6" xfId="0" applyFont="1" applyBorder="1"/>
    <xf numFmtId="0" fontId="1" fillId="0" borderId="0" xfId="0" applyFont="1"/>
    <xf numFmtId="164" fontId="0" fillId="0" borderId="0" xfId="1" applyNumberFormat="1" applyFont="1"/>
    <xf numFmtId="0" fontId="1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0" fontId="3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Border="1" applyAlignment="1"/>
    <xf numFmtId="164" fontId="2" fillId="0" borderId="2" xfId="1" applyNumberFormat="1" applyFont="1" applyBorder="1" applyAlignment="1"/>
    <xf numFmtId="164" fontId="3" fillId="0" borderId="4" xfId="1" applyNumberFormat="1" applyFont="1" applyBorder="1" applyAlignment="1"/>
    <xf numFmtId="164" fontId="3" fillId="0" borderId="5" xfId="1" applyNumberFormat="1" applyFont="1" applyBorder="1" applyAlignment="1"/>
    <xf numFmtId="164" fontId="2" fillId="0" borderId="0" xfId="1" applyNumberFormat="1" applyFont="1" applyFill="1" applyBorder="1" applyAlignment="1"/>
    <xf numFmtId="164" fontId="2" fillId="0" borderId="2" xfId="1" applyNumberFormat="1" applyFont="1" applyFill="1" applyBorder="1" applyAlignment="1"/>
    <xf numFmtId="0" fontId="16" fillId="0" borderId="0" xfId="0" applyFont="1" applyAlignment="1">
      <alignment horizontal="center"/>
    </xf>
    <xf numFmtId="164" fontId="2" fillId="0" borderId="8" xfId="1" applyNumberFormat="1" applyFont="1" applyFill="1" applyBorder="1" applyAlignment="1"/>
    <xf numFmtId="164" fontId="2" fillId="0" borderId="9" xfId="1" applyNumberFormat="1" applyFont="1" applyFill="1" applyBorder="1" applyAlignment="1"/>
    <xf numFmtId="0" fontId="2" fillId="0" borderId="8" xfId="0" applyFont="1" applyBorder="1" applyAlignment="1"/>
    <xf numFmtId="0" fontId="7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0" borderId="6" xfId="0" applyFont="1" applyBorder="1" applyAlignment="1">
      <alignment vertical="top" wrapText="1"/>
    </xf>
    <xf numFmtId="164" fontId="3" fillId="0" borderId="0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4" fontId="3" fillId="0" borderId="6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34" fillId="0" borderId="0" xfId="0" applyFont="1" applyAlignment="1"/>
    <xf numFmtId="164" fontId="3" fillId="0" borderId="6" xfId="1" applyNumberFormat="1" applyFont="1" applyBorder="1" applyAlignment="1">
      <alignment vertical="center"/>
    </xf>
    <xf numFmtId="164" fontId="3" fillId="0" borderId="6" xfId="1" applyNumberFormat="1" applyFont="1" applyBorder="1" applyAlignment="1"/>
    <xf numFmtId="0" fontId="16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3" fillId="0" borderId="0" xfId="1" applyNumberFormat="1" applyFont="1" applyAlignment="1"/>
    <xf numFmtId="164" fontId="3" fillId="0" borderId="0" xfId="1" applyNumberFormat="1" applyFont="1" applyFill="1" applyAlignment="1"/>
    <xf numFmtId="164" fontId="3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16" fillId="0" borderId="6" xfId="0" applyFont="1" applyBorder="1" applyAlignment="1">
      <alignment vertical="top"/>
    </xf>
    <xf numFmtId="0" fontId="13" fillId="0" borderId="6" xfId="0" applyFont="1" applyBorder="1" applyAlignment="1">
      <alignment horizontal="center"/>
    </xf>
    <xf numFmtId="164" fontId="2" fillId="0" borderId="4" xfId="1" applyNumberFormat="1" applyFont="1" applyFill="1" applyBorder="1" applyAlignment="1"/>
    <xf numFmtId="164" fontId="2" fillId="0" borderId="5" xfId="1" applyNumberFormat="1" applyFont="1" applyFill="1" applyBorder="1" applyAlignment="1"/>
    <xf numFmtId="164" fontId="2" fillId="0" borderId="4" xfId="1" applyNumberFormat="1" applyFont="1" applyBorder="1" applyAlignment="1"/>
    <xf numFmtId="164" fontId="2" fillId="0" borderId="5" xfId="1" applyNumberFormat="1" applyFont="1" applyBorder="1" applyAlignment="1"/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49" fontId="31" fillId="0" borderId="0" xfId="0" applyNumberFormat="1" applyFont="1" applyAlignment="1"/>
    <xf numFmtId="0" fontId="29" fillId="0" borderId="0" xfId="0" applyFont="1" applyAlignment="1">
      <alignment horizontal="center"/>
    </xf>
    <xf numFmtId="0" fontId="15" fillId="0" borderId="0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32" fillId="0" borderId="0" xfId="0" applyFont="1" applyBorder="1" applyAlignment="1">
      <alignment vertical="top" wrapText="1"/>
    </xf>
    <xf numFmtId="0" fontId="32" fillId="0" borderId="2" xfId="0" applyFont="1" applyBorder="1" applyAlignment="1">
      <alignment vertical="top" wrapText="1"/>
    </xf>
    <xf numFmtId="0" fontId="3" fillId="0" borderId="0" xfId="0" applyFont="1" applyAlignment="1"/>
    <xf numFmtId="0" fontId="32" fillId="0" borderId="0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2" fillId="0" borderId="0" xfId="0" applyFont="1" applyBorder="1" applyAlignment="1"/>
    <xf numFmtId="0" fontId="32" fillId="0" borderId="2" xfId="0" applyFont="1" applyBorder="1" applyAlignment="1"/>
    <xf numFmtId="0" fontId="3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4" fontId="3" fillId="0" borderId="18" xfId="1" applyNumberFormat="1" applyFont="1" applyBorder="1" applyAlignment="1"/>
    <xf numFmtId="164" fontId="3" fillId="0" borderId="19" xfId="1" applyNumberFormat="1" applyFont="1" applyBorder="1" applyAlignment="1"/>
    <xf numFmtId="164" fontId="3" fillId="0" borderId="20" xfId="1" applyNumberFormat="1" applyFont="1" applyBorder="1" applyAlignment="1"/>
    <xf numFmtId="164" fontId="2" fillId="0" borderId="8" xfId="1" applyNumberFormat="1" applyFont="1" applyBorder="1" applyAlignment="1"/>
    <xf numFmtId="164" fontId="2" fillId="0" borderId="9" xfId="1" applyNumberFormat="1" applyFont="1" applyBorder="1" applyAlignment="1"/>
    <xf numFmtId="164" fontId="2" fillId="0" borderId="17" xfId="1" applyNumberFormat="1" applyFont="1" applyBorder="1" applyAlignment="1"/>
    <xf numFmtId="164" fontId="2" fillId="0" borderId="13" xfId="1" applyNumberFormat="1" applyFont="1" applyBorder="1" applyAlignment="1"/>
    <xf numFmtId="0" fontId="33" fillId="0" borderId="0" xfId="0" applyFont="1" applyBorder="1" applyAlignment="1">
      <alignment vertical="top" wrapText="1"/>
    </xf>
    <xf numFmtId="0" fontId="33" fillId="0" borderId="2" xfId="0" applyFont="1" applyBorder="1" applyAlignment="1">
      <alignment vertical="top" wrapText="1"/>
    </xf>
    <xf numFmtId="0" fontId="32" fillId="0" borderId="4" xfId="0" applyFont="1" applyBorder="1" applyAlignment="1"/>
    <xf numFmtId="0" fontId="32" fillId="0" borderId="5" xfId="0" applyFont="1" applyBorder="1" applyAlignment="1"/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16" fillId="0" borderId="6" xfId="0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19050</xdr:rowOff>
    </xdr:from>
    <xdr:to>
      <xdr:col>3</xdr:col>
      <xdr:colOff>28575</xdr:colOff>
      <xdr:row>10</xdr:row>
      <xdr:rowOff>47625</xdr:rowOff>
    </xdr:to>
    <xdr:sp macro="" textlink="">
      <xdr:nvSpPr>
        <xdr:cNvPr id="1026" name="Text Box 2">
          <a:extLst>
            <a:ext uri="{FF2B5EF4-FFF2-40B4-BE49-F238E27FC236}">
              <a16:creationId xmlns="" xmlns:a16="http://schemas.microsoft.com/office/drawing/2014/main" id="{5C45FC78-698A-4523-9125-8F83A196EBA9}"/>
            </a:ext>
          </a:extLst>
        </xdr:cNvPr>
        <xdr:cNvSpPr txBox="1">
          <a:spLocks noChangeArrowheads="1"/>
        </xdr:cNvSpPr>
      </xdr:nvSpPr>
      <xdr:spPr bwMode="auto">
        <a:xfrm>
          <a:off x="19050" y="1419225"/>
          <a:ext cx="156210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Be a Respectable Taxpayer</a:t>
          </a:r>
        </a:p>
        <a:p>
          <a:pPr algn="ctr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Submit return in due time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Avoid penalty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28575</xdr:colOff>
      <xdr:row>7</xdr:row>
      <xdr:rowOff>57150</xdr:rowOff>
    </xdr:from>
    <xdr:to>
      <xdr:col>17</xdr:col>
      <xdr:colOff>76200</xdr:colOff>
      <xdr:row>12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="" xmlns:a16="http://schemas.microsoft.com/office/drawing/2014/main" id="{669FA6C8-5163-4C42-9FC6-EB66E59487FE}"/>
            </a:ext>
          </a:extLst>
        </xdr:cNvPr>
        <xdr:cNvSpPr txBox="1">
          <a:spLocks noChangeArrowheads="1"/>
        </xdr:cNvSpPr>
      </xdr:nvSpPr>
      <xdr:spPr bwMode="auto">
        <a:xfrm>
          <a:off x="4914900" y="1457325"/>
          <a:ext cx="1381125" cy="1028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Photograph of the</a:t>
          </a: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Assessee</a:t>
          </a: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[to be attested on</a:t>
          </a: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the photograph]</a:t>
          </a:r>
        </a:p>
        <a:p>
          <a:pPr algn="ctr" rtl="0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14</xdr:col>
      <xdr:colOff>209550</xdr:colOff>
      <xdr:row>0</xdr:row>
      <xdr:rowOff>114300</xdr:rowOff>
    </xdr:from>
    <xdr:to>
      <xdr:col>18</xdr:col>
      <xdr:colOff>0</xdr:colOff>
      <xdr:row>2</xdr:row>
      <xdr:rowOff>19050</xdr:rowOff>
    </xdr:to>
    <xdr:sp macro="" textlink="">
      <xdr:nvSpPr>
        <xdr:cNvPr id="1028" name="Text Box 4">
          <a:extLst>
            <a:ext uri="{FF2B5EF4-FFF2-40B4-BE49-F238E27FC236}">
              <a16:creationId xmlns="" xmlns:a16="http://schemas.microsoft.com/office/drawing/2014/main" id="{FA7B3386-F221-4EC0-B42C-7ADA42EF437B}"/>
            </a:ext>
          </a:extLst>
        </xdr:cNvPr>
        <xdr:cNvSpPr txBox="1">
          <a:spLocks noChangeArrowheads="1"/>
        </xdr:cNvSpPr>
      </xdr:nvSpPr>
      <xdr:spPr bwMode="auto">
        <a:xfrm>
          <a:off x="5429250" y="114300"/>
          <a:ext cx="8763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IT-11GA</a:t>
          </a:r>
        </a:p>
        <a:p>
          <a:pPr algn="ctr" rtl="0">
            <a:lnSpc>
              <a:spcPts val="1500"/>
            </a:lnSpc>
            <a:defRPr sz="1000"/>
          </a:pPr>
          <a:endParaRPr lang="en-US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</xdr:colOff>
      <xdr:row>12</xdr:row>
      <xdr:rowOff>9525</xdr:rowOff>
    </xdr:from>
    <xdr:to>
      <xdr:col>1</xdr:col>
      <xdr:colOff>104775</xdr:colOff>
      <xdr:row>13</xdr:row>
      <xdr:rowOff>95250</xdr:rowOff>
    </xdr:to>
    <xdr:sp macro="" textlink="">
      <xdr:nvSpPr>
        <xdr:cNvPr id="1029" name="Text Box 5">
          <a:extLst>
            <a:ext uri="{FF2B5EF4-FFF2-40B4-BE49-F238E27FC236}">
              <a16:creationId xmlns="" xmlns:a16="http://schemas.microsoft.com/office/drawing/2014/main" id="{3252C38A-B5BB-4559-B2B2-04B32EB098AC}"/>
            </a:ext>
          </a:extLst>
        </xdr:cNvPr>
        <xdr:cNvSpPr txBox="1">
          <a:spLocks noChangeArrowheads="1"/>
        </xdr:cNvSpPr>
      </xdr:nvSpPr>
      <xdr:spPr bwMode="auto">
        <a:xfrm>
          <a:off x="28575" y="2409825"/>
          <a:ext cx="76200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Self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2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381000</xdr:colOff>
      <xdr:row>12</xdr:row>
      <xdr:rowOff>9525</xdr:rowOff>
    </xdr:from>
    <xdr:to>
      <xdr:col>4</xdr:col>
      <xdr:colOff>247650</xdr:colOff>
      <xdr:row>13</xdr:row>
      <xdr:rowOff>104775</xdr:rowOff>
    </xdr:to>
    <xdr:sp macro="" textlink="">
      <xdr:nvSpPr>
        <xdr:cNvPr id="1030" name="Text Box 6">
          <a:extLst>
            <a:ext uri="{FF2B5EF4-FFF2-40B4-BE49-F238E27FC236}">
              <a16:creationId xmlns="" xmlns:a16="http://schemas.microsoft.com/office/drawing/2014/main" id="{2089FF79-C9A9-4B81-B5D6-1DCEFAA974AD}"/>
            </a:ext>
          </a:extLst>
        </xdr:cNvPr>
        <xdr:cNvSpPr txBox="1">
          <a:spLocks noChangeArrowheads="1"/>
        </xdr:cNvSpPr>
      </xdr:nvSpPr>
      <xdr:spPr bwMode="auto">
        <a:xfrm>
          <a:off x="1066800" y="2409825"/>
          <a:ext cx="106680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Universal Self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95250</xdr:colOff>
      <xdr:row>12</xdr:row>
      <xdr:rowOff>9525</xdr:rowOff>
    </xdr:from>
    <xdr:to>
      <xdr:col>8</xdr:col>
      <xdr:colOff>57150</xdr:colOff>
      <xdr:row>13</xdr:row>
      <xdr:rowOff>95250</xdr:rowOff>
    </xdr:to>
    <xdr:sp macro="" textlink="">
      <xdr:nvSpPr>
        <xdr:cNvPr id="1031" name="Text Box 7">
          <a:extLst>
            <a:ext uri="{FF2B5EF4-FFF2-40B4-BE49-F238E27FC236}">
              <a16:creationId xmlns="" xmlns:a16="http://schemas.microsoft.com/office/drawing/2014/main" id="{FAD01066-67C0-4D70-A1E2-177FB8B4252E}"/>
            </a:ext>
          </a:extLst>
        </xdr:cNvPr>
        <xdr:cNvSpPr txBox="1">
          <a:spLocks noChangeArrowheads="1"/>
        </xdr:cNvSpPr>
      </xdr:nvSpPr>
      <xdr:spPr bwMode="auto">
        <a:xfrm>
          <a:off x="2314575" y="2409825"/>
          <a:ext cx="96202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Normal</a:t>
          </a: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2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209550</xdr:colOff>
      <xdr:row>3</xdr:row>
      <xdr:rowOff>152400</xdr:rowOff>
    </xdr:from>
    <xdr:to>
      <xdr:col>13</xdr:col>
      <xdr:colOff>57150</xdr:colOff>
      <xdr:row>6</xdr:row>
      <xdr:rowOff>123825</xdr:rowOff>
    </xdr:to>
    <xdr:sp macro="" textlink="">
      <xdr:nvSpPr>
        <xdr:cNvPr id="1032" name="Text Box 8">
          <a:extLst>
            <a:ext uri="{FF2B5EF4-FFF2-40B4-BE49-F238E27FC236}">
              <a16:creationId xmlns="" xmlns:a16="http://schemas.microsoft.com/office/drawing/2014/main" id="{806D6718-DDFC-4E36-9E1C-ABC5E96FEDD7}"/>
            </a:ext>
          </a:extLst>
        </xdr:cNvPr>
        <xdr:cNvSpPr txBox="1">
          <a:spLocks noChangeArrowheads="1"/>
        </xdr:cNvSpPr>
      </xdr:nvSpPr>
      <xdr:spPr bwMode="auto">
        <a:xfrm>
          <a:off x="1428750" y="752475"/>
          <a:ext cx="3514725" cy="571500"/>
        </a:xfrm>
        <a:prstGeom prst="rect">
          <a:avLst/>
        </a:prstGeom>
        <a:solidFill>
          <a:srgbClr val="333333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1" i="0" strike="noStrike">
              <a:solidFill>
                <a:srgbClr val="FFFFFF"/>
              </a:solidFill>
              <a:latin typeface="Times New Roman"/>
              <a:cs typeface="Times New Roman"/>
            </a:rPr>
            <a:t>FOR INDIVIDUAL AND OTHER TAXPAYERS</a:t>
          </a:r>
        </a:p>
        <a:p>
          <a:pPr algn="ctr" rtl="0">
            <a:defRPr sz="1000"/>
          </a:pPr>
          <a:r>
            <a:rPr lang="en-US" sz="1200" b="1" i="0" strike="noStrike">
              <a:solidFill>
                <a:srgbClr val="FFFFFF"/>
              </a:solidFill>
              <a:latin typeface="Times New Roman"/>
              <a:cs typeface="Times New Roman"/>
            </a:rPr>
            <a:t>(OTHER THAN COMPANY)</a:t>
          </a:r>
          <a:endParaRPr lang="en-US" sz="1200" b="0" i="0" strike="noStrike">
            <a:solidFill>
              <a:srgbClr val="FFFFFF"/>
            </a:solidFill>
            <a:latin typeface="Times New Roman"/>
            <a:cs typeface="Times New Roman"/>
          </a:endParaRPr>
        </a:p>
        <a:p>
          <a:pPr algn="ctr" rtl="0">
            <a:lnSpc>
              <a:spcPts val="1300"/>
            </a:lnSpc>
            <a:defRPr sz="1000"/>
          </a:pPr>
          <a:endParaRPr lang="en-US" sz="1200" b="0" i="0" strike="noStrike">
            <a:solidFill>
              <a:srgbClr val="FFFFFF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52"/>
  <sheetViews>
    <sheetView showGridLines="0" tabSelected="1" workbookViewId="0">
      <selection activeCell="W12" sqref="W12"/>
    </sheetView>
  </sheetViews>
  <sheetFormatPr defaultColWidth="9.140625" defaultRowHeight="15.75"/>
  <cols>
    <col min="1" max="1" width="10.28515625" style="1" customWidth="1"/>
    <col min="2" max="2" width="8" style="1" customWidth="1"/>
    <col min="3" max="4" width="5" style="1" bestFit="1" customWidth="1"/>
    <col min="5" max="6" width="5" style="1" customWidth="1"/>
    <col min="7" max="16" width="5" style="1" bestFit="1" customWidth="1"/>
    <col min="17" max="17" width="5" style="1" customWidth="1"/>
    <col min="18" max="18" width="1.28515625" style="1" customWidth="1"/>
    <col min="19" max="16384" width="9.140625" style="1"/>
  </cols>
  <sheetData>
    <row r="2" spans="1:18">
      <c r="A2" s="135" t="s">
        <v>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>
      <c r="A3" s="135" t="s">
        <v>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5" spans="1:18">
      <c r="A5" s="4"/>
    </row>
    <row r="6" spans="1:18">
      <c r="A6" s="4"/>
    </row>
    <row r="12" spans="1:18">
      <c r="A12" s="2" t="s">
        <v>2</v>
      </c>
    </row>
    <row r="13" spans="1:18">
      <c r="A13" s="2"/>
    </row>
    <row r="15" spans="1:18" s="16" customFormat="1" ht="11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</row>
    <row r="16" spans="1:18">
      <c r="A16" s="5" t="s">
        <v>3</v>
      </c>
      <c r="B16" s="6"/>
      <c r="C16" s="6"/>
      <c r="D16" s="6"/>
      <c r="E16" s="58" t="s">
        <v>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s="16" customFormat="1" ht="11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>
      <c r="A18" s="5" t="s">
        <v>5</v>
      </c>
      <c r="B18" s="6"/>
      <c r="C18" s="6"/>
      <c r="D18" s="6"/>
      <c r="E18" s="7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s="16" customFormat="1" ht="11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1:18" ht="18.75">
      <c r="A20" s="5" t="s">
        <v>6</v>
      </c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6"/>
      <c r="P20" s="6"/>
      <c r="Q20" s="6"/>
      <c r="R20" s="7"/>
    </row>
    <row r="21" spans="1:18" s="16" customFormat="1" ht="11.25">
      <c r="A21" s="17"/>
      <c r="B21" s="18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8"/>
      <c r="P21" s="18"/>
      <c r="Q21" s="18"/>
      <c r="R21" s="19"/>
    </row>
    <row r="22" spans="1:18" ht="18.75">
      <c r="A22" s="5" t="s">
        <v>7</v>
      </c>
      <c r="B22" s="6"/>
      <c r="C22" s="12">
        <v>5</v>
      </c>
      <c r="D22" s="12">
        <v>8</v>
      </c>
      <c r="E22" s="12">
        <v>6</v>
      </c>
      <c r="F22" s="12">
        <v>2</v>
      </c>
      <c r="G22" s="12">
        <v>7</v>
      </c>
      <c r="H22" s="12">
        <v>8</v>
      </c>
      <c r="I22" s="12">
        <v>6</v>
      </c>
      <c r="J22" s="12">
        <v>8</v>
      </c>
      <c r="K22" s="12">
        <v>1</v>
      </c>
      <c r="L22" s="12">
        <v>1</v>
      </c>
      <c r="M22" s="12">
        <v>6</v>
      </c>
      <c r="N22" s="12">
        <v>1</v>
      </c>
      <c r="O22" s="6"/>
      <c r="P22" s="6"/>
      <c r="Q22" s="6"/>
      <c r="R22" s="7"/>
    </row>
    <row r="23" spans="1:18" s="16" customFormat="1" ht="11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1:18">
      <c r="A24" s="5" t="s">
        <v>8</v>
      </c>
      <c r="B24" s="6"/>
      <c r="C24" s="58" t="s">
        <v>9</v>
      </c>
      <c r="D24" s="6"/>
      <c r="E24" s="6"/>
      <c r="F24" s="6"/>
      <c r="G24" s="6" t="s">
        <v>10</v>
      </c>
      <c r="H24" s="6"/>
      <c r="I24" s="6"/>
      <c r="J24" s="76" t="s">
        <v>11</v>
      </c>
      <c r="K24" s="75" t="s">
        <v>12</v>
      </c>
      <c r="L24" s="58"/>
      <c r="M24" s="6"/>
      <c r="N24" s="6"/>
      <c r="O24" s="6"/>
      <c r="P24" s="6"/>
      <c r="Q24" s="6"/>
      <c r="R24" s="7"/>
    </row>
    <row r="25" spans="1:18" s="16" customFormat="1" ht="11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</row>
    <row r="26" spans="1:18">
      <c r="A26" s="5" t="s">
        <v>13</v>
      </c>
      <c r="B26" s="6"/>
      <c r="C26" s="6"/>
      <c r="D26" s="58" t="s">
        <v>14</v>
      </c>
      <c r="E26" s="6"/>
      <c r="F26" s="6"/>
      <c r="G26" s="6" t="s">
        <v>15</v>
      </c>
      <c r="H26" s="6"/>
      <c r="I26" s="6"/>
      <c r="J26" s="6"/>
      <c r="K26" s="6"/>
      <c r="L26" s="6"/>
      <c r="M26" s="118"/>
      <c r="N26" s="6" t="s">
        <v>16</v>
      </c>
      <c r="O26" s="6"/>
      <c r="P26" s="6"/>
      <c r="Q26" s="118"/>
      <c r="R26" s="7"/>
    </row>
    <row r="27" spans="1:18" s="16" customFormat="1" ht="11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1:18">
      <c r="A28" s="5" t="s">
        <v>17</v>
      </c>
      <c r="B28" s="6"/>
      <c r="C28" s="118"/>
      <c r="D28" s="6" t="s">
        <v>18</v>
      </c>
      <c r="E28" s="118"/>
      <c r="F28" s="6" t="s">
        <v>19</v>
      </c>
      <c r="G28" s="6"/>
      <c r="H28" s="6"/>
      <c r="I28" s="6"/>
      <c r="J28" s="6"/>
      <c r="K28" s="118"/>
      <c r="L28" s="6" t="s">
        <v>20</v>
      </c>
      <c r="M28" s="6"/>
      <c r="N28" s="6"/>
      <c r="O28" s="6"/>
      <c r="P28" s="6"/>
      <c r="Q28" s="118"/>
      <c r="R28" s="7"/>
    </row>
    <row r="29" spans="1:18" s="16" customFormat="1" ht="11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</row>
    <row r="30" spans="1:18">
      <c r="A30" s="5" t="s">
        <v>21</v>
      </c>
      <c r="B30" s="6"/>
      <c r="C30" s="6"/>
      <c r="D30" s="6"/>
      <c r="E30" s="6"/>
      <c r="F30" s="6"/>
      <c r="G30" s="6"/>
      <c r="H30" s="58" t="s">
        <v>22</v>
      </c>
      <c r="I30" s="58"/>
      <c r="J30" s="6"/>
      <c r="K30" s="6"/>
      <c r="L30" s="6"/>
      <c r="M30" s="6"/>
      <c r="N30" s="6"/>
      <c r="O30" s="6"/>
      <c r="P30" s="6"/>
      <c r="Q30" s="6"/>
      <c r="R30" s="7"/>
    </row>
    <row r="31" spans="1:18" s="16" customFormat="1" ht="12.75">
      <c r="A31" s="17"/>
      <c r="B31" s="18"/>
      <c r="C31" s="18"/>
      <c r="D31" s="18"/>
      <c r="E31" s="18"/>
      <c r="F31" s="18"/>
      <c r="G31" s="18"/>
      <c r="H31" s="18"/>
      <c r="I31" s="74"/>
      <c r="J31" s="18"/>
      <c r="K31" s="18"/>
      <c r="L31" s="18"/>
      <c r="M31" s="18"/>
      <c r="N31" s="18"/>
      <c r="O31" s="18"/>
      <c r="P31" s="18"/>
      <c r="Q31" s="18"/>
      <c r="R31" s="19"/>
    </row>
    <row r="32" spans="1:18">
      <c r="A32" s="5" t="s">
        <v>23</v>
      </c>
      <c r="B32" s="6"/>
      <c r="C32" s="6"/>
      <c r="D32" s="6"/>
      <c r="E32" s="6"/>
      <c r="F32" s="6"/>
      <c r="G32" s="6"/>
      <c r="H32" s="6"/>
      <c r="I32" s="6"/>
      <c r="J32" s="78"/>
      <c r="K32" s="6"/>
      <c r="L32" s="6"/>
      <c r="M32" s="6"/>
      <c r="N32" s="6"/>
      <c r="O32" s="6"/>
      <c r="P32" s="6"/>
      <c r="Q32" s="6"/>
      <c r="R32" s="7"/>
    </row>
    <row r="33" spans="1:18" s="16" customFormat="1" ht="11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</row>
    <row r="34" spans="1:18">
      <c r="A34" s="5" t="s">
        <v>24</v>
      </c>
      <c r="B34" s="6"/>
      <c r="C34" s="6"/>
      <c r="D34" s="58" t="s">
        <v>25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1:18" s="16" customFormat="1" ht="11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</row>
    <row r="36" spans="1:18">
      <c r="A36" s="5" t="s">
        <v>26</v>
      </c>
      <c r="B36" s="6"/>
      <c r="C36" s="6"/>
      <c r="D36" s="58" t="s">
        <v>27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1:18" s="16" customFormat="1" ht="11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</row>
    <row r="38" spans="1:18">
      <c r="A38" s="5" t="s">
        <v>28</v>
      </c>
      <c r="B38" s="6"/>
      <c r="C38" s="6"/>
      <c r="D38" s="6"/>
      <c r="E38" s="6"/>
      <c r="F38" s="6"/>
      <c r="G38" s="6"/>
      <c r="H38" s="6"/>
      <c r="I38" s="6"/>
      <c r="J38" s="118">
        <v>1</v>
      </c>
      <c r="K38" s="118">
        <v>5</v>
      </c>
      <c r="L38" s="118">
        <v>1</v>
      </c>
      <c r="M38" s="118">
        <v>2</v>
      </c>
      <c r="N38" s="118">
        <v>1</v>
      </c>
      <c r="O38" s="118">
        <v>9</v>
      </c>
      <c r="P38" s="118">
        <v>8</v>
      </c>
      <c r="Q38" s="118">
        <v>4</v>
      </c>
      <c r="R38" s="7"/>
    </row>
    <row r="39" spans="1:18">
      <c r="A39" s="5"/>
      <c r="B39" s="6"/>
      <c r="C39" s="6"/>
      <c r="D39" s="6"/>
      <c r="E39" s="6"/>
      <c r="F39" s="6"/>
      <c r="G39" s="6"/>
      <c r="H39" s="6"/>
      <c r="I39" s="6"/>
      <c r="J39" s="136" t="s">
        <v>29</v>
      </c>
      <c r="K39" s="136"/>
      <c r="L39" s="136" t="s">
        <v>30</v>
      </c>
      <c r="M39" s="136"/>
      <c r="N39" s="136" t="s">
        <v>31</v>
      </c>
      <c r="O39" s="136"/>
      <c r="P39" s="136"/>
      <c r="Q39" s="136"/>
      <c r="R39" s="7"/>
    </row>
    <row r="40" spans="1:18" s="16" customFormat="1" ht="11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1:18">
      <c r="A41" s="5" t="s">
        <v>32</v>
      </c>
      <c r="B41" s="6"/>
      <c r="C41" s="6"/>
      <c r="D41" s="6"/>
      <c r="E41" s="58" t="s">
        <v>33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>
      <c r="A42" s="5"/>
      <c r="B42" s="6"/>
      <c r="C42" s="6"/>
      <c r="D42" s="6"/>
      <c r="E42" s="5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1:18" s="16" customFormat="1" ht="11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5" spans="1:18">
      <c r="A45" s="5"/>
      <c r="B45" s="6" t="s">
        <v>34</v>
      </c>
      <c r="C45" s="6"/>
      <c r="D45" s="6"/>
      <c r="E45" s="58" t="s">
        <v>35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/>
    </row>
    <row r="46" spans="1:18">
      <c r="A46" s="5"/>
      <c r="B46" s="6"/>
      <c r="C46" s="6"/>
      <c r="D46" s="6"/>
      <c r="E46" s="5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7"/>
    </row>
    <row r="47" spans="1:18">
      <c r="A47" s="5"/>
      <c r="B47" s="6"/>
      <c r="C47" s="6"/>
      <c r="D47" s="6"/>
      <c r="E47" s="6" t="s">
        <v>36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7"/>
    </row>
    <row r="48" spans="1:18">
      <c r="A48" s="5" t="s">
        <v>37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7"/>
    </row>
    <row r="49" spans="1:18" s="16" customFormat="1" ht="11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</row>
    <row r="50" spans="1:18">
      <c r="A50" s="5" t="s">
        <v>38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7"/>
    </row>
    <row r="51" spans="1:18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0"/>
    </row>
    <row r="52" spans="1:18">
      <c r="A52" s="134">
        <v>1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</row>
  </sheetData>
  <mergeCells count="6">
    <mergeCell ref="A52:R52"/>
    <mergeCell ref="A2:Q2"/>
    <mergeCell ref="A3:Q3"/>
    <mergeCell ref="J39:K39"/>
    <mergeCell ref="L39:M39"/>
    <mergeCell ref="N39:Q39"/>
  </mergeCells>
  <phoneticPr fontId="0" type="noConversion"/>
  <pageMargins left="0.75" right="0.4" top="1" bottom="0.25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40"/>
  <sheetViews>
    <sheetView workbookViewId="0">
      <selection activeCell="M31" sqref="M31:Q31"/>
    </sheetView>
  </sheetViews>
  <sheetFormatPr defaultColWidth="9.140625" defaultRowHeight="15.75"/>
  <cols>
    <col min="1" max="1" width="10" style="1" bestFit="1" customWidth="1"/>
    <col min="2" max="2" width="16" style="1" customWidth="1"/>
    <col min="3" max="3" width="18.140625" style="1" customWidth="1"/>
    <col min="4" max="4" width="13.140625" style="1" customWidth="1"/>
    <col min="5" max="5" width="5.140625" style="1" customWidth="1"/>
    <col min="6" max="17" width="2.7109375" style="1" bestFit="1" customWidth="1"/>
    <col min="18" max="16384" width="9.140625" style="1"/>
  </cols>
  <sheetData>
    <row r="1" spans="1:17">
      <c r="A1" s="173" t="s">
        <v>39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>
      <c r="A2" s="135" t="s">
        <v>40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4" spans="1:17">
      <c r="A4" s="11" t="s">
        <v>41</v>
      </c>
      <c r="B4" s="174" t="s">
        <v>42</v>
      </c>
      <c r="C4" s="174"/>
      <c r="D4" s="174"/>
      <c r="E4" s="174"/>
      <c r="F4" s="174"/>
      <c r="G4" s="174"/>
      <c r="H4" s="174"/>
      <c r="I4" s="174"/>
      <c r="J4" s="174"/>
      <c r="K4" s="174"/>
      <c r="L4" s="174" t="s">
        <v>43</v>
      </c>
      <c r="M4" s="174"/>
      <c r="N4" s="174"/>
      <c r="O4" s="174"/>
      <c r="P4" s="174"/>
      <c r="Q4" s="174"/>
    </row>
    <row r="5" spans="1:17">
      <c r="A5" s="117">
        <v>1</v>
      </c>
      <c r="B5" s="155" t="s">
        <v>44</v>
      </c>
      <c r="C5" s="155"/>
      <c r="D5" s="155"/>
      <c r="E5" s="155"/>
      <c r="F5" s="155"/>
      <c r="G5" s="155"/>
      <c r="H5" s="155"/>
      <c r="I5" s="155"/>
      <c r="J5" s="155"/>
      <c r="K5" s="155"/>
      <c r="L5" s="161">
        <f>'Tax Calculation'!D9</f>
        <v>299300</v>
      </c>
      <c r="M5" s="161"/>
      <c r="N5" s="161"/>
      <c r="O5" s="161"/>
      <c r="P5" s="161"/>
      <c r="Q5" s="161"/>
    </row>
    <row r="6" spans="1:17">
      <c r="A6" s="117">
        <v>2</v>
      </c>
      <c r="B6" s="155" t="s">
        <v>45</v>
      </c>
      <c r="C6" s="155"/>
      <c r="D6" s="155"/>
      <c r="E6" s="155"/>
      <c r="F6" s="155"/>
      <c r="G6" s="155"/>
      <c r="H6" s="155"/>
      <c r="I6" s="155"/>
      <c r="J6" s="155"/>
      <c r="K6" s="155"/>
      <c r="L6" s="161">
        <v>0</v>
      </c>
      <c r="M6" s="161"/>
      <c r="N6" s="161"/>
      <c r="O6" s="161"/>
      <c r="P6" s="161"/>
      <c r="Q6" s="161"/>
    </row>
    <row r="7" spans="1:17">
      <c r="A7" s="117">
        <v>3</v>
      </c>
      <c r="B7" s="155" t="s">
        <v>46</v>
      </c>
      <c r="C7" s="155"/>
      <c r="D7" s="155"/>
      <c r="E7" s="155"/>
      <c r="F7" s="155"/>
      <c r="G7" s="155"/>
      <c r="H7" s="155"/>
      <c r="I7" s="155"/>
      <c r="J7" s="155"/>
      <c r="K7" s="155"/>
      <c r="L7" s="161">
        <v>0</v>
      </c>
      <c r="M7" s="161"/>
      <c r="N7" s="161"/>
      <c r="O7" s="161"/>
      <c r="P7" s="161"/>
      <c r="Q7" s="161"/>
    </row>
    <row r="8" spans="1:17">
      <c r="A8" s="117">
        <v>4</v>
      </c>
      <c r="B8" s="155" t="s">
        <v>47</v>
      </c>
      <c r="C8" s="155"/>
      <c r="D8" s="155"/>
      <c r="E8" s="155"/>
      <c r="F8" s="155"/>
      <c r="G8" s="155"/>
      <c r="H8" s="155"/>
      <c r="I8" s="155"/>
      <c r="J8" s="155"/>
      <c r="K8" s="155"/>
      <c r="L8" s="161">
        <v>0</v>
      </c>
      <c r="M8" s="161"/>
      <c r="N8" s="161"/>
      <c r="O8" s="161"/>
      <c r="P8" s="161"/>
      <c r="Q8" s="161"/>
    </row>
    <row r="9" spans="1:17">
      <c r="A9" s="117">
        <v>5</v>
      </c>
      <c r="B9" s="155" t="s">
        <v>48</v>
      </c>
      <c r="C9" s="155"/>
      <c r="D9" s="155"/>
      <c r="E9" s="155"/>
      <c r="F9" s="155"/>
      <c r="G9" s="155"/>
      <c r="H9" s="155"/>
      <c r="I9" s="155"/>
      <c r="J9" s="155"/>
      <c r="K9" s="155"/>
      <c r="L9" s="161">
        <v>0</v>
      </c>
      <c r="M9" s="161"/>
      <c r="N9" s="161"/>
      <c r="O9" s="161"/>
      <c r="P9" s="161"/>
      <c r="Q9" s="161"/>
    </row>
    <row r="10" spans="1:17">
      <c r="A10" s="117">
        <v>6</v>
      </c>
      <c r="B10" s="155" t="s">
        <v>49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61">
        <v>0</v>
      </c>
      <c r="M10" s="161"/>
      <c r="N10" s="161"/>
      <c r="O10" s="161"/>
      <c r="P10" s="161"/>
      <c r="Q10" s="161"/>
    </row>
    <row r="11" spans="1:17">
      <c r="A11" s="117">
        <v>7</v>
      </c>
      <c r="B11" s="155" t="s">
        <v>50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61">
        <v>0</v>
      </c>
      <c r="M11" s="161"/>
      <c r="N11" s="161"/>
      <c r="O11" s="161"/>
      <c r="P11" s="161"/>
      <c r="Q11" s="161"/>
    </row>
    <row r="12" spans="1:17">
      <c r="A12" s="117">
        <v>8</v>
      </c>
      <c r="B12" s="155" t="s">
        <v>51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61">
        <v>0</v>
      </c>
      <c r="M12" s="161"/>
      <c r="N12" s="161"/>
      <c r="O12" s="161"/>
      <c r="P12" s="161"/>
      <c r="Q12" s="161"/>
    </row>
    <row r="13" spans="1:17">
      <c r="A13" s="117">
        <v>9</v>
      </c>
      <c r="B13" s="155" t="s">
        <v>52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61">
        <f>'Tax Calculation'!D10</f>
        <v>0</v>
      </c>
      <c r="M13" s="161"/>
      <c r="N13" s="161"/>
      <c r="O13" s="161"/>
      <c r="P13" s="161"/>
      <c r="Q13" s="161"/>
    </row>
    <row r="14" spans="1:17">
      <c r="A14" s="117">
        <v>10</v>
      </c>
      <c r="B14" s="155" t="s">
        <v>53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61">
        <f>SUM(L5:Q13)</f>
        <v>299300</v>
      </c>
      <c r="M14" s="161"/>
      <c r="N14" s="161"/>
      <c r="O14" s="161"/>
      <c r="P14" s="161"/>
      <c r="Q14" s="161"/>
    </row>
    <row r="15" spans="1:17">
      <c r="A15" s="117">
        <v>11</v>
      </c>
      <c r="B15" s="155" t="s">
        <v>54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61">
        <v>0</v>
      </c>
      <c r="M15" s="161"/>
      <c r="N15" s="161"/>
      <c r="O15" s="161"/>
      <c r="P15" s="161"/>
      <c r="Q15" s="161"/>
    </row>
    <row r="16" spans="1:17">
      <c r="A16" s="117">
        <v>12</v>
      </c>
      <c r="B16" s="155" t="s">
        <v>55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61">
        <f>L14-L15</f>
        <v>299300</v>
      </c>
      <c r="M16" s="161"/>
      <c r="N16" s="161"/>
      <c r="O16" s="161"/>
      <c r="P16" s="161"/>
      <c r="Q16" s="161"/>
    </row>
    <row r="17" spans="1:17">
      <c r="A17" s="117">
        <v>13</v>
      </c>
      <c r="B17" s="155" t="s">
        <v>56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61">
        <f>'Tax Calculation'!D19</f>
        <v>0</v>
      </c>
      <c r="M17" s="161"/>
      <c r="N17" s="161"/>
      <c r="O17" s="161"/>
      <c r="P17" s="161"/>
      <c r="Q17" s="161"/>
    </row>
    <row r="18" spans="1:17">
      <c r="A18" s="117">
        <v>14</v>
      </c>
      <c r="B18" s="155" t="s">
        <v>57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61">
        <f>'Tax Calculation'!D20</f>
        <v>7200</v>
      </c>
      <c r="M18" s="161"/>
      <c r="N18" s="161"/>
      <c r="O18" s="161"/>
      <c r="P18" s="161"/>
      <c r="Q18" s="161"/>
    </row>
    <row r="19" spans="1:17">
      <c r="A19" s="117">
        <v>15</v>
      </c>
      <c r="B19" s="155" t="s">
        <v>58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61">
        <v>0</v>
      </c>
      <c r="M19" s="161"/>
      <c r="N19" s="161"/>
      <c r="O19" s="161"/>
      <c r="P19" s="161"/>
      <c r="Q19" s="161"/>
    </row>
    <row r="20" spans="1:17">
      <c r="A20" s="23">
        <v>16</v>
      </c>
      <c r="B20" s="25" t="s">
        <v>59</v>
      </c>
      <c r="C20" s="26"/>
      <c r="D20" s="26"/>
      <c r="E20" s="27"/>
      <c r="F20" s="162"/>
      <c r="G20" s="162"/>
      <c r="H20" s="162"/>
      <c r="I20" s="162"/>
      <c r="J20" s="162"/>
      <c r="K20" s="163"/>
      <c r="L20" s="168"/>
      <c r="M20" s="136"/>
      <c r="N20" s="136"/>
      <c r="O20" s="136"/>
      <c r="P20" s="136"/>
      <c r="Q20" s="169"/>
    </row>
    <row r="21" spans="1:17">
      <c r="A21" s="24"/>
      <c r="B21" s="28" t="s">
        <v>60</v>
      </c>
      <c r="C21" s="21"/>
      <c r="D21" s="21"/>
      <c r="E21" s="6"/>
      <c r="F21" s="156"/>
      <c r="G21" s="156"/>
      <c r="H21" s="156"/>
      <c r="I21" s="156"/>
      <c r="J21" s="156"/>
      <c r="K21" s="157"/>
      <c r="L21" s="170"/>
      <c r="M21" s="171"/>
      <c r="N21" s="171"/>
      <c r="O21" s="171"/>
      <c r="P21" s="171"/>
      <c r="Q21" s="172"/>
    </row>
    <row r="22" spans="1:17">
      <c r="A22" s="24"/>
      <c r="B22" s="28" t="s">
        <v>61</v>
      </c>
      <c r="C22" s="29"/>
      <c r="D22" s="30"/>
      <c r="E22" s="31" t="s">
        <v>62</v>
      </c>
      <c r="F22" s="156">
        <f>+'Tax Calculation'!C28</f>
        <v>4500</v>
      </c>
      <c r="G22" s="156"/>
      <c r="H22" s="156"/>
      <c r="I22" s="156"/>
      <c r="J22" s="156"/>
      <c r="K22" s="157"/>
      <c r="L22" s="170"/>
      <c r="M22" s="171"/>
      <c r="N22" s="171"/>
      <c r="O22" s="171"/>
      <c r="P22" s="171"/>
      <c r="Q22" s="172"/>
    </row>
    <row r="23" spans="1:17">
      <c r="A23" s="24"/>
      <c r="B23" s="28" t="s">
        <v>63</v>
      </c>
      <c r="C23" s="21"/>
      <c r="D23" s="21"/>
      <c r="E23" s="31"/>
      <c r="F23" s="156"/>
      <c r="G23" s="156"/>
      <c r="H23" s="156"/>
      <c r="I23" s="156"/>
      <c r="J23" s="156"/>
      <c r="K23" s="157"/>
      <c r="L23" s="170"/>
      <c r="M23" s="171"/>
      <c r="N23" s="171"/>
      <c r="O23" s="171"/>
      <c r="P23" s="171"/>
      <c r="Q23" s="172"/>
    </row>
    <row r="24" spans="1:17">
      <c r="A24" s="24"/>
      <c r="B24" s="28" t="s">
        <v>64</v>
      </c>
      <c r="C24" s="6"/>
      <c r="D24" s="30"/>
      <c r="E24" s="120" t="s">
        <v>62</v>
      </c>
      <c r="F24" s="156">
        <v>0</v>
      </c>
      <c r="G24" s="156"/>
      <c r="H24" s="156"/>
      <c r="I24" s="156"/>
      <c r="J24" s="156"/>
      <c r="K24" s="157"/>
      <c r="L24" s="170"/>
      <c r="M24" s="171"/>
      <c r="N24" s="171"/>
      <c r="O24" s="171"/>
      <c r="P24" s="171"/>
      <c r="Q24" s="172"/>
    </row>
    <row r="25" spans="1:17">
      <c r="A25" s="24"/>
      <c r="B25" s="28"/>
      <c r="C25" s="21"/>
      <c r="D25" s="21"/>
      <c r="E25" s="31"/>
      <c r="F25" s="156"/>
      <c r="G25" s="156"/>
      <c r="H25" s="156"/>
      <c r="I25" s="156"/>
      <c r="J25" s="156"/>
      <c r="K25" s="157"/>
      <c r="L25" s="170"/>
      <c r="M25" s="171"/>
      <c r="N25" s="171"/>
      <c r="O25" s="171"/>
      <c r="P25" s="171"/>
      <c r="Q25" s="172"/>
    </row>
    <row r="26" spans="1:17">
      <c r="A26" s="24"/>
      <c r="B26" s="28" t="s">
        <v>65</v>
      </c>
      <c r="C26" s="21"/>
      <c r="D26" s="21"/>
      <c r="E26" s="31"/>
      <c r="F26" s="156">
        <v>0</v>
      </c>
      <c r="G26" s="156"/>
      <c r="H26" s="156"/>
      <c r="I26" s="156"/>
      <c r="J26" s="156"/>
      <c r="K26" s="157"/>
      <c r="L26" s="170"/>
      <c r="M26" s="171"/>
      <c r="N26" s="171"/>
      <c r="O26" s="171"/>
      <c r="P26" s="171"/>
      <c r="Q26" s="172"/>
    </row>
    <row r="27" spans="1:17">
      <c r="A27" s="24"/>
      <c r="B27" s="28" t="s">
        <v>66</v>
      </c>
      <c r="C27" s="6"/>
      <c r="D27" s="30"/>
      <c r="E27" s="120" t="s">
        <v>62</v>
      </c>
      <c r="F27" s="156">
        <v>0</v>
      </c>
      <c r="G27" s="156"/>
      <c r="H27" s="156"/>
      <c r="I27" s="156"/>
      <c r="J27" s="156"/>
      <c r="K27" s="157"/>
      <c r="L27" s="170"/>
      <c r="M27" s="171"/>
      <c r="N27" s="171"/>
      <c r="O27" s="171"/>
      <c r="P27" s="171"/>
      <c r="Q27" s="172"/>
    </row>
    <row r="28" spans="1:17">
      <c r="A28" s="24"/>
      <c r="B28" s="28"/>
      <c r="C28" s="21"/>
      <c r="D28" s="21"/>
      <c r="E28" s="31"/>
      <c r="F28" s="156"/>
      <c r="G28" s="156"/>
      <c r="H28" s="156"/>
      <c r="I28" s="156"/>
      <c r="J28" s="156"/>
      <c r="K28" s="157"/>
      <c r="L28" s="170"/>
      <c r="M28" s="171"/>
      <c r="N28" s="171"/>
      <c r="O28" s="171"/>
      <c r="P28" s="171"/>
      <c r="Q28" s="172"/>
    </row>
    <row r="29" spans="1:17">
      <c r="A29" s="24"/>
      <c r="B29" s="28" t="s">
        <v>67</v>
      </c>
      <c r="C29" s="29"/>
      <c r="D29" s="29"/>
      <c r="E29" s="31" t="s">
        <v>62</v>
      </c>
      <c r="F29" s="156">
        <v>0</v>
      </c>
      <c r="G29" s="156"/>
      <c r="H29" s="156"/>
      <c r="I29" s="156"/>
      <c r="J29" s="156"/>
      <c r="K29" s="157"/>
      <c r="L29" s="170"/>
      <c r="M29" s="171"/>
      <c r="N29" s="171"/>
      <c r="O29" s="171"/>
      <c r="P29" s="171"/>
      <c r="Q29" s="172"/>
    </row>
    <row r="30" spans="1:17">
      <c r="A30" s="24"/>
      <c r="B30" s="158" t="s">
        <v>68</v>
      </c>
      <c r="C30" s="159"/>
      <c r="D30" s="159"/>
      <c r="E30" s="159"/>
      <c r="F30" s="159"/>
      <c r="G30" s="159"/>
      <c r="H30" s="159"/>
      <c r="I30" s="159"/>
      <c r="J30" s="159"/>
      <c r="K30" s="160"/>
      <c r="L30" s="5" t="s">
        <v>69</v>
      </c>
      <c r="M30" s="156">
        <f>SUM(F20:K29)</f>
        <v>4500</v>
      </c>
      <c r="N30" s="156"/>
      <c r="O30" s="156"/>
      <c r="P30" s="156"/>
      <c r="Q30" s="157"/>
    </row>
    <row r="31" spans="1:17">
      <c r="A31" s="117">
        <v>17</v>
      </c>
      <c r="B31" s="155" t="s">
        <v>70</v>
      </c>
      <c r="C31" s="155"/>
      <c r="D31" s="155"/>
      <c r="E31" s="155"/>
      <c r="F31" s="155"/>
      <c r="G31" s="155"/>
      <c r="H31" s="155"/>
      <c r="I31" s="155"/>
      <c r="J31" s="155"/>
      <c r="K31" s="155"/>
      <c r="L31" s="32" t="s">
        <v>69</v>
      </c>
      <c r="M31" s="164">
        <f>SUM(L19-M30)</f>
        <v>-4500</v>
      </c>
      <c r="N31" s="164"/>
      <c r="O31" s="164"/>
      <c r="P31" s="164"/>
      <c r="Q31" s="165"/>
    </row>
    <row r="32" spans="1:17">
      <c r="A32" s="117">
        <v>18</v>
      </c>
      <c r="B32" s="155" t="s">
        <v>71</v>
      </c>
      <c r="C32" s="155"/>
      <c r="D32" s="155"/>
      <c r="E32" s="155"/>
      <c r="F32" s="155"/>
      <c r="G32" s="155"/>
      <c r="H32" s="155"/>
      <c r="I32" s="155"/>
      <c r="J32" s="155"/>
      <c r="K32" s="155"/>
      <c r="L32" s="32" t="s">
        <v>69</v>
      </c>
      <c r="M32" s="164">
        <v>0</v>
      </c>
      <c r="N32" s="164"/>
      <c r="O32" s="164"/>
      <c r="P32" s="164"/>
      <c r="Q32" s="165"/>
    </row>
    <row r="33" spans="1:17">
      <c r="A33" s="117">
        <v>19</v>
      </c>
      <c r="B33" s="155" t="s">
        <v>72</v>
      </c>
      <c r="C33" s="155"/>
      <c r="D33" s="155"/>
      <c r="E33" s="155"/>
      <c r="F33" s="155"/>
      <c r="G33" s="155"/>
      <c r="H33" s="155"/>
      <c r="I33" s="155"/>
      <c r="J33" s="155"/>
      <c r="K33" s="155"/>
      <c r="L33" s="8" t="s">
        <v>69</v>
      </c>
      <c r="M33" s="166">
        <v>0</v>
      </c>
      <c r="N33" s="166"/>
      <c r="O33" s="166"/>
      <c r="P33" s="166"/>
      <c r="Q33" s="167"/>
    </row>
    <row r="34" spans="1:17" s="33" customFormat="1" ht="8.25"/>
    <row r="35" spans="1:17">
      <c r="A35" s="3" t="s">
        <v>73</v>
      </c>
    </row>
    <row r="36" spans="1:17" s="33" customFormat="1" ht="8.25"/>
    <row r="37" spans="1:17" ht="18.75">
      <c r="A37" s="154" t="s">
        <v>74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7" ht="48" customHeight="1">
      <c r="A38" s="152" t="s">
        <v>75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</row>
    <row r="39" spans="1:17">
      <c r="A39" s="2"/>
    </row>
    <row r="40" spans="1:17">
      <c r="A40" s="2" t="s">
        <v>76</v>
      </c>
    </row>
    <row r="41" spans="1:17">
      <c r="A41" s="2" t="s">
        <v>77</v>
      </c>
      <c r="H41" s="153" t="s">
        <v>78</v>
      </c>
      <c r="I41" s="153"/>
      <c r="J41" s="153"/>
      <c r="K41" s="153"/>
      <c r="L41" s="153"/>
      <c r="M41" s="153"/>
      <c r="N41" s="153"/>
      <c r="O41" s="153"/>
      <c r="P41" s="153"/>
      <c r="Q41" s="153"/>
    </row>
    <row r="42" spans="1:17">
      <c r="A42" s="2"/>
      <c r="H42" s="122"/>
      <c r="I42" s="122"/>
      <c r="J42" s="122"/>
      <c r="K42" s="122"/>
      <c r="L42" s="122"/>
      <c r="M42" s="122"/>
      <c r="N42" s="122"/>
      <c r="O42" s="122"/>
      <c r="P42" s="122"/>
      <c r="Q42" s="122"/>
    </row>
    <row r="43" spans="1:17">
      <c r="A43" s="2"/>
      <c r="H43" s="122"/>
      <c r="I43" s="122"/>
      <c r="J43" s="122"/>
      <c r="K43" s="122"/>
      <c r="L43" s="122"/>
      <c r="M43" s="122"/>
      <c r="N43" s="122"/>
      <c r="O43" s="122"/>
      <c r="P43" s="122"/>
      <c r="Q43" s="122"/>
    </row>
    <row r="44" spans="1:17">
      <c r="H44" s="153" t="s">
        <v>79</v>
      </c>
      <c r="I44" s="153"/>
      <c r="J44" s="153"/>
      <c r="K44" s="153"/>
      <c r="L44" s="153"/>
      <c r="M44" s="153"/>
      <c r="N44" s="153"/>
      <c r="O44" s="153"/>
      <c r="P44" s="153"/>
      <c r="Q44" s="153"/>
    </row>
    <row r="45" spans="1:17">
      <c r="H45" s="153" t="s">
        <v>80</v>
      </c>
      <c r="I45" s="153"/>
      <c r="J45" s="153"/>
      <c r="K45" s="153"/>
      <c r="L45" s="153"/>
      <c r="M45" s="153"/>
      <c r="N45" s="153"/>
      <c r="O45" s="153"/>
      <c r="P45" s="153"/>
      <c r="Q45" s="153"/>
    </row>
    <row r="46" spans="1:17">
      <c r="H46" s="153" t="s">
        <v>81</v>
      </c>
      <c r="I46" s="153"/>
      <c r="J46" s="153"/>
      <c r="K46" s="153"/>
      <c r="L46" s="153"/>
      <c r="M46" s="153"/>
      <c r="N46" s="153"/>
      <c r="O46" s="153"/>
      <c r="P46" s="153"/>
      <c r="Q46" s="153"/>
    </row>
    <row r="47" spans="1:17">
      <c r="A47" s="137">
        <v>2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</row>
    <row r="48" spans="1:17">
      <c r="A48" s="135" t="s">
        <v>82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</row>
    <row r="50" spans="1:17" ht="18.75">
      <c r="A50" s="4" t="s">
        <v>83</v>
      </c>
      <c r="C50" s="179" t="s">
        <v>4</v>
      </c>
      <c r="D50" s="179"/>
      <c r="E50" s="4" t="s">
        <v>84</v>
      </c>
      <c r="F50" s="12">
        <f>'Page # 1'!C22</f>
        <v>5</v>
      </c>
      <c r="G50" s="12">
        <f>'Page # 1'!D22</f>
        <v>8</v>
      </c>
      <c r="H50" s="12">
        <f>'Page # 1'!E22</f>
        <v>6</v>
      </c>
      <c r="I50" s="12">
        <f>'Page # 1'!F22</f>
        <v>2</v>
      </c>
      <c r="J50" s="12">
        <f>'Page # 1'!G22</f>
        <v>7</v>
      </c>
      <c r="K50" s="12">
        <f>'Page # 1'!H22</f>
        <v>8</v>
      </c>
      <c r="L50" s="12">
        <f>'Page # 1'!I22</f>
        <v>6</v>
      </c>
      <c r="M50" s="12">
        <f>'Page # 1'!J22</f>
        <v>8</v>
      </c>
      <c r="N50" s="12">
        <f>'Page # 1'!K22</f>
        <v>1</v>
      </c>
      <c r="O50" s="12">
        <f>'Page # 1'!L22</f>
        <v>1</v>
      </c>
      <c r="P50" s="12">
        <f>'Page # 1'!M22</f>
        <v>6</v>
      </c>
      <c r="Q50" s="12">
        <f>'Page # 1'!N22</f>
        <v>1</v>
      </c>
    </row>
    <row r="52" spans="1:17" ht="30.75" customHeight="1">
      <c r="A52" s="175" t="s">
        <v>85</v>
      </c>
      <c r="B52" s="176"/>
      <c r="C52" s="177"/>
      <c r="D52" s="178" t="s">
        <v>86</v>
      </c>
      <c r="E52" s="178"/>
      <c r="F52" s="178" t="s">
        <v>87</v>
      </c>
      <c r="G52" s="178"/>
      <c r="H52" s="178"/>
      <c r="I52" s="178"/>
      <c r="J52" s="178"/>
      <c r="K52" s="178"/>
      <c r="L52" s="178" t="s">
        <v>88</v>
      </c>
      <c r="M52" s="178"/>
      <c r="N52" s="178"/>
      <c r="O52" s="178"/>
      <c r="P52" s="178"/>
      <c r="Q52" s="178"/>
    </row>
    <row r="53" spans="1:17">
      <c r="A53" s="182" t="s">
        <v>89</v>
      </c>
      <c r="B53" s="182"/>
      <c r="C53" s="182"/>
      <c r="D53" s="181">
        <v>262800</v>
      </c>
      <c r="E53" s="181"/>
      <c r="F53" s="181">
        <v>0</v>
      </c>
      <c r="G53" s="181"/>
      <c r="H53" s="181"/>
      <c r="I53" s="181"/>
      <c r="J53" s="181"/>
      <c r="K53" s="181"/>
      <c r="L53" s="181">
        <f>SUM(D53-F53)</f>
        <v>262800</v>
      </c>
      <c r="M53" s="181"/>
      <c r="N53" s="181"/>
      <c r="O53" s="181"/>
      <c r="P53" s="181"/>
      <c r="Q53" s="181"/>
    </row>
    <row r="54" spans="1:17">
      <c r="A54" s="182" t="s">
        <v>90</v>
      </c>
      <c r="B54" s="182"/>
      <c r="C54" s="182"/>
      <c r="D54" s="181">
        <v>0</v>
      </c>
      <c r="E54" s="181"/>
      <c r="F54" s="181">
        <v>0</v>
      </c>
      <c r="G54" s="181"/>
      <c r="H54" s="181"/>
      <c r="I54" s="181"/>
      <c r="J54" s="181"/>
      <c r="K54" s="181"/>
      <c r="L54" s="181">
        <f t="shared" ref="L54:L70" si="0">SUM(D54-F54)</f>
        <v>0</v>
      </c>
      <c r="M54" s="181"/>
      <c r="N54" s="181"/>
      <c r="O54" s="181"/>
      <c r="P54" s="181"/>
      <c r="Q54" s="181"/>
    </row>
    <row r="55" spans="1:17">
      <c r="A55" s="182" t="s">
        <v>91</v>
      </c>
      <c r="B55" s="182"/>
      <c r="C55" s="182"/>
      <c r="D55" s="181">
        <v>0</v>
      </c>
      <c r="E55" s="181"/>
      <c r="F55" s="181">
        <v>0</v>
      </c>
      <c r="G55" s="181"/>
      <c r="H55" s="181"/>
      <c r="I55" s="181"/>
      <c r="J55" s="181"/>
      <c r="K55" s="181"/>
      <c r="L55" s="181">
        <f t="shared" si="0"/>
        <v>0</v>
      </c>
      <c r="M55" s="181"/>
      <c r="N55" s="181"/>
      <c r="O55" s="181"/>
      <c r="P55" s="181"/>
      <c r="Q55" s="181"/>
    </row>
    <row r="56" spans="1:17">
      <c r="A56" s="182" t="s">
        <v>92</v>
      </c>
      <c r="B56" s="182"/>
      <c r="C56" s="182"/>
      <c r="D56" s="181">
        <v>17520</v>
      </c>
      <c r="E56" s="181"/>
      <c r="F56" s="181">
        <f>SUM(D56)</f>
        <v>17520</v>
      </c>
      <c r="G56" s="181"/>
      <c r="H56" s="181"/>
      <c r="I56" s="181"/>
      <c r="J56" s="181"/>
      <c r="K56" s="181"/>
      <c r="L56" s="181">
        <f t="shared" si="0"/>
        <v>0</v>
      </c>
      <c r="M56" s="181"/>
      <c r="N56" s="181"/>
      <c r="O56" s="181"/>
      <c r="P56" s="181"/>
      <c r="Q56" s="181"/>
    </row>
    <row r="57" spans="1:17">
      <c r="A57" s="182" t="s">
        <v>93</v>
      </c>
      <c r="B57" s="182"/>
      <c r="C57" s="182"/>
      <c r="D57" s="181">
        <v>131400</v>
      </c>
      <c r="E57" s="181"/>
      <c r="F57" s="181">
        <f>SUM(D57)</f>
        <v>131400</v>
      </c>
      <c r="G57" s="181"/>
      <c r="H57" s="181"/>
      <c r="I57" s="181"/>
      <c r="J57" s="181"/>
      <c r="K57" s="181"/>
      <c r="L57" s="181">
        <f t="shared" si="0"/>
        <v>0</v>
      </c>
      <c r="M57" s="181"/>
      <c r="N57" s="181"/>
      <c r="O57" s="181"/>
      <c r="P57" s="181"/>
      <c r="Q57" s="181"/>
    </row>
    <row r="58" spans="1:17">
      <c r="A58" s="182" t="s">
        <v>94</v>
      </c>
      <c r="B58" s="182"/>
      <c r="C58" s="182"/>
      <c r="D58" s="181">
        <v>26280</v>
      </c>
      <c r="E58" s="181"/>
      <c r="F58" s="181">
        <f>SUM(D58)</f>
        <v>26280</v>
      </c>
      <c r="G58" s="181"/>
      <c r="H58" s="181"/>
      <c r="I58" s="181"/>
      <c r="J58" s="181"/>
      <c r="K58" s="181"/>
      <c r="L58" s="181">
        <f t="shared" si="0"/>
        <v>0</v>
      </c>
      <c r="M58" s="181"/>
      <c r="N58" s="181"/>
      <c r="O58" s="181"/>
      <c r="P58" s="181"/>
      <c r="Q58" s="181"/>
    </row>
    <row r="59" spans="1:17">
      <c r="A59" s="182" t="s">
        <v>95</v>
      </c>
      <c r="B59" s="182"/>
      <c r="C59" s="182"/>
      <c r="D59" s="181">
        <v>0</v>
      </c>
      <c r="E59" s="181"/>
      <c r="F59" s="181">
        <v>0</v>
      </c>
      <c r="G59" s="181"/>
      <c r="H59" s="181"/>
      <c r="I59" s="181"/>
      <c r="J59" s="181"/>
      <c r="K59" s="181"/>
      <c r="L59" s="181">
        <f t="shared" si="0"/>
        <v>0</v>
      </c>
      <c r="M59" s="181"/>
      <c r="N59" s="181"/>
      <c r="O59" s="181"/>
      <c r="P59" s="181"/>
      <c r="Q59" s="181"/>
    </row>
    <row r="60" spans="1:17">
      <c r="A60" s="182" t="s">
        <v>96</v>
      </c>
      <c r="B60" s="182"/>
      <c r="C60" s="182"/>
      <c r="D60" s="181">
        <v>0</v>
      </c>
      <c r="E60" s="181"/>
      <c r="F60" s="181">
        <v>0</v>
      </c>
      <c r="G60" s="181"/>
      <c r="H60" s="181"/>
      <c r="I60" s="181"/>
      <c r="J60" s="181"/>
      <c r="K60" s="181"/>
      <c r="L60" s="181">
        <f t="shared" si="0"/>
        <v>0</v>
      </c>
      <c r="M60" s="181"/>
      <c r="N60" s="181"/>
      <c r="O60" s="181"/>
      <c r="P60" s="181"/>
      <c r="Q60" s="181"/>
    </row>
    <row r="61" spans="1:17">
      <c r="A61" s="182" t="s">
        <v>97</v>
      </c>
      <c r="B61" s="182"/>
      <c r="C61" s="182"/>
      <c r="D61" s="181">
        <v>0</v>
      </c>
      <c r="E61" s="181"/>
      <c r="F61" s="181">
        <v>0</v>
      </c>
      <c r="G61" s="181"/>
      <c r="H61" s="181"/>
      <c r="I61" s="181"/>
      <c r="J61" s="181"/>
      <c r="K61" s="181"/>
      <c r="L61" s="181">
        <f t="shared" si="0"/>
        <v>0</v>
      </c>
      <c r="M61" s="181"/>
      <c r="N61" s="181"/>
      <c r="O61" s="181"/>
      <c r="P61" s="181"/>
      <c r="Q61" s="181"/>
    </row>
    <row r="62" spans="1:17">
      <c r="A62" s="182" t="s">
        <v>98</v>
      </c>
      <c r="B62" s="182"/>
      <c r="C62" s="182"/>
      <c r="D62" s="181">
        <v>0</v>
      </c>
      <c r="E62" s="181"/>
      <c r="F62" s="181">
        <v>0</v>
      </c>
      <c r="G62" s="181"/>
      <c r="H62" s="181"/>
      <c r="I62" s="181"/>
      <c r="J62" s="181"/>
      <c r="K62" s="181"/>
      <c r="L62" s="181">
        <f t="shared" si="0"/>
        <v>0</v>
      </c>
      <c r="M62" s="181"/>
      <c r="N62" s="181"/>
      <c r="O62" s="181"/>
      <c r="P62" s="181"/>
      <c r="Q62" s="181"/>
    </row>
    <row r="63" spans="1:17">
      <c r="A63" s="182" t="s">
        <v>99</v>
      </c>
      <c r="B63" s="182"/>
      <c r="C63" s="182"/>
      <c r="D63" s="181">
        <v>36500</v>
      </c>
      <c r="E63" s="181"/>
      <c r="F63" s="181">
        <v>0</v>
      </c>
      <c r="G63" s="181"/>
      <c r="H63" s="181"/>
      <c r="I63" s="181"/>
      <c r="J63" s="181"/>
      <c r="K63" s="181"/>
      <c r="L63" s="181">
        <f>SUM(D63-F63)</f>
        <v>36500</v>
      </c>
      <c r="M63" s="181"/>
      <c r="N63" s="181"/>
      <c r="O63" s="181"/>
      <c r="P63" s="181"/>
      <c r="Q63" s="181"/>
    </row>
    <row r="64" spans="1:17">
      <c r="A64" s="182" t="s">
        <v>100</v>
      </c>
      <c r="B64" s="182"/>
      <c r="C64" s="182"/>
      <c r="D64" s="181">
        <v>0</v>
      </c>
      <c r="E64" s="181"/>
      <c r="F64" s="181">
        <v>0</v>
      </c>
      <c r="G64" s="181"/>
      <c r="H64" s="181"/>
      <c r="I64" s="181"/>
      <c r="J64" s="181"/>
      <c r="K64" s="181"/>
      <c r="L64" s="181">
        <f t="shared" si="0"/>
        <v>0</v>
      </c>
      <c r="M64" s="181"/>
      <c r="N64" s="181"/>
      <c r="O64" s="181"/>
      <c r="P64" s="181"/>
      <c r="Q64" s="181"/>
    </row>
    <row r="65" spans="1:17" ht="30.75" customHeight="1">
      <c r="A65" s="182" t="s">
        <v>101</v>
      </c>
      <c r="B65" s="182"/>
      <c r="C65" s="182"/>
      <c r="D65" s="180">
        <v>0</v>
      </c>
      <c r="E65" s="180"/>
      <c r="F65" s="180">
        <v>0</v>
      </c>
      <c r="G65" s="180"/>
      <c r="H65" s="180"/>
      <c r="I65" s="180"/>
      <c r="J65" s="180"/>
      <c r="K65" s="180"/>
      <c r="L65" s="180">
        <f t="shared" si="0"/>
        <v>0</v>
      </c>
      <c r="M65" s="180"/>
      <c r="N65" s="180"/>
      <c r="O65" s="180"/>
      <c r="P65" s="180"/>
      <c r="Q65" s="180"/>
    </row>
    <row r="66" spans="1:17">
      <c r="A66" s="182" t="s">
        <v>102</v>
      </c>
      <c r="B66" s="182"/>
      <c r="C66" s="182"/>
      <c r="D66" s="181">
        <v>0</v>
      </c>
      <c r="E66" s="181"/>
      <c r="F66" s="181">
        <v>0</v>
      </c>
      <c r="G66" s="181"/>
      <c r="H66" s="181"/>
      <c r="I66" s="181"/>
      <c r="J66" s="181"/>
      <c r="K66" s="181"/>
      <c r="L66" s="181">
        <f t="shared" si="0"/>
        <v>0</v>
      </c>
      <c r="M66" s="181"/>
      <c r="N66" s="181"/>
      <c r="O66" s="181"/>
      <c r="P66" s="181"/>
      <c r="Q66" s="181"/>
    </row>
    <row r="67" spans="1:17">
      <c r="A67" s="182" t="s">
        <v>103</v>
      </c>
      <c r="B67" s="182"/>
      <c r="C67" s="182"/>
      <c r="D67" s="181">
        <v>0</v>
      </c>
      <c r="E67" s="181"/>
      <c r="F67" s="181">
        <v>0</v>
      </c>
      <c r="G67" s="181"/>
      <c r="H67" s="181"/>
      <c r="I67" s="181"/>
      <c r="J67" s="181"/>
      <c r="K67" s="181"/>
      <c r="L67" s="181">
        <f t="shared" si="0"/>
        <v>0</v>
      </c>
      <c r="M67" s="181"/>
      <c r="N67" s="181"/>
      <c r="O67" s="181"/>
      <c r="P67" s="181"/>
      <c r="Q67" s="181"/>
    </row>
    <row r="68" spans="1:17">
      <c r="A68" s="182" t="s">
        <v>104</v>
      </c>
      <c r="B68" s="182"/>
      <c r="C68" s="182"/>
      <c r="D68" s="181">
        <v>0</v>
      </c>
      <c r="E68" s="181"/>
      <c r="F68" s="181">
        <v>0</v>
      </c>
      <c r="G68" s="181"/>
      <c r="H68" s="181"/>
      <c r="I68" s="181"/>
      <c r="J68" s="181"/>
      <c r="K68" s="181"/>
      <c r="L68" s="181">
        <f t="shared" si="0"/>
        <v>0</v>
      </c>
      <c r="M68" s="181"/>
      <c r="N68" s="181"/>
      <c r="O68" s="181"/>
      <c r="P68" s="181"/>
      <c r="Q68" s="181"/>
    </row>
    <row r="69" spans="1:17">
      <c r="A69" s="182" t="s">
        <v>105</v>
      </c>
      <c r="B69" s="182"/>
      <c r="C69" s="182"/>
      <c r="D69" s="181">
        <v>0</v>
      </c>
      <c r="E69" s="181"/>
      <c r="F69" s="181">
        <v>0</v>
      </c>
      <c r="G69" s="181"/>
      <c r="H69" s="181"/>
      <c r="I69" s="181"/>
      <c r="J69" s="181"/>
      <c r="K69" s="181"/>
      <c r="L69" s="181">
        <f t="shared" si="0"/>
        <v>0</v>
      </c>
      <c r="M69" s="181"/>
      <c r="N69" s="181"/>
      <c r="O69" s="181"/>
      <c r="P69" s="181"/>
      <c r="Q69" s="181"/>
    </row>
    <row r="70" spans="1:17">
      <c r="A70" s="182" t="s">
        <v>106</v>
      </c>
      <c r="B70" s="182"/>
      <c r="C70" s="182"/>
      <c r="D70" s="181">
        <v>0</v>
      </c>
      <c r="E70" s="181"/>
      <c r="F70" s="181">
        <v>0</v>
      </c>
      <c r="G70" s="181"/>
      <c r="H70" s="181"/>
      <c r="I70" s="181"/>
      <c r="J70" s="181"/>
      <c r="K70" s="181"/>
      <c r="L70" s="181">
        <f t="shared" si="0"/>
        <v>0</v>
      </c>
      <c r="M70" s="181"/>
      <c r="N70" s="181"/>
      <c r="O70" s="181"/>
      <c r="P70" s="181"/>
      <c r="Q70" s="181"/>
    </row>
    <row r="71" spans="1:17">
      <c r="A71" s="182" t="s">
        <v>107</v>
      </c>
      <c r="B71" s="182"/>
      <c r="C71" s="182"/>
      <c r="D71" s="181">
        <f>SUM(D53:E70)</f>
        <v>474500</v>
      </c>
      <c r="E71" s="181"/>
      <c r="F71" s="181">
        <f>SUM(F53:K70)</f>
        <v>175200</v>
      </c>
      <c r="G71" s="181"/>
      <c r="H71" s="181"/>
      <c r="I71" s="181"/>
      <c r="J71" s="181"/>
      <c r="K71" s="181"/>
      <c r="L71" s="181">
        <f>SUM(L53:Q70)</f>
        <v>299300</v>
      </c>
      <c r="M71" s="181"/>
      <c r="N71" s="181"/>
      <c r="O71" s="181"/>
      <c r="P71" s="181"/>
      <c r="Q71" s="181"/>
    </row>
    <row r="74" spans="1:17">
      <c r="A74" s="141" t="s">
        <v>108</v>
      </c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</row>
    <row r="76" spans="1:17" ht="29.25" customHeight="1">
      <c r="A76" s="186" t="s">
        <v>109</v>
      </c>
      <c r="B76" s="186"/>
      <c r="C76" s="183" t="s">
        <v>110</v>
      </c>
      <c r="D76" s="183"/>
      <c r="E76" s="183"/>
      <c r="F76" s="183"/>
      <c r="G76" s="183"/>
      <c r="H76" s="183" t="s">
        <v>62</v>
      </c>
      <c r="I76" s="183"/>
      <c r="J76" s="183"/>
      <c r="K76" s="183"/>
      <c r="L76" s="183"/>
      <c r="M76" s="183" t="s">
        <v>62</v>
      </c>
      <c r="N76" s="183"/>
      <c r="O76" s="183"/>
      <c r="P76" s="183"/>
      <c r="Q76" s="183"/>
    </row>
    <row r="77" spans="1:17" ht="15.75" customHeight="1">
      <c r="A77" s="188"/>
      <c r="B77" s="189"/>
      <c r="C77" s="182" t="s">
        <v>111</v>
      </c>
      <c r="D77" s="182"/>
      <c r="E77" s="182"/>
      <c r="F77" s="182"/>
      <c r="G77" s="182"/>
      <c r="H77" s="182"/>
      <c r="I77" s="182"/>
      <c r="J77" s="182"/>
      <c r="K77" s="182"/>
      <c r="L77" s="182"/>
      <c r="M77" s="184">
        <v>0</v>
      </c>
      <c r="N77" s="184"/>
      <c r="O77" s="184"/>
      <c r="P77" s="184"/>
      <c r="Q77" s="184"/>
    </row>
    <row r="78" spans="1:17" ht="15.75" customHeight="1">
      <c r="A78" s="190"/>
      <c r="B78" s="191"/>
      <c r="C78" s="182" t="s">
        <v>112</v>
      </c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</row>
    <row r="79" spans="1:17">
      <c r="A79" s="190"/>
      <c r="B79" s="191"/>
      <c r="C79" s="182" t="s">
        <v>113</v>
      </c>
      <c r="D79" s="182"/>
      <c r="E79" s="182"/>
      <c r="F79" s="182"/>
      <c r="G79" s="182"/>
      <c r="H79" s="184">
        <f>M77*30%</f>
        <v>0</v>
      </c>
      <c r="I79" s="184"/>
      <c r="J79" s="184"/>
      <c r="K79" s="184"/>
      <c r="L79" s="184"/>
      <c r="M79" s="185"/>
      <c r="N79" s="185"/>
      <c r="O79" s="185"/>
      <c r="P79" s="185"/>
      <c r="Q79" s="185"/>
    </row>
    <row r="80" spans="1:17">
      <c r="A80" s="190"/>
      <c r="B80" s="191"/>
      <c r="C80" s="182" t="s">
        <v>114</v>
      </c>
      <c r="D80" s="182"/>
      <c r="E80" s="182"/>
      <c r="F80" s="182"/>
      <c r="G80" s="182"/>
      <c r="H80" s="184">
        <v>0</v>
      </c>
      <c r="I80" s="184"/>
      <c r="J80" s="184"/>
      <c r="K80" s="184"/>
      <c r="L80" s="184"/>
      <c r="M80" s="185"/>
      <c r="N80" s="185"/>
      <c r="O80" s="185"/>
      <c r="P80" s="185"/>
      <c r="Q80" s="185"/>
    </row>
    <row r="81" spans="1:22">
      <c r="A81" s="190"/>
      <c r="B81" s="191"/>
      <c r="C81" s="182" t="s">
        <v>115</v>
      </c>
      <c r="D81" s="182"/>
      <c r="E81" s="182"/>
      <c r="F81" s="182"/>
      <c r="G81" s="182"/>
      <c r="H81" s="184">
        <v>0</v>
      </c>
      <c r="I81" s="184"/>
      <c r="J81" s="184"/>
      <c r="K81" s="184"/>
      <c r="L81" s="184"/>
      <c r="M81" s="185"/>
      <c r="N81" s="185"/>
      <c r="O81" s="185"/>
      <c r="P81" s="185"/>
      <c r="Q81" s="185"/>
    </row>
    <row r="82" spans="1:22">
      <c r="A82" s="190"/>
      <c r="B82" s="191"/>
      <c r="C82" s="182" t="s">
        <v>116</v>
      </c>
      <c r="D82" s="182"/>
      <c r="E82" s="182"/>
      <c r="F82" s="182"/>
      <c r="G82" s="182"/>
      <c r="H82" s="184">
        <v>0</v>
      </c>
      <c r="I82" s="184"/>
      <c r="J82" s="184"/>
      <c r="K82" s="184"/>
      <c r="L82" s="184"/>
      <c r="M82" s="185"/>
      <c r="N82" s="185"/>
      <c r="O82" s="185"/>
      <c r="P82" s="185"/>
      <c r="Q82" s="185"/>
    </row>
    <row r="83" spans="1:22">
      <c r="A83" s="190"/>
      <c r="B83" s="191"/>
      <c r="C83" s="182" t="s">
        <v>117</v>
      </c>
      <c r="D83" s="182"/>
      <c r="E83" s="182"/>
      <c r="F83" s="182"/>
      <c r="G83" s="182"/>
      <c r="H83" s="184">
        <v>0</v>
      </c>
      <c r="I83" s="184"/>
      <c r="J83" s="184"/>
      <c r="K83" s="184"/>
      <c r="L83" s="184"/>
      <c r="M83" s="185"/>
      <c r="N83" s="185"/>
      <c r="O83" s="185"/>
      <c r="P83" s="185"/>
      <c r="Q83" s="185"/>
    </row>
    <row r="84" spans="1:22">
      <c r="A84" s="190"/>
      <c r="B84" s="191"/>
      <c r="C84" s="182" t="s">
        <v>118</v>
      </c>
      <c r="D84" s="182"/>
      <c r="E84" s="182"/>
      <c r="F84" s="182"/>
      <c r="G84" s="182"/>
      <c r="H84" s="184">
        <v>0</v>
      </c>
      <c r="I84" s="184"/>
      <c r="J84" s="184"/>
      <c r="K84" s="184"/>
      <c r="L84" s="184"/>
      <c r="M84" s="185"/>
      <c r="N84" s="185"/>
      <c r="O84" s="185"/>
      <c r="P84" s="185"/>
      <c r="Q84" s="185"/>
    </row>
    <row r="85" spans="1:22">
      <c r="A85" s="190"/>
      <c r="B85" s="191"/>
      <c r="C85" s="182" t="s">
        <v>119</v>
      </c>
      <c r="D85" s="182"/>
      <c r="E85" s="182"/>
      <c r="F85" s="182"/>
      <c r="G85" s="182"/>
      <c r="H85" s="184">
        <v>0</v>
      </c>
      <c r="I85" s="184"/>
      <c r="J85" s="184"/>
      <c r="K85" s="184"/>
      <c r="L85" s="184"/>
      <c r="M85" s="185"/>
      <c r="N85" s="185"/>
      <c r="O85" s="185"/>
      <c r="P85" s="185"/>
      <c r="Q85" s="185"/>
    </row>
    <row r="86" spans="1:22">
      <c r="A86" s="190"/>
      <c r="B86" s="191"/>
      <c r="C86" s="185" t="s">
        <v>120</v>
      </c>
      <c r="D86" s="185"/>
      <c r="E86" s="185"/>
      <c r="F86" s="185"/>
      <c r="G86" s="185"/>
      <c r="H86" s="185"/>
      <c r="I86" s="185"/>
      <c r="J86" s="185"/>
      <c r="K86" s="185"/>
      <c r="L86" s="185"/>
      <c r="M86" s="184">
        <f>SUM(H79:L85)</f>
        <v>0</v>
      </c>
      <c r="N86" s="184"/>
      <c r="O86" s="184"/>
      <c r="P86" s="184"/>
      <c r="Q86" s="184"/>
    </row>
    <row r="87" spans="1:22">
      <c r="A87" s="192"/>
      <c r="B87" s="193"/>
      <c r="C87" s="187" t="s">
        <v>121</v>
      </c>
      <c r="D87" s="187"/>
      <c r="E87" s="187"/>
      <c r="F87" s="187"/>
      <c r="G87" s="187"/>
      <c r="H87" s="187"/>
      <c r="I87" s="187"/>
      <c r="J87" s="187"/>
      <c r="K87" s="187"/>
      <c r="L87" s="187"/>
      <c r="M87" s="161">
        <f>SUM(M77-M86)</f>
        <v>0</v>
      </c>
      <c r="N87" s="161"/>
      <c r="O87" s="161"/>
      <c r="P87" s="161"/>
      <c r="Q87" s="161"/>
    </row>
    <row r="92" spans="1:22">
      <c r="A92" s="137">
        <v>3</v>
      </c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</row>
    <row r="93" spans="1:22">
      <c r="A93" s="141" t="s">
        <v>122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</row>
    <row r="94" spans="1:22">
      <c r="A94" s="148" t="s">
        <v>123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</row>
    <row r="96" spans="1:22">
      <c r="A96" s="37">
        <v>1</v>
      </c>
      <c r="B96" s="151" t="s">
        <v>124</v>
      </c>
      <c r="C96" s="151"/>
      <c r="D96" s="151"/>
      <c r="E96" s="151"/>
      <c r="F96" s="151"/>
      <c r="G96" s="151"/>
      <c r="H96" s="151"/>
      <c r="I96" s="151"/>
      <c r="J96" s="151"/>
      <c r="K96" s="27" t="s">
        <v>62</v>
      </c>
      <c r="L96" s="27"/>
      <c r="M96" s="149">
        <v>0</v>
      </c>
      <c r="N96" s="149"/>
      <c r="O96" s="149"/>
      <c r="P96" s="149"/>
      <c r="Q96" s="150"/>
      <c r="V96" s="35"/>
    </row>
    <row r="97" spans="1:22">
      <c r="A97" s="38">
        <v>2</v>
      </c>
      <c r="B97" s="138" t="s">
        <v>125</v>
      </c>
      <c r="C97" s="138"/>
      <c r="D97" s="138"/>
      <c r="E97" s="138"/>
      <c r="F97" s="138"/>
      <c r="G97" s="138"/>
      <c r="H97" s="138"/>
      <c r="I97" s="138"/>
      <c r="J97" s="138"/>
      <c r="K97" s="6" t="s">
        <v>62</v>
      </c>
      <c r="L97" s="6"/>
      <c r="M97" s="142">
        <v>0</v>
      </c>
      <c r="N97" s="142"/>
      <c r="O97" s="142"/>
      <c r="P97" s="142"/>
      <c r="Q97" s="143"/>
      <c r="V97" s="35"/>
    </row>
    <row r="98" spans="1:22">
      <c r="A98" s="38">
        <v>3</v>
      </c>
      <c r="B98" s="138" t="s">
        <v>126</v>
      </c>
      <c r="C98" s="138"/>
      <c r="D98" s="138"/>
      <c r="E98" s="138"/>
      <c r="F98" s="138"/>
      <c r="G98" s="138"/>
      <c r="H98" s="138"/>
      <c r="I98" s="138"/>
      <c r="J98" s="138"/>
      <c r="K98" s="6" t="s">
        <v>62</v>
      </c>
      <c r="L98" s="6"/>
      <c r="M98" s="142">
        <v>0</v>
      </c>
      <c r="N98" s="142"/>
      <c r="O98" s="142"/>
      <c r="P98" s="142"/>
      <c r="Q98" s="143"/>
      <c r="V98" s="36"/>
    </row>
    <row r="99" spans="1:22">
      <c r="A99" s="38">
        <v>4</v>
      </c>
      <c r="B99" s="138" t="s">
        <v>127</v>
      </c>
      <c r="C99" s="138"/>
      <c r="D99" s="138"/>
      <c r="E99" s="138"/>
      <c r="F99" s="138"/>
      <c r="G99" s="138"/>
      <c r="H99" s="138"/>
      <c r="I99" s="138"/>
      <c r="J99" s="138"/>
      <c r="K99" s="6" t="s">
        <v>62</v>
      </c>
      <c r="L99" s="6"/>
      <c r="M99" s="142">
        <v>0</v>
      </c>
      <c r="N99" s="142"/>
      <c r="O99" s="142"/>
      <c r="P99" s="142"/>
      <c r="Q99" s="143"/>
      <c r="V99" s="35"/>
    </row>
    <row r="100" spans="1:22">
      <c r="A100" s="38">
        <v>5</v>
      </c>
      <c r="B100" s="138" t="s">
        <v>128</v>
      </c>
      <c r="C100" s="138"/>
      <c r="D100" s="138"/>
      <c r="E100" s="138"/>
      <c r="F100" s="138"/>
      <c r="G100" s="138"/>
      <c r="H100" s="138"/>
      <c r="I100" s="138"/>
      <c r="J100" s="138"/>
      <c r="K100" s="6" t="s">
        <v>62</v>
      </c>
      <c r="L100" s="6"/>
      <c r="M100" s="142">
        <v>0</v>
      </c>
      <c r="N100" s="142"/>
      <c r="O100" s="142"/>
      <c r="P100" s="142"/>
      <c r="Q100" s="143"/>
      <c r="V100" s="35"/>
    </row>
    <row r="101" spans="1:22">
      <c r="A101" s="38">
        <v>6</v>
      </c>
      <c r="B101" s="138" t="s">
        <v>129</v>
      </c>
      <c r="C101" s="138"/>
      <c r="D101" s="138"/>
      <c r="E101" s="138"/>
      <c r="F101" s="138"/>
      <c r="G101" s="138"/>
      <c r="H101" s="138"/>
      <c r="I101" s="138"/>
      <c r="J101" s="138"/>
      <c r="K101" s="6" t="s">
        <v>62</v>
      </c>
      <c r="L101" s="6"/>
      <c r="M101" s="142">
        <v>0</v>
      </c>
      <c r="N101" s="142"/>
      <c r="O101" s="142"/>
      <c r="P101" s="142"/>
      <c r="Q101" s="143"/>
      <c r="V101" s="36"/>
    </row>
    <row r="102" spans="1:22">
      <c r="A102" s="38">
        <v>7</v>
      </c>
      <c r="B102" s="138" t="s">
        <v>130</v>
      </c>
      <c r="C102" s="138"/>
      <c r="D102" s="138"/>
      <c r="E102" s="138"/>
      <c r="F102" s="138"/>
      <c r="G102" s="138"/>
      <c r="H102" s="138"/>
      <c r="I102" s="138"/>
      <c r="J102" s="138"/>
      <c r="K102" s="6" t="s">
        <v>62</v>
      </c>
      <c r="L102" s="6"/>
      <c r="M102" s="146">
        <f>24000+24000</f>
        <v>48000</v>
      </c>
      <c r="N102" s="146"/>
      <c r="O102" s="146"/>
      <c r="P102" s="146"/>
      <c r="Q102" s="147"/>
      <c r="V102" s="35"/>
    </row>
    <row r="103" spans="1:22">
      <c r="A103" s="38">
        <v>8</v>
      </c>
      <c r="B103" s="138" t="s">
        <v>131</v>
      </c>
      <c r="C103" s="138"/>
      <c r="D103" s="138"/>
      <c r="E103" s="138"/>
      <c r="F103" s="138"/>
      <c r="G103" s="138"/>
      <c r="H103" s="138"/>
      <c r="I103" s="138"/>
      <c r="J103" s="138"/>
      <c r="K103" s="6" t="s">
        <v>62</v>
      </c>
      <c r="L103" s="6"/>
      <c r="M103" s="142">
        <v>0</v>
      </c>
      <c r="N103" s="142"/>
      <c r="O103" s="142"/>
      <c r="P103" s="142"/>
      <c r="Q103" s="143"/>
      <c r="V103" s="35"/>
    </row>
    <row r="104" spans="1:22">
      <c r="A104" s="38">
        <v>9</v>
      </c>
      <c r="B104" s="138" t="s">
        <v>132</v>
      </c>
      <c r="C104" s="138"/>
      <c r="D104" s="138"/>
      <c r="E104" s="138"/>
      <c r="F104" s="138"/>
      <c r="G104" s="138"/>
      <c r="H104" s="138"/>
      <c r="I104" s="138"/>
      <c r="J104" s="138"/>
      <c r="K104" s="6" t="s">
        <v>62</v>
      </c>
      <c r="L104" s="6"/>
      <c r="M104" s="142">
        <v>0</v>
      </c>
      <c r="N104" s="142"/>
      <c r="O104" s="142"/>
      <c r="P104" s="142"/>
      <c r="Q104" s="143"/>
      <c r="V104" s="35"/>
    </row>
    <row r="105" spans="1:22">
      <c r="A105" s="38">
        <v>10</v>
      </c>
      <c r="B105" s="138" t="s">
        <v>133</v>
      </c>
      <c r="C105" s="138"/>
      <c r="D105" s="138"/>
      <c r="E105" s="138"/>
      <c r="F105" s="138"/>
      <c r="G105" s="138"/>
      <c r="H105" s="138"/>
      <c r="I105" s="138"/>
      <c r="J105" s="138"/>
      <c r="K105" s="6" t="s">
        <v>62</v>
      </c>
      <c r="L105" s="6"/>
      <c r="M105" s="142">
        <v>0</v>
      </c>
      <c r="N105" s="142"/>
      <c r="O105" s="142"/>
      <c r="P105" s="142"/>
      <c r="Q105" s="143"/>
      <c r="V105" s="35"/>
    </row>
    <row r="106" spans="1:22">
      <c r="A106" s="139" t="s">
        <v>134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39" t="s">
        <v>62</v>
      </c>
      <c r="L106" s="9"/>
      <c r="M106" s="144">
        <f>SUM(M96:Q105)</f>
        <v>48000</v>
      </c>
      <c r="N106" s="144"/>
      <c r="O106" s="144"/>
      <c r="P106" s="144"/>
      <c r="Q106" s="145"/>
    </row>
    <row r="108" spans="1:22">
      <c r="A108" s="40" t="s">
        <v>135</v>
      </c>
    </row>
    <row r="111" spans="1:22">
      <c r="A111" s="141" t="s">
        <v>136</v>
      </c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</row>
    <row r="113" spans="1:17">
      <c r="A113" s="43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42"/>
    </row>
    <row r="114" spans="1:17">
      <c r="A114" s="44">
        <v>1</v>
      </c>
      <c r="B114" s="6" t="s">
        <v>137</v>
      </c>
      <c r="C114" s="6"/>
      <c r="D114" s="119">
        <v>6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7"/>
    </row>
    <row r="115" spans="1:17">
      <c r="A115" s="44"/>
      <c r="B115" s="6"/>
      <c r="C115" s="6"/>
      <c r="D115" s="11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7"/>
    </row>
    <row r="116" spans="1:17">
      <c r="A116" s="44"/>
      <c r="B116" s="6"/>
      <c r="C116" s="6"/>
      <c r="D116" s="119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7"/>
    </row>
    <row r="117" spans="1:17">
      <c r="A117" s="44"/>
      <c r="B117" s="6"/>
      <c r="C117" s="6"/>
      <c r="D117" s="119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7"/>
    </row>
    <row r="118" spans="1:17">
      <c r="A118" s="44"/>
      <c r="B118" s="6"/>
      <c r="C118" s="6"/>
      <c r="D118" s="119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7"/>
    </row>
    <row r="119" spans="1:17">
      <c r="A119" s="44">
        <v>2</v>
      </c>
      <c r="B119" s="6" t="s">
        <v>138</v>
      </c>
      <c r="C119" s="6"/>
      <c r="D119" s="119">
        <v>7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7"/>
    </row>
    <row r="120" spans="1:17">
      <c r="A120" s="44"/>
      <c r="B120" s="6"/>
      <c r="C120" s="6"/>
      <c r="D120" s="119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7"/>
    </row>
    <row r="121" spans="1:17">
      <c r="A121" s="44"/>
      <c r="B121" s="6"/>
      <c r="C121" s="6"/>
      <c r="D121" s="119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7"/>
    </row>
    <row r="122" spans="1:17">
      <c r="A122" s="44"/>
      <c r="B122" s="6"/>
      <c r="C122" s="6"/>
      <c r="D122" s="119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7"/>
    </row>
    <row r="123" spans="1:17">
      <c r="A123" s="44"/>
      <c r="B123" s="6"/>
      <c r="C123" s="6"/>
      <c r="D123" s="119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7"/>
    </row>
    <row r="124" spans="1:17">
      <c r="A124" s="44">
        <v>3</v>
      </c>
      <c r="B124" s="6" t="s">
        <v>139</v>
      </c>
      <c r="C124" s="6"/>
      <c r="D124" s="119">
        <v>8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7"/>
    </row>
    <row r="125" spans="1:17">
      <c r="A125" s="44"/>
      <c r="B125" s="6"/>
      <c r="C125" s="6"/>
      <c r="D125" s="119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7"/>
    </row>
    <row r="126" spans="1:17">
      <c r="A126" s="44"/>
      <c r="B126" s="6"/>
      <c r="C126" s="6"/>
      <c r="D126" s="11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7"/>
    </row>
    <row r="127" spans="1:17">
      <c r="A127" s="44"/>
      <c r="B127" s="6"/>
      <c r="C127" s="6"/>
      <c r="D127" s="119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7"/>
    </row>
    <row r="128" spans="1:17">
      <c r="A128" s="44"/>
      <c r="B128" s="6"/>
      <c r="C128" s="6"/>
      <c r="D128" s="119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7"/>
    </row>
    <row r="129" spans="1:17">
      <c r="A129" s="44">
        <v>4</v>
      </c>
      <c r="B129" s="6" t="s">
        <v>140</v>
      </c>
      <c r="C129" s="6"/>
      <c r="D129" s="119">
        <v>9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7"/>
    </row>
    <row r="130" spans="1:17">
      <c r="A130" s="44"/>
      <c r="B130" s="6"/>
      <c r="C130" s="6"/>
      <c r="D130" s="119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7"/>
    </row>
    <row r="131" spans="1:17">
      <c r="A131" s="44"/>
      <c r="B131" s="6"/>
      <c r="C131" s="6"/>
      <c r="D131" s="119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7"/>
    </row>
    <row r="132" spans="1:17">
      <c r="A132" s="44"/>
      <c r="B132" s="6"/>
      <c r="C132" s="6"/>
      <c r="D132" s="119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7"/>
    </row>
    <row r="133" spans="1:17">
      <c r="A133" s="44"/>
      <c r="B133" s="6"/>
      <c r="C133" s="6"/>
      <c r="D133" s="119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7"/>
    </row>
    <row r="134" spans="1:17">
      <c r="A134" s="44">
        <v>5</v>
      </c>
      <c r="B134" s="1" t="s">
        <v>141</v>
      </c>
      <c r="C134" s="6"/>
      <c r="D134" s="119">
        <v>10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7"/>
    </row>
    <row r="135" spans="1:17">
      <c r="A135" s="44"/>
      <c r="B135" s="6"/>
      <c r="C135" s="6"/>
      <c r="D135" s="119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7"/>
    </row>
    <row r="136" spans="1:17">
      <c r="A136" s="44"/>
      <c r="B136" s="6"/>
      <c r="C136" s="6"/>
      <c r="D136" s="11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7"/>
    </row>
    <row r="137" spans="1:17">
      <c r="A137" s="45"/>
      <c r="B137" s="9"/>
      <c r="C137" s="9"/>
      <c r="D137" s="2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</row>
    <row r="138" spans="1:17">
      <c r="A138" s="40" t="s">
        <v>142</v>
      </c>
    </row>
    <row r="139" spans="1:17">
      <c r="A139" s="40"/>
    </row>
    <row r="140" spans="1:17">
      <c r="A140" s="137">
        <v>4</v>
      </c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</row>
  </sheetData>
  <mergeCells count="197">
    <mergeCell ref="A59:C59"/>
    <mergeCell ref="A66:C66"/>
    <mergeCell ref="A67:C67"/>
    <mergeCell ref="A68:C68"/>
    <mergeCell ref="D65:E65"/>
    <mergeCell ref="F65:K65"/>
    <mergeCell ref="D69:E69"/>
    <mergeCell ref="F69:K69"/>
    <mergeCell ref="A61:C61"/>
    <mergeCell ref="A62:C62"/>
    <mergeCell ref="A63:C63"/>
    <mergeCell ref="A64:C64"/>
    <mergeCell ref="A65:C65"/>
    <mergeCell ref="A69:C69"/>
    <mergeCell ref="A70:C70"/>
    <mergeCell ref="A71:C71"/>
    <mergeCell ref="M87:Q87"/>
    <mergeCell ref="C87:L87"/>
    <mergeCell ref="H79:L79"/>
    <mergeCell ref="H80:L80"/>
    <mergeCell ref="H81:L81"/>
    <mergeCell ref="H82:L82"/>
    <mergeCell ref="H83:L83"/>
    <mergeCell ref="H84:L84"/>
    <mergeCell ref="A77:B87"/>
    <mergeCell ref="H85:L85"/>
    <mergeCell ref="C79:G79"/>
    <mergeCell ref="C81:G81"/>
    <mergeCell ref="C82:G82"/>
    <mergeCell ref="C83:G83"/>
    <mergeCell ref="C84:G84"/>
    <mergeCell ref="C78:Q78"/>
    <mergeCell ref="M86:Q86"/>
    <mergeCell ref="M79:Q85"/>
    <mergeCell ref="L70:Q70"/>
    <mergeCell ref="D71:E71"/>
    <mergeCell ref="F71:K71"/>
    <mergeCell ref="L71:Q71"/>
    <mergeCell ref="M76:Q76"/>
    <mergeCell ref="H76:L76"/>
    <mergeCell ref="C76:G76"/>
    <mergeCell ref="M77:Q77"/>
    <mergeCell ref="C77:L77"/>
    <mergeCell ref="C86:L86"/>
    <mergeCell ref="C80:G80"/>
    <mergeCell ref="C85:G85"/>
    <mergeCell ref="A74:Q74"/>
    <mergeCell ref="A76:B76"/>
    <mergeCell ref="D70:E70"/>
    <mergeCell ref="F70:K70"/>
    <mergeCell ref="L53:Q53"/>
    <mergeCell ref="F53:K53"/>
    <mergeCell ref="D53:E53"/>
    <mergeCell ref="D60:E60"/>
    <mergeCell ref="F60:K60"/>
    <mergeCell ref="L60:Q60"/>
    <mergeCell ref="A53:C53"/>
    <mergeCell ref="L54:Q54"/>
    <mergeCell ref="D55:E55"/>
    <mergeCell ref="F55:K55"/>
    <mergeCell ref="L55:Q55"/>
    <mergeCell ref="D54:E54"/>
    <mergeCell ref="F54:K54"/>
    <mergeCell ref="A60:C60"/>
    <mergeCell ref="D56:E56"/>
    <mergeCell ref="F56:K56"/>
    <mergeCell ref="F59:K59"/>
    <mergeCell ref="L59:Q59"/>
    <mergeCell ref="D64:E64"/>
    <mergeCell ref="F64:K64"/>
    <mergeCell ref="L64:Q64"/>
    <mergeCell ref="L56:Q56"/>
    <mergeCell ref="L69:Q69"/>
    <mergeCell ref="D66:E66"/>
    <mergeCell ref="F66:K66"/>
    <mergeCell ref="L66:Q66"/>
    <mergeCell ref="D67:E67"/>
    <mergeCell ref="F67:K67"/>
    <mergeCell ref="L67:Q67"/>
    <mergeCell ref="D68:E68"/>
    <mergeCell ref="F68:K68"/>
    <mergeCell ref="L68:Q68"/>
    <mergeCell ref="L52:Q52"/>
    <mergeCell ref="A48:Q48"/>
    <mergeCell ref="L65:Q65"/>
    <mergeCell ref="D62:E62"/>
    <mergeCell ref="F62:K62"/>
    <mergeCell ref="L62:Q62"/>
    <mergeCell ref="D63:E63"/>
    <mergeCell ref="F63:K63"/>
    <mergeCell ref="L63:Q63"/>
    <mergeCell ref="L61:Q61"/>
    <mergeCell ref="D58:E58"/>
    <mergeCell ref="F58:K58"/>
    <mergeCell ref="L58:Q58"/>
    <mergeCell ref="D59:E59"/>
    <mergeCell ref="D57:E57"/>
    <mergeCell ref="F57:K57"/>
    <mergeCell ref="L57:Q57"/>
    <mergeCell ref="D61:E61"/>
    <mergeCell ref="F61:K61"/>
    <mergeCell ref="A54:C54"/>
    <mergeCell ref="A55:C55"/>
    <mergeCell ref="A56:C56"/>
    <mergeCell ref="A57:C57"/>
    <mergeCell ref="A58:C58"/>
    <mergeCell ref="A1:Q1"/>
    <mergeCell ref="L4:Q4"/>
    <mergeCell ref="B4:K4"/>
    <mergeCell ref="B5:K5"/>
    <mergeCell ref="B6:K6"/>
    <mergeCell ref="B7:K7"/>
    <mergeCell ref="B8:K8"/>
    <mergeCell ref="B9:K9"/>
    <mergeCell ref="A52:C52"/>
    <mergeCell ref="D52:E52"/>
    <mergeCell ref="F52:K52"/>
    <mergeCell ref="B10:K10"/>
    <mergeCell ref="B11:K11"/>
    <mergeCell ref="B12:K12"/>
    <mergeCell ref="B13:K13"/>
    <mergeCell ref="C50:D50"/>
    <mergeCell ref="B14:K14"/>
    <mergeCell ref="B15:K15"/>
    <mergeCell ref="F26:K26"/>
    <mergeCell ref="F27:K27"/>
    <mergeCell ref="F28:K28"/>
    <mergeCell ref="F29:K29"/>
    <mergeCell ref="F23:K23"/>
    <mergeCell ref="F24:K24"/>
    <mergeCell ref="L5:Q5"/>
    <mergeCell ref="L6:Q6"/>
    <mergeCell ref="L7:Q7"/>
    <mergeCell ref="L8:Q8"/>
    <mergeCell ref="L17:Q17"/>
    <mergeCell ref="L18:Q18"/>
    <mergeCell ref="B16:K16"/>
    <mergeCell ref="B17:K17"/>
    <mergeCell ref="L9:Q9"/>
    <mergeCell ref="L10:Q10"/>
    <mergeCell ref="L11:Q11"/>
    <mergeCell ref="L12:Q12"/>
    <mergeCell ref="L13:Q13"/>
    <mergeCell ref="L14:Q14"/>
    <mergeCell ref="L15:Q15"/>
    <mergeCell ref="L16:Q16"/>
    <mergeCell ref="A38:Q38"/>
    <mergeCell ref="A47:Q47"/>
    <mergeCell ref="H41:Q41"/>
    <mergeCell ref="H44:Q44"/>
    <mergeCell ref="H45:Q45"/>
    <mergeCell ref="H46:Q46"/>
    <mergeCell ref="A2:Q2"/>
    <mergeCell ref="A37:Q37"/>
    <mergeCell ref="B31:K31"/>
    <mergeCell ref="B32:K32"/>
    <mergeCell ref="F21:K21"/>
    <mergeCell ref="F22:K22"/>
    <mergeCell ref="B33:K33"/>
    <mergeCell ref="B30:K30"/>
    <mergeCell ref="L19:Q19"/>
    <mergeCell ref="F20:K20"/>
    <mergeCell ref="M30:Q30"/>
    <mergeCell ref="M31:Q31"/>
    <mergeCell ref="M32:Q32"/>
    <mergeCell ref="M33:Q33"/>
    <mergeCell ref="B18:K18"/>
    <mergeCell ref="B19:K19"/>
    <mergeCell ref="L20:Q29"/>
    <mergeCell ref="F25:K25"/>
    <mergeCell ref="A92:Q92"/>
    <mergeCell ref="A93:Q93"/>
    <mergeCell ref="A94:Q94"/>
    <mergeCell ref="M100:Q100"/>
    <mergeCell ref="M96:Q96"/>
    <mergeCell ref="M97:Q97"/>
    <mergeCell ref="M98:Q98"/>
    <mergeCell ref="M99:Q99"/>
    <mergeCell ref="B100:J100"/>
    <mergeCell ref="B96:J96"/>
    <mergeCell ref="B97:J97"/>
    <mergeCell ref="B98:J98"/>
    <mergeCell ref="B99:J99"/>
    <mergeCell ref="A140:Q140"/>
    <mergeCell ref="B104:J104"/>
    <mergeCell ref="B105:J105"/>
    <mergeCell ref="A106:J106"/>
    <mergeCell ref="A111:Q111"/>
    <mergeCell ref="M105:Q105"/>
    <mergeCell ref="M106:Q106"/>
    <mergeCell ref="M101:Q101"/>
    <mergeCell ref="M102:Q102"/>
    <mergeCell ref="M103:Q103"/>
    <mergeCell ref="M104:Q104"/>
    <mergeCell ref="B101:J101"/>
    <mergeCell ref="B102:J102"/>
    <mergeCell ref="B103:J103"/>
  </mergeCells>
  <phoneticPr fontId="0" type="noConversion"/>
  <pageMargins left="0.75" right="0.4" top="1" bottom="0.25" header="0.5" footer="0.5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96"/>
  <sheetViews>
    <sheetView topLeftCell="A7" workbookViewId="0">
      <selection activeCell="AB75" sqref="AB75"/>
    </sheetView>
  </sheetViews>
  <sheetFormatPr defaultColWidth="9.140625" defaultRowHeight="15.75"/>
  <cols>
    <col min="1" max="1" width="4.28515625" style="47" customWidth="1"/>
    <col min="2" max="2" width="3.5703125" style="1" customWidth="1"/>
    <col min="3" max="3" width="8.85546875" style="1" customWidth="1"/>
    <col min="4" max="4" width="8.42578125" style="1" customWidth="1"/>
    <col min="5" max="5" width="9" style="1" customWidth="1"/>
    <col min="6" max="6" width="10.7109375" style="1" customWidth="1"/>
    <col min="7" max="7" width="11.28515625" style="1" customWidth="1"/>
    <col min="8" max="9" width="3.5703125" style="1" customWidth="1"/>
    <col min="10" max="14" width="2.7109375" style="1" bestFit="1" customWidth="1"/>
    <col min="15" max="15" width="3.28515625" style="1" customWidth="1"/>
    <col min="16" max="21" width="2.7109375" style="1" bestFit="1" customWidth="1"/>
    <col min="22" max="22" width="9.140625" style="1"/>
    <col min="23" max="23" width="9.85546875" style="1" customWidth="1"/>
    <col min="24" max="24" width="11.7109375" style="1" customWidth="1"/>
    <col min="25" max="16384" width="9.140625" style="1"/>
  </cols>
  <sheetData>
    <row r="1" spans="1:21" ht="15.75" customHeight="1">
      <c r="A1" s="198" t="s">
        <v>143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</row>
    <row r="2" spans="1:21">
      <c r="A2" s="135" t="s">
        <v>144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4" spans="1:21" ht="18.75">
      <c r="A4" s="48" t="s">
        <v>83</v>
      </c>
      <c r="E4" s="179" t="s">
        <v>4</v>
      </c>
      <c r="F4" s="179"/>
      <c r="G4" s="179"/>
      <c r="H4" s="123" t="s">
        <v>84</v>
      </c>
      <c r="J4" s="12">
        <f>'Page # 1'!C22</f>
        <v>5</v>
      </c>
      <c r="K4" s="12">
        <f>'Page # 1'!D22</f>
        <v>8</v>
      </c>
      <c r="L4" s="12">
        <f>'Page # 1'!E22</f>
        <v>6</v>
      </c>
      <c r="M4" s="12">
        <f>'Page # 1'!F22</f>
        <v>2</v>
      </c>
      <c r="N4" s="12">
        <v>5</v>
      </c>
      <c r="O4" s="12">
        <f>'Page # 1'!H22</f>
        <v>8</v>
      </c>
      <c r="P4" s="12">
        <f>'Page # 1'!I22</f>
        <v>6</v>
      </c>
      <c r="Q4" s="12">
        <f>'Page # 1'!J22</f>
        <v>8</v>
      </c>
      <c r="R4" s="12">
        <f>'Page # 1'!K22</f>
        <v>1</v>
      </c>
      <c r="S4" s="12">
        <f>'Page # 1'!L22</f>
        <v>1</v>
      </c>
      <c r="T4" s="12">
        <f>'Page # 1'!M22</f>
        <v>6</v>
      </c>
      <c r="U4" s="12">
        <f>'Page # 1'!N22</f>
        <v>1</v>
      </c>
    </row>
    <row r="6" spans="1:21">
      <c r="A6" s="47" t="s">
        <v>145</v>
      </c>
      <c r="B6" s="34" t="s">
        <v>146</v>
      </c>
      <c r="C6" s="49" t="s">
        <v>147</v>
      </c>
      <c r="D6" s="49"/>
      <c r="G6" s="4"/>
      <c r="O6" s="1" t="s">
        <v>62</v>
      </c>
      <c r="P6" s="194">
        <v>0</v>
      </c>
      <c r="Q6" s="194"/>
      <c r="R6" s="194"/>
      <c r="S6" s="194"/>
      <c r="T6" s="194"/>
      <c r="U6" s="194"/>
    </row>
    <row r="7" spans="1:21">
      <c r="P7" s="194"/>
      <c r="Q7" s="194"/>
      <c r="R7" s="194"/>
      <c r="S7" s="194"/>
      <c r="T7" s="194"/>
      <c r="U7" s="194"/>
    </row>
    <row r="8" spans="1:21">
      <c r="B8" s="34" t="s">
        <v>148</v>
      </c>
      <c r="C8" s="49" t="s">
        <v>149</v>
      </c>
      <c r="D8" s="49"/>
      <c r="O8" s="1" t="s">
        <v>62</v>
      </c>
      <c r="P8" s="195">
        <v>0</v>
      </c>
      <c r="Q8" s="195"/>
      <c r="R8" s="195"/>
      <c r="S8" s="195"/>
      <c r="T8" s="195"/>
      <c r="U8" s="195"/>
    </row>
    <row r="9" spans="1:21">
      <c r="C9" s="34" t="s">
        <v>150</v>
      </c>
      <c r="D9" s="34"/>
      <c r="F9" s="34"/>
      <c r="G9" s="34" t="s">
        <v>151</v>
      </c>
      <c r="H9" s="34"/>
      <c r="P9" s="194"/>
      <c r="Q9" s="194"/>
      <c r="R9" s="194"/>
      <c r="S9" s="194"/>
      <c r="T9" s="194"/>
      <c r="U9" s="194"/>
    </row>
    <row r="10" spans="1:21">
      <c r="C10" s="4"/>
      <c r="G10" s="4"/>
      <c r="P10" s="194"/>
      <c r="Q10" s="194"/>
      <c r="R10" s="194"/>
      <c r="S10" s="194"/>
      <c r="T10" s="194"/>
      <c r="U10" s="194"/>
    </row>
    <row r="11" spans="1:21">
      <c r="C11" s="4"/>
      <c r="P11" s="194"/>
      <c r="Q11" s="194"/>
      <c r="R11" s="194"/>
      <c r="S11" s="194"/>
      <c r="T11" s="194"/>
      <c r="U11" s="194"/>
    </row>
    <row r="12" spans="1:21">
      <c r="P12" s="194"/>
      <c r="Q12" s="194"/>
      <c r="R12" s="194"/>
      <c r="S12" s="194"/>
      <c r="T12" s="194"/>
      <c r="U12" s="194"/>
    </row>
    <row r="13" spans="1:21">
      <c r="A13" s="47" t="s">
        <v>152</v>
      </c>
      <c r="B13" s="49" t="s">
        <v>153</v>
      </c>
      <c r="O13" s="1" t="s">
        <v>62</v>
      </c>
      <c r="P13" s="194">
        <v>560000</v>
      </c>
      <c r="Q13" s="194"/>
      <c r="R13" s="194"/>
      <c r="S13" s="194"/>
      <c r="T13" s="194"/>
      <c r="U13" s="194"/>
    </row>
    <row r="14" spans="1:21">
      <c r="B14" s="34" t="s">
        <v>154</v>
      </c>
      <c r="P14" s="194"/>
      <c r="Q14" s="194"/>
      <c r="R14" s="194"/>
      <c r="S14" s="194"/>
      <c r="T14" s="194"/>
      <c r="U14" s="194"/>
    </row>
    <row r="15" spans="1:21">
      <c r="B15" s="4"/>
      <c r="C15" s="4"/>
      <c r="P15" s="194"/>
      <c r="Q15" s="194"/>
      <c r="R15" s="194"/>
      <c r="S15" s="194"/>
      <c r="T15" s="194"/>
      <c r="U15" s="194"/>
    </row>
    <row r="16" spans="1:21">
      <c r="B16" s="4"/>
      <c r="C16" s="4"/>
      <c r="P16" s="194"/>
      <c r="Q16" s="194"/>
      <c r="R16" s="194"/>
      <c r="S16" s="194"/>
      <c r="T16" s="194"/>
      <c r="U16" s="194"/>
    </row>
    <row r="17" spans="1:21">
      <c r="C17" s="4"/>
      <c r="P17" s="194"/>
      <c r="Q17" s="194"/>
      <c r="R17" s="194"/>
      <c r="S17" s="194"/>
      <c r="T17" s="194"/>
      <c r="U17" s="194"/>
    </row>
    <row r="18" spans="1:21">
      <c r="C18" s="4"/>
      <c r="P18" s="194"/>
      <c r="Q18" s="194"/>
      <c r="R18" s="194"/>
      <c r="S18" s="194"/>
      <c r="T18" s="194"/>
      <c r="U18" s="194"/>
    </row>
    <row r="19" spans="1:21">
      <c r="A19" s="47" t="s">
        <v>155</v>
      </c>
      <c r="B19" s="49" t="s">
        <v>156</v>
      </c>
      <c r="O19" s="1" t="s">
        <v>62</v>
      </c>
      <c r="P19" s="194">
        <v>0</v>
      </c>
      <c r="Q19" s="194"/>
      <c r="R19" s="194"/>
      <c r="S19" s="194"/>
      <c r="T19" s="194"/>
      <c r="U19" s="194"/>
    </row>
    <row r="20" spans="1:21">
      <c r="B20" s="34" t="s">
        <v>157</v>
      </c>
      <c r="P20" s="194"/>
      <c r="Q20" s="194"/>
      <c r="R20" s="194"/>
      <c r="S20" s="194"/>
      <c r="T20" s="194"/>
      <c r="U20" s="194"/>
    </row>
    <row r="21" spans="1:21">
      <c r="P21" s="194"/>
      <c r="Q21" s="194"/>
      <c r="R21" s="194"/>
      <c r="S21" s="194"/>
      <c r="T21" s="194"/>
      <c r="U21" s="194"/>
    </row>
    <row r="22" spans="1:21">
      <c r="P22" s="194"/>
      <c r="Q22" s="194"/>
      <c r="R22" s="194"/>
      <c r="S22" s="194"/>
      <c r="T22" s="194"/>
      <c r="U22" s="194"/>
    </row>
    <row r="23" spans="1:21">
      <c r="P23" s="194"/>
      <c r="Q23" s="194"/>
      <c r="R23" s="194"/>
      <c r="S23" s="194"/>
      <c r="T23" s="194"/>
      <c r="U23" s="194"/>
    </row>
    <row r="24" spans="1:21">
      <c r="P24" s="194"/>
      <c r="Q24" s="194"/>
      <c r="R24" s="194"/>
      <c r="S24" s="194"/>
      <c r="T24" s="194"/>
      <c r="U24" s="194"/>
    </row>
    <row r="25" spans="1:21">
      <c r="A25" s="47" t="s">
        <v>158</v>
      </c>
      <c r="B25" s="49" t="s">
        <v>159</v>
      </c>
      <c r="P25" s="194"/>
      <c r="Q25" s="194"/>
      <c r="R25" s="194"/>
      <c r="S25" s="194"/>
      <c r="T25" s="194"/>
      <c r="U25" s="194"/>
    </row>
    <row r="26" spans="1:21">
      <c r="B26" s="1" t="s">
        <v>146</v>
      </c>
      <c r="C26" s="34" t="s">
        <v>160</v>
      </c>
      <c r="D26" s="71"/>
      <c r="E26" s="4"/>
      <c r="F26" s="4"/>
      <c r="G26" s="4"/>
      <c r="H26" s="1" t="s">
        <v>62</v>
      </c>
      <c r="I26" s="194">
        <v>0</v>
      </c>
      <c r="J26" s="194"/>
      <c r="K26" s="194"/>
      <c r="L26" s="194"/>
      <c r="M26" s="194"/>
      <c r="P26" s="194"/>
      <c r="Q26" s="194"/>
      <c r="R26" s="194"/>
      <c r="S26" s="194"/>
      <c r="T26" s="194"/>
      <c r="U26" s="194"/>
    </row>
    <row r="27" spans="1:21">
      <c r="B27" s="1" t="s">
        <v>148</v>
      </c>
      <c r="C27" s="2" t="s">
        <v>161</v>
      </c>
      <c r="D27" s="4"/>
      <c r="E27" s="4"/>
      <c r="F27" s="4"/>
      <c r="H27" s="1" t="s">
        <v>62</v>
      </c>
      <c r="I27" s="194">
        <v>0</v>
      </c>
      <c r="J27" s="194"/>
      <c r="K27" s="194"/>
      <c r="L27" s="194"/>
      <c r="M27" s="194"/>
      <c r="P27" s="194"/>
      <c r="Q27" s="194"/>
      <c r="R27" s="194"/>
      <c r="S27" s="194"/>
      <c r="T27" s="194"/>
      <c r="U27" s="194"/>
    </row>
    <row r="28" spans="1:21">
      <c r="B28" s="1" t="s">
        <v>162</v>
      </c>
      <c r="C28" s="34" t="s">
        <v>163</v>
      </c>
      <c r="D28" s="4"/>
      <c r="F28" s="4"/>
      <c r="G28" s="4"/>
      <c r="H28" s="1" t="s">
        <v>62</v>
      </c>
      <c r="I28" s="194">
        <v>50000</v>
      </c>
      <c r="J28" s="194"/>
      <c r="K28" s="194"/>
      <c r="L28" s="194"/>
      <c r="M28" s="194"/>
      <c r="P28" s="194"/>
      <c r="Q28" s="194"/>
      <c r="R28" s="194"/>
      <c r="S28" s="194"/>
      <c r="T28" s="194"/>
      <c r="U28" s="194"/>
    </row>
    <row r="29" spans="1:21">
      <c r="B29" s="1" t="s">
        <v>164</v>
      </c>
      <c r="C29" s="34" t="s">
        <v>165</v>
      </c>
      <c r="D29" s="4"/>
      <c r="E29" s="4"/>
      <c r="F29" s="4"/>
      <c r="G29" s="4"/>
      <c r="H29" s="1" t="s">
        <v>62</v>
      </c>
      <c r="I29" s="194">
        <v>0</v>
      </c>
      <c r="J29" s="194"/>
      <c r="K29" s="194"/>
      <c r="L29" s="194"/>
      <c r="M29" s="194"/>
      <c r="P29" s="194"/>
      <c r="Q29" s="194"/>
      <c r="R29" s="194"/>
      <c r="S29" s="194"/>
      <c r="T29" s="194"/>
      <c r="U29" s="194"/>
    </row>
    <row r="30" spans="1:21">
      <c r="B30" s="1" t="s">
        <v>166</v>
      </c>
      <c r="C30" s="34" t="s">
        <v>167</v>
      </c>
      <c r="D30" s="4"/>
      <c r="E30" s="4"/>
      <c r="F30" s="4"/>
      <c r="G30" s="4"/>
      <c r="H30" s="1" t="s">
        <v>62</v>
      </c>
      <c r="I30" s="194">
        <f>44000+48000</f>
        <v>92000</v>
      </c>
      <c r="J30" s="194"/>
      <c r="K30" s="194"/>
      <c r="L30" s="194"/>
      <c r="M30" s="194"/>
      <c r="P30" s="194"/>
      <c r="Q30" s="194"/>
      <c r="R30" s="194"/>
      <c r="S30" s="194"/>
      <c r="T30" s="194"/>
      <c r="U30" s="194"/>
    </row>
    <row r="31" spans="1:21">
      <c r="I31" s="137" t="s">
        <v>120</v>
      </c>
      <c r="J31" s="137"/>
      <c r="K31" s="137"/>
      <c r="L31" s="137"/>
      <c r="M31" s="137"/>
      <c r="O31" s="1" t="s">
        <v>62</v>
      </c>
      <c r="P31" s="194">
        <f>SUM(I26:M30)</f>
        <v>142000</v>
      </c>
      <c r="Q31" s="194"/>
      <c r="R31" s="194"/>
      <c r="S31" s="194"/>
      <c r="T31" s="194"/>
      <c r="U31" s="194"/>
    </row>
    <row r="32" spans="1:21">
      <c r="P32" s="194"/>
      <c r="Q32" s="194"/>
      <c r="R32" s="194"/>
      <c r="S32" s="194"/>
      <c r="T32" s="194"/>
      <c r="U32" s="194"/>
    </row>
    <row r="33" spans="1:21">
      <c r="A33" s="47" t="s">
        <v>168</v>
      </c>
      <c r="B33" s="49" t="s">
        <v>169</v>
      </c>
      <c r="F33" s="4"/>
      <c r="O33" s="1" t="s">
        <v>62</v>
      </c>
      <c r="P33" s="194">
        <v>0</v>
      </c>
      <c r="Q33" s="194"/>
      <c r="R33" s="194"/>
      <c r="S33" s="194"/>
      <c r="T33" s="194"/>
      <c r="U33" s="194"/>
    </row>
    <row r="34" spans="1:21">
      <c r="B34" s="34" t="s">
        <v>170</v>
      </c>
      <c r="P34" s="194"/>
      <c r="Q34" s="194"/>
      <c r="R34" s="194"/>
      <c r="S34" s="194"/>
      <c r="T34" s="194"/>
      <c r="U34" s="194"/>
    </row>
    <row r="35" spans="1:21">
      <c r="B35" s="1" t="s">
        <v>171</v>
      </c>
      <c r="P35" s="194"/>
      <c r="Q35" s="194"/>
      <c r="R35" s="194"/>
      <c r="S35" s="194"/>
      <c r="T35" s="194"/>
      <c r="U35" s="194"/>
    </row>
    <row r="36" spans="1:21">
      <c r="A36" s="47" t="s">
        <v>172</v>
      </c>
      <c r="B36" s="49" t="s">
        <v>173</v>
      </c>
      <c r="F36" s="4" t="s">
        <v>174</v>
      </c>
      <c r="G36" s="4"/>
      <c r="O36" s="1" t="s">
        <v>62</v>
      </c>
      <c r="P36" s="196" t="s">
        <v>175</v>
      </c>
      <c r="Q36" s="196"/>
      <c r="R36" s="196"/>
      <c r="S36" s="196"/>
      <c r="T36" s="196"/>
      <c r="U36" s="196"/>
    </row>
    <row r="37" spans="1:21">
      <c r="P37" s="194"/>
      <c r="Q37" s="194"/>
      <c r="R37" s="194"/>
      <c r="S37" s="194"/>
      <c r="T37" s="194"/>
      <c r="U37" s="194"/>
    </row>
    <row r="38" spans="1:21">
      <c r="A38" s="47" t="s">
        <v>176</v>
      </c>
      <c r="B38" s="49" t="s">
        <v>177</v>
      </c>
      <c r="E38" s="4"/>
      <c r="F38" s="4"/>
      <c r="G38" s="4"/>
      <c r="O38" s="1" t="s">
        <v>62</v>
      </c>
      <c r="P38" s="194">
        <v>100000</v>
      </c>
      <c r="Q38" s="194"/>
      <c r="R38" s="194"/>
      <c r="S38" s="194"/>
      <c r="T38" s="194"/>
      <c r="U38" s="194"/>
    </row>
    <row r="39" spans="1:21">
      <c r="P39" s="194"/>
      <c r="Q39" s="194"/>
      <c r="R39" s="194"/>
      <c r="S39" s="194"/>
      <c r="T39" s="194"/>
      <c r="U39" s="194"/>
    </row>
    <row r="40" spans="1:21">
      <c r="A40" s="47" t="s">
        <v>178</v>
      </c>
      <c r="B40" s="49" t="s">
        <v>179</v>
      </c>
      <c r="F40" s="4"/>
      <c r="G40" s="4"/>
      <c r="O40" s="1" t="s">
        <v>62</v>
      </c>
      <c r="P40" s="194">
        <v>100000</v>
      </c>
      <c r="Q40" s="194"/>
      <c r="R40" s="194"/>
      <c r="S40" s="194"/>
      <c r="T40" s="194"/>
      <c r="U40" s="194"/>
    </row>
    <row r="41" spans="1:21">
      <c r="P41" s="194"/>
      <c r="Q41" s="194"/>
      <c r="R41" s="194"/>
      <c r="S41" s="194"/>
      <c r="T41" s="194"/>
      <c r="U41" s="194"/>
    </row>
    <row r="42" spans="1:21">
      <c r="A42" s="47" t="s">
        <v>180</v>
      </c>
      <c r="B42" s="49" t="s">
        <v>181</v>
      </c>
      <c r="P42" s="194"/>
      <c r="Q42" s="194"/>
      <c r="R42" s="194"/>
      <c r="S42" s="194"/>
      <c r="T42" s="194"/>
      <c r="U42" s="194"/>
    </row>
    <row r="43" spans="1:21">
      <c r="B43" s="1" t="s">
        <v>146</v>
      </c>
      <c r="C43" s="34" t="s">
        <v>182</v>
      </c>
      <c r="H43" s="1" t="s">
        <v>62</v>
      </c>
      <c r="I43" s="194">
        <v>0</v>
      </c>
      <c r="J43" s="194"/>
      <c r="K43" s="194"/>
      <c r="L43" s="194"/>
      <c r="M43" s="194"/>
      <c r="P43" s="194"/>
      <c r="Q43" s="194"/>
      <c r="R43" s="194"/>
      <c r="S43" s="194"/>
      <c r="T43" s="194"/>
      <c r="U43" s="194"/>
    </row>
    <row r="44" spans="1:21">
      <c r="B44" s="1" t="s">
        <v>148</v>
      </c>
      <c r="C44" s="34" t="s">
        <v>183</v>
      </c>
      <c r="E44" s="4"/>
      <c r="H44" s="1" t="s">
        <v>62</v>
      </c>
      <c r="I44" s="194">
        <v>0</v>
      </c>
      <c r="J44" s="194"/>
      <c r="K44" s="194"/>
      <c r="L44" s="194"/>
      <c r="M44" s="194"/>
      <c r="P44" s="194"/>
      <c r="Q44" s="194"/>
      <c r="R44" s="194"/>
      <c r="S44" s="194"/>
      <c r="T44" s="194"/>
      <c r="U44" s="194"/>
    </row>
    <row r="45" spans="1:21">
      <c r="B45" s="1" t="s">
        <v>162</v>
      </c>
      <c r="C45" s="34" t="s">
        <v>184</v>
      </c>
      <c r="E45" s="4"/>
      <c r="H45" s="1" t="s">
        <v>62</v>
      </c>
      <c r="I45" s="194">
        <v>0</v>
      </c>
      <c r="J45" s="194"/>
      <c r="K45" s="194"/>
      <c r="L45" s="194"/>
      <c r="M45" s="194"/>
      <c r="P45" s="194"/>
      <c r="Q45" s="194"/>
      <c r="R45" s="194"/>
      <c r="S45" s="194"/>
      <c r="T45" s="194"/>
      <c r="U45" s="194"/>
    </row>
    <row r="46" spans="1:21">
      <c r="I46" s="137" t="s">
        <v>120</v>
      </c>
      <c r="J46" s="137"/>
      <c r="K46" s="137"/>
      <c r="L46" s="137"/>
      <c r="M46" s="137"/>
      <c r="O46" s="1" t="s">
        <v>62</v>
      </c>
      <c r="P46" s="194">
        <f>+Sheet3!D14</f>
        <v>494679</v>
      </c>
      <c r="Q46" s="194"/>
      <c r="R46" s="194"/>
      <c r="S46" s="194"/>
      <c r="T46" s="194"/>
      <c r="U46" s="194"/>
    </row>
    <row r="47" spans="1:21">
      <c r="P47" s="194"/>
      <c r="Q47" s="194"/>
      <c r="R47" s="194"/>
      <c r="S47" s="194"/>
      <c r="T47" s="194"/>
      <c r="U47" s="194"/>
    </row>
    <row r="48" spans="1:21">
      <c r="A48" s="137">
        <v>5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</row>
    <row r="49" spans="1:21">
      <c r="A49" s="199"/>
      <c r="B49" s="199"/>
      <c r="C49" s="199"/>
      <c r="D49" s="199"/>
      <c r="E49" s="199"/>
      <c r="F49" s="199"/>
      <c r="G49" s="199"/>
      <c r="H49" s="199"/>
      <c r="I49" s="137" t="s">
        <v>185</v>
      </c>
      <c r="J49" s="137"/>
      <c r="K49" s="137"/>
      <c r="L49" s="137"/>
      <c r="M49" s="137"/>
      <c r="O49" s="1" t="s">
        <v>62</v>
      </c>
      <c r="P49" s="194">
        <f>P31+P38+P40+P46+P13+P33</f>
        <v>1396679</v>
      </c>
      <c r="Q49" s="194"/>
      <c r="R49" s="194"/>
      <c r="S49" s="194"/>
      <c r="T49" s="194"/>
      <c r="U49" s="194"/>
    </row>
    <row r="50" spans="1:21">
      <c r="I50" s="121"/>
      <c r="J50" s="121"/>
      <c r="K50" s="121"/>
      <c r="L50" s="121"/>
      <c r="M50" s="121"/>
      <c r="P50" s="194"/>
      <c r="Q50" s="194"/>
      <c r="R50" s="194"/>
      <c r="S50" s="194"/>
      <c r="T50" s="194"/>
      <c r="U50" s="194"/>
    </row>
    <row r="51" spans="1:21">
      <c r="A51" s="47" t="s">
        <v>186</v>
      </c>
      <c r="B51" s="49" t="s">
        <v>187</v>
      </c>
      <c r="E51" s="4"/>
      <c r="O51" s="1" t="s">
        <v>62</v>
      </c>
      <c r="P51" s="194">
        <v>0</v>
      </c>
      <c r="Q51" s="194"/>
      <c r="R51" s="194"/>
      <c r="S51" s="194"/>
      <c r="T51" s="194"/>
      <c r="U51" s="194"/>
    </row>
    <row r="52" spans="1:21">
      <c r="B52" s="34" t="s">
        <v>188</v>
      </c>
      <c r="P52" s="194"/>
      <c r="Q52" s="194"/>
      <c r="R52" s="194"/>
      <c r="S52" s="194"/>
      <c r="T52" s="194"/>
      <c r="U52" s="194"/>
    </row>
    <row r="53" spans="1:21">
      <c r="H53" s="137" t="s">
        <v>189</v>
      </c>
      <c r="I53" s="137"/>
      <c r="J53" s="137"/>
      <c r="K53" s="137"/>
      <c r="L53" s="137"/>
      <c r="M53" s="137"/>
      <c r="P53" s="194">
        <f>P49+P51</f>
        <v>1396679</v>
      </c>
      <c r="Q53" s="194"/>
      <c r="R53" s="194"/>
      <c r="S53" s="194"/>
      <c r="T53" s="194"/>
      <c r="U53" s="194"/>
    </row>
    <row r="54" spans="1:21">
      <c r="A54" s="47" t="s">
        <v>190</v>
      </c>
      <c r="B54" s="49" t="s">
        <v>191</v>
      </c>
      <c r="P54" s="194"/>
      <c r="Q54" s="194"/>
      <c r="R54" s="194"/>
      <c r="S54" s="194"/>
      <c r="T54" s="194"/>
      <c r="U54" s="194"/>
    </row>
    <row r="55" spans="1:21">
      <c r="B55" s="1" t="s">
        <v>146</v>
      </c>
      <c r="C55" s="34" t="s">
        <v>192</v>
      </c>
      <c r="D55" s="71"/>
      <c r="H55" s="1" t="s">
        <v>62</v>
      </c>
      <c r="I55" s="194">
        <v>0</v>
      </c>
      <c r="J55" s="194"/>
      <c r="K55" s="194"/>
      <c r="L55" s="194"/>
      <c r="M55" s="194"/>
      <c r="P55" s="194"/>
      <c r="Q55" s="194"/>
      <c r="R55" s="194"/>
      <c r="S55" s="194"/>
      <c r="T55" s="194"/>
      <c r="U55" s="194"/>
    </row>
    <row r="56" spans="1:21">
      <c r="B56" s="1" t="s">
        <v>148</v>
      </c>
      <c r="C56" s="34" t="s">
        <v>193</v>
      </c>
      <c r="D56" s="71"/>
      <c r="E56" s="4"/>
      <c r="H56" s="1" t="s">
        <v>62</v>
      </c>
      <c r="I56" s="194">
        <v>0</v>
      </c>
      <c r="J56" s="194"/>
      <c r="K56" s="194"/>
      <c r="L56" s="194"/>
      <c r="M56" s="194"/>
      <c r="P56" s="194"/>
      <c r="Q56" s="194"/>
      <c r="R56" s="194"/>
      <c r="S56" s="194"/>
      <c r="T56" s="194"/>
      <c r="U56" s="194"/>
    </row>
    <row r="57" spans="1:21">
      <c r="B57" s="1" t="s">
        <v>162</v>
      </c>
      <c r="C57" s="34" t="s">
        <v>194</v>
      </c>
      <c r="D57" s="4"/>
      <c r="E57" s="4"/>
      <c r="H57" s="1" t="s">
        <v>62</v>
      </c>
      <c r="I57" s="194">
        <v>197671</v>
      </c>
      <c r="J57" s="194"/>
      <c r="K57" s="194"/>
      <c r="L57" s="194"/>
      <c r="M57" s="194"/>
      <c r="P57" s="194"/>
      <c r="Q57" s="194"/>
      <c r="R57" s="194"/>
      <c r="S57" s="194"/>
      <c r="T57" s="194"/>
      <c r="U57" s="194"/>
    </row>
    <row r="58" spans="1:21">
      <c r="B58" s="1" t="s">
        <v>164</v>
      </c>
      <c r="C58" s="34" t="s">
        <v>195</v>
      </c>
      <c r="D58" s="4"/>
      <c r="E58" s="4"/>
      <c r="H58" s="1" t="s">
        <v>62</v>
      </c>
      <c r="I58" s="194">
        <v>0</v>
      </c>
      <c r="J58" s="194"/>
      <c r="K58" s="194"/>
      <c r="L58" s="194"/>
      <c r="M58" s="194"/>
      <c r="P58" s="194"/>
      <c r="Q58" s="194"/>
      <c r="R58" s="194"/>
      <c r="S58" s="194"/>
      <c r="T58" s="194"/>
      <c r="U58" s="194"/>
    </row>
    <row r="59" spans="1:21">
      <c r="H59" s="137" t="s">
        <v>196</v>
      </c>
      <c r="I59" s="137"/>
      <c r="J59" s="137"/>
      <c r="K59" s="137"/>
      <c r="L59" s="137"/>
      <c r="M59" s="137"/>
      <c r="O59" s="1" t="s">
        <v>62</v>
      </c>
      <c r="P59" s="194">
        <f>SUM(I55:M58)</f>
        <v>197671</v>
      </c>
      <c r="Q59" s="194"/>
      <c r="R59" s="194"/>
      <c r="S59" s="194"/>
      <c r="T59" s="194"/>
      <c r="U59" s="194"/>
    </row>
    <row r="60" spans="1:21">
      <c r="P60" s="194"/>
      <c r="Q60" s="194"/>
      <c r="R60" s="194"/>
      <c r="S60" s="194"/>
      <c r="T60" s="194"/>
      <c r="U60" s="194"/>
    </row>
    <row r="61" spans="1:21">
      <c r="A61" s="47" t="s">
        <v>197</v>
      </c>
      <c r="B61" s="49" t="s">
        <v>198</v>
      </c>
      <c r="P61" s="194"/>
      <c r="Q61" s="194"/>
      <c r="R61" s="194"/>
      <c r="S61" s="194"/>
      <c r="T61" s="194"/>
      <c r="U61" s="194"/>
    </row>
    <row r="62" spans="1:21">
      <c r="B62" s="34" t="s">
        <v>199</v>
      </c>
      <c r="O62" s="1" t="s">
        <v>62</v>
      </c>
      <c r="P62" s="194">
        <f>P53-P59</f>
        <v>1199008</v>
      </c>
      <c r="Q62" s="194"/>
      <c r="R62" s="194"/>
      <c r="S62" s="194"/>
      <c r="T62" s="194"/>
      <c r="U62" s="194"/>
    </row>
    <row r="63" spans="1:21">
      <c r="P63" s="194"/>
      <c r="Q63" s="194"/>
      <c r="R63" s="194"/>
      <c r="S63" s="194"/>
      <c r="T63" s="194"/>
      <c r="U63" s="194"/>
    </row>
    <row r="64" spans="1:21">
      <c r="A64" s="47" t="s">
        <v>200</v>
      </c>
      <c r="B64" s="49" t="s">
        <v>201</v>
      </c>
      <c r="O64" s="1" t="s">
        <v>62</v>
      </c>
      <c r="P64" s="194">
        <v>1035193</v>
      </c>
      <c r="Q64" s="194"/>
      <c r="R64" s="194"/>
      <c r="S64" s="194"/>
      <c r="T64" s="194"/>
      <c r="U64" s="194"/>
    </row>
    <row r="65" spans="1:23">
      <c r="B65" s="1" t="s">
        <v>202</v>
      </c>
      <c r="P65" s="194"/>
      <c r="Q65" s="194"/>
      <c r="R65" s="194"/>
      <c r="S65" s="194"/>
      <c r="T65" s="194"/>
      <c r="U65" s="194"/>
    </row>
    <row r="66" spans="1:23">
      <c r="A66" s="47" t="s">
        <v>203</v>
      </c>
      <c r="B66" s="49" t="s">
        <v>204</v>
      </c>
      <c r="O66" s="1" t="s">
        <v>62</v>
      </c>
      <c r="P66" s="194">
        <f>P62-P64</f>
        <v>163815</v>
      </c>
      <c r="Q66" s="194"/>
      <c r="R66" s="194"/>
      <c r="S66" s="194"/>
      <c r="T66" s="194"/>
      <c r="U66" s="194"/>
    </row>
    <row r="67" spans="1:23">
      <c r="P67" s="194"/>
      <c r="Q67" s="194"/>
      <c r="R67" s="194"/>
      <c r="S67" s="194"/>
      <c r="T67" s="194"/>
      <c r="U67" s="194"/>
    </row>
    <row r="68" spans="1:23">
      <c r="A68" s="47" t="s">
        <v>205</v>
      </c>
      <c r="B68" s="34" t="s">
        <v>146</v>
      </c>
      <c r="C68" s="51" t="s">
        <v>206</v>
      </c>
      <c r="O68" s="1" t="s">
        <v>62</v>
      </c>
      <c r="P68" s="194">
        <f>'Page # 7-8 IT-10BB'!P20:T20</f>
        <v>310685</v>
      </c>
      <c r="Q68" s="194"/>
      <c r="R68" s="194"/>
      <c r="S68" s="194"/>
      <c r="T68" s="194"/>
      <c r="U68" s="194"/>
    </row>
    <row r="69" spans="1:23">
      <c r="B69" s="1" t="s">
        <v>148</v>
      </c>
      <c r="C69" s="34" t="s">
        <v>207</v>
      </c>
      <c r="P69" s="194"/>
      <c r="Q69" s="194"/>
      <c r="R69" s="194"/>
      <c r="S69" s="194"/>
      <c r="T69" s="194"/>
      <c r="U69" s="194"/>
    </row>
    <row r="70" spans="1:23">
      <c r="C70" s="79">
        <v>1</v>
      </c>
      <c r="D70" s="80"/>
      <c r="E70" s="79">
        <v>1</v>
      </c>
      <c r="P70" s="194"/>
      <c r="Q70" s="194"/>
      <c r="R70" s="194"/>
      <c r="S70" s="194"/>
      <c r="T70" s="194"/>
      <c r="U70" s="194"/>
    </row>
    <row r="71" spans="1:23">
      <c r="C71" s="122" t="s">
        <v>208</v>
      </c>
      <c r="E71" s="122" t="s">
        <v>209</v>
      </c>
      <c r="P71" s="194"/>
      <c r="Q71" s="194"/>
      <c r="R71" s="194"/>
      <c r="S71" s="194"/>
      <c r="T71" s="194"/>
      <c r="U71" s="194"/>
    </row>
    <row r="72" spans="1:23">
      <c r="P72" s="194"/>
      <c r="Q72" s="194"/>
      <c r="R72" s="194"/>
      <c r="S72" s="194"/>
      <c r="T72" s="194"/>
      <c r="U72" s="194"/>
    </row>
    <row r="73" spans="1:23">
      <c r="A73" s="47" t="s">
        <v>210</v>
      </c>
      <c r="B73" s="49" t="s">
        <v>211</v>
      </c>
      <c r="O73" s="1" t="s">
        <v>62</v>
      </c>
      <c r="P73" s="194">
        <f>P66+P68</f>
        <v>474500</v>
      </c>
      <c r="Q73" s="194"/>
      <c r="R73" s="194"/>
      <c r="S73" s="194"/>
      <c r="T73" s="194"/>
      <c r="U73" s="194"/>
    </row>
    <row r="74" spans="1:23">
      <c r="P74" s="194"/>
      <c r="Q74" s="194"/>
      <c r="R74" s="194"/>
      <c r="S74" s="194"/>
      <c r="T74" s="194"/>
      <c r="U74" s="194"/>
    </row>
    <row r="75" spans="1:23">
      <c r="A75" s="47" t="s">
        <v>212</v>
      </c>
      <c r="B75" s="49" t="s">
        <v>213</v>
      </c>
      <c r="P75" s="194"/>
      <c r="Q75" s="194"/>
      <c r="R75" s="194"/>
      <c r="S75" s="194"/>
      <c r="T75" s="194"/>
      <c r="U75" s="194"/>
    </row>
    <row r="76" spans="1:23">
      <c r="B76" s="1" t="s">
        <v>214</v>
      </c>
      <c r="C76" s="34" t="s">
        <v>215</v>
      </c>
      <c r="H76" s="1" t="s">
        <v>62</v>
      </c>
      <c r="I76" s="194">
        <f>SUM('Page # 2-3-4'!L16:Q16)</f>
        <v>299300</v>
      </c>
      <c r="J76" s="194"/>
      <c r="K76" s="194"/>
      <c r="L76" s="194"/>
      <c r="M76" s="194"/>
      <c r="P76" s="194"/>
      <c r="Q76" s="194"/>
      <c r="R76" s="194"/>
      <c r="S76" s="194"/>
      <c r="T76" s="194"/>
      <c r="U76" s="194"/>
    </row>
    <row r="77" spans="1:23">
      <c r="B77" s="1" t="s">
        <v>216</v>
      </c>
      <c r="C77" s="34" t="s">
        <v>217</v>
      </c>
      <c r="E77" s="4"/>
      <c r="F77" s="4" t="s">
        <v>218</v>
      </c>
      <c r="H77" s="1" t="s">
        <v>62</v>
      </c>
      <c r="I77" s="194">
        <f>SUM('Page # 2-3-4'!F71:K71)</f>
        <v>175200</v>
      </c>
      <c r="J77" s="194"/>
      <c r="K77" s="194"/>
      <c r="L77" s="194"/>
      <c r="M77" s="194"/>
      <c r="P77" s="194"/>
      <c r="Q77" s="194"/>
      <c r="R77" s="194"/>
      <c r="S77" s="194"/>
      <c r="T77" s="194"/>
      <c r="U77" s="194"/>
    </row>
    <row r="78" spans="1:23">
      <c r="B78" s="1" t="s">
        <v>219</v>
      </c>
      <c r="C78" s="34" t="s">
        <v>220</v>
      </c>
      <c r="E78" s="4"/>
      <c r="H78" s="1" t="s">
        <v>62</v>
      </c>
      <c r="I78" s="194"/>
      <c r="J78" s="194"/>
      <c r="K78" s="194"/>
      <c r="L78" s="194"/>
      <c r="M78" s="194"/>
      <c r="P78" s="194"/>
      <c r="Q78" s="194"/>
      <c r="R78" s="194"/>
      <c r="S78" s="194"/>
      <c r="T78" s="194"/>
      <c r="U78" s="194"/>
    </row>
    <row r="79" spans="1:23">
      <c r="G79" s="137" t="s">
        <v>221</v>
      </c>
      <c r="H79" s="137"/>
      <c r="I79" s="137"/>
      <c r="J79" s="137"/>
      <c r="K79" s="137"/>
      <c r="L79" s="137"/>
      <c r="M79" s="137"/>
      <c r="O79" s="1" t="s">
        <v>62</v>
      </c>
      <c r="P79" s="194">
        <f>SUM(I76:M78)</f>
        <v>474500</v>
      </c>
      <c r="Q79" s="194"/>
      <c r="R79" s="194"/>
      <c r="S79" s="194"/>
      <c r="T79" s="194"/>
      <c r="U79" s="194"/>
      <c r="W79" s="73"/>
    </row>
    <row r="80" spans="1:23">
      <c r="P80" s="194"/>
      <c r="Q80" s="194"/>
      <c r="R80" s="194"/>
      <c r="S80" s="194"/>
      <c r="T80" s="194"/>
      <c r="U80" s="194"/>
    </row>
    <row r="81" spans="1:23">
      <c r="A81" s="47" t="s">
        <v>222</v>
      </c>
      <c r="B81" s="49" t="s">
        <v>223</v>
      </c>
      <c r="O81" s="1" t="s">
        <v>62</v>
      </c>
      <c r="P81" s="195">
        <f>P73-P79</f>
        <v>0</v>
      </c>
      <c r="Q81" s="195"/>
      <c r="R81" s="195"/>
      <c r="S81" s="195"/>
      <c r="T81" s="195"/>
      <c r="U81" s="195"/>
      <c r="W81" s="72"/>
    </row>
    <row r="83" spans="1:23">
      <c r="A83" s="1" t="s">
        <v>224</v>
      </c>
    </row>
    <row r="84" spans="1:23">
      <c r="A84" s="47" t="s">
        <v>225</v>
      </c>
    </row>
    <row r="87" spans="1:23">
      <c r="J87" s="1" t="s">
        <v>226</v>
      </c>
    </row>
    <row r="88" spans="1:23">
      <c r="J88" s="1" t="s">
        <v>227</v>
      </c>
    </row>
    <row r="90" spans="1:23">
      <c r="B90" s="52" t="s">
        <v>228</v>
      </c>
      <c r="C90" s="40" t="s">
        <v>229</v>
      </c>
    </row>
    <row r="91" spans="1:23">
      <c r="C91" s="46" t="s">
        <v>230</v>
      </c>
    </row>
    <row r="93" spans="1:23">
      <c r="C93" s="40" t="s">
        <v>73</v>
      </c>
    </row>
    <row r="96" spans="1:23">
      <c r="A96" s="197" t="s">
        <v>231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</row>
  </sheetData>
  <mergeCells count="102">
    <mergeCell ref="H53:M53"/>
    <mergeCell ref="A1:U1"/>
    <mergeCell ref="A49:H49"/>
    <mergeCell ref="I76:M76"/>
    <mergeCell ref="I77:M77"/>
    <mergeCell ref="I46:M46"/>
    <mergeCell ref="I49:M49"/>
    <mergeCell ref="I55:M55"/>
    <mergeCell ref="A48:U48"/>
    <mergeCell ref="P50:U50"/>
    <mergeCell ref="A2:U2"/>
    <mergeCell ref="I26:M26"/>
    <mergeCell ref="I27:M27"/>
    <mergeCell ref="I29:M29"/>
    <mergeCell ref="P29:U29"/>
    <mergeCell ref="P20:U20"/>
    <mergeCell ref="P21:U21"/>
    <mergeCell ref="P22:U22"/>
    <mergeCell ref="P24:U24"/>
    <mergeCell ref="P9:U9"/>
    <mergeCell ref="P63:U63"/>
    <mergeCell ref="P64:U64"/>
    <mergeCell ref="P65:U65"/>
    <mergeCell ref="P70:U70"/>
    <mergeCell ref="A96:U96"/>
    <mergeCell ref="P81:U81"/>
    <mergeCell ref="P72:U72"/>
    <mergeCell ref="P73:U73"/>
    <mergeCell ref="P79:U79"/>
    <mergeCell ref="P80:U80"/>
    <mergeCell ref="P78:U78"/>
    <mergeCell ref="P74:U74"/>
    <mergeCell ref="P75:U75"/>
    <mergeCell ref="P76:U76"/>
    <mergeCell ref="G79:M79"/>
    <mergeCell ref="I78:M78"/>
    <mergeCell ref="P77:U77"/>
    <mergeCell ref="P71:U71"/>
    <mergeCell ref="P69:U69"/>
    <mergeCell ref="P66:U66"/>
    <mergeCell ref="I30:M30"/>
    <mergeCell ref="I31:M31"/>
    <mergeCell ref="I43:M43"/>
    <mergeCell ref="I44:M44"/>
    <mergeCell ref="I45:M45"/>
    <mergeCell ref="P37:U37"/>
    <mergeCell ref="P38:U38"/>
    <mergeCell ref="P39:U39"/>
    <mergeCell ref="P40:U40"/>
    <mergeCell ref="P41:U41"/>
    <mergeCell ref="I56:M56"/>
    <mergeCell ref="I57:M57"/>
    <mergeCell ref="I58:M58"/>
    <mergeCell ref="H59:M59"/>
    <mergeCell ref="P67:U67"/>
    <mergeCell ref="P68:U68"/>
    <mergeCell ref="P62:U62"/>
    <mergeCell ref="P55:U55"/>
    <mergeCell ref="P45:U45"/>
    <mergeCell ref="P46:U46"/>
    <mergeCell ref="P47:U47"/>
    <mergeCell ref="P54:U54"/>
    <mergeCell ref="P58:U58"/>
    <mergeCell ref="P59:U59"/>
    <mergeCell ref="P60:U60"/>
    <mergeCell ref="P61:U61"/>
    <mergeCell ref="P56:U56"/>
    <mergeCell ref="P57:U57"/>
    <mergeCell ref="P44:U44"/>
    <mergeCell ref="P33:U33"/>
    <mergeCell ref="P34:U34"/>
    <mergeCell ref="P35:U35"/>
    <mergeCell ref="P36:U36"/>
    <mergeCell ref="P49:U49"/>
    <mergeCell ref="P51:U51"/>
    <mergeCell ref="P52:U52"/>
    <mergeCell ref="P53:U53"/>
    <mergeCell ref="P30:U30"/>
    <mergeCell ref="P31:U31"/>
    <mergeCell ref="P32:U32"/>
    <mergeCell ref="P25:U25"/>
    <mergeCell ref="P26:U26"/>
    <mergeCell ref="P27:U27"/>
    <mergeCell ref="P28:U28"/>
    <mergeCell ref="P42:U42"/>
    <mergeCell ref="P43:U43"/>
    <mergeCell ref="P23:U23"/>
    <mergeCell ref="I28:M28"/>
    <mergeCell ref="E4:G4"/>
    <mergeCell ref="P6:U6"/>
    <mergeCell ref="P7:U7"/>
    <mergeCell ref="P10:U10"/>
    <mergeCell ref="P8:U8"/>
    <mergeCell ref="P14:U14"/>
    <mergeCell ref="P15:U15"/>
    <mergeCell ref="P16:U16"/>
    <mergeCell ref="P13:U13"/>
    <mergeCell ref="P12:U12"/>
    <mergeCell ref="P19:U19"/>
    <mergeCell ref="P17:U17"/>
    <mergeCell ref="P18:U18"/>
    <mergeCell ref="P11:U11"/>
  </mergeCells>
  <phoneticPr fontId="0" type="noConversion"/>
  <pageMargins left="0.75" right="0.4" top="1" bottom="0.25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84"/>
  <sheetViews>
    <sheetView topLeftCell="A67" workbookViewId="0">
      <selection activeCell="AD45" sqref="AD45"/>
    </sheetView>
  </sheetViews>
  <sheetFormatPr defaultColWidth="9.140625" defaultRowHeight="15.75"/>
  <cols>
    <col min="1" max="1" width="6" style="47" customWidth="1"/>
    <col min="2" max="2" width="7.7109375" style="1" customWidth="1"/>
    <col min="3" max="11" width="4.140625" style="1" customWidth="1"/>
    <col min="12" max="12" width="5.85546875" style="1" customWidth="1"/>
    <col min="13" max="14" width="3.5703125" style="1" customWidth="1"/>
    <col min="15" max="15" width="3.140625" style="1" customWidth="1"/>
    <col min="16" max="17" width="2.7109375" style="1" bestFit="1" customWidth="1"/>
    <col min="18" max="18" width="2.42578125" style="1" customWidth="1"/>
    <col min="19" max="19" width="2.7109375" style="1" bestFit="1" customWidth="1"/>
    <col min="20" max="20" width="3.28515625" style="1" customWidth="1"/>
    <col min="21" max="21" width="2.7109375" style="1" bestFit="1" customWidth="1"/>
    <col min="22" max="22" width="2.42578125" style="1" customWidth="1"/>
    <col min="23" max="26" width="2.7109375" style="1" bestFit="1" customWidth="1"/>
    <col min="27" max="27" width="9.140625" style="1"/>
    <col min="28" max="28" width="13" style="1" customWidth="1"/>
    <col min="29" max="29" width="12.140625" style="1" customWidth="1"/>
    <col min="30" max="16384" width="9.140625" style="1"/>
  </cols>
  <sheetData>
    <row r="1" spans="1:26" ht="15.75" customHeight="1">
      <c r="A1" s="242" t="s">
        <v>232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 spans="1:26" ht="18.75">
      <c r="A2" s="244" t="s">
        <v>233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</row>
    <row r="4" spans="1:26" ht="16.5">
      <c r="A4" s="53" t="s">
        <v>234</v>
      </c>
    </row>
    <row r="5" spans="1:26" ht="16.5">
      <c r="A5" s="54" t="s">
        <v>235</v>
      </c>
    </row>
    <row r="6" spans="1:26" ht="18.75">
      <c r="A6" s="48" t="s">
        <v>83</v>
      </c>
      <c r="F6" s="179" t="s">
        <v>4</v>
      </c>
      <c r="G6" s="179"/>
      <c r="H6" s="179"/>
      <c r="I6" s="179"/>
      <c r="J6" s="179"/>
      <c r="K6" s="179"/>
      <c r="L6" s="179"/>
      <c r="M6" s="123" t="s">
        <v>84</v>
      </c>
      <c r="O6" s="12">
        <f>'Page # 1'!C22</f>
        <v>5</v>
      </c>
      <c r="P6" s="12">
        <f>'Page # 1'!D22</f>
        <v>8</v>
      </c>
      <c r="Q6" s="12">
        <f>'Page # 1'!E22</f>
        <v>6</v>
      </c>
      <c r="R6" s="12">
        <f>'Page # 1'!F22</f>
        <v>2</v>
      </c>
      <c r="S6" s="12">
        <f>'Page # 1'!G22</f>
        <v>7</v>
      </c>
      <c r="T6" s="12">
        <f>'Page # 1'!H22</f>
        <v>8</v>
      </c>
      <c r="U6" s="12">
        <f>'Page # 1'!I22</f>
        <v>6</v>
      </c>
      <c r="V6" s="12">
        <f>'Page # 1'!J22</f>
        <v>8</v>
      </c>
      <c r="W6" s="12">
        <f>'Page # 1'!K22</f>
        <v>1</v>
      </c>
      <c r="X6" s="12">
        <f>'Page # 1'!L22</f>
        <v>1</v>
      </c>
      <c r="Y6" s="12">
        <f>'Page # 1'!M22</f>
        <v>6</v>
      </c>
      <c r="Z6" s="12">
        <f>'Page # 1'!N22</f>
        <v>1</v>
      </c>
    </row>
    <row r="8" spans="1:26" ht="31.5">
      <c r="A8" s="59" t="s">
        <v>236</v>
      </c>
      <c r="B8" s="183" t="s">
        <v>237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75" t="s">
        <v>238</v>
      </c>
      <c r="P8" s="176"/>
      <c r="Q8" s="176"/>
      <c r="R8" s="176"/>
      <c r="S8" s="176"/>
      <c r="T8" s="177"/>
      <c r="U8" s="183" t="s">
        <v>239</v>
      </c>
      <c r="V8" s="183"/>
      <c r="W8" s="183"/>
      <c r="X8" s="183"/>
      <c r="Y8" s="183"/>
      <c r="Z8" s="183"/>
    </row>
    <row r="9" spans="1:26">
      <c r="A9" s="57" t="s">
        <v>240</v>
      </c>
      <c r="B9" s="200" t="s">
        <v>241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41" t="s">
        <v>69</v>
      </c>
      <c r="P9" s="231">
        <v>72000</v>
      </c>
      <c r="Q9" s="231"/>
      <c r="R9" s="231"/>
      <c r="S9" s="231"/>
      <c r="T9" s="232"/>
      <c r="U9" s="201"/>
      <c r="V9" s="201"/>
      <c r="W9" s="201"/>
      <c r="X9" s="201"/>
      <c r="Y9" s="201"/>
      <c r="Z9" s="201"/>
    </row>
    <row r="10" spans="1:26">
      <c r="A10" s="57" t="s">
        <v>242</v>
      </c>
      <c r="B10" s="200" t="s">
        <v>243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32" t="s">
        <v>69</v>
      </c>
      <c r="P10" s="233">
        <v>4500</v>
      </c>
      <c r="Q10" s="233"/>
      <c r="R10" s="233"/>
      <c r="S10" s="233"/>
      <c r="T10" s="234"/>
      <c r="U10" s="185"/>
      <c r="V10" s="185"/>
      <c r="W10" s="185"/>
      <c r="X10" s="185"/>
      <c r="Y10" s="185"/>
      <c r="Z10" s="185"/>
    </row>
    <row r="11" spans="1:26" ht="15.75" customHeight="1">
      <c r="A11" s="57" t="s">
        <v>244</v>
      </c>
      <c r="B11" s="200" t="s">
        <v>245</v>
      </c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8" t="s">
        <v>69</v>
      </c>
      <c r="P11" s="204">
        <v>144000</v>
      </c>
      <c r="Q11" s="204"/>
      <c r="R11" s="204"/>
      <c r="S11" s="204"/>
      <c r="T11" s="205"/>
      <c r="U11" s="206" t="s">
        <v>246</v>
      </c>
      <c r="V11" s="207"/>
      <c r="W11" s="207"/>
      <c r="X11" s="207"/>
      <c r="Y11" s="207"/>
      <c r="Z11" s="208"/>
    </row>
    <row r="12" spans="1:26">
      <c r="A12" s="57" t="s">
        <v>247</v>
      </c>
      <c r="B12" s="200" t="s">
        <v>248</v>
      </c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8" t="s">
        <v>69</v>
      </c>
      <c r="P12" s="204">
        <v>12000</v>
      </c>
      <c r="Q12" s="204"/>
      <c r="R12" s="204"/>
      <c r="S12" s="204"/>
      <c r="T12" s="205"/>
      <c r="U12" s="209"/>
      <c r="V12" s="210"/>
      <c r="W12" s="210"/>
      <c r="X12" s="210"/>
      <c r="Y12" s="210"/>
      <c r="Z12" s="211"/>
    </row>
    <row r="13" spans="1:26">
      <c r="A13" s="57" t="s">
        <v>249</v>
      </c>
      <c r="B13" s="200" t="s">
        <v>250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8" t="s">
        <v>69</v>
      </c>
      <c r="P13" s="204">
        <v>24000</v>
      </c>
      <c r="Q13" s="204"/>
      <c r="R13" s="204"/>
      <c r="S13" s="204"/>
      <c r="T13" s="205"/>
      <c r="U13" s="209"/>
      <c r="V13" s="210"/>
      <c r="W13" s="210"/>
      <c r="X13" s="210"/>
      <c r="Y13" s="210"/>
      <c r="Z13" s="211"/>
    </row>
    <row r="14" spans="1:26">
      <c r="A14" s="57" t="s">
        <v>231</v>
      </c>
      <c r="B14" s="200" t="s">
        <v>251</v>
      </c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8" t="s">
        <v>69</v>
      </c>
      <c r="P14" s="204">
        <v>4800</v>
      </c>
      <c r="Q14" s="204"/>
      <c r="R14" s="204"/>
      <c r="S14" s="204"/>
      <c r="T14" s="205"/>
      <c r="U14" s="212"/>
      <c r="V14" s="213"/>
      <c r="W14" s="213"/>
      <c r="X14" s="213"/>
      <c r="Y14" s="213"/>
      <c r="Z14" s="214"/>
    </row>
    <row r="15" spans="1:26">
      <c r="A15" s="57" t="s">
        <v>252</v>
      </c>
      <c r="B15" s="200" t="s">
        <v>253</v>
      </c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8" t="s">
        <v>69</v>
      </c>
      <c r="P15" s="204">
        <v>9600</v>
      </c>
      <c r="Q15" s="204"/>
      <c r="R15" s="204"/>
      <c r="S15" s="204"/>
      <c r="T15" s="205"/>
      <c r="U15" s="185"/>
      <c r="V15" s="185"/>
      <c r="W15" s="185"/>
      <c r="X15" s="185"/>
      <c r="Y15" s="185"/>
      <c r="Z15" s="185"/>
    </row>
    <row r="16" spans="1:26">
      <c r="A16" s="57" t="s">
        <v>254</v>
      </c>
      <c r="B16" s="200" t="s">
        <v>255</v>
      </c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" t="s">
        <v>69</v>
      </c>
      <c r="P16" s="204">
        <v>0</v>
      </c>
      <c r="Q16" s="204"/>
      <c r="R16" s="204"/>
      <c r="S16" s="204"/>
      <c r="T16" s="205"/>
      <c r="U16" s="185"/>
      <c r="V16" s="185"/>
      <c r="W16" s="185"/>
      <c r="X16" s="185"/>
      <c r="Y16" s="185"/>
      <c r="Z16" s="185"/>
    </row>
    <row r="17" spans="1:28">
      <c r="A17" s="57" t="s">
        <v>256</v>
      </c>
      <c r="B17" s="200" t="s">
        <v>257</v>
      </c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8" t="s">
        <v>69</v>
      </c>
      <c r="P17" s="204">
        <v>0</v>
      </c>
      <c r="Q17" s="204"/>
      <c r="R17" s="204"/>
      <c r="S17" s="204"/>
      <c r="T17" s="205"/>
      <c r="U17" s="185"/>
      <c r="V17" s="185"/>
      <c r="W17" s="185"/>
      <c r="X17" s="185"/>
      <c r="Y17" s="185"/>
      <c r="Z17" s="185"/>
    </row>
    <row r="18" spans="1:28">
      <c r="A18" s="57" t="s">
        <v>258</v>
      </c>
      <c r="B18" s="200" t="s">
        <v>259</v>
      </c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8" t="s">
        <v>69</v>
      </c>
      <c r="P18" s="202">
        <v>0</v>
      </c>
      <c r="Q18" s="202"/>
      <c r="R18" s="202"/>
      <c r="S18" s="202"/>
      <c r="T18" s="203"/>
      <c r="U18" s="185"/>
      <c r="V18" s="185"/>
      <c r="W18" s="185"/>
      <c r="X18" s="185"/>
      <c r="Y18" s="185"/>
      <c r="Z18" s="185"/>
      <c r="AB18" s="73"/>
    </row>
    <row r="19" spans="1:28">
      <c r="A19" s="57" t="s">
        <v>260</v>
      </c>
      <c r="B19" s="200" t="s">
        <v>261</v>
      </c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8" t="s">
        <v>69</v>
      </c>
      <c r="P19" s="204">
        <v>39785</v>
      </c>
      <c r="Q19" s="204"/>
      <c r="R19" s="204"/>
      <c r="S19" s="204"/>
      <c r="T19" s="205"/>
      <c r="U19" s="185"/>
      <c r="V19" s="185"/>
      <c r="W19" s="185"/>
      <c r="X19" s="185"/>
      <c r="Y19" s="185"/>
      <c r="Z19" s="185"/>
    </row>
    <row r="20" spans="1:28">
      <c r="A20" s="57"/>
      <c r="B20" s="243" t="s">
        <v>262</v>
      </c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8" t="s">
        <v>69</v>
      </c>
      <c r="P20" s="144">
        <f>SUM(P9:T19)</f>
        <v>310685</v>
      </c>
      <c r="Q20" s="144"/>
      <c r="R20" s="144"/>
      <c r="S20" s="144"/>
      <c r="T20" s="145"/>
      <c r="U20" s="185"/>
      <c r="V20" s="185"/>
      <c r="W20" s="185"/>
      <c r="X20" s="185"/>
      <c r="Y20" s="185"/>
      <c r="Z20" s="185"/>
    </row>
    <row r="22" spans="1:28">
      <c r="A22" s="1" t="s">
        <v>263</v>
      </c>
    </row>
    <row r="23" spans="1:28">
      <c r="A23" s="47" t="s">
        <v>264</v>
      </c>
    </row>
    <row r="26" spans="1:28">
      <c r="O26" s="1" t="s">
        <v>226</v>
      </c>
    </row>
    <row r="27" spans="1:28">
      <c r="O27" s="1" t="s">
        <v>227</v>
      </c>
    </row>
    <row r="30" spans="1:28">
      <c r="A30" s="40" t="s">
        <v>73</v>
      </c>
    </row>
    <row r="33" spans="1:26">
      <c r="A33" s="55" t="s">
        <v>265</v>
      </c>
    </row>
    <row r="36" spans="1:26" ht="18.75">
      <c r="A36" s="216" t="s">
        <v>266</v>
      </c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</row>
    <row r="38" spans="1:26">
      <c r="A38" s="56" t="s">
        <v>83</v>
      </c>
      <c r="F38" s="221" t="s">
        <v>4</v>
      </c>
      <c r="G38" s="221"/>
      <c r="H38" s="221"/>
      <c r="I38" s="221"/>
      <c r="J38" s="221"/>
      <c r="K38" s="221"/>
      <c r="L38" s="221"/>
      <c r="M38" s="221"/>
      <c r="N38" s="221"/>
      <c r="O38" s="221"/>
      <c r="P38" s="227" t="s">
        <v>343</v>
      </c>
      <c r="Q38" s="227"/>
      <c r="R38" s="227"/>
      <c r="S38" s="227"/>
      <c r="T38" s="227"/>
      <c r="U38" s="227"/>
      <c r="V38" s="227"/>
      <c r="W38" s="227"/>
      <c r="X38" s="227"/>
      <c r="Y38" s="227"/>
      <c r="Z38" s="227"/>
    </row>
    <row r="40" spans="1:26" ht="18.75">
      <c r="A40" s="48" t="s">
        <v>267</v>
      </c>
      <c r="C40" s="12">
        <f>'Page # 1'!C22</f>
        <v>5</v>
      </c>
      <c r="D40" s="12">
        <f>'Page # 1'!D22</f>
        <v>8</v>
      </c>
      <c r="E40" s="12">
        <f>'Page # 1'!E22</f>
        <v>6</v>
      </c>
      <c r="F40" s="12">
        <f>'Page # 1'!F22</f>
        <v>2</v>
      </c>
      <c r="G40" s="12">
        <f>'Page # 1'!G22</f>
        <v>7</v>
      </c>
      <c r="H40" s="12">
        <f>'Page # 1'!H22</f>
        <v>8</v>
      </c>
      <c r="I40" s="12">
        <f>'Page # 1'!I22</f>
        <v>6</v>
      </c>
      <c r="J40" s="12">
        <f>'Page # 1'!J22</f>
        <v>8</v>
      </c>
      <c r="K40" s="12">
        <f>'Page # 1'!K22</f>
        <v>1</v>
      </c>
      <c r="L40" s="12">
        <f>'Page # 1'!L22</f>
        <v>1</v>
      </c>
      <c r="M40" s="12">
        <f>'Page # 1'!M22</f>
        <v>6</v>
      </c>
      <c r="N40" s="12">
        <f>'Page # 1'!N22</f>
        <v>1</v>
      </c>
      <c r="P40" s="123" t="s">
        <v>268</v>
      </c>
      <c r="Q40" s="123"/>
      <c r="R40" s="123"/>
      <c r="S40" s="123"/>
      <c r="T40" s="123"/>
      <c r="U40" s="4"/>
      <c r="V40" s="123"/>
      <c r="W40" s="123" t="s">
        <v>269</v>
      </c>
      <c r="X40" s="123"/>
      <c r="Y40" s="123"/>
      <c r="Z40" s="123"/>
    </row>
    <row r="46" spans="1:26">
      <c r="A46" s="197" t="s">
        <v>252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ht="16.5">
      <c r="A47" s="226" t="s">
        <v>270</v>
      </c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</row>
    <row r="49" spans="1:26">
      <c r="A49" s="60" t="s">
        <v>271</v>
      </c>
      <c r="B49" s="61" t="s">
        <v>272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2"/>
    </row>
    <row r="50" spans="1:26">
      <c r="A50" s="63"/>
      <c r="B50" s="64" t="s">
        <v>273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/>
    </row>
    <row r="51" spans="1:26">
      <c r="A51" s="63" t="s">
        <v>274</v>
      </c>
      <c r="B51" s="66" t="s">
        <v>275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5"/>
    </row>
    <row r="52" spans="1:26" ht="77.25" customHeight="1">
      <c r="A52" s="63"/>
      <c r="B52" s="67" t="s">
        <v>146</v>
      </c>
      <c r="C52" s="217" t="s">
        <v>276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8"/>
    </row>
    <row r="53" spans="1:26" ht="28.5" customHeight="1">
      <c r="A53" s="63"/>
      <c r="B53" s="67" t="s">
        <v>148</v>
      </c>
      <c r="C53" s="222" t="s">
        <v>277</v>
      </c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3"/>
    </row>
    <row r="54" spans="1:26" ht="27" customHeight="1">
      <c r="A54" s="63"/>
      <c r="B54" s="67" t="s">
        <v>162</v>
      </c>
      <c r="C54" s="222" t="s">
        <v>278</v>
      </c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3"/>
    </row>
    <row r="55" spans="1:26">
      <c r="A55" s="63"/>
      <c r="B55" s="67" t="s">
        <v>164</v>
      </c>
      <c r="C55" s="222" t="s">
        <v>279</v>
      </c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3"/>
    </row>
    <row r="56" spans="1:26">
      <c r="A56" s="63" t="s">
        <v>280</v>
      </c>
      <c r="B56" s="68" t="s">
        <v>281</v>
      </c>
      <c r="C56" s="12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5"/>
    </row>
    <row r="57" spans="1:26" ht="27" customHeight="1">
      <c r="A57" s="63"/>
      <c r="B57" s="67" t="s">
        <v>146</v>
      </c>
      <c r="C57" s="222" t="s">
        <v>282</v>
      </c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3"/>
    </row>
    <row r="58" spans="1:26">
      <c r="A58" s="63"/>
      <c r="B58" s="67" t="s">
        <v>148</v>
      </c>
      <c r="C58" s="224" t="s">
        <v>283</v>
      </c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5"/>
    </row>
    <row r="59" spans="1:26" ht="29.25" customHeight="1">
      <c r="A59" s="69" t="s">
        <v>284</v>
      </c>
      <c r="B59" s="219" t="s">
        <v>285</v>
      </c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20"/>
    </row>
    <row r="60" spans="1:26" ht="31.5" customHeight="1">
      <c r="A60" s="69" t="s">
        <v>286</v>
      </c>
      <c r="B60" s="219" t="s">
        <v>287</v>
      </c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20"/>
    </row>
    <row r="61" spans="1:26">
      <c r="A61" s="69" t="s">
        <v>288</v>
      </c>
      <c r="B61" s="219" t="s">
        <v>289</v>
      </c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20"/>
    </row>
    <row r="62" spans="1:26">
      <c r="A62" s="69" t="s">
        <v>290</v>
      </c>
      <c r="B62" s="235" t="s">
        <v>291</v>
      </c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6"/>
    </row>
    <row r="63" spans="1:26">
      <c r="A63" s="63"/>
      <c r="B63" s="67" t="s">
        <v>146</v>
      </c>
      <c r="C63" s="224" t="s">
        <v>292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5"/>
    </row>
    <row r="64" spans="1:26">
      <c r="A64" s="63"/>
      <c r="B64" s="67" t="s">
        <v>148</v>
      </c>
      <c r="C64" s="224" t="s">
        <v>293</v>
      </c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5"/>
    </row>
    <row r="65" spans="1:26">
      <c r="A65" s="63"/>
      <c r="B65" s="67" t="s">
        <v>162</v>
      </c>
      <c r="C65" s="224" t="s">
        <v>294</v>
      </c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5"/>
    </row>
    <row r="66" spans="1:26" ht="28.5" customHeight="1">
      <c r="A66" s="69" t="s">
        <v>295</v>
      </c>
      <c r="B66" s="219" t="s">
        <v>296</v>
      </c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20"/>
    </row>
    <row r="67" spans="1:26" ht="28.5" customHeight="1">
      <c r="A67" s="69" t="s">
        <v>297</v>
      </c>
      <c r="B67" s="219" t="s">
        <v>298</v>
      </c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20"/>
    </row>
    <row r="68" spans="1:26">
      <c r="A68" s="70" t="s">
        <v>299</v>
      </c>
      <c r="B68" s="237" t="s">
        <v>300</v>
      </c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8"/>
    </row>
    <row r="71" spans="1:26">
      <c r="A71" s="55" t="s">
        <v>265</v>
      </c>
    </row>
    <row r="73" spans="1:26" ht="16.5" thickBot="1"/>
    <row r="74" spans="1:26" ht="16.5" thickBot="1">
      <c r="A74" s="48" t="s">
        <v>301</v>
      </c>
      <c r="G74" s="4" t="s">
        <v>62</v>
      </c>
      <c r="H74" s="228">
        <f>SUM('Page # 2-3-4'!L16:Q16)</f>
        <v>299300</v>
      </c>
      <c r="I74" s="229"/>
      <c r="J74" s="230"/>
      <c r="R74" s="4" t="s">
        <v>302</v>
      </c>
      <c r="V74" s="50" t="s">
        <v>62</v>
      </c>
      <c r="W74" s="228">
        <f>SUM('Page # 2-3-4'!M30:Q30)</f>
        <v>4500</v>
      </c>
      <c r="X74" s="229"/>
      <c r="Y74" s="229"/>
      <c r="Z74" s="230"/>
    </row>
    <row r="75" spans="1:26" ht="16.5" thickBot="1"/>
    <row r="76" spans="1:26" ht="16.5" thickBot="1">
      <c r="A76" s="48" t="s">
        <v>303</v>
      </c>
      <c r="G76" s="4" t="s">
        <v>62</v>
      </c>
      <c r="H76" s="228">
        <f>SUM('Page # 5-6 IT-10B'!P62:U62)</f>
        <v>1199008</v>
      </c>
      <c r="I76" s="229"/>
      <c r="J76" s="229"/>
      <c r="K76" s="230"/>
    </row>
    <row r="78" spans="1:26">
      <c r="A78" s="48" t="s">
        <v>304</v>
      </c>
      <c r="F78" s="1" t="s">
        <v>305</v>
      </c>
    </row>
    <row r="79" spans="1:26" ht="16.5" thickBot="1"/>
    <row r="80" spans="1:26" ht="16.5" thickBot="1">
      <c r="A80" s="48" t="s">
        <v>306</v>
      </c>
      <c r="E80" s="239" t="s">
        <v>307</v>
      </c>
      <c r="F80" s="240"/>
      <c r="H80" s="239" t="s">
        <v>308</v>
      </c>
      <c r="I80" s="241"/>
      <c r="J80" s="241"/>
      <c r="K80" s="240"/>
      <c r="M80" s="239" t="s">
        <v>309</v>
      </c>
      <c r="N80" s="241"/>
      <c r="O80" s="240"/>
    </row>
    <row r="81" spans="1:26">
      <c r="Q81" s="153" t="s">
        <v>310</v>
      </c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>
      <c r="Q82" s="153" t="s">
        <v>311</v>
      </c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>
      <c r="A83" s="197" t="s">
        <v>254</v>
      </c>
      <c r="B83" s="197"/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215" t="s">
        <v>312</v>
      </c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</row>
  </sheetData>
  <mergeCells count="70">
    <mergeCell ref="A1:Z1"/>
    <mergeCell ref="B20:N20"/>
    <mergeCell ref="B15:N15"/>
    <mergeCell ref="B16:N16"/>
    <mergeCell ref="B17:N17"/>
    <mergeCell ref="B18:N18"/>
    <mergeCell ref="B19:N19"/>
    <mergeCell ref="U19:Z19"/>
    <mergeCell ref="P19:T19"/>
    <mergeCell ref="U8:Z8"/>
    <mergeCell ref="A2:Z2"/>
    <mergeCell ref="B8:N8"/>
    <mergeCell ref="B9:N9"/>
    <mergeCell ref="B10:N10"/>
    <mergeCell ref="B11:N11"/>
    <mergeCell ref="P11:T11"/>
    <mergeCell ref="A83:Z83"/>
    <mergeCell ref="H76:K76"/>
    <mergeCell ref="Q81:Z81"/>
    <mergeCell ref="Q82:Z82"/>
    <mergeCell ref="E80:F80"/>
    <mergeCell ref="H80:K80"/>
    <mergeCell ref="M80:O80"/>
    <mergeCell ref="W74:Z74"/>
    <mergeCell ref="B59:Z59"/>
    <mergeCell ref="B60:Z60"/>
    <mergeCell ref="B61:Z61"/>
    <mergeCell ref="B62:Z62"/>
    <mergeCell ref="B68:Z68"/>
    <mergeCell ref="C64:Z64"/>
    <mergeCell ref="C65:Z65"/>
    <mergeCell ref="B66:Z66"/>
    <mergeCell ref="P14:T14"/>
    <mergeCell ref="O8:T8"/>
    <mergeCell ref="P12:T12"/>
    <mergeCell ref="P13:T13"/>
    <mergeCell ref="P9:T9"/>
    <mergeCell ref="P10:T10"/>
    <mergeCell ref="A84:Z84"/>
    <mergeCell ref="A36:Z36"/>
    <mergeCell ref="A46:Z46"/>
    <mergeCell ref="U20:Z20"/>
    <mergeCell ref="C52:Z52"/>
    <mergeCell ref="B67:Z67"/>
    <mergeCell ref="F38:O38"/>
    <mergeCell ref="C55:Z55"/>
    <mergeCell ref="C57:Z57"/>
    <mergeCell ref="C58:Z58"/>
    <mergeCell ref="A47:Z47"/>
    <mergeCell ref="P38:Z38"/>
    <mergeCell ref="C54:Z54"/>
    <mergeCell ref="C63:Z63"/>
    <mergeCell ref="C53:Z53"/>
    <mergeCell ref="H74:J74"/>
    <mergeCell ref="P20:T20"/>
    <mergeCell ref="B13:N13"/>
    <mergeCell ref="U9:Z9"/>
    <mergeCell ref="B14:N14"/>
    <mergeCell ref="F6:L6"/>
    <mergeCell ref="B12:N12"/>
    <mergeCell ref="P18:T18"/>
    <mergeCell ref="U16:Z16"/>
    <mergeCell ref="U15:Z15"/>
    <mergeCell ref="P15:T15"/>
    <mergeCell ref="U17:Z17"/>
    <mergeCell ref="U18:Z18"/>
    <mergeCell ref="P17:T17"/>
    <mergeCell ref="P16:T16"/>
    <mergeCell ref="U10:Z10"/>
    <mergeCell ref="U11:Z14"/>
  </mergeCells>
  <phoneticPr fontId="0" type="noConversion"/>
  <pageMargins left="0.75" right="0.4" top="1" bottom="0.25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5"/>
  <sheetViews>
    <sheetView workbookViewId="0">
      <selection activeCell="H7" sqref="H7"/>
    </sheetView>
  </sheetViews>
  <sheetFormatPr defaultRowHeight="12.75"/>
  <cols>
    <col min="1" max="1" width="48.28515625" style="81" customWidth="1"/>
    <col min="2" max="2" width="12.85546875" style="82" bestFit="1" customWidth="1"/>
    <col min="3" max="3" width="9.42578125" style="82" customWidth="1"/>
    <col min="4" max="4" width="14.140625" style="82" customWidth="1"/>
    <col min="6" max="6" width="11.85546875" bestFit="1" customWidth="1"/>
  </cols>
  <sheetData>
    <row r="1" spans="1:4" ht="19.5">
      <c r="A1" s="245" t="s">
        <v>4</v>
      </c>
      <c r="B1" s="245"/>
      <c r="C1" s="245"/>
      <c r="D1" s="245"/>
    </row>
    <row r="4" spans="1:4">
      <c r="A4" s="246" t="s">
        <v>313</v>
      </c>
      <c r="B4" s="246"/>
      <c r="C4" s="246"/>
      <c r="D4" s="246"/>
    </row>
    <row r="5" spans="1:4">
      <c r="A5" s="247" t="s">
        <v>350</v>
      </c>
      <c r="B5" s="247"/>
      <c r="C5" s="247"/>
      <c r="D5" s="247"/>
    </row>
    <row r="8" spans="1:4">
      <c r="A8" s="83" t="s">
        <v>110</v>
      </c>
      <c r="B8" s="84"/>
      <c r="C8" s="84"/>
      <c r="D8" s="84" t="s">
        <v>314</v>
      </c>
    </row>
    <row r="9" spans="1:4">
      <c r="A9" s="85" t="s">
        <v>315</v>
      </c>
      <c r="B9" s="125"/>
      <c r="C9" s="125"/>
      <c r="D9" s="125">
        <f>+'Page # 2-3-4'!L71</f>
        <v>299300</v>
      </c>
    </row>
    <row r="10" spans="1:4">
      <c r="A10" s="113" t="s">
        <v>316</v>
      </c>
      <c r="B10" s="125"/>
      <c r="C10" s="125"/>
      <c r="D10" s="125">
        <v>0</v>
      </c>
    </row>
    <row r="11" spans="1:4" ht="18" customHeight="1" thickBot="1">
      <c r="A11" s="86"/>
      <c r="B11" s="126"/>
      <c r="C11" s="126"/>
      <c r="D11" s="87">
        <f>SUM(D9:D10)</f>
        <v>299300</v>
      </c>
    </row>
    <row r="12" spans="1:4" ht="13.5" thickTop="1">
      <c r="A12" s="88"/>
      <c r="B12" s="93"/>
      <c r="C12" s="93"/>
      <c r="D12" s="93"/>
    </row>
    <row r="13" spans="1:4">
      <c r="A13" s="89" t="s">
        <v>317</v>
      </c>
      <c r="B13" s="93"/>
      <c r="C13" s="93"/>
      <c r="D13" s="93"/>
    </row>
    <row r="14" spans="1:4">
      <c r="A14" s="88" t="s">
        <v>318</v>
      </c>
      <c r="B14" s="93">
        <f>SUM(D11)</f>
        <v>299300</v>
      </c>
      <c r="C14"/>
      <c r="D14" s="93"/>
    </row>
    <row r="15" spans="1:4">
      <c r="A15" s="90" t="s">
        <v>319</v>
      </c>
      <c r="B15" s="94">
        <v>300000</v>
      </c>
      <c r="C15" s="91">
        <v>0</v>
      </c>
      <c r="D15" s="93">
        <f>SUM(B15*C15)</f>
        <v>0</v>
      </c>
    </row>
    <row r="16" spans="1:4">
      <c r="A16" s="90"/>
      <c r="B16" s="93">
        <f>SUM(B14-B15)</f>
        <v>-700</v>
      </c>
      <c r="C16" s="91"/>
      <c r="D16" s="93"/>
    </row>
    <row r="17" spans="1:4">
      <c r="A17" s="90" t="s">
        <v>320</v>
      </c>
      <c r="B17" s="94">
        <v>0</v>
      </c>
      <c r="C17" s="91">
        <v>0.05</v>
      </c>
      <c r="D17" s="93">
        <f>B17*C17</f>
        <v>0</v>
      </c>
    </row>
    <row r="18" spans="1:4">
      <c r="A18" s="90"/>
      <c r="B18" s="93"/>
      <c r="C18" s="91"/>
      <c r="D18" s="94"/>
    </row>
    <row r="19" spans="1:4">
      <c r="A19" s="81" t="s">
        <v>321</v>
      </c>
      <c r="B19" s="93"/>
      <c r="C19" s="91"/>
      <c r="D19" s="93">
        <f>D15+D17</f>
        <v>0</v>
      </c>
    </row>
    <row r="20" spans="1:4">
      <c r="A20" s="92" t="s">
        <v>322</v>
      </c>
      <c r="B20" s="82">
        <f>'Page # 2-3-4'!M106</f>
        <v>48000</v>
      </c>
      <c r="C20" s="91">
        <v>0.15</v>
      </c>
      <c r="D20" s="93">
        <f>B20*C20</f>
        <v>7200</v>
      </c>
    </row>
    <row r="21" spans="1:4">
      <c r="A21" s="92"/>
      <c r="C21" s="91"/>
      <c r="D21" s="94"/>
    </row>
    <row r="22" spans="1:4" ht="21" customHeight="1">
      <c r="A22" s="92" t="s">
        <v>323</v>
      </c>
      <c r="B22" s="95"/>
      <c r="C22" s="96"/>
      <c r="D22" s="95">
        <f>D19-D20</f>
        <v>-7200</v>
      </c>
    </row>
    <row r="23" spans="1:4" ht="21" customHeight="1">
      <c r="A23" s="92" t="s">
        <v>324</v>
      </c>
      <c r="B23" s="95"/>
      <c r="C23" s="96"/>
      <c r="D23" s="95"/>
    </row>
    <row r="24" spans="1:4">
      <c r="C24"/>
    </row>
    <row r="25" spans="1:4">
      <c r="A25" s="97" t="s">
        <v>325</v>
      </c>
      <c r="C25"/>
    </row>
    <row r="26" spans="1:4">
      <c r="A26" s="81" t="s">
        <v>326</v>
      </c>
      <c r="C26" s="98">
        <v>0</v>
      </c>
      <c r="D26"/>
    </row>
    <row r="27" spans="1:4">
      <c r="A27" s="127" t="s">
        <v>327</v>
      </c>
      <c r="C27" s="99">
        <v>0</v>
      </c>
      <c r="D27"/>
    </row>
    <row r="28" spans="1:4">
      <c r="A28" s="81" t="s">
        <v>328</v>
      </c>
      <c r="C28" s="100">
        <v>4500</v>
      </c>
      <c r="D28" s="114">
        <f>SUM(C26:C28)</f>
        <v>4500</v>
      </c>
    </row>
    <row r="29" spans="1:4" ht="18.75" customHeight="1" thickBot="1">
      <c r="A29" s="101" t="s">
        <v>329</v>
      </c>
      <c r="B29" s="93"/>
      <c r="C29" s="26"/>
      <c r="D29" s="102">
        <v>0</v>
      </c>
    </row>
    <row r="30" spans="1:4" ht="13.5" thickTop="1">
      <c r="C30"/>
    </row>
    <row r="31" spans="1:4">
      <c r="C31"/>
    </row>
    <row r="32" spans="1:4">
      <c r="C32"/>
    </row>
    <row r="33" spans="3:3">
      <c r="C33"/>
    </row>
    <row r="34" spans="3:3">
      <c r="C34"/>
    </row>
    <row r="35" spans="3:3">
      <c r="C35"/>
    </row>
  </sheetData>
  <mergeCells count="3">
    <mergeCell ref="A1:D1"/>
    <mergeCell ref="A4:D4"/>
    <mergeCell ref="A5:D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D12" sqref="D12"/>
    </sheetView>
  </sheetViews>
  <sheetFormatPr defaultRowHeight="12.75"/>
  <cols>
    <col min="1" max="1" width="35.7109375" customWidth="1"/>
    <col min="2" max="2" width="19" bestFit="1" customWidth="1"/>
    <col min="3" max="3" width="14.140625" customWidth="1"/>
    <col min="4" max="4" width="12.28515625" customWidth="1"/>
    <col min="6" max="8" width="11.28515625" bestFit="1" customWidth="1"/>
  </cols>
  <sheetData>
    <row r="2" spans="1:12" ht="21.95" customHeight="1">
      <c r="A2" s="246" t="s">
        <v>4</v>
      </c>
      <c r="B2" s="246"/>
      <c r="C2" s="246"/>
      <c r="D2" s="246"/>
    </row>
    <row r="3" spans="1:12" ht="21.95" customHeight="1">
      <c r="A3" s="246" t="s">
        <v>330</v>
      </c>
      <c r="B3" s="246"/>
      <c r="C3" s="246"/>
      <c r="D3" s="246"/>
    </row>
    <row r="4" spans="1:12" ht="21.95" customHeight="1">
      <c r="A4" s="248" t="s">
        <v>342</v>
      </c>
      <c r="B4" s="248"/>
      <c r="C4" s="248"/>
      <c r="D4" s="248"/>
    </row>
    <row r="5" spans="1:12" ht="21.95" customHeight="1">
      <c r="A5" s="103"/>
      <c r="B5" s="103"/>
      <c r="C5" s="103"/>
      <c r="D5" s="104"/>
    </row>
    <row r="6" spans="1:12" ht="31.5" customHeight="1">
      <c r="A6" s="105" t="s">
        <v>110</v>
      </c>
      <c r="B6" s="106"/>
      <c r="C6" s="106"/>
      <c r="D6" s="107" t="s">
        <v>134</v>
      </c>
      <c r="F6" s="21"/>
      <c r="G6" s="21"/>
      <c r="H6" s="21"/>
      <c r="I6" s="21"/>
      <c r="J6" s="21"/>
      <c r="K6" s="21"/>
      <c r="L6" s="21"/>
    </row>
    <row r="7" spans="1:12" ht="20.100000000000001" customHeight="1">
      <c r="A7" s="108" t="s">
        <v>331</v>
      </c>
      <c r="B7" s="109"/>
      <c r="C7" s="109">
        <v>216000</v>
      </c>
      <c r="D7" s="109">
        <f>C7</f>
        <v>216000</v>
      </c>
      <c r="F7" s="111">
        <v>30000</v>
      </c>
      <c r="G7" s="115">
        <f>F7*12</f>
        <v>360000</v>
      </c>
      <c r="H7" s="115">
        <f>G7+F6</f>
        <v>360000</v>
      </c>
      <c r="I7" s="21"/>
      <c r="J7" s="21"/>
      <c r="K7" s="21"/>
      <c r="L7" s="21"/>
    </row>
    <row r="8" spans="1:12" ht="20.100000000000001" customHeight="1">
      <c r="A8" s="108" t="s">
        <v>332</v>
      </c>
      <c r="B8" s="109"/>
      <c r="C8" s="109">
        <v>108000</v>
      </c>
      <c r="D8" s="109"/>
      <c r="F8" s="111"/>
      <c r="G8" s="21"/>
      <c r="H8" s="21"/>
      <c r="I8" s="21"/>
      <c r="J8" s="21"/>
      <c r="K8" s="21"/>
      <c r="L8" s="21"/>
    </row>
    <row r="9" spans="1:12" ht="20.100000000000001" customHeight="1">
      <c r="A9" s="108" t="s">
        <v>333</v>
      </c>
      <c r="B9" s="109"/>
      <c r="C9" s="109">
        <v>14400</v>
      </c>
      <c r="D9" s="109"/>
      <c r="F9" s="111"/>
      <c r="G9" s="21"/>
      <c r="H9" s="21"/>
      <c r="I9" s="21"/>
      <c r="J9" s="21"/>
      <c r="K9" s="21"/>
      <c r="L9" s="21"/>
    </row>
    <row r="10" spans="1:12" ht="20.100000000000001" customHeight="1">
      <c r="A10" s="108" t="s">
        <v>334</v>
      </c>
      <c r="B10" s="109"/>
      <c r="C10" s="109">
        <v>21600</v>
      </c>
      <c r="D10" s="109"/>
      <c r="F10" s="111"/>
      <c r="G10" s="21"/>
      <c r="H10" s="21"/>
      <c r="I10" s="21"/>
      <c r="J10" s="21"/>
      <c r="K10" s="21"/>
      <c r="L10" s="21"/>
    </row>
    <row r="11" spans="1:12" ht="20.100000000000001" customHeight="1">
      <c r="A11" s="128" t="s">
        <v>335</v>
      </c>
      <c r="B11" s="109"/>
      <c r="C11" s="109">
        <v>30000</v>
      </c>
      <c r="D11" s="109">
        <f>C11</f>
        <v>30000</v>
      </c>
      <c r="F11" s="111">
        <f>C11</f>
        <v>30000</v>
      </c>
      <c r="G11" s="21"/>
      <c r="H11" s="21"/>
      <c r="I11" s="21"/>
      <c r="J11" s="21"/>
      <c r="K11" s="21"/>
      <c r="L11" s="21"/>
    </row>
    <row r="12" spans="1:12" ht="20.100000000000001" customHeight="1">
      <c r="A12" s="108" t="s">
        <v>336</v>
      </c>
      <c r="B12" s="109"/>
      <c r="C12" s="109">
        <f>SUM(C7:C11)</f>
        <v>390000</v>
      </c>
      <c r="D12" s="110">
        <f>SUM(D7:D11)</f>
        <v>246000</v>
      </c>
      <c r="F12" s="112">
        <f>SUM(F7:F11)</f>
        <v>60000</v>
      </c>
      <c r="G12" s="21"/>
      <c r="H12" s="21"/>
      <c r="I12" s="21"/>
      <c r="J12" s="21"/>
      <c r="K12" s="21"/>
      <c r="L12" s="21"/>
    </row>
  </sheetData>
  <mergeCells count="3">
    <mergeCell ref="A2:D2"/>
    <mergeCell ref="A3:D3"/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workbookViewId="0">
      <selection activeCell="D13" sqref="D13"/>
    </sheetView>
  </sheetViews>
  <sheetFormatPr defaultRowHeight="12.75"/>
  <cols>
    <col min="2" max="2" width="14.5703125" bestFit="1" customWidth="1"/>
    <col min="4" max="4" width="11.85546875" style="130" bestFit="1" customWidth="1"/>
  </cols>
  <sheetData>
    <row r="5" spans="2:4">
      <c r="B5" s="129" t="s">
        <v>344</v>
      </c>
    </row>
    <row r="6" spans="2:4">
      <c r="B6" t="s">
        <v>337</v>
      </c>
      <c r="D6" s="130">
        <v>378864</v>
      </c>
    </row>
    <row r="7" spans="2:4">
      <c r="B7" s="129" t="s">
        <v>315</v>
      </c>
      <c r="D7" s="130">
        <f>+'Page # 2-3-4'!D71</f>
        <v>474500</v>
      </c>
    </row>
    <row r="8" spans="2:4">
      <c r="B8" s="131" t="s">
        <v>134</v>
      </c>
      <c r="C8" s="132"/>
      <c r="D8" s="133">
        <f>+D6+D7</f>
        <v>853364</v>
      </c>
    </row>
    <row r="9" spans="2:4">
      <c r="B9" s="129" t="s">
        <v>345</v>
      </c>
    </row>
    <row r="10" spans="2:4">
      <c r="B10" t="s">
        <v>338</v>
      </c>
      <c r="D10" s="130">
        <f>48000</f>
        <v>48000</v>
      </c>
    </row>
    <row r="11" spans="2:4">
      <c r="B11" s="129" t="s">
        <v>346</v>
      </c>
      <c r="D11" s="130">
        <f>+'Page # 7-8 IT-10BB'!P20</f>
        <v>310685</v>
      </c>
    </row>
    <row r="12" spans="2:4">
      <c r="B12" s="129" t="s">
        <v>347</v>
      </c>
      <c r="D12" s="130">
        <v>0</v>
      </c>
    </row>
    <row r="13" spans="2:4">
      <c r="B13" s="129" t="s">
        <v>348</v>
      </c>
      <c r="D13" s="130">
        <f>+D10+D11+D12</f>
        <v>358685</v>
      </c>
    </row>
    <row r="14" spans="2:4">
      <c r="B14" s="129" t="s">
        <v>349</v>
      </c>
      <c r="D14" s="130">
        <f>D8-D13</f>
        <v>494679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9"/>
  <sheetViews>
    <sheetView workbookViewId="0">
      <selection activeCell="K23" sqref="K23"/>
    </sheetView>
  </sheetViews>
  <sheetFormatPr defaultRowHeight="12.75"/>
  <cols>
    <col min="5" max="5" width="5.85546875" customWidth="1"/>
    <col min="6" max="6" width="9.140625" hidden="1" customWidth="1"/>
    <col min="7" max="7" width="23" customWidth="1"/>
  </cols>
  <sheetData>
    <row r="5" spans="6:8">
      <c r="G5" t="s">
        <v>339</v>
      </c>
      <c r="H5">
        <v>6448.17</v>
      </c>
    </row>
    <row r="6" spans="6:8">
      <c r="G6" s="116">
        <v>43252</v>
      </c>
      <c r="H6">
        <v>275049</v>
      </c>
    </row>
    <row r="7" spans="6:8">
      <c r="F7" t="s">
        <v>340</v>
      </c>
      <c r="G7" s="116" t="s">
        <v>341</v>
      </c>
      <c r="H7">
        <f>H5*12</f>
        <v>77378.040000000008</v>
      </c>
    </row>
    <row r="9" spans="6:8">
      <c r="G9" s="116">
        <v>43617</v>
      </c>
      <c r="H9">
        <f>H6-H7</f>
        <v>197670.96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 # 1</vt:lpstr>
      <vt:lpstr>Page # 2-3-4</vt:lpstr>
      <vt:lpstr>Page # 5-6 IT-10B</vt:lpstr>
      <vt:lpstr>Page # 7-8 IT-10BB</vt:lpstr>
      <vt:lpstr>Tax Calculation</vt:lpstr>
      <vt:lpstr>Sheet2</vt:lpstr>
      <vt:lpstr>Sheet3</vt:lpstr>
      <vt:lpstr>note</vt:lpstr>
    </vt:vector>
  </TitlesOfParts>
  <Manager/>
  <Company>Azad &amp; Associates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Riaz</dc:creator>
  <cp:keywords/>
  <dc:description/>
  <cp:lastModifiedBy>Joy</cp:lastModifiedBy>
  <cp:revision/>
  <dcterms:created xsi:type="dcterms:W3CDTF">2010-10-26T16:37:22Z</dcterms:created>
  <dcterms:modified xsi:type="dcterms:W3CDTF">2020-11-26T03:52:50Z</dcterms:modified>
  <cp:category/>
  <cp:contentStatus/>
</cp:coreProperties>
</file>