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/Documents/IE 5342 DOE/FA/FA13/"/>
    </mc:Choice>
  </mc:AlternateContent>
  <xr:revisionPtr revIDLastSave="0" documentId="13_ncr:1_{4E71324B-DAEC-F14A-A995-CD1AA41A2931}" xr6:coauthVersionLast="47" xr6:coauthVersionMax="47" xr10:uidLastSave="{00000000-0000-0000-0000-000000000000}"/>
  <bookViews>
    <workbookView xWindow="0" yWindow="500" windowWidth="28800" windowHeight="15840" xr2:uid="{D3F74ECC-CE22-4C81-A081-3497DA54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1" l="1"/>
  <c r="P6" i="1"/>
  <c r="F16" i="1"/>
  <c r="F15" i="1"/>
  <c r="F14" i="1"/>
  <c r="E15" i="1"/>
  <c r="E16" i="1"/>
  <c r="E17" i="1"/>
  <c r="E14" i="1"/>
  <c r="D16" i="1"/>
  <c r="D17" i="1"/>
  <c r="K22" i="1"/>
  <c r="J19" i="1"/>
  <c r="K19" i="1"/>
  <c r="L19" i="1"/>
  <c r="J20" i="1"/>
  <c r="K20" i="1"/>
  <c r="L20" i="1"/>
  <c r="K18" i="1"/>
  <c r="L18" i="1"/>
  <c r="J18" i="1"/>
  <c r="K17" i="1"/>
  <c r="L17" i="1"/>
  <c r="J17" i="1"/>
  <c r="J14" i="1"/>
  <c r="K14" i="1"/>
  <c r="L14" i="1"/>
  <c r="K12" i="1"/>
  <c r="L12" i="1"/>
  <c r="J12" i="1"/>
  <c r="D18" i="1"/>
  <c r="D15" i="1"/>
  <c r="D14" i="1"/>
  <c r="K8" i="1"/>
  <c r="J4" i="1"/>
  <c r="K4" i="1"/>
  <c r="L4" i="1"/>
  <c r="J5" i="1"/>
  <c r="K5" i="1"/>
  <c r="L5" i="1"/>
  <c r="J6" i="1"/>
  <c r="K6" i="1"/>
  <c r="L6" i="1"/>
  <c r="K3" i="1"/>
  <c r="L3" i="1"/>
  <c r="J3" i="1"/>
  <c r="D10" i="1"/>
  <c r="C10" i="1"/>
  <c r="F11" i="1" s="1"/>
  <c r="B10" i="1"/>
  <c r="H7" i="1"/>
  <c r="H5" i="1"/>
  <c r="H3" i="1"/>
  <c r="F9" i="1"/>
  <c r="C8" i="1"/>
  <c r="D8" i="1"/>
  <c r="B8" i="1"/>
  <c r="F5" i="1"/>
  <c r="F3" i="1"/>
</calcChain>
</file>

<file path=xl/sharedStrings.xml><?xml version="1.0" encoding="utf-8"?>
<sst xmlns="http://schemas.openxmlformats.org/spreadsheetml/2006/main" count="17" uniqueCount="17">
  <si>
    <t>Anneal Temperature (°C)</t>
  </si>
  <si>
    <t>Polysilicon Doping (ions)</t>
  </si>
  <si>
    <t>1 × 1020</t>
  </si>
  <si>
    <t>2 × 1020</t>
  </si>
  <si>
    <t>source</t>
  </si>
  <si>
    <t>temp</t>
  </si>
  <si>
    <t>dop</t>
  </si>
  <si>
    <t>intr</t>
  </si>
  <si>
    <t>error</t>
  </si>
  <si>
    <t>total</t>
  </si>
  <si>
    <t>df</t>
  </si>
  <si>
    <t>ss</t>
  </si>
  <si>
    <t>ms</t>
  </si>
  <si>
    <t>f</t>
  </si>
  <si>
    <t>SS_dop</t>
  </si>
  <si>
    <t>SS_temp</t>
  </si>
  <si>
    <t>SS_dop:temp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</si>
</sst>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F253-6A14-47D4-98A0-08535405FB0D}">
  <dimension ref="A1:P22"/>
  <sheetViews>
    <sheetView tabSelected="1" workbookViewId="0">
      <selection activeCell="L18" sqref="L18"/>
    </sheetView>
  </sheetViews>
  <sheetFormatPr baseColWidth="10" defaultColWidth="8.83203125" defaultRowHeight="15" x14ac:dyDescent="0.2"/>
  <cols>
    <col min="1" max="1" width="23.33203125" bestFit="1" customWidth="1"/>
    <col min="16" max="16" width="12.1640625" bestFit="1" customWidth="1"/>
  </cols>
  <sheetData>
    <row r="1" spans="1:16" x14ac:dyDescent="0.2">
      <c r="B1" t="s">
        <v>0</v>
      </c>
    </row>
    <row r="2" spans="1:16" x14ac:dyDescent="0.2">
      <c r="A2" t="s">
        <v>1</v>
      </c>
      <c r="B2">
        <v>900</v>
      </c>
      <c r="C2">
        <v>950</v>
      </c>
      <c r="D2">
        <v>1000</v>
      </c>
    </row>
    <row r="3" spans="1:16" x14ac:dyDescent="0.2">
      <c r="A3" t="s">
        <v>2</v>
      </c>
      <c r="B3">
        <v>4.5999999999999996</v>
      </c>
      <c r="C3">
        <v>10.15</v>
      </c>
      <c r="D3">
        <v>11.01</v>
      </c>
      <c r="F3">
        <f>AVERAGE(B3:D4)</f>
        <v>8.49</v>
      </c>
      <c r="H3">
        <f>(F3-F9)^2</f>
        <v>8.170069444444511E-2</v>
      </c>
      <c r="J3">
        <f>(B3-8.20416666666667)^2</f>
        <v>12.990017361111132</v>
      </c>
      <c r="K3">
        <f t="shared" ref="K3:L3" si="0">(C3-8.20416666666667)^2</f>
        <v>3.7862673611111024</v>
      </c>
      <c r="L3">
        <f t="shared" si="0"/>
        <v>7.8727006944444282</v>
      </c>
    </row>
    <row r="4" spans="1:16" x14ac:dyDescent="0.2">
      <c r="B4">
        <v>4.4000000000000004</v>
      </c>
      <c r="C4">
        <v>10.199999999999999</v>
      </c>
      <c r="D4">
        <v>10.58</v>
      </c>
      <c r="J4">
        <f t="shared" ref="J4:J6" si="1">(B4-8.20416666666667)^2</f>
        <v>14.471684027777794</v>
      </c>
      <c r="K4">
        <f t="shared" ref="K4:K6" si="2">(C4-8.20416666666667)^2</f>
        <v>3.983350694444431</v>
      </c>
      <c r="L4">
        <f t="shared" ref="L4:L6" si="3">(D4-8.20416666666667)^2</f>
        <v>5.6445840277777659</v>
      </c>
    </row>
    <row r="5" spans="1:16" x14ac:dyDescent="0.2">
      <c r="A5" t="s">
        <v>3</v>
      </c>
      <c r="B5">
        <v>3.2</v>
      </c>
      <c r="C5">
        <v>9.3800000000000008</v>
      </c>
      <c r="D5">
        <v>10.81</v>
      </c>
      <c r="F5">
        <f>AVERAGE(B5:D6)</f>
        <v>7.918333333333333</v>
      </c>
      <c r="H5">
        <f>(F5-F9)^2</f>
        <v>8.1700694444444097E-2</v>
      </c>
      <c r="J5">
        <f t="shared" si="1"/>
        <v>25.041684027777801</v>
      </c>
      <c r="K5">
        <f t="shared" si="2"/>
        <v>1.3825840277777734</v>
      </c>
      <c r="L5">
        <f t="shared" si="3"/>
        <v>6.7903673611111</v>
      </c>
      <c r="P5" t="s">
        <v>14</v>
      </c>
    </row>
    <row r="6" spans="1:16" x14ac:dyDescent="0.2">
      <c r="B6">
        <v>3.5</v>
      </c>
      <c r="C6">
        <v>10.02</v>
      </c>
      <c r="D6">
        <v>10.6</v>
      </c>
      <c r="J6">
        <f t="shared" si="1"/>
        <v>22.129184027777804</v>
      </c>
      <c r="K6">
        <f t="shared" si="2"/>
        <v>3.2972506944444335</v>
      </c>
      <c r="L6">
        <f t="shared" si="3"/>
        <v>5.7400173611110965</v>
      </c>
      <c r="P6">
        <f>((F3-F9)^2+(F5-F9)^2)*6</f>
        <v>0.98040833333333532</v>
      </c>
    </row>
    <row r="7" spans="1:16" x14ac:dyDescent="0.2">
      <c r="H7">
        <f>H3+H5</f>
        <v>0.16340138888888922</v>
      </c>
    </row>
    <row r="8" spans="1:16" x14ac:dyDescent="0.2">
      <c r="B8">
        <f>AVERAGE(B3:B6)</f>
        <v>3.9249999999999998</v>
      </c>
      <c r="C8">
        <f t="shared" ref="C8:D8" si="4">AVERAGE(C3:C6)</f>
        <v>9.9375</v>
      </c>
      <c r="D8">
        <f t="shared" si="4"/>
        <v>10.75</v>
      </c>
      <c r="K8">
        <f>SUM(J3:L6)</f>
        <v>113.12969166666664</v>
      </c>
      <c r="P8" t="s">
        <v>15</v>
      </c>
    </row>
    <row r="9" spans="1:16" x14ac:dyDescent="0.2">
      <c r="F9">
        <f>AVERAGE(B3:D6)</f>
        <v>8.2041666666666657</v>
      </c>
      <c r="P9">
        <f>((B8-F9)^2+(C8-F9)^2+(D8-F9)^2)*4</f>
        <v>111.18791666666667</v>
      </c>
    </row>
    <row r="10" spans="1:16" x14ac:dyDescent="0.2">
      <c r="B10">
        <f>(B8-F9)^2</f>
        <v>18.311267361111103</v>
      </c>
      <c r="C10">
        <f>(C8-F9)^2</f>
        <v>3.0044444444444478</v>
      </c>
      <c r="D10">
        <f>(D8-F9)^2</f>
        <v>6.481267361111116</v>
      </c>
    </row>
    <row r="11" spans="1:16" x14ac:dyDescent="0.2">
      <c r="F11">
        <f>B10+C10+D10</f>
        <v>27.796979166666667</v>
      </c>
    </row>
    <row r="12" spans="1:16" x14ac:dyDescent="0.2">
      <c r="J12">
        <f>AVERAGE(B3:B4)</f>
        <v>4.5</v>
      </c>
      <c r="K12">
        <f t="shared" ref="K12:L12" si="5">AVERAGE(C3:C4)</f>
        <v>10.175000000000001</v>
      </c>
      <c r="L12">
        <f t="shared" si="5"/>
        <v>10.795</v>
      </c>
      <c r="P12" t="s">
        <v>16</v>
      </c>
    </row>
    <row r="13" spans="1:16" x14ac:dyDescent="0.2">
      <c r="B13" s="1" t="s">
        <v>4</v>
      </c>
      <c r="C13" s="1" t="s">
        <v>10</v>
      </c>
      <c r="D13" s="1" t="s">
        <v>11</v>
      </c>
      <c r="E13" s="1" t="s">
        <v>12</v>
      </c>
      <c r="F13" s="1" t="s">
        <v>13</v>
      </c>
    </row>
    <row r="14" spans="1:16" x14ac:dyDescent="0.2">
      <c r="B14" s="1" t="s">
        <v>5</v>
      </c>
      <c r="C14" s="1">
        <v>2</v>
      </c>
      <c r="D14" s="1">
        <f>4*F11</f>
        <v>111.18791666666667</v>
      </c>
      <c r="E14" s="1">
        <f>D14/C14</f>
        <v>55.593958333333333</v>
      </c>
      <c r="F14" s="1">
        <f>E14/E17</f>
        <v>865.16340293088001</v>
      </c>
      <c r="J14">
        <f t="shared" ref="J14" si="6">AVERAGE(B5:B6)</f>
        <v>3.35</v>
      </c>
      <c r="K14">
        <f t="shared" ref="K14" si="7">AVERAGE(C5:C6)</f>
        <v>9.6999999999999993</v>
      </c>
      <c r="L14">
        <f t="shared" ref="L14" si="8">AVERAGE(D5:D6)</f>
        <v>10.705</v>
      </c>
    </row>
    <row r="15" spans="1:16" x14ac:dyDescent="0.2">
      <c r="B15" s="1" t="s">
        <v>6</v>
      </c>
      <c r="C15" s="1">
        <v>1</v>
      </c>
      <c r="D15" s="1">
        <f>6*H7</f>
        <v>0.98040833333333532</v>
      </c>
      <c r="E15" s="1">
        <f t="shared" ref="E15:E17" si="9">D15/C15</f>
        <v>0.98040833333333532</v>
      </c>
      <c r="F15" s="1">
        <f>E15/E17</f>
        <v>15.257294773699977</v>
      </c>
    </row>
    <row r="16" spans="1:16" x14ac:dyDescent="0.2">
      <c r="B16" s="1" t="s">
        <v>7</v>
      </c>
      <c r="C16" s="1">
        <v>2</v>
      </c>
      <c r="D16" s="1">
        <f>D18-(D14+D15+D17)</f>
        <v>0.57581666666665399</v>
      </c>
      <c r="E16" s="1">
        <f t="shared" si="9"/>
        <v>0.28790833333332699</v>
      </c>
      <c r="F16" s="1">
        <f>E16/E17</f>
        <v>4.4804824277005997</v>
      </c>
    </row>
    <row r="17" spans="2:12" x14ac:dyDescent="0.2">
      <c r="B17" s="1" t="s">
        <v>8</v>
      </c>
      <c r="C17" s="1">
        <v>6</v>
      </c>
      <c r="D17" s="1">
        <f>K22</f>
        <v>0.38554999999999906</v>
      </c>
      <c r="E17" s="1">
        <f t="shared" si="9"/>
        <v>6.4258333333333181E-2</v>
      </c>
      <c r="F17" s="1"/>
      <c r="J17">
        <f>(B3-J12)^2</f>
        <v>9.9999999999999291E-3</v>
      </c>
      <c r="K17">
        <f t="shared" ref="K17:L17" si="10">(C3-K12)^2</f>
        <v>6.2500000000001779E-4</v>
      </c>
      <c r="L17">
        <f t="shared" si="10"/>
        <v>4.622499999999994E-2</v>
      </c>
    </row>
    <row r="18" spans="2:12" x14ac:dyDescent="0.2">
      <c r="B18" s="1" t="s">
        <v>9</v>
      </c>
      <c r="C18" s="1">
        <v>11</v>
      </c>
      <c r="D18" s="1">
        <f>K8</f>
        <v>113.12969166666664</v>
      </c>
      <c r="E18" s="1"/>
      <c r="F18" s="1"/>
      <c r="J18">
        <f>(B4-J12)^2</f>
        <v>9.9999999999999291E-3</v>
      </c>
      <c r="K18">
        <f t="shared" ref="K18:L18" si="11">(C4-K12)^2</f>
        <v>6.24999999999929E-4</v>
      </c>
      <c r="L18">
        <f t="shared" si="11"/>
        <v>4.622499999999994E-2</v>
      </c>
    </row>
    <row r="19" spans="2:12" x14ac:dyDescent="0.2">
      <c r="J19">
        <f>(B5-J14)^2</f>
        <v>2.2499999999999975E-2</v>
      </c>
      <c r="K19">
        <f t="shared" ref="K19" si="12">(C5-K14)^2</f>
        <v>0.10239999999999905</v>
      </c>
      <c r="L19">
        <f t="shared" ref="L19" si="13">(D5-L14)^2</f>
        <v>1.102500000000009E-2</v>
      </c>
    </row>
    <row r="20" spans="2:12" x14ac:dyDescent="0.2">
      <c r="J20">
        <f>(B6-J14)^2</f>
        <v>2.2499999999999975E-2</v>
      </c>
      <c r="K20">
        <f t="shared" ref="K20" si="14">(C6-K14)^2</f>
        <v>0.10240000000000019</v>
      </c>
      <c r="L20">
        <f t="shared" ref="L20" si="15">(D6-L14)^2</f>
        <v>1.102500000000009E-2</v>
      </c>
    </row>
    <row r="22" spans="2:12" x14ac:dyDescent="0.2">
      <c r="K22">
        <f>SUM(J17:L20)</f>
        <v>0.38554999999999906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Bahreinizad, Hossein</dc:creator>
  <cp:lastModifiedBy>Microsoft Office User</cp:lastModifiedBy>
  <dcterms:created xsi:type="dcterms:W3CDTF">2022-10-25T17:41:16Z</dcterms:created>
  <dcterms:modified xsi:type="dcterms:W3CDTF">2022-12-07T07:25:47Z</dcterms:modified>
</cp:coreProperties>
</file>