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r/Desktop/"/>
    </mc:Choice>
  </mc:AlternateContent>
  <xr:revisionPtr revIDLastSave="0" documentId="13_ncr:1_{AEB8BDB2-B781-7B43-A7F1-1AE4A03A84A3}" xr6:coauthVersionLast="47" xr6:coauthVersionMax="47" xr10:uidLastSave="{00000000-0000-0000-0000-000000000000}"/>
  <bookViews>
    <workbookView xWindow="0" yWindow="500" windowWidth="28800" windowHeight="16140" xr2:uid="{8793D06A-0063-C847-A6FB-2A2B7BFC68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6" i="1" l="1"/>
  <c r="Q43" i="1"/>
  <c r="Q42" i="1"/>
  <c r="N48" i="1"/>
  <c r="N46" i="1"/>
  <c r="N43" i="1"/>
  <c r="N40" i="1"/>
  <c r="I41" i="1"/>
  <c r="N44" i="1" s="1"/>
  <c r="I42" i="1"/>
  <c r="N45" i="1" s="1"/>
  <c r="I43" i="1"/>
  <c r="I40" i="1"/>
  <c r="K27" i="1"/>
  <c r="N30" i="1" s="1"/>
  <c r="K28" i="1"/>
  <c r="N31" i="1" s="1"/>
  <c r="K29" i="1"/>
  <c r="N32" i="1" s="1"/>
  <c r="K30" i="1"/>
  <c r="N33" i="1" s="1"/>
  <c r="K26" i="1"/>
  <c r="N29" i="1" s="1"/>
  <c r="J10" i="1"/>
  <c r="N14" i="1" s="1"/>
  <c r="J11" i="1"/>
  <c r="N15" i="1" s="1"/>
  <c r="J12" i="1"/>
  <c r="N16" i="1" s="1"/>
  <c r="J9" i="1"/>
  <c r="N13" i="1" s="1"/>
  <c r="N42" i="1" l="1"/>
  <c r="N28" i="1"/>
  <c r="N35" i="1" s="1"/>
  <c r="N12" i="1"/>
  <c r="N17" i="1" s="1"/>
  <c r="N26" i="1"/>
  <c r="Q28" i="1"/>
  <c r="Q29" i="1" s="1"/>
  <c r="Q32" i="1" s="1"/>
  <c r="N9" i="1"/>
  <c r="Q12" i="1"/>
  <c r="Q13" i="1" s="1"/>
  <c r="Q18" i="1" s="1"/>
</calcChain>
</file>

<file path=xl/sharedStrings.xml><?xml version="1.0" encoding="utf-8"?>
<sst xmlns="http://schemas.openxmlformats.org/spreadsheetml/2006/main" count="36" uniqueCount="20">
  <si>
    <t>Mix T</t>
  </si>
  <si>
    <t>Ten. Str</t>
  </si>
  <si>
    <t>grand mean</t>
  </si>
  <si>
    <t>SSE</t>
  </si>
  <si>
    <t>MSE</t>
  </si>
  <si>
    <t>SSTr</t>
  </si>
  <si>
    <t>MSTr</t>
  </si>
  <si>
    <t>MSTr&gt;MSE, reject H0</t>
  </si>
  <si>
    <t>F</t>
  </si>
  <si>
    <t>Critical Value</t>
  </si>
  <si>
    <t>F&gt; critical value, reject H0</t>
  </si>
  <si>
    <t>Mixing technique affect the strength of the cement</t>
  </si>
  <si>
    <t>Cotton Wt %</t>
  </si>
  <si>
    <t>Observ</t>
  </si>
  <si>
    <t>critical value</t>
  </si>
  <si>
    <t>The cotton content affects the mean tensile strength</t>
  </si>
  <si>
    <t>Rodd Level</t>
  </si>
  <si>
    <t>Compress Strength</t>
  </si>
  <si>
    <t>F&lt; critical value, fail to reject H0</t>
  </si>
  <si>
    <t>There is no diffrence in compressive strength due to the rodding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</si>
</sst>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9A8C-74A7-BC49-8797-9528A230E669}">
  <dimension ref="E8:Q49"/>
  <sheetViews>
    <sheetView tabSelected="1" topLeftCell="B28" workbookViewId="0">
      <selection activeCell="P56" sqref="P56"/>
    </sheetView>
  </sheetViews>
  <sheetFormatPr baseColWidth="10" defaultRowHeight="16" x14ac:dyDescent="0.2"/>
  <cols>
    <col min="5" max="5" width="11.5" bestFit="1" customWidth="1"/>
    <col min="14" max="14" width="13.6640625" bestFit="1" customWidth="1"/>
    <col min="16" max="16" width="22.6640625" bestFit="1" customWidth="1"/>
  </cols>
  <sheetData>
    <row r="8" spans="5:17" x14ac:dyDescent="0.2">
      <c r="E8" t="s">
        <v>0</v>
      </c>
      <c r="F8" t="s">
        <v>1</v>
      </c>
    </row>
    <row r="9" spans="5:17" x14ac:dyDescent="0.2">
      <c r="E9">
        <v>1</v>
      </c>
      <c r="F9">
        <v>3129</v>
      </c>
      <c r="G9">
        <v>3000</v>
      </c>
      <c r="H9">
        <v>2865</v>
      </c>
      <c r="I9">
        <v>2890</v>
      </c>
      <c r="J9" s="1">
        <f>AVERAGE(F9:I9)</f>
        <v>2971</v>
      </c>
      <c r="M9" t="s">
        <v>2</v>
      </c>
      <c r="N9" s="1">
        <f>SUM(J9:J12)/4</f>
        <v>2931.8125</v>
      </c>
    </row>
    <row r="10" spans="5:17" x14ac:dyDescent="0.2">
      <c r="E10">
        <v>2</v>
      </c>
      <c r="F10">
        <v>3200</v>
      </c>
      <c r="G10">
        <v>3300</v>
      </c>
      <c r="H10">
        <v>2975</v>
      </c>
      <c r="I10">
        <v>3150</v>
      </c>
      <c r="J10" s="1">
        <f t="shared" ref="J10:J12" si="0">AVERAGE(F10:I10)</f>
        <v>3156.25</v>
      </c>
    </row>
    <row r="11" spans="5:17" x14ac:dyDescent="0.2">
      <c r="E11">
        <v>3</v>
      </c>
      <c r="F11">
        <v>2800</v>
      </c>
      <c r="G11">
        <v>2900</v>
      </c>
      <c r="H11">
        <v>2985</v>
      </c>
      <c r="I11">
        <v>3050</v>
      </c>
      <c r="J11" s="1">
        <f t="shared" si="0"/>
        <v>2933.75</v>
      </c>
    </row>
    <row r="12" spans="5:17" x14ac:dyDescent="0.2">
      <c r="E12">
        <v>4</v>
      </c>
      <c r="F12">
        <v>2600</v>
      </c>
      <c r="G12">
        <v>2700</v>
      </c>
      <c r="H12">
        <v>2600</v>
      </c>
      <c r="I12">
        <v>2765</v>
      </c>
      <c r="J12" s="1">
        <f t="shared" si="0"/>
        <v>2666.25</v>
      </c>
      <c r="M12" t="s">
        <v>3</v>
      </c>
      <c r="N12" s="1">
        <f>SUM(N13:N16)</f>
        <v>153908.25</v>
      </c>
      <c r="P12" t="s">
        <v>5</v>
      </c>
      <c r="Q12" s="1">
        <f>4*((J9-N9)^2+(J10-N9)^2+(J11-N9)^2+(J12-N9)^2)</f>
        <v>489740.1875</v>
      </c>
    </row>
    <row r="13" spans="5:17" x14ac:dyDescent="0.2">
      <c r="M13">
        <v>1</v>
      </c>
      <c r="N13" s="1">
        <f>(F9-J9)^2+(G9-J9)^2+(H9-J9)^2+(I9-J9)^2</f>
        <v>43602</v>
      </c>
      <c r="P13" t="s">
        <v>6</v>
      </c>
      <c r="Q13" s="1">
        <f>Q12/3</f>
        <v>163246.72916666666</v>
      </c>
    </row>
    <row r="14" spans="5:17" x14ac:dyDescent="0.2">
      <c r="M14">
        <v>2</v>
      </c>
      <c r="N14" s="1">
        <f t="shared" ref="N14:N16" si="1">(F10-J10)^2+(G10-J10)^2+(H10-J10)^2+(I10-J10)^2</f>
        <v>55468.75</v>
      </c>
    </row>
    <row r="15" spans="5:17" x14ac:dyDescent="0.2">
      <c r="M15">
        <v>3</v>
      </c>
      <c r="N15" s="1">
        <f t="shared" si="1"/>
        <v>35168.75</v>
      </c>
      <c r="P15" t="s">
        <v>7</v>
      </c>
    </row>
    <row r="16" spans="5:17" x14ac:dyDescent="0.2">
      <c r="M16">
        <v>4</v>
      </c>
      <c r="N16" s="1">
        <f t="shared" si="1"/>
        <v>19668.75</v>
      </c>
    </row>
    <row r="17" spans="5:17" x14ac:dyDescent="0.2">
      <c r="M17" t="s">
        <v>4</v>
      </c>
      <c r="N17" s="1">
        <f>N12/(4*3)</f>
        <v>12825.6875</v>
      </c>
    </row>
    <row r="18" spans="5:17" x14ac:dyDescent="0.2">
      <c r="P18" t="s">
        <v>8</v>
      </c>
      <c r="Q18" s="1">
        <f>Q13/N17</f>
        <v>12.728107492613294</v>
      </c>
    </row>
    <row r="19" spans="5:17" x14ac:dyDescent="0.2">
      <c r="P19" t="s">
        <v>9</v>
      </c>
      <c r="Q19">
        <v>3.49</v>
      </c>
    </row>
    <row r="20" spans="5:17" x14ac:dyDescent="0.2">
      <c r="P20" t="s">
        <v>10</v>
      </c>
    </row>
    <row r="21" spans="5:17" x14ac:dyDescent="0.2">
      <c r="P21" t="s">
        <v>11</v>
      </c>
    </row>
    <row r="25" spans="5:17" x14ac:dyDescent="0.2">
      <c r="E25" t="s">
        <v>12</v>
      </c>
      <c r="F25" t="s">
        <v>13</v>
      </c>
    </row>
    <row r="26" spans="5:17" x14ac:dyDescent="0.2">
      <c r="E26">
        <v>15</v>
      </c>
      <c r="F26">
        <v>7</v>
      </c>
      <c r="G26">
        <v>7</v>
      </c>
      <c r="H26">
        <v>15</v>
      </c>
      <c r="I26">
        <v>11</v>
      </c>
      <c r="J26">
        <v>9</v>
      </c>
      <c r="K26" s="1">
        <f>AVERAGE(F26:J26)</f>
        <v>9.8000000000000007</v>
      </c>
      <c r="M26" t="s">
        <v>2</v>
      </c>
      <c r="N26">
        <f>SUM(K26:K30)/5</f>
        <v>15.040000000000001</v>
      </c>
    </row>
    <row r="27" spans="5:17" x14ac:dyDescent="0.2">
      <c r="E27">
        <v>20</v>
      </c>
      <c r="F27">
        <v>12</v>
      </c>
      <c r="G27">
        <v>17</v>
      </c>
      <c r="H27">
        <v>12</v>
      </c>
      <c r="I27">
        <v>18</v>
      </c>
      <c r="J27">
        <v>18</v>
      </c>
      <c r="K27" s="1">
        <f t="shared" ref="K27:K30" si="2">AVERAGE(F27:J27)</f>
        <v>15.4</v>
      </c>
    </row>
    <row r="28" spans="5:17" x14ac:dyDescent="0.2">
      <c r="E28">
        <v>25</v>
      </c>
      <c r="F28">
        <v>14</v>
      </c>
      <c r="G28">
        <v>19</v>
      </c>
      <c r="H28">
        <v>19</v>
      </c>
      <c r="I28">
        <v>18</v>
      </c>
      <c r="J28">
        <v>18</v>
      </c>
      <c r="K28" s="1">
        <f t="shared" si="2"/>
        <v>17.600000000000001</v>
      </c>
      <c r="M28" t="s">
        <v>3</v>
      </c>
      <c r="N28" s="1">
        <f>SUM(N29:N33)</f>
        <v>161.19999999999999</v>
      </c>
      <c r="P28" t="s">
        <v>5</v>
      </c>
      <c r="Q28">
        <f>5*((K26-N26)^2+(K27-N26)^2+(K28-N26)^2+(K29-N26)^2+(K30-N26)^2)</f>
        <v>475.7600000000001</v>
      </c>
    </row>
    <row r="29" spans="5:17" x14ac:dyDescent="0.2">
      <c r="E29">
        <v>30</v>
      </c>
      <c r="F29">
        <v>19</v>
      </c>
      <c r="G29">
        <v>25</v>
      </c>
      <c r="H29">
        <v>22</v>
      </c>
      <c r="I29">
        <v>19</v>
      </c>
      <c r="J29">
        <v>23</v>
      </c>
      <c r="K29" s="1">
        <f t="shared" si="2"/>
        <v>21.6</v>
      </c>
      <c r="M29">
        <v>15</v>
      </c>
      <c r="N29" s="1">
        <f>(F26-K26)^2+(G26-K26)^2+(H26-K26)^2+(I26-K26)^2+(J26-K26)^2</f>
        <v>44.8</v>
      </c>
      <c r="P29" t="s">
        <v>6</v>
      </c>
      <c r="Q29">
        <f>Q28/4</f>
        <v>118.94000000000003</v>
      </c>
    </row>
    <row r="30" spans="5:17" x14ac:dyDescent="0.2">
      <c r="E30">
        <v>35</v>
      </c>
      <c r="F30">
        <v>7</v>
      </c>
      <c r="G30">
        <v>10</v>
      </c>
      <c r="H30">
        <v>11</v>
      </c>
      <c r="I30">
        <v>15</v>
      </c>
      <c r="J30">
        <v>11</v>
      </c>
      <c r="K30" s="1">
        <f t="shared" si="2"/>
        <v>10.8</v>
      </c>
      <c r="M30">
        <v>20</v>
      </c>
      <c r="N30" s="1">
        <f t="shared" ref="N30:N33" si="3">(F27-K27)^2+(G27-K27)^2+(H27-K27)^2+(I27-K27)^2+(J27-K27)^2</f>
        <v>39.199999999999996</v>
      </c>
    </row>
    <row r="31" spans="5:17" x14ac:dyDescent="0.2">
      <c r="M31">
        <v>25</v>
      </c>
      <c r="N31" s="1">
        <f t="shared" si="3"/>
        <v>17.200000000000003</v>
      </c>
      <c r="P31" t="s">
        <v>7</v>
      </c>
    </row>
    <row r="32" spans="5:17" x14ac:dyDescent="0.2">
      <c r="M32">
        <v>30</v>
      </c>
      <c r="N32" s="1">
        <f t="shared" si="3"/>
        <v>27.200000000000003</v>
      </c>
      <c r="P32" t="s">
        <v>8</v>
      </c>
      <c r="Q32" s="1">
        <f>Q29/N35</f>
        <v>14.756823821339957</v>
      </c>
    </row>
    <row r="33" spans="5:17" x14ac:dyDescent="0.2">
      <c r="M33">
        <v>35</v>
      </c>
      <c r="N33" s="1">
        <f t="shared" si="3"/>
        <v>32.799999999999997</v>
      </c>
      <c r="P33" t="s">
        <v>14</v>
      </c>
      <c r="Q33">
        <v>2.8660000000000001</v>
      </c>
    </row>
    <row r="34" spans="5:17" x14ac:dyDescent="0.2">
      <c r="P34" t="s">
        <v>10</v>
      </c>
    </row>
    <row r="35" spans="5:17" x14ac:dyDescent="0.2">
      <c r="M35" t="s">
        <v>4</v>
      </c>
      <c r="N35" s="1">
        <f>N28/(5*4)</f>
        <v>8.0599999999999987</v>
      </c>
      <c r="P35" t="s">
        <v>15</v>
      </c>
    </row>
    <row r="39" spans="5:17" x14ac:dyDescent="0.2">
      <c r="E39" t="s">
        <v>16</v>
      </c>
      <c r="F39" t="s">
        <v>17</v>
      </c>
    </row>
    <row r="40" spans="5:17" x14ac:dyDescent="0.2">
      <c r="E40">
        <v>10</v>
      </c>
      <c r="F40">
        <v>1530</v>
      </c>
      <c r="G40">
        <v>1530</v>
      </c>
      <c r="H40">
        <v>1440</v>
      </c>
      <c r="I40" s="1">
        <f>AVERAGE(F40:H40)</f>
        <v>1500</v>
      </c>
      <c r="M40" t="s">
        <v>2</v>
      </c>
      <c r="N40" s="1">
        <f>SUM(I40:I43)/4</f>
        <v>1548.3333333333335</v>
      </c>
    </row>
    <row r="41" spans="5:17" x14ac:dyDescent="0.2">
      <c r="E41">
        <v>15</v>
      </c>
      <c r="F41">
        <v>1610</v>
      </c>
      <c r="G41">
        <v>1650</v>
      </c>
      <c r="H41">
        <v>1500</v>
      </c>
      <c r="I41" s="1">
        <f t="shared" ref="I41:I43" si="4">AVERAGE(F41:H41)</f>
        <v>1586.6666666666667</v>
      </c>
    </row>
    <row r="42" spans="5:17" x14ac:dyDescent="0.2">
      <c r="E42">
        <v>20</v>
      </c>
      <c r="F42">
        <v>1560</v>
      </c>
      <c r="G42">
        <v>1730</v>
      </c>
      <c r="H42">
        <v>1530</v>
      </c>
      <c r="I42" s="1">
        <f t="shared" si="4"/>
        <v>1606.6666666666667</v>
      </c>
      <c r="M42" t="s">
        <v>3</v>
      </c>
      <c r="N42" s="1">
        <f>SUM(N43:N46)</f>
        <v>40933.333333333328</v>
      </c>
      <c r="P42" t="s">
        <v>5</v>
      </c>
      <c r="Q42" s="1">
        <f>3*((I40-N40)^2+(I41-N40)^2+(I42-N40)^2+(I43-N40)^2)</f>
        <v>28633.333333333379</v>
      </c>
    </row>
    <row r="43" spans="5:17" x14ac:dyDescent="0.2">
      <c r="E43">
        <v>25</v>
      </c>
      <c r="F43">
        <v>1500</v>
      </c>
      <c r="G43">
        <v>1490</v>
      </c>
      <c r="H43">
        <v>1510</v>
      </c>
      <c r="I43" s="1">
        <f t="shared" si="4"/>
        <v>1500</v>
      </c>
      <c r="M43">
        <v>10</v>
      </c>
      <c r="N43" s="1">
        <f>(F40-I40)^2+(G40-I40)^2+(H40-I40)^2</f>
        <v>5400</v>
      </c>
      <c r="P43" t="s">
        <v>6</v>
      </c>
      <c r="Q43" s="1">
        <f>Q42/3</f>
        <v>9544.4444444444598</v>
      </c>
    </row>
    <row r="44" spans="5:17" x14ac:dyDescent="0.2">
      <c r="M44">
        <v>15</v>
      </c>
      <c r="N44" s="1">
        <f t="shared" ref="N44:N46" si="5">(F41-I41)^2+(G41-I41)^2+(H41-I41)^2</f>
        <v>12066.666666666666</v>
      </c>
    </row>
    <row r="45" spans="5:17" x14ac:dyDescent="0.2">
      <c r="M45">
        <v>20</v>
      </c>
      <c r="N45" s="1">
        <f t="shared" si="5"/>
        <v>23266.666666666664</v>
      </c>
      <c r="P45" t="s">
        <v>7</v>
      </c>
    </row>
    <row r="46" spans="5:17" x14ac:dyDescent="0.2">
      <c r="M46">
        <v>25</v>
      </c>
      <c r="N46" s="1">
        <f t="shared" si="5"/>
        <v>200</v>
      </c>
      <c r="P46" t="s">
        <v>8</v>
      </c>
      <c r="Q46" s="1">
        <f>Q43/N48</f>
        <v>1.8653637350705787</v>
      </c>
    </row>
    <row r="47" spans="5:17" x14ac:dyDescent="0.2">
      <c r="P47" t="s">
        <v>14</v>
      </c>
      <c r="Q47">
        <v>4.0659999999999998</v>
      </c>
    </row>
    <row r="48" spans="5:17" x14ac:dyDescent="0.2">
      <c r="M48" t="s">
        <v>4</v>
      </c>
      <c r="N48" s="1">
        <f>N42/(4*2)</f>
        <v>5116.6666666666661</v>
      </c>
      <c r="P48" t="s">
        <v>18</v>
      </c>
    </row>
    <row r="49" spans="16:16" x14ac:dyDescent="0.2">
      <c r="P4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2022-09-24T15:53:28Z</dcterms:created>
  <dcterms:modified xsi:type="dcterms:W3CDTF">2022-09-25T01:48:35Z</dcterms:modified>
</cp:coreProperties>
</file>