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bisai Mera\Documents\Proyecto Recidencia\Proyecto-Recidencia\"/>
    </mc:Choice>
  </mc:AlternateContent>
  <xr:revisionPtr revIDLastSave="0" documentId="13_ncr:1_{FAE2FCB7-94EA-47D3-B5D8-413B696ABF8C}" xr6:coauthVersionLast="47" xr6:coauthVersionMax="47" xr10:uidLastSave="{00000000-0000-0000-0000-000000000000}"/>
  <bookViews>
    <workbookView xWindow="-110" yWindow="-110" windowWidth="25820" windowHeight="13900" firstSheet="5" activeTab="5" xr2:uid="{00000000-000D-0000-FFFF-FFFF00000000}"/>
  </bookViews>
  <sheets>
    <sheet name="ANALISIS SICOSS" sheetId="2" state="hidden" r:id="rId1"/>
    <sheet name="X CENSO" sheetId="13" state="hidden" r:id="rId2"/>
    <sheet name="X CARGAS" sheetId="1" state="hidden" r:id="rId3"/>
    <sheet name="DATOS GRAFICAS" sheetId="3" state="hidden" r:id="rId4"/>
    <sheet name="X SEG " sheetId="12" state="hidden" r:id="rId5"/>
    <sheet name="X F. A." sheetId="11" r:id="rId6"/>
    <sheet name="X HISTORIAL" sheetId="10" state="hidden" r:id="rId7"/>
    <sheet name="X CARGAS (2)" sheetId="14" state="hidden" r:id="rId8"/>
    <sheet name="KW BAS" sheetId="5" state="hidden" r:id="rId9"/>
    <sheet name="KW INTER" sheetId="6" state="hidden" r:id="rId10"/>
    <sheet name="KW PUNT" sheetId="7" state="hidden" r:id="rId11"/>
    <sheet name="FP" sheetId="8" state="hidden" r:id="rId12"/>
  </sheets>
  <definedNames>
    <definedName name="_xlnm.Print_Area" localSheetId="2">'X CARGAS'!$A$1:$M$46</definedName>
    <definedName name="_xlnm.Print_Area" localSheetId="7">'X CARGAS (2)'!$A$1:$M$44</definedName>
    <definedName name="_xlnm.Print_Area" localSheetId="1">'X CENSO'!$A$1:$M$55</definedName>
    <definedName name="_xlnm.Print_Area" localSheetId="5">'X F. A.'!$A$1:$M$78</definedName>
    <definedName name="_xlnm.Print_Area" localSheetId="6">'X HISTORIAL'!$A$1:$M$55</definedName>
    <definedName name="_xlnm.Print_Area" localSheetId="4">'X SEG '!$A$1:$M$78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14" l="1"/>
  <c r="H29" i="14"/>
  <c r="G29" i="14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O26" i="14"/>
  <c r="P27" i="14" s="1"/>
  <c r="I22" i="14"/>
  <c r="G16" i="14"/>
  <c r="F16" i="14"/>
  <c r="I15" i="14"/>
  <c r="I16" i="14" s="1"/>
  <c r="H15" i="14"/>
  <c r="J15" i="14" s="1"/>
  <c r="J16" i="14" s="1"/>
  <c r="K12" i="14"/>
  <c r="I12" i="14"/>
  <c r="F12" i="14"/>
  <c r="C12" i="14"/>
  <c r="I29" i="14" l="1"/>
  <c r="J22" i="14"/>
  <c r="J29" i="14" s="1"/>
  <c r="F34" i="14" s="1"/>
  <c r="H16" i="14"/>
  <c r="F36" i="1"/>
  <c r="K12" i="1"/>
  <c r="I12" i="1"/>
  <c r="F12" i="1"/>
  <c r="C12" i="1"/>
  <c r="K12" i="11" l="1"/>
  <c r="I12" i="11"/>
  <c r="F12" i="11"/>
  <c r="C12" i="11"/>
  <c r="I29" i="1" l="1"/>
  <c r="J29" i="1" s="1"/>
  <c r="I28" i="1"/>
  <c r="J28" i="1" s="1"/>
  <c r="I27" i="1" l="1"/>
  <c r="I26" i="1"/>
  <c r="I25" i="1"/>
  <c r="I24" i="1"/>
  <c r="I23" i="1"/>
  <c r="I22" i="1"/>
  <c r="F16" i="1" l="1"/>
  <c r="H15" i="1" l="1"/>
  <c r="J15" i="1" s="1"/>
  <c r="I15" i="1"/>
  <c r="I16" i="1" s="1"/>
  <c r="G16" i="1"/>
  <c r="H31" i="1" l="1"/>
  <c r="J27" i="1"/>
  <c r="J23" i="1"/>
  <c r="J22" i="1"/>
  <c r="J25" i="1" l="1"/>
  <c r="J24" i="1"/>
  <c r="O24" i="1" l="1"/>
  <c r="P25" i="1" l="1"/>
  <c r="G18" i="10"/>
  <c r="H18" i="10"/>
  <c r="I18" i="10"/>
  <c r="J26" i="1" l="1"/>
  <c r="H40" i="10" l="1"/>
  <c r="O18" i="10" l="1"/>
  <c r="O41" i="10" l="1"/>
  <c r="K12" i="10" l="1"/>
  <c r="I12" i="10"/>
  <c r="F12" i="10"/>
  <c r="C12" i="10"/>
  <c r="H16" i="1" l="1"/>
  <c r="J16" i="1" l="1"/>
  <c r="O41" i="13" l="1"/>
  <c r="F39" i="13" s="1"/>
  <c r="F40" i="13" s="1"/>
  <c r="G40" i="13"/>
  <c r="K12" i="13"/>
  <c r="I12" i="13"/>
  <c r="F12" i="13"/>
  <c r="C12" i="13"/>
  <c r="G26" i="13"/>
  <c r="H25" i="13"/>
  <c r="H24" i="13"/>
  <c r="H23" i="13"/>
  <c r="H22" i="13"/>
  <c r="H21" i="13"/>
  <c r="H20" i="13"/>
  <c r="H19" i="13"/>
  <c r="H18" i="13"/>
  <c r="H17" i="13"/>
  <c r="H26" i="13" l="1"/>
  <c r="H39" i="13" l="1"/>
  <c r="I39" i="13" s="1"/>
  <c r="H37" i="13"/>
  <c r="I37" i="13" s="1"/>
  <c r="H35" i="13"/>
  <c r="I35" i="13" s="1"/>
  <c r="H33" i="13"/>
  <c r="I33" i="13" s="1"/>
  <c r="H31" i="13"/>
  <c r="I31" i="13" s="1"/>
  <c r="H38" i="13"/>
  <c r="I38" i="13" s="1"/>
  <c r="H36" i="13"/>
  <c r="I36" i="13" s="1"/>
  <c r="H34" i="13"/>
  <c r="I34" i="13" s="1"/>
  <c r="H32" i="13"/>
  <c r="I32" i="13" s="1"/>
  <c r="H30" i="13"/>
  <c r="H40" i="13" l="1"/>
  <c r="F45" i="13" s="1"/>
  <c r="I30" i="13"/>
  <c r="I40" i="13" s="1"/>
  <c r="H63" i="12" l="1"/>
  <c r="O64" i="12"/>
  <c r="G62" i="12" s="1"/>
  <c r="K12" i="12"/>
  <c r="I12" i="12"/>
  <c r="F12" i="12"/>
  <c r="C12" i="12"/>
  <c r="H18" i="12"/>
  <c r="H17" i="12"/>
  <c r="H16" i="12"/>
  <c r="G63" i="12" l="1"/>
  <c r="H19" i="12"/>
  <c r="O32" i="1" l="1"/>
  <c r="I30" i="1" s="1"/>
  <c r="G31" i="1" l="1"/>
  <c r="J30" i="1"/>
  <c r="J31" i="1" s="1"/>
  <c r="H21" i="10"/>
  <c r="I37" i="10" l="1"/>
  <c r="J37" i="10" s="1"/>
  <c r="I36" i="10"/>
  <c r="J36" i="10" s="1"/>
  <c r="I35" i="10"/>
  <c r="J35" i="10" s="1"/>
  <c r="I34" i="10"/>
  <c r="J34" i="10" s="1"/>
  <c r="I33" i="10"/>
  <c r="J33" i="10" s="1"/>
  <c r="I26" i="10"/>
  <c r="J26" i="10" s="1"/>
  <c r="I28" i="10"/>
  <c r="J28" i="10" s="1"/>
  <c r="I25" i="10"/>
  <c r="J25" i="10" s="1"/>
  <c r="I27" i="10"/>
  <c r="J27" i="10" s="1"/>
  <c r="I29" i="10"/>
  <c r="J29" i="10" s="1"/>
  <c r="I30" i="10"/>
  <c r="J30" i="10" s="1"/>
  <c r="I38" i="10"/>
  <c r="J38" i="10" s="1"/>
  <c r="I32" i="10"/>
  <c r="J32" i="10" s="1"/>
  <c r="I31" i="10"/>
  <c r="J31" i="10" s="1"/>
  <c r="I31" i="1"/>
  <c r="G39" i="10" l="1"/>
  <c r="I39" i="10" s="1"/>
  <c r="I40" i="10" s="1"/>
  <c r="G40" i="10" l="1"/>
  <c r="J39" i="10" l="1"/>
  <c r="J40" i="10" s="1"/>
  <c r="Q21" i="12"/>
  <c r="I16" i="12" s="1"/>
  <c r="I17" i="12" l="1"/>
  <c r="I18" i="12"/>
  <c r="F45" i="10"/>
  <c r="I19" i="12" l="1"/>
  <c r="H22" i="12" s="1"/>
  <c r="I26" i="12" l="1"/>
  <c r="J26" i="12" s="1"/>
  <c r="I62" i="12"/>
  <c r="J62" i="12" s="1"/>
  <c r="I60" i="12"/>
  <c r="J60" i="12" s="1"/>
  <c r="I58" i="12"/>
  <c r="J58" i="12" s="1"/>
  <c r="I56" i="12"/>
  <c r="J56" i="12" s="1"/>
  <c r="I54" i="12"/>
  <c r="J54" i="12" s="1"/>
  <c r="I52" i="12"/>
  <c r="J52" i="12" s="1"/>
  <c r="I50" i="12"/>
  <c r="J50" i="12" s="1"/>
  <c r="I48" i="12"/>
  <c r="J48" i="12" s="1"/>
  <c r="I46" i="12"/>
  <c r="J46" i="12" s="1"/>
  <c r="I44" i="12"/>
  <c r="J44" i="12" s="1"/>
  <c r="I42" i="12"/>
  <c r="J42" i="12" s="1"/>
  <c r="I40" i="12"/>
  <c r="J40" i="12" s="1"/>
  <c r="I38" i="12"/>
  <c r="J38" i="12" s="1"/>
  <c r="I36" i="12"/>
  <c r="J36" i="12" s="1"/>
  <c r="I34" i="12"/>
  <c r="J34" i="12" s="1"/>
  <c r="I32" i="12"/>
  <c r="J32" i="12" s="1"/>
  <c r="I30" i="12"/>
  <c r="J30" i="12" s="1"/>
  <c r="I28" i="12"/>
  <c r="J28" i="12" s="1"/>
  <c r="I61" i="12"/>
  <c r="J61" i="12" s="1"/>
  <c r="I59" i="12"/>
  <c r="J59" i="12" s="1"/>
  <c r="I57" i="12"/>
  <c r="J57" i="12" s="1"/>
  <c r="I55" i="12"/>
  <c r="J55" i="12" s="1"/>
  <c r="I53" i="12"/>
  <c r="J53" i="12" s="1"/>
  <c r="I51" i="12"/>
  <c r="J51" i="12" s="1"/>
  <c r="I49" i="12"/>
  <c r="J49" i="12" s="1"/>
  <c r="I47" i="12"/>
  <c r="J47" i="12" s="1"/>
  <c r="I45" i="12"/>
  <c r="J45" i="12" s="1"/>
  <c r="I43" i="12"/>
  <c r="J43" i="12" s="1"/>
  <c r="I41" i="12"/>
  <c r="J41" i="12" s="1"/>
  <c r="I39" i="12"/>
  <c r="J39" i="12" s="1"/>
  <c r="I37" i="12"/>
  <c r="J37" i="12" s="1"/>
  <c r="I35" i="12"/>
  <c r="J35" i="12" s="1"/>
  <c r="I33" i="12"/>
  <c r="J33" i="12" s="1"/>
  <c r="I31" i="12"/>
  <c r="J31" i="12" s="1"/>
  <c r="I29" i="12"/>
  <c r="J29" i="12" s="1"/>
  <c r="I27" i="12"/>
  <c r="J27" i="12" s="1"/>
  <c r="J63" i="12" l="1"/>
  <c r="F68" i="12" s="1"/>
  <c r="I63" i="12"/>
</calcChain>
</file>

<file path=xl/sharedStrings.xml><?xml version="1.0" encoding="utf-8"?>
<sst xmlns="http://schemas.openxmlformats.org/spreadsheetml/2006/main" count="481" uniqueCount="261">
  <si>
    <t>COMISION FEDERAL DE ELECTRICIDAD</t>
  </si>
  <si>
    <t>DIVISION CENTRO ORIENTE</t>
  </si>
  <si>
    <t>FECHA:</t>
  </si>
  <si>
    <t>BASE DE CALCULO PARA REALIZAR AJUSTE</t>
  </si>
  <si>
    <t>R.P.U.</t>
  </si>
  <si>
    <t>MEDIDOR:</t>
  </si>
  <si>
    <t>CUENTA:</t>
  </si>
  <si>
    <t>NOMBRE:</t>
  </si>
  <si>
    <t>AGENCIA</t>
  </si>
  <si>
    <t xml:space="preserve">CICLO </t>
  </si>
  <si>
    <t>POBLACION</t>
  </si>
  <si>
    <t>RUTA</t>
  </si>
  <si>
    <t>FOLIO</t>
  </si>
  <si>
    <t>FACTURO</t>
  </si>
  <si>
    <t>CONSUMOS FACTURADOS REFLEJADOS EN SICOM</t>
  </si>
  <si>
    <t>FECHA</t>
  </si>
  <si>
    <t>FECHA DESDE-HASTA</t>
  </si>
  <si>
    <t>DIAS</t>
  </si>
  <si>
    <t>KWH TOTAL</t>
  </si>
  <si>
    <t>KW PUNTA</t>
  </si>
  <si>
    <t>KW INTERMEDIO</t>
  </si>
  <si>
    <t>KW BASE</t>
  </si>
  <si>
    <t xml:space="preserve"> </t>
  </si>
  <si>
    <t>DEBIO FACTURAR</t>
  </si>
  <si>
    <t>DIFERENCIA</t>
  </si>
  <si>
    <t>TARIFA DEL SERVICIO</t>
  </si>
  <si>
    <t>RECUPERACION</t>
  </si>
  <si>
    <t>KWH TOTALES</t>
  </si>
  <si>
    <t>PERIODO DEL AJUSTE</t>
  </si>
  <si>
    <t>ZONA DE DISTRIBUCIÓN TULA</t>
  </si>
  <si>
    <t>TOTAL</t>
  </si>
  <si>
    <t>ORDEN</t>
  </si>
  <si>
    <t>FECHA TERMINO</t>
  </si>
  <si>
    <t>OBSERVACIÓN</t>
  </si>
  <si>
    <t>FP</t>
  </si>
  <si>
    <t>ANOMALIA</t>
  </si>
  <si>
    <t>SCD - CORTE C/ARO NORM BT</t>
  </si>
  <si>
    <t>PROGRESO</t>
  </si>
  <si>
    <t>SUMINISTRO EN BAJA-BAJA</t>
  </si>
  <si>
    <t>ING. FRANCISCO JAVIER VELÁZQUEZ CERVANTES</t>
  </si>
  <si>
    <t>OFICINA DE MEDICIÓN PROGRESO</t>
  </si>
  <si>
    <t>PERIODO</t>
  </si>
  <si>
    <t>C.P.D.</t>
  </si>
  <si>
    <t>MEDIDOR</t>
  </si>
  <si>
    <t xml:space="preserve"> FACTURO</t>
  </si>
  <si>
    <t>*1610</t>
  </si>
  <si>
    <t>*1512</t>
  </si>
  <si>
    <t>*1602</t>
  </si>
  <si>
    <t>*1604</t>
  </si>
  <si>
    <t>*1606</t>
  </si>
  <si>
    <t>*1608</t>
  </si>
  <si>
    <t>CONSUMO</t>
  </si>
  <si>
    <t>DÍAS</t>
  </si>
  <si>
    <t>*1309</t>
  </si>
  <si>
    <t>*1311</t>
  </si>
  <si>
    <t>*1401</t>
  </si>
  <si>
    <t>*1403</t>
  </si>
  <si>
    <t>*1405</t>
  </si>
  <si>
    <t>*1407</t>
  </si>
  <si>
    <t>*1409</t>
  </si>
  <si>
    <t>*1411</t>
  </si>
  <si>
    <t>*1501</t>
  </si>
  <si>
    <t>*1503</t>
  </si>
  <si>
    <t>*1505</t>
  </si>
  <si>
    <t>*1507</t>
  </si>
  <si>
    <t>*1509</t>
  </si>
  <si>
    <t>*1511</t>
  </si>
  <si>
    <t>*1601</t>
  </si>
  <si>
    <t>*1603</t>
  </si>
  <si>
    <t>*1605</t>
  </si>
  <si>
    <t>*1607</t>
  </si>
  <si>
    <t>*1609</t>
  </si>
  <si>
    <t>ESTATUS</t>
  </si>
  <si>
    <t>CANCELADA</t>
  </si>
  <si>
    <t>TERMINADA</t>
  </si>
  <si>
    <t>*1611</t>
  </si>
  <si>
    <t>FECHA       DESDE-HASTA</t>
  </si>
  <si>
    <t>V1301679099</t>
  </si>
  <si>
    <t>V1302303988</t>
  </si>
  <si>
    <t>V1302475166</t>
  </si>
  <si>
    <t>V1302765154</t>
  </si>
  <si>
    <t>SC8 - VERIFICACION COMERC</t>
  </si>
  <si>
    <t>25/11/2014</t>
  </si>
  <si>
    <t>25/09/2015</t>
  </si>
  <si>
    <t>SM2 - CAMBIO DE MEDIDOR</t>
  </si>
  <si>
    <t>31/10/2016</t>
  </si>
  <si>
    <t>ST-5 SICTP 20141126 05:54 </t>
  </si>
  <si>
    <t>ADEUDO PAGADO </t>
  </si>
  <si>
    <t>Medio Cobranza:7-VENTANILLA BANCO Banco: 2-BANCOMER Suc:</t>
  </si>
  <si>
    <t>4 Importe $1846.00 FecPago: 2015/09/24</t>
  </si>
  <si>
    <t>SERV CON MEDS 7147227,7147237, LECT3776,9820 CON DERIVACION EN L </t>
  </si>
  <si>
    <t>A ACOMETIDA CON CABLE CONCENTRICO CARGAS DE 9.9 Y 12.2 AMPER SE </t>
  </si>
  <si>
    <t>REGULARIZA CON MED 993X8U LECT0 SE ASEGURA 9L9HB J508N 31/10/16</t>
  </si>
  <si>
    <t>EL MED 0021736 NUNCA AH EXISTIDO SOLO TIENE FISICAMENT ESTOS 714</t>
  </si>
  <si>
    <t>7227 LEC 8442 Y 7147237 LEC 6908 TARIFA 02 HILOS 2</t>
  </si>
  <si>
    <t>*1701</t>
  </si>
  <si>
    <t>*1703</t>
  </si>
  <si>
    <t>POTENCIA</t>
  </si>
  <si>
    <t>CORRIENTE</t>
  </si>
  <si>
    <t>VOLTAJE</t>
  </si>
  <si>
    <t>FASE</t>
  </si>
  <si>
    <t>A</t>
  </si>
  <si>
    <t>*1903</t>
  </si>
  <si>
    <t>*1705</t>
  </si>
  <si>
    <t>*1707</t>
  </si>
  <si>
    <t>*1709</t>
  </si>
  <si>
    <t>*1711</t>
  </si>
  <si>
    <t>*1801</t>
  </si>
  <si>
    <t>*1803</t>
  </si>
  <si>
    <t>*1805</t>
  </si>
  <si>
    <t>*1807</t>
  </si>
  <si>
    <t>*1809</t>
  </si>
  <si>
    <t>*1811</t>
  </si>
  <si>
    <t>*1901</t>
  </si>
  <si>
    <t>*1207</t>
  </si>
  <si>
    <t>*1209</t>
  </si>
  <si>
    <t>*1211</t>
  </si>
  <si>
    <t>*1301</t>
  </si>
  <si>
    <t>*1303</t>
  </si>
  <si>
    <t>*1305</t>
  </si>
  <si>
    <t>*1307</t>
  </si>
  <si>
    <t xml:space="preserve">HORAS </t>
  </si>
  <si>
    <t>ANOMALIA: CARGA CONECTADA ANTES DE LA MEDICIÓN.</t>
  </si>
  <si>
    <t>01DV13A939301080</t>
  </si>
  <si>
    <t>B577709</t>
  </si>
  <si>
    <t>ARGELIA JIMENEZ CAMACHO</t>
  </si>
  <si>
    <t>130228 130430</t>
  </si>
  <si>
    <t>130430 130701</t>
  </si>
  <si>
    <t>130701 130829</t>
  </si>
  <si>
    <t>130829 131030</t>
  </si>
  <si>
    <t>131030 131230</t>
  </si>
  <si>
    <t>131230 140228</t>
  </si>
  <si>
    <t>140228 140430</t>
  </si>
  <si>
    <t>140430 140630</t>
  </si>
  <si>
    <t>140630 140829</t>
  </si>
  <si>
    <t>140829 141030</t>
  </si>
  <si>
    <t>141030 141230</t>
  </si>
  <si>
    <t>141230 150227</t>
  </si>
  <si>
    <t>150227 150429</t>
  </si>
  <si>
    <t>150429 150630</t>
  </si>
  <si>
    <t>150630 150828</t>
  </si>
  <si>
    <t>150828 151029</t>
  </si>
  <si>
    <t>151029 151230</t>
  </si>
  <si>
    <t>151230 160229</t>
  </si>
  <si>
    <t>160229 160428</t>
  </si>
  <si>
    <t>160428 160629</t>
  </si>
  <si>
    <t>160629 160830</t>
  </si>
  <si>
    <t>160830 161028</t>
  </si>
  <si>
    <t>161028 161230</t>
  </si>
  <si>
    <t>161230 170228</t>
  </si>
  <si>
    <t>170228 170502</t>
  </si>
  <si>
    <t>170502 170630</t>
  </si>
  <si>
    <t>170630 170830</t>
  </si>
  <si>
    <t>170830 171030</t>
  </si>
  <si>
    <t>171030 171229</t>
  </si>
  <si>
    <t>171229 180301</t>
  </si>
  <si>
    <t>180301 180430</t>
  </si>
  <si>
    <t>180430 180629</t>
  </si>
  <si>
    <t>180629 180830</t>
  </si>
  <si>
    <t>180830 181030</t>
  </si>
  <si>
    <t>181030 181231</t>
  </si>
  <si>
    <t>181231 190228</t>
  </si>
  <si>
    <t>A PARTIR DEL 28 DE FEBRERO 2013 HASTA EL 05 DE ABRIL DE 2019.</t>
  </si>
  <si>
    <t>190228 190405</t>
  </si>
  <si>
    <t>ANOMALIA: MANECILLAS INTERVENIDAS.</t>
  </si>
  <si>
    <t>LECT 05/04/2019</t>
  </si>
  <si>
    <t>LECT 28/02/2019</t>
  </si>
  <si>
    <t>B577710</t>
  </si>
  <si>
    <t>B577711</t>
  </si>
  <si>
    <t>170724 170921</t>
  </si>
  <si>
    <t>170921 171122</t>
  </si>
  <si>
    <t>171122 180123</t>
  </si>
  <si>
    <t>180123 180323</t>
  </si>
  <si>
    <t>180323 180523</t>
  </si>
  <si>
    <t>180523 180723</t>
  </si>
  <si>
    <t>180723 180921</t>
  </si>
  <si>
    <t>180921 181122</t>
  </si>
  <si>
    <t>181122 190123</t>
  </si>
  <si>
    <t>190123 190322</t>
  </si>
  <si>
    <t>A PARTIR DEL 24 DE JULIO 2017 HASTA EL 10 DE ABRIL DE 2019.</t>
  </si>
  <si>
    <t>RENE MORENO GRANADOS</t>
  </si>
  <si>
    <t>E991920</t>
  </si>
  <si>
    <t>33DV13A1C1051850</t>
  </si>
  <si>
    <t>LUGAR</t>
  </si>
  <si>
    <t>EQUIPO</t>
  </si>
  <si>
    <t>CANTIDAD</t>
  </si>
  <si>
    <t>POTENCIA (W)</t>
  </si>
  <si>
    <t>CPD</t>
  </si>
  <si>
    <t>PREESCOLAR</t>
  </si>
  <si>
    <t>LAMPARAS</t>
  </si>
  <si>
    <t>GRABADORA</t>
  </si>
  <si>
    <t>BOCINAS</t>
  </si>
  <si>
    <t>CASA</t>
  </si>
  <si>
    <t>REFRIGERADOR</t>
  </si>
  <si>
    <t>FOCOS</t>
  </si>
  <si>
    <t>HORAS/USO</t>
  </si>
  <si>
    <t>TLAXCOAPAN</t>
  </si>
  <si>
    <t>OFICINA DE MEDICIÓN TLAXCOAPAN</t>
  </si>
  <si>
    <t>*2010</t>
  </si>
  <si>
    <t>*1906</t>
  </si>
  <si>
    <t>*1908</t>
  </si>
  <si>
    <t>*1910</t>
  </si>
  <si>
    <t>*1912</t>
  </si>
  <si>
    <t>*2002</t>
  </si>
  <si>
    <t>*2004</t>
  </si>
  <si>
    <t>*2006</t>
  </si>
  <si>
    <t>*2008</t>
  </si>
  <si>
    <t>*1804</t>
  </si>
  <si>
    <t>*1806</t>
  </si>
  <si>
    <t>*1808</t>
  </si>
  <si>
    <t>*1810</t>
  </si>
  <si>
    <t>*1812</t>
  </si>
  <si>
    <t>*1902</t>
  </si>
  <si>
    <t>*1904</t>
  </si>
  <si>
    <t>180611 180809</t>
  </si>
  <si>
    <t>180809 181009</t>
  </si>
  <si>
    <t>181009 181210</t>
  </si>
  <si>
    <t>181210 190208</t>
  </si>
  <si>
    <t>190208 190409</t>
  </si>
  <si>
    <t>190409 190610</t>
  </si>
  <si>
    <t>190610 190808</t>
  </si>
  <si>
    <t>190808 191008</t>
  </si>
  <si>
    <t>191008 191209</t>
  </si>
  <si>
    <t>191209 200210</t>
  </si>
  <si>
    <t>200210 200408</t>
  </si>
  <si>
    <t>200408 200609</t>
  </si>
  <si>
    <t>200609 200810</t>
  </si>
  <si>
    <t>200810 201008</t>
  </si>
  <si>
    <t>201008 201113</t>
  </si>
  <si>
    <t>16DV13C141610110</t>
  </si>
  <si>
    <t>76U55N</t>
  </si>
  <si>
    <t>ERASTO GRANDE GARCIA</t>
  </si>
  <si>
    <t>A PARTIR DEL 11 DE JUNIO DE 2018 HASTA EL 13 DE NOVIEMBRE DE 2020.</t>
  </si>
  <si>
    <t>*2011</t>
  </si>
  <si>
    <t>21DV13B122152440</t>
  </si>
  <si>
    <t>H759CD</t>
  </si>
  <si>
    <t>AMBROSIO HERNANDEZ</t>
  </si>
  <si>
    <t>*1911</t>
  </si>
  <si>
    <t>*2001</t>
  </si>
  <si>
    <t>191113 200114</t>
  </si>
  <si>
    <t>191018 191113</t>
  </si>
  <si>
    <t>*2003</t>
  </si>
  <si>
    <t>*2005</t>
  </si>
  <si>
    <t>*2007</t>
  </si>
  <si>
    <t>*2009</t>
  </si>
  <si>
    <t>*2101</t>
  </si>
  <si>
    <t>200114 200313</t>
  </si>
  <si>
    <t>200313 200514</t>
  </si>
  <si>
    <t>200514 200714</t>
  </si>
  <si>
    <t>200714 200911</t>
  </si>
  <si>
    <t>200911 201112</t>
  </si>
  <si>
    <t>201112 210114</t>
  </si>
  <si>
    <t>ANOMALIA: INTERVENCIÓN EN LAS CONEXIONES DEL SERVICIO.</t>
  </si>
  <si>
    <t>OFICINA DE MEDICIÓN TULA</t>
  </si>
  <si>
    <t>TULA</t>
  </si>
  <si>
    <t>210114 210305</t>
  </si>
  <si>
    <t>A PARTIR DEL 18 DE OCTUBRE 2019 HASTA EL 05 DE MARZO DE 2021.</t>
  </si>
  <si>
    <t>A PARTIR DEL 15 DE ENERO 2018 HASTA EL 05 DE MARZO DE 2021.</t>
  </si>
  <si>
    <t>Periodo</t>
  </si>
  <si>
    <t>Consumo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</si>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</sst>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800]dddd\,\ mmmm\ dd\,\ yyyy"/>
    <numFmt numFmtId="165" formatCode="0.000"/>
    <numFmt numFmtId="166" formatCode="_-* #,##0_-;\-* #,##0_-;_-* &quot;-&quot;??_-;_-@_-"/>
    <numFmt numFmtId="167" formatCode="0.0000"/>
    <numFmt numFmtId="168" formatCode="[$-C0A]mmm\-yy;@"/>
    <numFmt numFmtId="169" formatCode="#,##0.0000"/>
    <numFmt numFmtId="170" formatCode="[$-1540A]dddd\,\ dd\ mmmm\,\ 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20"/>
      <name val="Arial"/>
      <family val="2"/>
    </font>
    <font>
      <b/>
      <sz val="20"/>
      <name val="Comic Sans MS"/>
      <family val="4"/>
    </font>
    <font>
      <b/>
      <sz val="22"/>
      <name val="Arial"/>
      <family val="2"/>
    </font>
    <font>
      <b/>
      <sz val="24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b/>
      <sz val="26"/>
      <color theme="1"/>
      <name val="Calibri"/>
      <family val="2"/>
      <scheme val="minor"/>
    </font>
    <font>
      <sz val="11"/>
      <name val="Arial"/>
      <family val="2"/>
    </font>
    <font>
      <sz val="10"/>
      <name val="Comic Sans MS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24"/>
      <name val="Arial"/>
      <family val="2"/>
    </font>
    <font>
      <sz val="24"/>
      <color theme="1"/>
      <name val="Calibri"/>
      <family val="2"/>
      <scheme val="minor"/>
    </font>
    <font>
      <b/>
      <sz val="24"/>
      <name val="Arial"/>
      <family val="2"/>
    </font>
    <font>
      <sz val="2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Arial"/>
      <family val="2"/>
    </font>
    <font>
      <b/>
      <sz val="36"/>
      <name val="Arial"/>
      <family val="2"/>
    </font>
    <font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20"/>
      <color theme="0"/>
      <name val="Arial"/>
      <family val="2"/>
    </font>
    <font>
      <sz val="26"/>
      <name val="Arial"/>
      <family val="2"/>
    </font>
    <font>
      <b/>
      <sz val="19"/>
      <name val="Arial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"/>
      <family val="2"/>
    </font>
    <font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/>
    <xf numFmtId="168" fontId="16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7" fillId="0" borderId="0" xfId="0" applyFont="1"/>
    <xf numFmtId="164" fontId="12" fillId="0" borderId="0" xfId="0" applyNumberFormat="1" applyFont="1" applyAlignment="1">
      <alignment vertical="center"/>
    </xf>
    <xf numFmtId="0" fontId="18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0" fillId="0" borderId="6" xfId="0" applyFont="1" applyBorder="1" applyAlignment="1">
      <alignment horizontal="center"/>
    </xf>
    <xf numFmtId="3" fontId="21" fillId="0" borderId="7" xfId="0" applyNumberFormat="1" applyFont="1" applyBorder="1" applyAlignment="1">
      <alignment horizontal="center"/>
    </xf>
    <xf numFmtId="166" fontId="21" fillId="0" borderId="7" xfId="1" applyNumberFormat="1" applyFont="1" applyFill="1" applyBorder="1" applyAlignment="1">
      <alignment horizontal="center"/>
    </xf>
    <xf numFmtId="0" fontId="22" fillId="0" borderId="0" xfId="0" applyFont="1"/>
    <xf numFmtId="3" fontId="23" fillId="0" borderId="7" xfId="0" applyNumberFormat="1" applyFont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3" fontId="21" fillId="7" borderId="7" xfId="0" applyNumberFormat="1" applyFont="1" applyFill="1" applyBorder="1" applyAlignment="1">
      <alignment horizontal="center"/>
    </xf>
    <xf numFmtId="166" fontId="21" fillId="7" borderId="7" xfId="1" applyNumberFormat="1" applyFont="1" applyFill="1" applyBorder="1" applyAlignment="1">
      <alignment horizontal="center"/>
    </xf>
    <xf numFmtId="3" fontId="23" fillId="7" borderId="7" xfId="0" applyNumberFormat="1" applyFont="1" applyFill="1" applyBorder="1" applyAlignment="1">
      <alignment horizontal="center"/>
    </xf>
    <xf numFmtId="3" fontId="23" fillId="7" borderId="0" xfId="0" applyNumberFormat="1" applyFont="1" applyFill="1" applyAlignment="1">
      <alignment horizontal="center"/>
    </xf>
    <xf numFmtId="3" fontId="23" fillId="0" borderId="0" xfId="0" applyNumberFormat="1" applyFont="1" applyAlignment="1">
      <alignment horizontal="center"/>
    </xf>
    <xf numFmtId="169" fontId="23" fillId="7" borderId="7" xfId="0" applyNumberFormat="1" applyFont="1" applyFill="1" applyBorder="1" applyAlignment="1">
      <alignment horizontal="center"/>
    </xf>
    <xf numFmtId="169" fontId="23" fillId="0" borderId="7" xfId="0" applyNumberFormat="1" applyFont="1" applyBorder="1" applyAlignment="1">
      <alignment horizontal="center"/>
    </xf>
    <xf numFmtId="169" fontId="21" fillId="7" borderId="7" xfId="0" applyNumberFormat="1" applyFont="1" applyFill="1" applyBorder="1" applyAlignment="1">
      <alignment horizontal="center"/>
    </xf>
    <xf numFmtId="169" fontId="21" fillId="0" borderId="7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0" fillId="0" borderId="7" xfId="0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1" fillId="0" borderId="7" xfId="0" applyFont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2" fontId="26" fillId="3" borderId="29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14" fillId="0" borderId="0" xfId="0" applyFont="1"/>
    <xf numFmtId="0" fontId="2" fillId="0" borderId="6" xfId="0" applyFont="1" applyBorder="1" applyAlignment="1">
      <alignment horizontal="center"/>
    </xf>
    <xf numFmtId="0" fontId="10" fillId="0" borderId="15" xfId="0" applyFont="1" applyBorder="1"/>
    <xf numFmtId="1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0" fillId="0" borderId="0" xfId="0" applyNumberFormat="1" applyFont="1"/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0" fillId="0" borderId="4" xfId="0" applyBorder="1"/>
    <xf numFmtId="0" fontId="19" fillId="0" borderId="29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8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3" borderId="0" xfId="0" applyFont="1" applyFill="1"/>
    <xf numFmtId="3" fontId="22" fillId="2" borderId="7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9" fillId="0" borderId="0" xfId="0" applyFont="1"/>
    <xf numFmtId="49" fontId="2" fillId="0" borderId="0" xfId="0" applyNumberFormat="1" applyFont="1" applyAlignment="1">
      <alignment horizontal="left" vertical="center"/>
    </xf>
    <xf numFmtId="2" fontId="20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4" fontId="20" fillId="0" borderId="0" xfId="0" applyNumberFormat="1" applyFont="1"/>
    <xf numFmtId="1" fontId="30" fillId="0" borderId="0" xfId="0" applyNumberFormat="1" applyFont="1" applyAlignment="1">
      <alignment horizontal="center"/>
    </xf>
    <xf numFmtId="167" fontId="2" fillId="0" borderId="29" xfId="0" applyNumberFormat="1" applyFont="1" applyBorder="1" applyAlignment="1">
      <alignment horizontal="center"/>
    </xf>
    <xf numFmtId="167" fontId="5" fillId="3" borderId="29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5" fillId="0" borderId="0" xfId="0" applyFont="1" applyAlignment="1">
      <alignment vertical="center"/>
    </xf>
    <xf numFmtId="165" fontId="3" fillId="0" borderId="6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5" fillId="3" borderId="29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32" fillId="0" borderId="0" xfId="0" applyFont="1"/>
    <xf numFmtId="0" fontId="2" fillId="0" borderId="3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1" fillId="0" borderId="7" xfId="0" applyNumberFormat="1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2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/>
    </xf>
    <xf numFmtId="1" fontId="7" fillId="0" borderId="0" xfId="0" applyNumberFormat="1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5" fontId="20" fillId="0" borderId="0" xfId="0" applyNumberFormat="1" applyFont="1"/>
    <xf numFmtId="0" fontId="20" fillId="8" borderId="0" xfId="0" applyFont="1" applyFill="1"/>
    <xf numFmtId="1" fontId="20" fillId="8" borderId="0" xfId="0" applyNumberFormat="1" applyFont="1" applyFill="1"/>
    <xf numFmtId="15" fontId="20" fillId="8" borderId="0" xfId="0" applyNumberFormat="1" applyFont="1" applyFill="1"/>
    <xf numFmtId="0" fontId="22" fillId="8" borderId="0" xfId="0" applyFont="1" applyFill="1"/>
    <xf numFmtId="1" fontId="22" fillId="8" borderId="0" xfId="0" applyNumberFormat="1" applyFont="1" applyFill="1"/>
    <xf numFmtId="49" fontId="36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167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20" fillId="0" borderId="0" xfId="0" applyFont="1" applyAlignment="1">
      <alignment wrapText="1"/>
    </xf>
    <xf numFmtId="1" fontId="20" fillId="0" borderId="0" xfId="0" applyNumberFormat="1" applyFont="1" applyAlignment="1">
      <alignment horizontal="center"/>
    </xf>
    <xf numFmtId="1" fontId="20" fillId="8" borderId="0" xfId="0" applyNumberFormat="1" applyFont="1" applyFill="1" applyAlignment="1">
      <alignment horizontal="center"/>
    </xf>
    <xf numFmtId="0" fontId="36" fillId="0" borderId="0" xfId="0" applyFont="1"/>
    <xf numFmtId="49" fontId="20" fillId="0" borderId="0" xfId="0" applyNumberFormat="1" applyFont="1" applyAlignment="1">
      <alignment horizontal="center" vertical="center"/>
    </xf>
    <xf numFmtId="49" fontId="36" fillId="0" borderId="0" xfId="0" applyNumberFormat="1" applyFont="1"/>
    <xf numFmtId="0" fontId="2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70" fontId="2" fillId="0" borderId="2" xfId="0" applyNumberFormat="1" applyFont="1" applyBorder="1" applyAlignment="1">
      <alignment vertical="center"/>
    </xf>
    <xf numFmtId="1" fontId="36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8" borderId="0" xfId="0" applyNumberFormat="1" applyFont="1" applyFill="1" applyAlignment="1">
      <alignment horizontal="center" vertical="center"/>
    </xf>
    <xf numFmtId="1" fontId="36" fillId="0" borderId="0" xfId="0" applyNumberFormat="1" applyFont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21" xfId="0" applyNumberFormat="1" applyFont="1" applyBorder="1" applyAlignment="1">
      <alignment horizontal="right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31" fillId="2" borderId="11" xfId="0" applyNumberFormat="1" applyFont="1" applyFill="1" applyBorder="1" applyAlignment="1">
      <alignment horizontal="center" vertical="center"/>
    </xf>
    <xf numFmtId="3" fontId="31" fillId="2" borderId="12" xfId="0" applyNumberFormat="1" applyFont="1" applyFill="1" applyBorder="1" applyAlignment="1">
      <alignment horizontal="center" vertical="center"/>
    </xf>
    <xf numFmtId="3" fontId="31" fillId="2" borderId="13" xfId="0" applyNumberFormat="1" applyFont="1" applyFill="1" applyBorder="1" applyAlignment="1">
      <alignment horizontal="center" vertical="center"/>
    </xf>
    <xf numFmtId="3" fontId="31" fillId="2" borderId="14" xfId="0" applyNumberFormat="1" applyFont="1" applyFill="1" applyBorder="1" applyAlignment="1">
      <alignment horizontal="center" vertical="center"/>
    </xf>
    <xf numFmtId="3" fontId="31" fillId="2" borderId="15" xfId="0" applyNumberFormat="1" applyFont="1" applyFill="1" applyBorder="1" applyAlignment="1">
      <alignment horizontal="center" vertical="center"/>
    </xf>
    <xf numFmtId="3" fontId="31" fillId="2" borderId="16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170" fontId="2" fillId="0" borderId="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/>
    </xf>
    <xf numFmtId="0" fontId="26" fillId="3" borderId="2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/>
    <xf numFmtId="0" fontId="22" fillId="8" borderId="0" xfId="0" applyFont="1" applyFill="1" applyBorder="1"/>
    <xf numFmtId="0" fontId="35" fillId="8" borderId="0" xfId="0" applyFont="1" applyFill="1" applyBorder="1" applyAlignment="1">
      <alignment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49" fontId="36" fillId="8" borderId="0" xfId="0" applyNumberFormat="1" applyFont="1" applyFill="1" applyBorder="1" applyAlignment="1">
      <alignment horizontal="center" vertical="center"/>
    </xf>
    <xf numFmtId="1" fontId="36" fillId="8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2" fillId="2" borderId="7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2" fillId="0" borderId="0" xfId="0" applyNumberFormat="1" applyFont="1"/>
    <xf numFmtId="0" fontId="2" fillId="8" borderId="0" xfId="0" applyNumberFormat="1" applyFont="1" applyFill="1" applyBorder="1" applyAlignment="1">
      <alignment horizontal="center"/>
    </xf>
    <xf numFmtId="0" fontId="5" fillId="8" borderId="0" xfId="0" applyNumberFormat="1" applyFont="1" applyFill="1" applyBorder="1" applyAlignment="1">
      <alignment vertical="center"/>
    </xf>
    <xf numFmtId="0" fontId="5" fillId="8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/>
    <xf numFmtId="0" fontId="22" fillId="8" borderId="0" xfId="0" applyNumberFormat="1" applyFont="1" applyFill="1" applyBorder="1"/>
    <xf numFmtId="0" fontId="35" fillId="8" borderId="0" xfId="0" applyNumberFormat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BASE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GRAFICAS'!$I$3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GRAFICAS'!$I$4:$I$25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43-48A7-B5B7-41A05F0B63BA}"/>
            </c:ext>
          </c:extLst>
        </c:ser>
        <c:ser>
          <c:idx val="1"/>
          <c:order val="1"/>
          <c:tx>
            <c:strRef>
              <c:f>'DATOS GRAFICAS'!$J$3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GRAFICAS'!$J$4:$J$25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43-48A7-B5B7-41A05F0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2032"/>
        <c:axId val="67133824"/>
      </c:lineChart>
      <c:catAx>
        <c:axId val="67132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3824"/>
        <c:crosses val="autoZero"/>
        <c:auto val="1"/>
        <c:lblAlgn val="ctr"/>
        <c:lblOffset val="100"/>
        <c:noMultiLvlLbl val="1"/>
      </c:catAx>
      <c:valAx>
        <c:axId val="67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INTERMEDIO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GRAFICAS'!$N$3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GRAFICAS'!$N$4:$N$25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4B-45EF-B811-0B2747A5CC06}"/>
            </c:ext>
          </c:extLst>
        </c:ser>
        <c:ser>
          <c:idx val="1"/>
          <c:order val="1"/>
          <c:tx>
            <c:strRef>
              <c:f>'DATOS GRAFICAS'!$O$3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GRAFICAS'!$O$4:$O$25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4B-45EF-B811-0B2747A5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5600"/>
        <c:axId val="66907136"/>
      </c:lineChart>
      <c:catAx>
        <c:axId val="66905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7136"/>
        <c:crosses val="autoZero"/>
        <c:auto val="1"/>
        <c:lblAlgn val="ctr"/>
        <c:lblOffset val="100"/>
        <c:noMultiLvlLbl val="1"/>
      </c:catAx>
      <c:valAx>
        <c:axId val="66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PUNTA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GRAFICAS'!$S$3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GRAFICAS'!$S$4:$S$25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3A-4E8F-90F9-8FB608832667}"/>
            </c:ext>
          </c:extLst>
        </c:ser>
        <c:ser>
          <c:idx val="1"/>
          <c:order val="1"/>
          <c:tx>
            <c:strRef>
              <c:f>'DATOS GRAFICAS'!$T$3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GRAFICAS'!$T$4:$T$25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3A-4E8F-90F9-8FB60883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2512"/>
        <c:axId val="67234048"/>
      </c:lineChart>
      <c:catAx>
        <c:axId val="67232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4048"/>
        <c:crosses val="autoZero"/>
        <c:auto val="1"/>
        <c:lblAlgn val="ctr"/>
        <c:lblOffset val="100"/>
        <c:noMultiLvlLbl val="1"/>
      </c:catAx>
      <c:valAx>
        <c:axId val="67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FP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GRAFICAS'!$X$3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GRAFICAS'!$X$4:$X$25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6E-4E1E-BFCB-9FB1CE3BF5C6}"/>
            </c:ext>
          </c:extLst>
        </c:ser>
        <c:ser>
          <c:idx val="1"/>
          <c:order val="1"/>
          <c:tx>
            <c:strRef>
              <c:f>'DATOS GRAFICAS'!$Y$3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GRAFICAS'!$Y$4:$Y$25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46E-4E1E-BFCB-9FB1CE3B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928"/>
        <c:axId val="67454464"/>
      </c:lineChart>
      <c:catAx>
        <c:axId val="67452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4464"/>
        <c:crosses val="autoZero"/>
        <c:auto val="1"/>
        <c:lblAlgn val="ctr"/>
        <c:lblOffset val="100"/>
        <c:noMultiLvlLbl val="1"/>
      </c:catAx>
      <c:valAx>
        <c:axId val="67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2736" y="47624"/>
          <a:ext cx="1328737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23811</xdr:rowOff>
    </xdr:from>
    <xdr:to>
      <xdr:col>2</xdr:col>
      <xdr:colOff>1543050</xdr:colOff>
      <xdr:row>3</xdr:row>
      <xdr:rowOff>309567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23811"/>
          <a:ext cx="2743201" cy="128588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25836" y="47624"/>
          <a:ext cx="1700212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47624"/>
          <a:ext cx="3743326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1019176</xdr:colOff>
      <xdr:row>0</xdr:row>
      <xdr:rowOff>0</xdr:rowOff>
    </xdr:from>
    <xdr:to>
      <xdr:col>12</xdr:col>
      <xdr:colOff>609601</xdr:colOff>
      <xdr:row>3</xdr:row>
      <xdr:rowOff>276225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07426" y="0"/>
          <a:ext cx="900113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3</xdr:col>
      <xdr:colOff>119064</xdr:colOff>
      <xdr:row>3</xdr:row>
      <xdr:rowOff>285756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95250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688975</xdr:colOff>
      <xdr:row>3</xdr:row>
      <xdr:rowOff>17324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D5282D62-F5A0-47C8-A86F-B28496566752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10565" t="15754" r="13757" b="22915"/>
        <a:stretch>
          <a:fillRect/>
        </a:stretch>
      </xdr:blipFill>
      <xdr:spPr bwMode="auto">
        <a:xfrm>
          <a:off x="0" y="0"/>
          <a:ext cx="3898611" cy="116032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>
    <xdr:from>
      <xdr:col>11</xdr:col>
      <xdr:colOff>715818</xdr:colOff>
      <xdr:row>0</xdr:row>
      <xdr:rowOff>0</xdr:rowOff>
    </xdr:from>
    <xdr:to>
      <xdr:col>12</xdr:col>
      <xdr:colOff>577705</xdr:colOff>
      <xdr:row>3</xdr:row>
      <xdr:rowOff>276225</xdr:rowOff>
    </xdr:to>
    <xdr:pic>
      <xdr:nvPicPr>
        <xdr:cNvPr id="6" name="Picture 2" descr="logomedicion">
          <a:extLst>
            <a:ext uri="{FF2B5EF4-FFF2-40B4-BE49-F238E27FC236}">
              <a16:creationId xmlns:a16="http://schemas.microsoft.com/office/drawing/2014/main" id="{507D2998-610F-4581-878F-14414188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96182" y="0"/>
          <a:ext cx="1651432" cy="1246043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11549" y="47624"/>
          <a:ext cx="1695449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95249</xdr:colOff>
      <xdr:row>0</xdr:row>
      <xdr:rowOff>71432</xdr:rowOff>
    </xdr:from>
    <xdr:to>
      <xdr:col>3</xdr:col>
      <xdr:colOff>619126</xdr:colOff>
      <xdr:row>3</xdr:row>
      <xdr:rowOff>261938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95249" y="71432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2" name="Picture 2" descr="logomedicion">
          <a:extLst>
            <a:ext uri="{FF2B5EF4-FFF2-40B4-BE49-F238E27FC236}">
              <a16:creationId xmlns:a16="http://schemas.microsoft.com/office/drawing/2014/main" id="{B004F4B9-933D-44FA-9550-E2E3B82F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511836" y="47624"/>
          <a:ext cx="1398587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FEFFF442-0021-4237-AF6E-9A6BE06BBD7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47624"/>
          <a:ext cx="3903663" cy="11430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opLeftCell="A4" zoomScaleNormal="100" workbookViewId="0">
      <selection activeCell="F15" sqref="F15"/>
    </sheetView>
  </sheetViews>
  <sheetFormatPr baseColWidth="10" defaultRowHeight="14.5" x14ac:dyDescent="0.35"/>
  <cols>
    <col min="2" max="2" width="12.1796875" bestFit="1" customWidth="1"/>
    <col min="3" max="3" width="31" bestFit="1" customWidth="1"/>
    <col min="4" max="5" width="15.54296875" bestFit="1" customWidth="1"/>
    <col min="6" max="6" width="68.1796875" bestFit="1" customWidth="1"/>
  </cols>
  <sheetData>
    <row r="1" spans="2:11" ht="15" thickBot="1" x14ac:dyDescent="0.4"/>
    <row r="2" spans="2:11" ht="15" thickBot="1" x14ac:dyDescent="0.4">
      <c r="B2" s="72" t="s">
        <v>31</v>
      </c>
      <c r="C2" s="72"/>
      <c r="D2" s="72" t="s">
        <v>72</v>
      </c>
      <c r="E2" s="72" t="s">
        <v>32</v>
      </c>
      <c r="F2" s="72" t="s">
        <v>33</v>
      </c>
    </row>
    <row r="3" spans="2:11" x14ac:dyDescent="0.35">
      <c r="B3" s="162" t="s">
        <v>77</v>
      </c>
      <c r="C3" s="161" t="s">
        <v>81</v>
      </c>
      <c r="D3" s="156" t="s">
        <v>74</v>
      </c>
      <c r="E3" s="156">
        <v>41791</v>
      </c>
      <c r="F3" s="71" t="s">
        <v>93</v>
      </c>
    </row>
    <row r="4" spans="2:11" x14ac:dyDescent="0.35">
      <c r="B4" s="155"/>
      <c r="C4" s="160"/>
      <c r="D4" s="157"/>
      <c r="E4" s="157"/>
      <c r="F4" s="48" t="s">
        <v>94</v>
      </c>
    </row>
    <row r="5" spans="2:11" x14ac:dyDescent="0.35">
      <c r="B5" s="153" t="s">
        <v>78</v>
      </c>
      <c r="C5" s="159" t="s">
        <v>36</v>
      </c>
      <c r="D5" s="156" t="s">
        <v>73</v>
      </c>
      <c r="E5" s="158" t="s">
        <v>82</v>
      </c>
      <c r="F5" s="48" t="s">
        <v>86</v>
      </c>
    </row>
    <row r="6" spans="2:11" x14ac:dyDescent="0.35">
      <c r="B6" s="155"/>
      <c r="C6" s="160"/>
      <c r="D6" s="157"/>
      <c r="E6" s="155"/>
      <c r="F6" s="48" t="s">
        <v>87</v>
      </c>
    </row>
    <row r="7" spans="2:11" x14ac:dyDescent="0.35">
      <c r="B7" s="153" t="s">
        <v>79</v>
      </c>
      <c r="C7" s="159" t="s">
        <v>36</v>
      </c>
      <c r="D7" s="156" t="s">
        <v>73</v>
      </c>
      <c r="E7" s="158" t="s">
        <v>83</v>
      </c>
      <c r="F7" s="48" t="s">
        <v>88</v>
      </c>
    </row>
    <row r="8" spans="2:11" x14ac:dyDescent="0.35">
      <c r="B8" s="155"/>
      <c r="C8" s="160"/>
      <c r="D8" s="157"/>
      <c r="E8" s="155"/>
      <c r="F8" s="48" t="s">
        <v>89</v>
      </c>
    </row>
    <row r="9" spans="2:11" x14ac:dyDescent="0.35">
      <c r="B9" s="153" t="s">
        <v>80</v>
      </c>
      <c r="C9" s="153" t="s">
        <v>84</v>
      </c>
      <c r="D9" s="156" t="s">
        <v>74</v>
      </c>
      <c r="E9" s="158" t="s">
        <v>85</v>
      </c>
      <c r="F9" s="48" t="s">
        <v>90</v>
      </c>
    </row>
    <row r="10" spans="2:11" x14ac:dyDescent="0.35">
      <c r="B10" s="154"/>
      <c r="C10" s="154"/>
      <c r="D10" s="156"/>
      <c r="E10" s="156"/>
      <c r="F10" s="48" t="s">
        <v>91</v>
      </c>
    </row>
    <row r="11" spans="2:11" x14ac:dyDescent="0.35">
      <c r="B11" s="155"/>
      <c r="C11" s="155"/>
      <c r="D11" s="157"/>
      <c r="E11" s="155"/>
      <c r="F11" s="48" t="s">
        <v>92</v>
      </c>
    </row>
    <row r="16" spans="2:11" x14ac:dyDescent="0.35">
      <c r="J16" s="78"/>
      <c r="K16" s="79"/>
    </row>
    <row r="17" spans="11:11" x14ac:dyDescent="0.35">
      <c r="K17" s="79"/>
    </row>
    <row r="18" spans="11:11" x14ac:dyDescent="0.35">
      <c r="K18" s="79"/>
    </row>
    <row r="19" spans="11:11" x14ac:dyDescent="0.35">
      <c r="K19" s="79"/>
    </row>
  </sheetData>
  <mergeCells count="16">
    <mergeCell ref="E5:E6"/>
    <mergeCell ref="E3:E4"/>
    <mergeCell ref="C5:C6"/>
    <mergeCell ref="B7:B8"/>
    <mergeCell ref="C7:C8"/>
    <mergeCell ref="D7:D8"/>
    <mergeCell ref="C3:C4"/>
    <mergeCell ref="B3:B4"/>
    <mergeCell ref="D3:D4"/>
    <mergeCell ref="B5:B6"/>
    <mergeCell ref="D5:D6"/>
    <mergeCell ref="B9:B11"/>
    <mergeCell ref="C9:C11"/>
    <mergeCell ref="D9:D11"/>
    <mergeCell ref="E9:E11"/>
    <mergeCell ref="E7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showGridLines="0" view="pageBreakPreview" zoomScale="40" zoomScaleNormal="70" zoomScaleSheetLayoutView="40" workbookViewId="0">
      <selection activeCell="P34" sqref="P34"/>
    </sheetView>
  </sheetViews>
  <sheetFormatPr baseColWidth="10" defaultRowHeight="14.5" x14ac:dyDescent="0.35"/>
  <cols>
    <col min="1" max="1" width="1.54296875" customWidth="1"/>
    <col min="2" max="2" width="18.1796875" customWidth="1"/>
    <col min="3" max="3" width="30.81640625" customWidth="1"/>
    <col min="4" max="4" width="31.81640625" customWidth="1"/>
    <col min="5" max="5" width="35" customWidth="1"/>
    <col min="6" max="6" width="24.81640625" customWidth="1"/>
    <col min="7" max="7" width="30.1796875" bestFit="1" customWidth="1"/>
    <col min="8" max="8" width="23.54296875" bestFit="1" customWidth="1"/>
    <col min="9" max="9" width="26.453125" customWidth="1"/>
    <col min="10" max="10" width="23.81640625" customWidth="1"/>
    <col min="12" max="12" width="25.453125" customWidth="1"/>
    <col min="13" max="13" width="24" customWidth="1"/>
    <col min="15" max="15" width="24.81640625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63">
        <v>43565</v>
      </c>
      <c r="L5" s="163"/>
      <c r="M5" s="163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271090900131</v>
      </c>
      <c r="D9" s="5"/>
      <c r="E9" s="49" t="s">
        <v>5</v>
      </c>
      <c r="F9" s="93" t="s">
        <v>181</v>
      </c>
    </row>
    <row r="10" spans="1:15" s="1" customFormat="1" ht="25" x14ac:dyDescent="0.5">
      <c r="B10" s="4" t="s">
        <v>6</v>
      </c>
      <c r="C10" s="4" t="s">
        <v>182</v>
      </c>
      <c r="D10" s="6"/>
      <c r="E10" s="49" t="s">
        <v>7</v>
      </c>
      <c r="F10" s="4" t="s">
        <v>180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33</v>
      </c>
      <c r="D12" s="9"/>
      <c r="E12" s="49" t="s">
        <v>10</v>
      </c>
      <c r="F12" s="8" t="str">
        <f>MID(C10,8,2)</f>
        <v>1C</v>
      </c>
      <c r="H12" s="49" t="s">
        <v>11</v>
      </c>
      <c r="I12" s="8" t="str">
        <f>MID(C10,10,3)</f>
        <v>105</v>
      </c>
      <c r="J12" s="49" t="s">
        <v>12</v>
      </c>
      <c r="K12" s="8" t="str">
        <f>MID(C10,13,4)</f>
        <v>1850</v>
      </c>
      <c r="L12" s="9"/>
      <c r="M12" s="9"/>
      <c r="N12" s="9"/>
      <c r="O12" s="9"/>
    </row>
    <row r="13" spans="1:15" ht="15" thickBot="1" x14ac:dyDescent="0.4">
      <c r="A13" s="25"/>
      <c r="B13" s="25"/>
      <c r="C13" s="106"/>
      <c r="D13" s="106"/>
      <c r="E13" s="107"/>
      <c r="F13" s="106"/>
      <c r="G13" s="107"/>
      <c r="H13" s="107"/>
      <c r="I13" s="106"/>
      <c r="J13" s="107"/>
      <c r="K13" s="106"/>
      <c r="L13" s="25"/>
    </row>
    <row r="14" spans="1:15" s="108" customFormat="1" ht="26.5" thickBot="1" x14ac:dyDescent="0.65">
      <c r="A14" s="4"/>
      <c r="B14" s="164" t="s">
        <v>3</v>
      </c>
      <c r="C14" s="165"/>
      <c r="D14" s="165"/>
      <c r="E14" s="165"/>
      <c r="F14" s="165"/>
      <c r="G14" s="165"/>
      <c r="H14" s="165"/>
      <c r="I14" s="166"/>
      <c r="J14" s="4"/>
      <c r="K14" s="4"/>
      <c r="L14" s="4"/>
    </row>
    <row r="15" spans="1:15" s="108" customFormat="1" ht="26.5" thickBot="1" x14ac:dyDescent="0.6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s="108" customFormat="1" ht="26.5" thickBot="1" x14ac:dyDescent="0.65">
      <c r="D16" s="87" t="s">
        <v>183</v>
      </c>
      <c r="E16" s="87" t="s">
        <v>184</v>
      </c>
      <c r="F16" s="87" t="s">
        <v>185</v>
      </c>
      <c r="G16" s="87" t="s">
        <v>186</v>
      </c>
      <c r="H16" s="87" t="s">
        <v>187</v>
      </c>
      <c r="I16" s="1"/>
      <c r="J16" s="1"/>
      <c r="K16" s="1"/>
    </row>
    <row r="17" spans="1:12" s="108" customFormat="1" ht="26" x14ac:dyDescent="0.6">
      <c r="D17" s="109" t="s">
        <v>188</v>
      </c>
      <c r="E17" s="90" t="s">
        <v>189</v>
      </c>
      <c r="F17" s="90">
        <v>40</v>
      </c>
      <c r="G17" s="110">
        <v>39</v>
      </c>
      <c r="H17" s="111">
        <f>((F17*G17)*5)/1000</f>
        <v>7.8</v>
      </c>
      <c r="I17" s="1"/>
      <c r="J17" s="1"/>
      <c r="K17" s="1"/>
    </row>
    <row r="18" spans="1:12" s="108" customFormat="1" ht="26" x14ac:dyDescent="0.6">
      <c r="D18" s="109" t="s">
        <v>188</v>
      </c>
      <c r="E18" s="90" t="s">
        <v>189</v>
      </c>
      <c r="F18" s="90">
        <v>24</v>
      </c>
      <c r="G18" s="110">
        <v>39</v>
      </c>
      <c r="H18" s="112">
        <f>((F18*G18)*1)/1000</f>
        <v>0.93600000000000005</v>
      </c>
      <c r="I18" s="1"/>
      <c r="J18" s="1"/>
      <c r="K18" s="1"/>
    </row>
    <row r="19" spans="1:12" s="108" customFormat="1" ht="26" x14ac:dyDescent="0.6">
      <c r="D19" s="109" t="s">
        <v>188</v>
      </c>
      <c r="E19" s="90" t="s">
        <v>189</v>
      </c>
      <c r="F19" s="90">
        <v>2</v>
      </c>
      <c r="G19" s="110">
        <v>110</v>
      </c>
      <c r="H19" s="112">
        <f>((F19*G19)*1)/1000</f>
        <v>0.22</v>
      </c>
      <c r="I19" s="1"/>
      <c r="J19" s="1"/>
      <c r="K19" s="1"/>
    </row>
    <row r="20" spans="1:12" s="108" customFormat="1" ht="26" x14ac:dyDescent="0.6">
      <c r="D20" s="109" t="s">
        <v>188</v>
      </c>
      <c r="E20" s="90" t="s">
        <v>190</v>
      </c>
      <c r="F20" s="90">
        <v>1</v>
      </c>
      <c r="G20" s="110">
        <v>75</v>
      </c>
      <c r="H20" s="112">
        <f t="shared" ref="H20:H22" si="0">((F20*G20)*1)/1000</f>
        <v>7.4999999999999997E-2</v>
      </c>
      <c r="I20" s="1"/>
      <c r="J20" s="1"/>
      <c r="K20" s="1"/>
    </row>
    <row r="21" spans="1:12" s="108" customFormat="1" ht="26" x14ac:dyDescent="0.6">
      <c r="D21" s="109" t="s">
        <v>188</v>
      </c>
      <c r="E21" s="90" t="s">
        <v>191</v>
      </c>
      <c r="F21" s="90">
        <v>2</v>
      </c>
      <c r="G21" s="110">
        <v>50</v>
      </c>
      <c r="H21" s="112">
        <f t="shared" si="0"/>
        <v>0.1</v>
      </c>
      <c r="I21" s="1"/>
      <c r="J21" s="1"/>
      <c r="K21" s="1"/>
    </row>
    <row r="22" spans="1:12" s="108" customFormat="1" ht="26" x14ac:dyDescent="0.6">
      <c r="D22" s="109" t="s">
        <v>192</v>
      </c>
      <c r="E22" s="90" t="s">
        <v>189</v>
      </c>
      <c r="F22" s="90">
        <v>10</v>
      </c>
      <c r="G22" s="110">
        <v>110</v>
      </c>
      <c r="H22" s="112">
        <f t="shared" si="0"/>
        <v>1.1000000000000001</v>
      </c>
      <c r="I22" s="1"/>
      <c r="J22" s="1"/>
      <c r="K22" s="1"/>
    </row>
    <row r="23" spans="1:12" s="108" customFormat="1" ht="26" x14ac:dyDescent="0.6">
      <c r="D23" s="109" t="s">
        <v>192</v>
      </c>
      <c r="E23" s="90" t="s">
        <v>189</v>
      </c>
      <c r="F23" s="90">
        <v>2</v>
      </c>
      <c r="G23" s="110">
        <v>110</v>
      </c>
      <c r="H23" s="112">
        <f>((F23*G23)*11)/1000</f>
        <v>2.42</v>
      </c>
      <c r="I23" s="1"/>
      <c r="J23" s="1"/>
      <c r="K23" s="1"/>
    </row>
    <row r="24" spans="1:12" s="108" customFormat="1" ht="26" x14ac:dyDescent="0.6">
      <c r="D24" s="109" t="s">
        <v>192</v>
      </c>
      <c r="E24" s="90" t="s">
        <v>193</v>
      </c>
      <c r="F24" s="90">
        <v>1</v>
      </c>
      <c r="G24" s="110">
        <v>290</v>
      </c>
      <c r="H24" s="112">
        <f>((F24*G24)*8)/1000</f>
        <v>2.3199999999999998</v>
      </c>
      <c r="I24" s="1"/>
      <c r="J24" s="1"/>
      <c r="K24" s="1"/>
    </row>
    <row r="25" spans="1:12" s="108" customFormat="1" ht="26.5" thickBot="1" x14ac:dyDescent="0.65">
      <c r="D25" s="109" t="s">
        <v>192</v>
      </c>
      <c r="E25" s="90" t="s">
        <v>194</v>
      </c>
      <c r="F25" s="90">
        <v>2</v>
      </c>
      <c r="G25" s="110">
        <v>60</v>
      </c>
      <c r="H25" s="112">
        <f>((F25*G25)*1)/1000</f>
        <v>0.12</v>
      </c>
      <c r="I25" s="1"/>
      <c r="J25" s="1"/>
      <c r="K25" s="1"/>
    </row>
    <row r="26" spans="1:12" s="108" customFormat="1" ht="26.5" thickBot="1" x14ac:dyDescent="0.65">
      <c r="D26" s="88" t="s">
        <v>30</v>
      </c>
      <c r="E26" s="88"/>
      <c r="F26" s="89"/>
      <c r="G26" s="89">
        <f>SUM(G17:G25)</f>
        <v>883</v>
      </c>
      <c r="H26" s="113">
        <f>SUM(H17:H25)</f>
        <v>15.090999999999999</v>
      </c>
      <c r="I26" s="1"/>
      <c r="J26" s="1"/>
      <c r="K26" s="1"/>
    </row>
    <row r="27" spans="1:12" s="108" customFormat="1" ht="26.5" thickBot="1" x14ac:dyDescent="0.65">
      <c r="A27" s="7"/>
      <c r="B27" s="1"/>
      <c r="C27" s="1"/>
      <c r="D27" s="1"/>
      <c r="E27" s="1"/>
      <c r="F27" s="1"/>
      <c r="G27" s="1"/>
      <c r="H27" s="1"/>
      <c r="I27" s="1"/>
      <c r="J27" s="114"/>
      <c r="K27" s="7"/>
      <c r="L27" s="9"/>
    </row>
    <row r="28" spans="1:12" s="10" customFormat="1" ht="62" x14ac:dyDescent="0.4">
      <c r="D28" s="173" t="s">
        <v>14</v>
      </c>
      <c r="E28" s="174"/>
      <c r="F28" s="174"/>
      <c r="G28" s="175"/>
      <c r="H28" s="69" t="s">
        <v>23</v>
      </c>
      <c r="I28" s="70" t="s">
        <v>24</v>
      </c>
    </row>
    <row r="29" spans="1:12" s="108" customFormat="1" ht="26" x14ac:dyDescent="0.6">
      <c r="A29" s="7"/>
      <c r="B29" s="7"/>
      <c r="D29" s="67" t="s">
        <v>15</v>
      </c>
      <c r="E29" s="68" t="s">
        <v>16</v>
      </c>
      <c r="F29" s="68" t="s">
        <v>17</v>
      </c>
      <c r="G29" s="68" t="s">
        <v>18</v>
      </c>
      <c r="H29" s="68" t="s">
        <v>18</v>
      </c>
      <c r="I29" s="68" t="s">
        <v>18</v>
      </c>
    </row>
    <row r="30" spans="1:12" s="108" customFormat="1" ht="31" x14ac:dyDescent="0.6">
      <c r="A30" s="7"/>
      <c r="B30" s="7"/>
      <c r="D30" s="74" t="s">
        <v>105</v>
      </c>
      <c r="E30" s="75" t="s">
        <v>169</v>
      </c>
      <c r="F30" s="51">
        <v>59</v>
      </c>
      <c r="G30" s="52">
        <v>60</v>
      </c>
      <c r="H30" s="52">
        <f>ROUND($H$26*F30,0)</f>
        <v>890</v>
      </c>
      <c r="I30" s="52">
        <f t="shared" ref="I30:I39" si="1">ROUND(H30-G30,0)</f>
        <v>830</v>
      </c>
    </row>
    <row r="31" spans="1:12" s="108" customFormat="1" ht="31" x14ac:dyDescent="0.6">
      <c r="A31" s="7"/>
      <c r="B31" s="7"/>
      <c r="D31" s="74" t="s">
        <v>106</v>
      </c>
      <c r="E31" s="75" t="s">
        <v>170</v>
      </c>
      <c r="F31" s="51">
        <v>62</v>
      </c>
      <c r="G31" s="52">
        <v>58</v>
      </c>
      <c r="H31" s="52">
        <f t="shared" ref="H31:H39" si="2">ROUND($H$26*F31,0)</f>
        <v>936</v>
      </c>
      <c r="I31" s="52">
        <f t="shared" si="1"/>
        <v>878</v>
      </c>
    </row>
    <row r="32" spans="1:12" s="108" customFormat="1" ht="31" x14ac:dyDescent="0.6">
      <c r="A32" s="7"/>
      <c r="B32" s="7"/>
      <c r="D32" s="74" t="s">
        <v>107</v>
      </c>
      <c r="E32" s="75" t="s">
        <v>171</v>
      </c>
      <c r="F32" s="51">
        <v>62</v>
      </c>
      <c r="G32" s="52">
        <v>55</v>
      </c>
      <c r="H32" s="52">
        <f t="shared" si="2"/>
        <v>936</v>
      </c>
      <c r="I32" s="52">
        <f t="shared" si="1"/>
        <v>881</v>
      </c>
    </row>
    <row r="33" spans="1:15" s="108" customFormat="1" ht="31" x14ac:dyDescent="0.6">
      <c r="A33" s="7"/>
      <c r="B33" s="7"/>
      <c r="D33" s="74" t="s">
        <v>108</v>
      </c>
      <c r="E33" s="75" t="s">
        <v>172</v>
      </c>
      <c r="F33" s="51">
        <v>59</v>
      </c>
      <c r="G33" s="52">
        <v>57</v>
      </c>
      <c r="H33" s="52">
        <f t="shared" si="2"/>
        <v>890</v>
      </c>
      <c r="I33" s="52">
        <f t="shared" si="1"/>
        <v>833</v>
      </c>
    </row>
    <row r="34" spans="1:15" s="108" customFormat="1" ht="31" x14ac:dyDescent="0.6">
      <c r="A34" s="7"/>
      <c r="B34" s="7"/>
      <c r="D34" s="74" t="s">
        <v>109</v>
      </c>
      <c r="E34" s="75" t="s">
        <v>173</v>
      </c>
      <c r="F34" s="51">
        <v>61</v>
      </c>
      <c r="G34" s="52">
        <v>56</v>
      </c>
      <c r="H34" s="52">
        <f t="shared" si="2"/>
        <v>921</v>
      </c>
      <c r="I34" s="52">
        <f t="shared" si="1"/>
        <v>865</v>
      </c>
    </row>
    <row r="35" spans="1:15" s="108" customFormat="1" ht="31" x14ac:dyDescent="0.6">
      <c r="A35" s="7"/>
      <c r="B35" s="7"/>
      <c r="D35" s="74" t="s">
        <v>110</v>
      </c>
      <c r="E35" s="75" t="s">
        <v>174</v>
      </c>
      <c r="F35" s="51">
        <v>61</v>
      </c>
      <c r="G35" s="52">
        <v>56</v>
      </c>
      <c r="H35" s="52">
        <f t="shared" si="2"/>
        <v>921</v>
      </c>
      <c r="I35" s="52">
        <f t="shared" si="1"/>
        <v>865</v>
      </c>
    </row>
    <row r="36" spans="1:15" s="108" customFormat="1" ht="31" x14ac:dyDescent="0.6">
      <c r="A36" s="7"/>
      <c r="B36" s="7"/>
      <c r="D36" s="74" t="s">
        <v>111</v>
      </c>
      <c r="E36" s="75" t="s">
        <v>175</v>
      </c>
      <c r="F36" s="51">
        <v>60</v>
      </c>
      <c r="G36" s="52">
        <v>56</v>
      </c>
      <c r="H36" s="52">
        <f t="shared" si="2"/>
        <v>905</v>
      </c>
      <c r="I36" s="52">
        <f t="shared" si="1"/>
        <v>849</v>
      </c>
    </row>
    <row r="37" spans="1:15" s="108" customFormat="1" ht="31" x14ac:dyDescent="0.6">
      <c r="A37" s="7"/>
      <c r="B37" s="7"/>
      <c r="D37" s="74" t="s">
        <v>112</v>
      </c>
      <c r="E37" s="75" t="s">
        <v>176</v>
      </c>
      <c r="F37" s="51">
        <v>62</v>
      </c>
      <c r="G37" s="52">
        <v>56</v>
      </c>
      <c r="H37" s="52">
        <f t="shared" si="2"/>
        <v>936</v>
      </c>
      <c r="I37" s="52">
        <f t="shared" si="1"/>
        <v>880</v>
      </c>
    </row>
    <row r="38" spans="1:15" s="108" customFormat="1" ht="31" x14ac:dyDescent="0.6">
      <c r="A38" s="7"/>
      <c r="B38" s="7"/>
      <c r="D38" s="74" t="s">
        <v>113</v>
      </c>
      <c r="E38" s="75" t="s">
        <v>177</v>
      </c>
      <c r="F38" s="51">
        <v>62</v>
      </c>
      <c r="G38" s="52">
        <v>56</v>
      </c>
      <c r="H38" s="52">
        <f t="shared" si="2"/>
        <v>936</v>
      </c>
      <c r="I38" s="52">
        <f t="shared" si="1"/>
        <v>880</v>
      </c>
    </row>
    <row r="39" spans="1:15" s="108" customFormat="1" ht="31" x14ac:dyDescent="0.6">
      <c r="A39" s="7"/>
      <c r="B39" s="7"/>
      <c r="D39" s="74" t="s">
        <v>102</v>
      </c>
      <c r="E39" s="75" t="s">
        <v>178</v>
      </c>
      <c r="F39" s="116">
        <f>O41</f>
        <v>19</v>
      </c>
      <c r="G39" s="52">
        <v>56</v>
      </c>
      <c r="H39" s="52">
        <f t="shared" si="2"/>
        <v>287</v>
      </c>
      <c r="I39" s="52">
        <f t="shared" si="1"/>
        <v>231</v>
      </c>
      <c r="O39" s="97">
        <v>43546</v>
      </c>
    </row>
    <row r="40" spans="1:15" s="108" customFormat="1" ht="31.5" thickBot="1" x14ac:dyDescent="0.65">
      <c r="A40" s="7"/>
      <c r="B40" s="7"/>
      <c r="D40" s="76" t="s">
        <v>30</v>
      </c>
      <c r="E40" s="77"/>
      <c r="F40" s="59">
        <f>SUM(F29:F39)</f>
        <v>567</v>
      </c>
      <c r="G40" s="59">
        <f>SUM(G29:G39)</f>
        <v>566</v>
      </c>
      <c r="H40" s="59">
        <f>SUM(H29:H39)</f>
        <v>8558</v>
      </c>
      <c r="I40" s="59">
        <f>SUM(I29:I39)</f>
        <v>7992</v>
      </c>
      <c r="O40" s="97">
        <v>43565</v>
      </c>
    </row>
    <row r="41" spans="1:15" s="108" customFormat="1" ht="32.5" x14ac:dyDescent="0.65">
      <c r="A41" s="7"/>
      <c r="B41" s="7"/>
      <c r="C41" s="7"/>
      <c r="D41" s="1"/>
      <c r="E41" s="1"/>
      <c r="F41" s="1"/>
      <c r="G41" s="1"/>
      <c r="H41" s="1"/>
      <c r="I41" s="115"/>
      <c r="J41" s="7"/>
      <c r="K41" s="7"/>
      <c r="L41" s="1"/>
      <c r="O41" s="98">
        <f>O40-O39</f>
        <v>19</v>
      </c>
    </row>
    <row r="42" spans="1:15" s="108" customFormat="1" ht="26" x14ac:dyDescent="0.6">
      <c r="A42" s="7"/>
      <c r="B42" s="7"/>
      <c r="C42" s="7"/>
      <c r="D42" s="1"/>
      <c r="E42" s="1"/>
      <c r="F42" s="1"/>
      <c r="G42" s="1"/>
      <c r="H42" s="1"/>
      <c r="I42" s="115"/>
      <c r="J42" s="7"/>
      <c r="K42" s="7"/>
      <c r="L42" s="1"/>
    </row>
    <row r="43" spans="1:15" s="20" customFormat="1" ht="38.25" customHeight="1" x14ac:dyDescent="0.5">
      <c r="C43" s="177" t="s">
        <v>25</v>
      </c>
      <c r="D43" s="177"/>
      <c r="E43" s="178"/>
      <c r="F43" s="84">
        <v>2</v>
      </c>
      <c r="G43" s="179" t="s">
        <v>38</v>
      </c>
      <c r="H43" s="180"/>
      <c r="I43" s="181"/>
      <c r="J43" s="9"/>
      <c r="K43" s="9"/>
      <c r="L43" s="9"/>
      <c r="M43" s="9"/>
      <c r="N43" s="9"/>
      <c r="O43" s="9"/>
    </row>
    <row r="44" spans="1:15" s="20" customFormat="1" ht="25" x14ac:dyDescent="0.5"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1:15" s="20" customFormat="1" ht="40.5" customHeight="1" x14ac:dyDescent="0.5">
      <c r="C45" s="177" t="s">
        <v>26</v>
      </c>
      <c r="D45" s="177"/>
      <c r="E45" s="178"/>
      <c r="F45" s="83">
        <f>H40</f>
        <v>8558</v>
      </c>
      <c r="G45" s="179" t="s">
        <v>27</v>
      </c>
      <c r="H45" s="181"/>
      <c r="I45" s="9"/>
      <c r="J45" s="9"/>
      <c r="K45" s="9"/>
      <c r="L45" s="9"/>
      <c r="M45" s="9"/>
      <c r="N45" s="9"/>
      <c r="O45" s="9"/>
    </row>
    <row r="46" spans="1:15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1:15" s="20" customFormat="1" ht="20.25" customHeight="1" x14ac:dyDescent="0.25">
      <c r="C47" s="177" t="s">
        <v>28</v>
      </c>
      <c r="D47" s="177"/>
      <c r="E47" s="177"/>
      <c r="F47" s="182" t="s">
        <v>179</v>
      </c>
      <c r="G47" s="183"/>
      <c r="H47" s="183"/>
      <c r="I47" s="183"/>
      <c r="J47" s="184"/>
    </row>
    <row r="48" spans="1:15" s="20" customFormat="1" ht="21" customHeight="1" thickBot="1" x14ac:dyDescent="0.3">
      <c r="C48" s="177"/>
      <c r="D48" s="177"/>
      <c r="E48" s="177"/>
      <c r="F48" s="185"/>
      <c r="G48" s="186"/>
      <c r="H48" s="186"/>
      <c r="I48" s="186"/>
      <c r="J48" s="187"/>
    </row>
    <row r="49" spans="1:16" s="23" customFormat="1" ht="15.5" x14ac:dyDescent="0.45">
      <c r="B49" s="24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5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D51" s="168" t="s">
        <v>122</v>
      </c>
      <c r="E51" s="169"/>
      <c r="F51" s="169"/>
      <c r="G51" s="169"/>
      <c r="H51" s="169"/>
      <c r="I51" s="169"/>
      <c r="J51" s="170"/>
    </row>
    <row r="52" spans="1:16" s="28" customFormat="1" ht="22.5" x14ac:dyDescent="0.4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E53" s="63"/>
      <c r="F53" s="63"/>
      <c r="G53" s="63"/>
      <c r="H53" s="63"/>
      <c r="I53" s="63"/>
    </row>
    <row r="54" spans="1:16" s="28" customFormat="1" ht="27.75" customHeight="1" x14ac:dyDescent="0.5">
      <c r="E54" s="171" t="s">
        <v>39</v>
      </c>
      <c r="F54" s="171"/>
      <c r="G54" s="171"/>
      <c r="H54" s="171"/>
      <c r="I54" s="171"/>
      <c r="J54" s="61"/>
      <c r="K54" s="61"/>
      <c r="L54" s="61"/>
      <c r="M54" s="61"/>
      <c r="N54" s="61"/>
      <c r="O54" s="61"/>
    </row>
    <row r="55" spans="1:16" s="28" customFormat="1" ht="23" x14ac:dyDescent="0.5">
      <c r="E55" s="172" t="s">
        <v>40</v>
      </c>
      <c r="F55" s="172"/>
      <c r="G55" s="172"/>
      <c r="H55" s="172"/>
      <c r="I55" s="172"/>
      <c r="J55" s="61"/>
      <c r="K55" s="61"/>
      <c r="L55" s="61"/>
      <c r="M55" s="61"/>
      <c r="N55" s="61"/>
      <c r="O55" s="61"/>
    </row>
    <row r="56" spans="1:16" x14ac:dyDescent="0.35">
      <c r="A56" s="26"/>
      <c r="B56" s="26"/>
      <c r="C56" s="26"/>
      <c r="D56" s="26"/>
      <c r="E56" s="20"/>
      <c r="F56" s="26"/>
      <c r="G56" s="26"/>
      <c r="I56" s="26"/>
      <c r="J56" s="26"/>
      <c r="K56" s="26"/>
      <c r="L56" s="20"/>
    </row>
    <row r="57" spans="1:16" x14ac:dyDescent="0.35">
      <c r="A57" s="26"/>
      <c r="B57" s="26"/>
      <c r="C57" s="26"/>
      <c r="D57" s="26"/>
      <c r="E57" s="20"/>
      <c r="F57" s="26"/>
      <c r="G57" s="26"/>
      <c r="I57" s="26"/>
      <c r="J57" s="26"/>
      <c r="K57" s="26"/>
      <c r="L57" s="20"/>
    </row>
    <row r="58" spans="1:16" x14ac:dyDescent="0.35">
      <c r="A58" s="26"/>
      <c r="B58" s="26"/>
      <c r="C58" s="20"/>
      <c r="D58" s="20"/>
      <c r="E58" s="20"/>
      <c r="F58" s="20"/>
      <c r="G58" s="20"/>
      <c r="H58" s="20"/>
      <c r="I58" s="26"/>
      <c r="J58" s="26"/>
      <c r="K58" s="26"/>
      <c r="L58" s="20"/>
    </row>
    <row r="59" spans="1:16" x14ac:dyDescent="0.35">
      <c r="A59" s="26"/>
      <c r="B59" s="20"/>
      <c r="C59" s="20"/>
      <c r="D59" s="20"/>
      <c r="E59" s="20"/>
      <c r="F59" s="20"/>
      <c r="G59" s="20"/>
      <c r="H59" s="20"/>
      <c r="I59" s="20"/>
      <c r="J59" s="26"/>
      <c r="K59" s="26"/>
      <c r="L59" s="20"/>
    </row>
    <row r="60" spans="1:16" x14ac:dyDescent="0.35">
      <c r="A60" s="26"/>
      <c r="B60" s="20"/>
      <c r="C60" s="20"/>
      <c r="D60" s="20"/>
      <c r="E60" s="26"/>
      <c r="F60" s="26"/>
      <c r="G60" s="26"/>
      <c r="H60" s="20"/>
      <c r="I60" s="20"/>
      <c r="J60" s="26"/>
      <c r="K60" s="26"/>
      <c r="L60" s="20"/>
    </row>
    <row r="61" spans="1:16" x14ac:dyDescent="0.35">
      <c r="A61" s="26"/>
      <c r="B61" s="26"/>
      <c r="E61" s="26"/>
      <c r="F61" s="26"/>
      <c r="G61" s="26"/>
      <c r="H61" s="26"/>
      <c r="I61" s="26"/>
      <c r="J61" s="26"/>
      <c r="K61" s="26"/>
      <c r="L61" s="20"/>
    </row>
    <row r="62" spans="1:16" x14ac:dyDescent="0.35">
      <c r="A62" s="26"/>
      <c r="B62" s="26"/>
      <c r="H62" s="26"/>
      <c r="I62" s="26"/>
      <c r="J62" s="26"/>
      <c r="K62" s="26"/>
      <c r="L62" s="20"/>
    </row>
    <row r="63" spans="1:16" x14ac:dyDescent="0.35">
      <c r="A63" s="26"/>
      <c r="B63" s="26"/>
      <c r="H63" s="26"/>
      <c r="I63" s="26"/>
      <c r="J63" s="26"/>
      <c r="K63" s="26"/>
      <c r="L63" s="20"/>
    </row>
    <row r="64" spans="1:16" x14ac:dyDescent="0.35">
      <c r="A64" s="26"/>
      <c r="B64" s="26"/>
      <c r="H64" s="26"/>
      <c r="I64" s="26"/>
      <c r="J64" s="26"/>
      <c r="K64" s="26"/>
      <c r="L64" s="20"/>
    </row>
    <row r="65" spans="1:12" x14ac:dyDescent="0.35">
      <c r="A65" s="26"/>
      <c r="B65" s="26"/>
      <c r="H65" s="26"/>
      <c r="I65" s="26"/>
      <c r="J65" s="26"/>
      <c r="K65" s="26"/>
      <c r="L65" s="20"/>
    </row>
    <row r="66" spans="1:12" x14ac:dyDescent="0.35">
      <c r="A66" s="26"/>
      <c r="B66" s="26"/>
      <c r="H66" s="26"/>
      <c r="I66" s="26"/>
      <c r="J66" s="26"/>
      <c r="K66" s="26"/>
      <c r="L66" s="20"/>
    </row>
    <row r="67" spans="1:12" x14ac:dyDescent="0.35">
      <c r="A67" s="26"/>
      <c r="B67" s="26"/>
      <c r="H67" s="26"/>
      <c r="I67" s="26"/>
      <c r="J67" s="26"/>
      <c r="K67" s="26"/>
      <c r="L67" s="20"/>
    </row>
    <row r="68" spans="1:12" x14ac:dyDescent="0.35">
      <c r="A68" s="26"/>
      <c r="B68" s="26"/>
      <c r="H68" s="26"/>
      <c r="I68" s="26"/>
      <c r="J68" s="26"/>
      <c r="K68" s="26"/>
      <c r="L68" s="20"/>
    </row>
  </sheetData>
  <mergeCells count="18">
    <mergeCell ref="D51:J51"/>
    <mergeCell ref="E54:I54"/>
    <mergeCell ref="E55:I55"/>
    <mergeCell ref="D28:G28"/>
    <mergeCell ref="A7:M7"/>
    <mergeCell ref="C43:E43"/>
    <mergeCell ref="G43:I43"/>
    <mergeCell ref="C45:E45"/>
    <mergeCell ref="G45:H45"/>
    <mergeCell ref="C47:E48"/>
    <mergeCell ref="F47:J48"/>
    <mergeCell ref="K5:M5"/>
    <mergeCell ref="B14:I14"/>
    <mergeCell ref="A1:M1"/>
    <mergeCell ref="A2:M2"/>
    <mergeCell ref="N2:O2"/>
    <mergeCell ref="A3:M3"/>
    <mergeCell ref="N3:O3"/>
  </mergeCells>
  <printOptions horizontalCentered="1" verticalCentered="1"/>
  <pageMargins left="0.35433070866141736" right="0.19685039370078741" top="0.23622047244094491" bottom="0.31496062992125984" header="0.31496062992125984" footer="0.31496062992125984"/>
  <pageSetup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6"/>
  <sheetViews>
    <sheetView showGridLines="0" topLeftCell="B1" zoomScale="40" zoomScaleNormal="40" zoomScaleSheetLayoutView="40" workbookViewId="0">
      <selection activeCell="D26" sqref="D26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6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6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0">
        <v>44161</v>
      </c>
      <c r="L5" s="190"/>
      <c r="M5" s="190"/>
    </row>
    <row r="6" spans="1:16" s="1" customFormat="1" ht="20.25" customHeight="1" x14ac:dyDescent="0.8">
      <c r="A6" s="3"/>
    </row>
    <row r="7" spans="1:16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235</v>
      </c>
    </row>
    <row r="10" spans="1:16" s="1" customFormat="1" ht="25" x14ac:dyDescent="0.5">
      <c r="B10" s="4" t="s">
        <v>6</v>
      </c>
      <c r="C10" s="4" t="s">
        <v>234</v>
      </c>
      <c r="D10" s="6"/>
      <c r="E10" s="49" t="s">
        <v>7</v>
      </c>
      <c r="F10" s="4" t="s">
        <v>236</v>
      </c>
      <c r="I10" s="49" t="s">
        <v>8</v>
      </c>
      <c r="J10" s="82" t="s">
        <v>254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195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88" t="s">
        <v>42</v>
      </c>
      <c r="H18" s="189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73" t="s">
        <v>14</v>
      </c>
      <c r="F20" s="174"/>
      <c r="G20" s="174"/>
      <c r="H20" s="175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237</v>
      </c>
      <c r="F22" s="75" t="s">
        <v>240</v>
      </c>
      <c r="G22" s="52">
        <v>26</v>
      </c>
      <c r="H22" s="52">
        <v>57</v>
      </c>
      <c r="I22" s="52">
        <f t="shared" ref="I22:I30" si="0">ROUND(($I$18*G22),0)</f>
        <v>529</v>
      </c>
      <c r="J22" s="52">
        <f t="shared" ref="J22:J23" si="1">ROUND(I22-H22,0)</f>
        <v>472</v>
      </c>
      <c r="K22" s="66"/>
      <c r="O22" s="97">
        <v>43488</v>
      </c>
    </row>
    <row r="23" spans="2:16" s="31" customFormat="1" ht="41.25" customHeight="1" x14ac:dyDescent="0.55000000000000004">
      <c r="E23" s="74" t="s">
        <v>238</v>
      </c>
      <c r="F23" s="75" t="s">
        <v>239</v>
      </c>
      <c r="G23" s="52">
        <v>62</v>
      </c>
      <c r="H23" s="52">
        <v>132</v>
      </c>
      <c r="I23" s="52">
        <f t="shared" si="0"/>
        <v>1262</v>
      </c>
      <c r="J23" s="52">
        <f t="shared" si="1"/>
        <v>1130</v>
      </c>
      <c r="K23" s="66"/>
      <c r="O23" s="97">
        <v>43510</v>
      </c>
    </row>
    <row r="24" spans="2:16" s="31" customFormat="1" ht="41.25" customHeight="1" x14ac:dyDescent="0.65">
      <c r="E24" s="74" t="s">
        <v>241</v>
      </c>
      <c r="F24" s="75" t="s">
        <v>246</v>
      </c>
      <c r="G24" s="52">
        <v>59</v>
      </c>
      <c r="H24" s="52">
        <v>131</v>
      </c>
      <c r="I24" s="52">
        <f t="shared" si="0"/>
        <v>1201</v>
      </c>
      <c r="J24" s="52">
        <f t="shared" ref="J24:J25" si="2">ROUND(I24-H24,0)</f>
        <v>1070</v>
      </c>
      <c r="K24" s="66"/>
      <c r="O24" s="98">
        <f>O23-O22</f>
        <v>22</v>
      </c>
      <c r="P24" s="31">
        <v>0.8387</v>
      </c>
    </row>
    <row r="25" spans="2:16" s="31" customFormat="1" ht="41.25" customHeight="1" x14ac:dyDescent="0.65">
      <c r="E25" s="74" t="s">
        <v>242</v>
      </c>
      <c r="F25" s="75" t="s">
        <v>247</v>
      </c>
      <c r="G25" s="52">
        <v>62</v>
      </c>
      <c r="H25" s="52">
        <v>138</v>
      </c>
      <c r="I25" s="52">
        <f t="shared" si="0"/>
        <v>1262</v>
      </c>
      <c r="J25" s="52">
        <f t="shared" si="2"/>
        <v>1124</v>
      </c>
      <c r="K25" s="66"/>
      <c r="O25" s="98"/>
      <c r="P25" s="31">
        <f>P24*O24</f>
        <v>18.4514</v>
      </c>
    </row>
    <row r="26" spans="2:16" s="31" customFormat="1" ht="41.25" customHeight="1" x14ac:dyDescent="0.55000000000000004">
      <c r="E26" s="74" t="s">
        <v>243</v>
      </c>
      <c r="F26" s="75" t="s">
        <v>248</v>
      </c>
      <c r="G26" s="52">
        <v>61</v>
      </c>
      <c r="H26" s="52">
        <v>135</v>
      </c>
      <c r="I26" s="52">
        <f t="shared" si="0"/>
        <v>1242</v>
      </c>
      <c r="J26" s="52">
        <f t="shared" ref="J26" si="3">ROUND(I26-H26,0)</f>
        <v>1107</v>
      </c>
      <c r="K26" s="66"/>
    </row>
    <row r="27" spans="2:16" s="31" customFormat="1" ht="41.25" customHeight="1" x14ac:dyDescent="0.55000000000000004">
      <c r="E27" s="74" t="s">
        <v>244</v>
      </c>
      <c r="F27" s="75" t="s">
        <v>249</v>
      </c>
      <c r="G27" s="52">
        <v>59</v>
      </c>
      <c r="H27" s="52">
        <v>125</v>
      </c>
      <c r="I27" s="52">
        <f t="shared" si="0"/>
        <v>1201</v>
      </c>
      <c r="J27" s="52">
        <f t="shared" ref="J27:J30" si="4">ROUND(I27-H27,0)</f>
        <v>1076</v>
      </c>
      <c r="K27" s="66"/>
      <c r="O27" s="66"/>
    </row>
    <row r="28" spans="2:16" s="31" customFormat="1" ht="41.25" customHeight="1" x14ac:dyDescent="0.55000000000000004">
      <c r="E28" s="74" t="s">
        <v>233</v>
      </c>
      <c r="F28" s="75" t="s">
        <v>250</v>
      </c>
      <c r="G28" s="52">
        <v>62</v>
      </c>
      <c r="H28" s="52">
        <v>127</v>
      </c>
      <c r="I28" s="52">
        <f t="shared" ref="I28:I29" si="5">ROUND(($I$18*G28),0)</f>
        <v>1262</v>
      </c>
      <c r="J28" s="52">
        <f t="shared" ref="J28:J29" si="6">ROUND(I28-H28,0)</f>
        <v>1135</v>
      </c>
      <c r="K28" s="66"/>
      <c r="O28" s="66"/>
    </row>
    <row r="29" spans="2:16" s="31" customFormat="1" ht="41.25" customHeight="1" x14ac:dyDescent="0.55000000000000004">
      <c r="E29" s="74" t="s">
        <v>245</v>
      </c>
      <c r="F29" s="75" t="s">
        <v>251</v>
      </c>
      <c r="G29" s="52">
        <v>63</v>
      </c>
      <c r="H29" s="52">
        <v>119</v>
      </c>
      <c r="I29" s="52">
        <f t="shared" si="5"/>
        <v>1283</v>
      </c>
      <c r="J29" s="52">
        <f t="shared" si="6"/>
        <v>1164</v>
      </c>
      <c r="K29" s="66"/>
      <c r="O29" s="66"/>
    </row>
    <row r="30" spans="2:16" s="31" customFormat="1" ht="41.25" customHeight="1" x14ac:dyDescent="0.55000000000000004">
      <c r="E30" s="74" t="s">
        <v>233</v>
      </c>
      <c r="F30" s="75" t="s">
        <v>255</v>
      </c>
      <c r="G30" s="52">
        <v>50</v>
      </c>
      <c r="H30" s="52">
        <v>80</v>
      </c>
      <c r="I30" s="52">
        <f t="shared" si="0"/>
        <v>1018</v>
      </c>
      <c r="J30" s="52">
        <f t="shared" si="4"/>
        <v>938</v>
      </c>
      <c r="K30" s="66"/>
      <c r="L30" s="94"/>
      <c r="O30" s="97">
        <v>44118</v>
      </c>
    </row>
    <row r="31" spans="2:16" s="35" customFormat="1" ht="41.25" customHeight="1" thickBot="1" x14ac:dyDescent="0.65">
      <c r="E31" s="76" t="s">
        <v>30</v>
      </c>
      <c r="F31" s="77"/>
      <c r="G31" s="59">
        <f>SUM(G22:G30)</f>
        <v>504</v>
      </c>
      <c r="H31" s="59">
        <f>SUM(H22:H30)</f>
        <v>1044</v>
      </c>
      <c r="I31" s="59">
        <f>SUM(I22:I30)</f>
        <v>10260</v>
      </c>
      <c r="J31" s="59">
        <f>SUM(J22:J30)</f>
        <v>9216</v>
      </c>
      <c r="K31" s="95"/>
      <c r="L31" s="95"/>
      <c r="M31" s="96"/>
      <c r="O31" s="97">
        <v>44161</v>
      </c>
    </row>
    <row r="32" spans="2:16" s="10" customFormat="1" ht="30.75" customHeight="1" x14ac:dyDescent="0.65">
      <c r="B32" s="30"/>
      <c r="C32" s="14"/>
      <c r="D32" s="15"/>
      <c r="E32" s="16"/>
      <c r="F32" s="17"/>
      <c r="G32" s="17"/>
      <c r="H32" s="17"/>
      <c r="I32" s="17"/>
      <c r="J32" s="18"/>
      <c r="K32" s="17"/>
      <c r="L32" s="17"/>
      <c r="M32" s="17"/>
      <c r="N32" s="18"/>
      <c r="O32" s="98">
        <f>O31-O30</f>
        <v>43</v>
      </c>
      <c r="P32" s="30"/>
    </row>
    <row r="33" spans="1:16" s="20" customFormat="1" ht="20" x14ac:dyDescent="0.4">
      <c r="C33" s="21"/>
      <c r="I33" s="19"/>
      <c r="J33" s="19"/>
      <c r="K33" s="19"/>
      <c r="L33" s="19"/>
      <c r="M33" s="19"/>
      <c r="N33" s="19"/>
      <c r="O33" s="19"/>
    </row>
    <row r="34" spans="1:16" s="20" customFormat="1" ht="38.25" customHeight="1" x14ac:dyDescent="0.5">
      <c r="C34" s="177" t="s">
        <v>25</v>
      </c>
      <c r="D34" s="177"/>
      <c r="E34" s="178"/>
      <c r="F34" s="84">
        <v>2</v>
      </c>
      <c r="G34" s="179" t="s">
        <v>38</v>
      </c>
      <c r="H34" s="180"/>
      <c r="I34" s="181"/>
      <c r="J34" s="9"/>
      <c r="K34" s="9"/>
      <c r="L34" s="9"/>
      <c r="M34" s="9"/>
      <c r="N34" s="9"/>
      <c r="O34" s="9"/>
    </row>
    <row r="35" spans="1:16" s="20" customFormat="1" ht="25" x14ac:dyDescent="0.5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40.5" customHeight="1" x14ac:dyDescent="0.5">
      <c r="C36" s="177" t="s">
        <v>26</v>
      </c>
      <c r="D36" s="177"/>
      <c r="E36" s="178"/>
      <c r="F36" s="83">
        <f>J31</f>
        <v>9216</v>
      </c>
      <c r="G36" s="179" t="s">
        <v>27</v>
      </c>
      <c r="H36" s="181"/>
      <c r="I36" s="9"/>
      <c r="J36" s="9"/>
      <c r="K36" s="9"/>
      <c r="L36" s="9"/>
      <c r="M36" s="9"/>
      <c r="N36" s="9"/>
      <c r="O36" s="9"/>
    </row>
    <row r="37" spans="1:16" s="20" customFormat="1" ht="25.5" thickBot="1" x14ac:dyDescent="0.55000000000000004">
      <c r="C37" s="85"/>
      <c r="D37" s="86"/>
      <c r="E37" s="86"/>
      <c r="F37" s="22"/>
      <c r="G37" s="22"/>
      <c r="H37" s="1"/>
      <c r="I37" s="9"/>
      <c r="J37" s="9"/>
      <c r="K37" s="9"/>
      <c r="L37" s="9"/>
      <c r="M37" s="9"/>
      <c r="N37" s="9"/>
      <c r="O37" s="9"/>
    </row>
    <row r="38" spans="1:16" s="20" customFormat="1" ht="20.25" customHeight="1" x14ac:dyDescent="0.25">
      <c r="C38" s="177" t="s">
        <v>28</v>
      </c>
      <c r="D38" s="177"/>
      <c r="E38" s="177"/>
      <c r="F38" s="182" t="s">
        <v>256</v>
      </c>
      <c r="G38" s="183"/>
      <c r="H38" s="183"/>
      <c r="I38" s="183"/>
      <c r="J38" s="184"/>
    </row>
    <row r="39" spans="1:16" s="20" customFormat="1" ht="21" customHeight="1" thickBot="1" x14ac:dyDescent="0.3">
      <c r="C39" s="177"/>
      <c r="D39" s="177"/>
      <c r="E39" s="177"/>
      <c r="F39" s="185"/>
      <c r="G39" s="186"/>
      <c r="H39" s="186"/>
      <c r="I39" s="186"/>
      <c r="J39" s="187"/>
    </row>
    <row r="40" spans="1:16" s="23" customFormat="1" ht="15.5" x14ac:dyDescent="0.45">
      <c r="B40" s="24"/>
      <c r="C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s="23" customFormat="1" ht="16" thickBot="1" x14ac:dyDescent="0.5">
      <c r="B41" s="25"/>
      <c r="C41" s="26"/>
      <c r="D41" s="26"/>
      <c r="E41" s="26"/>
      <c r="F41" s="26"/>
      <c r="G41" s="20"/>
      <c r="H41" s="27"/>
      <c r="I41" s="26"/>
      <c r="J41" s="20"/>
      <c r="K41" s="20"/>
      <c r="L41" s="20"/>
      <c r="M41" s="20"/>
      <c r="N41" s="20"/>
      <c r="O41" s="20"/>
      <c r="P41" s="20"/>
    </row>
    <row r="42" spans="1:16" s="28" customFormat="1" ht="51" customHeight="1" thickBot="1" x14ac:dyDescent="0.5">
      <c r="A42" s="29"/>
      <c r="D42" s="193" t="s">
        <v>252</v>
      </c>
      <c r="E42" s="194"/>
      <c r="F42" s="194"/>
      <c r="G42" s="194"/>
      <c r="H42" s="194"/>
      <c r="I42" s="194"/>
      <c r="J42" s="195"/>
    </row>
    <row r="43" spans="1:16" s="28" customFormat="1" ht="22.5" x14ac:dyDescent="0.4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6" s="28" customFormat="1" ht="23" thickBot="1" x14ac:dyDescent="0.5">
      <c r="E44" s="63"/>
      <c r="F44" s="63"/>
      <c r="G44" s="63"/>
      <c r="H44" s="63"/>
      <c r="I44" s="63"/>
    </row>
    <row r="45" spans="1:16" s="28" customFormat="1" ht="31.5" customHeight="1" x14ac:dyDescent="0.5">
      <c r="E45" s="191" t="s">
        <v>39</v>
      </c>
      <c r="F45" s="191"/>
      <c r="G45" s="191"/>
      <c r="H45" s="191"/>
      <c r="I45" s="191"/>
      <c r="J45" s="61"/>
      <c r="K45" s="61"/>
      <c r="L45" s="61"/>
      <c r="M45" s="61"/>
      <c r="N45" s="61"/>
      <c r="O45" s="61"/>
    </row>
    <row r="46" spans="1:16" s="28" customFormat="1" ht="31.5" customHeight="1" x14ac:dyDescent="0.5">
      <c r="E46" s="192" t="s">
        <v>197</v>
      </c>
      <c r="F46" s="192"/>
      <c r="G46" s="192"/>
      <c r="H46" s="192"/>
      <c r="I46" s="192"/>
      <c r="J46" s="61"/>
      <c r="K46" s="61"/>
      <c r="L46" s="61"/>
      <c r="M46" s="61"/>
      <c r="N46" s="61"/>
      <c r="O46" s="61"/>
    </row>
  </sheetData>
  <mergeCells count="18">
    <mergeCell ref="E45:I45"/>
    <mergeCell ref="E46:I46"/>
    <mergeCell ref="D42:J42"/>
    <mergeCell ref="C34:E34"/>
    <mergeCell ref="G34:I34"/>
    <mergeCell ref="C36:E36"/>
    <mergeCell ref="G36:H36"/>
    <mergeCell ref="C38:E39"/>
    <mergeCell ref="F38:J39"/>
    <mergeCell ref="E20:H20"/>
    <mergeCell ref="G18:H18"/>
    <mergeCell ref="A1:M1"/>
    <mergeCell ref="A2:M2"/>
    <mergeCell ref="N2:O2"/>
    <mergeCell ref="A3:M3"/>
    <mergeCell ref="N3:O3"/>
    <mergeCell ref="K5:M5"/>
    <mergeCell ref="A7:O7"/>
  </mergeCells>
  <phoneticPr fontId="33" type="noConversion"/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8"/>
  <sheetViews>
    <sheetView zoomScale="55" zoomScaleNormal="55" workbookViewId="0">
      <selection activeCell="E44" sqref="E44"/>
    </sheetView>
  </sheetViews>
  <sheetFormatPr baseColWidth="10" defaultRowHeight="14.5" x14ac:dyDescent="0.35"/>
  <cols>
    <col min="3" max="3" width="13.81640625" bestFit="1" customWidth="1"/>
    <col min="4" max="4" width="17.1796875" customWidth="1"/>
    <col min="5" max="5" width="19.1796875" customWidth="1"/>
    <col min="7" max="8" width="12.1796875" hidden="1" customWidth="1"/>
    <col min="9" max="9" width="14.1796875" hidden="1" customWidth="1"/>
    <col min="10" max="11" width="16.1796875" hidden="1" customWidth="1"/>
    <col min="12" max="13" width="12.1796875" hidden="1" customWidth="1"/>
    <col min="14" max="14" width="14.1796875" hidden="1" customWidth="1"/>
    <col min="15" max="15" width="16.1796875" hidden="1" customWidth="1"/>
    <col min="16" max="16" width="0" hidden="1" customWidth="1"/>
    <col min="17" max="18" width="12.1796875" hidden="1" customWidth="1"/>
    <col min="19" max="19" width="14.1796875" hidden="1" customWidth="1"/>
    <col min="20" max="20" width="16.1796875" hidden="1" customWidth="1"/>
    <col min="21" max="21" width="0" hidden="1" customWidth="1"/>
    <col min="22" max="23" width="12.1796875" hidden="1" customWidth="1"/>
    <col min="24" max="24" width="14.1796875" hidden="1" customWidth="1"/>
    <col min="25" max="25" width="16.1796875" hidden="1" customWidth="1"/>
    <col min="26" max="27" width="0" hidden="1" customWidth="1"/>
  </cols>
  <sheetData>
    <row r="2" spans="2:25" ht="18.75" customHeight="1" x14ac:dyDescent="0.45">
      <c r="C2" s="197" t="s">
        <v>41</v>
      </c>
      <c r="D2" s="197" t="s">
        <v>44</v>
      </c>
      <c r="E2" s="197" t="s">
        <v>23</v>
      </c>
      <c r="F2" s="60"/>
      <c r="I2" t="s">
        <v>21</v>
      </c>
      <c r="N2" t="s">
        <v>20</v>
      </c>
      <c r="S2" t="s">
        <v>19</v>
      </c>
      <c r="X2" t="s">
        <v>34</v>
      </c>
    </row>
    <row r="3" spans="2:25" ht="20.5" x14ac:dyDescent="0.45">
      <c r="C3" s="198"/>
      <c r="D3" s="198"/>
      <c r="E3" s="198"/>
      <c r="F3" s="60"/>
      <c r="G3" s="12" t="s">
        <v>22</v>
      </c>
      <c r="H3" s="13"/>
      <c r="I3" t="s">
        <v>13</v>
      </c>
      <c r="J3" t="s">
        <v>23</v>
      </c>
      <c r="L3" s="12" t="s">
        <v>22</v>
      </c>
      <c r="M3" s="13"/>
      <c r="N3" t="s">
        <v>13</v>
      </c>
      <c r="O3" t="s">
        <v>23</v>
      </c>
      <c r="Q3" s="12" t="s">
        <v>22</v>
      </c>
      <c r="R3" s="13"/>
      <c r="S3" t="s">
        <v>13</v>
      </c>
      <c r="T3" t="s">
        <v>23</v>
      </c>
      <c r="V3" s="12" t="s">
        <v>22</v>
      </c>
      <c r="W3" s="13"/>
      <c r="X3" t="s">
        <v>13</v>
      </c>
      <c r="Y3" t="s">
        <v>23</v>
      </c>
    </row>
    <row r="4" spans="2:25" ht="31" x14ac:dyDescent="0.4">
      <c r="C4" s="47" t="s">
        <v>46</v>
      </c>
      <c r="D4" s="52">
        <v>743</v>
      </c>
      <c r="E4" s="52">
        <v>1454</v>
      </c>
      <c r="G4" s="12">
        <v>1403</v>
      </c>
      <c r="H4" s="47">
        <v>41699</v>
      </c>
      <c r="I4">
        <v>107</v>
      </c>
      <c r="J4">
        <v>107</v>
      </c>
      <c r="L4" s="12">
        <v>1403</v>
      </c>
      <c r="M4" s="47">
        <v>41699</v>
      </c>
      <c r="N4">
        <v>140</v>
      </c>
      <c r="O4">
        <v>140</v>
      </c>
      <c r="Q4" s="12">
        <v>1403</v>
      </c>
      <c r="R4" s="47">
        <v>41699</v>
      </c>
      <c r="S4">
        <v>130</v>
      </c>
      <c r="T4">
        <v>130</v>
      </c>
      <c r="V4" s="12">
        <v>1403</v>
      </c>
      <c r="W4" s="47">
        <v>41699</v>
      </c>
      <c r="X4">
        <v>0.99519999999999997</v>
      </c>
      <c r="Y4">
        <v>0.99519999999999997</v>
      </c>
    </row>
    <row r="5" spans="2:25" ht="31" x14ac:dyDescent="0.4">
      <c r="C5" s="47" t="s">
        <v>47</v>
      </c>
      <c r="D5" s="52">
        <v>573</v>
      </c>
      <c r="E5" s="52">
        <v>1581</v>
      </c>
      <c r="G5" s="12">
        <v>1404</v>
      </c>
      <c r="H5" s="47">
        <v>41730</v>
      </c>
      <c r="I5">
        <v>95</v>
      </c>
      <c r="J5">
        <v>95</v>
      </c>
      <c r="L5" s="12">
        <v>1404</v>
      </c>
      <c r="M5" s="47">
        <v>41730</v>
      </c>
      <c r="N5">
        <v>152</v>
      </c>
      <c r="O5">
        <v>152</v>
      </c>
      <c r="Q5" s="12">
        <v>1404</v>
      </c>
      <c r="R5" s="47">
        <v>41730</v>
      </c>
      <c r="S5">
        <v>138</v>
      </c>
      <c r="T5">
        <v>138</v>
      </c>
      <c r="V5" s="12">
        <v>1404</v>
      </c>
      <c r="W5" s="47">
        <v>41730</v>
      </c>
      <c r="X5">
        <v>0.98950000000000005</v>
      </c>
      <c r="Y5">
        <v>0.98950000000000005</v>
      </c>
    </row>
    <row r="6" spans="2:25" ht="31" x14ac:dyDescent="0.4">
      <c r="C6" s="47" t="s">
        <v>48</v>
      </c>
      <c r="D6" s="52">
        <v>1075</v>
      </c>
      <c r="E6" s="52">
        <v>1581</v>
      </c>
      <c r="G6" s="12">
        <v>1405</v>
      </c>
      <c r="H6" s="47">
        <v>41760</v>
      </c>
      <c r="I6">
        <v>112</v>
      </c>
      <c r="J6">
        <v>112</v>
      </c>
      <c r="L6" s="12">
        <v>1405</v>
      </c>
      <c r="M6" s="47">
        <v>41760</v>
      </c>
      <c r="N6">
        <v>185</v>
      </c>
      <c r="O6">
        <v>185</v>
      </c>
      <c r="Q6" s="12">
        <v>1405</v>
      </c>
      <c r="R6" s="47">
        <v>41760</v>
      </c>
      <c r="S6">
        <v>129</v>
      </c>
      <c r="T6">
        <v>129</v>
      </c>
      <c r="V6" s="12">
        <v>1405</v>
      </c>
      <c r="W6" s="47">
        <v>41760</v>
      </c>
      <c r="X6">
        <v>0.98850000000000005</v>
      </c>
      <c r="Y6">
        <v>0.98850000000000005</v>
      </c>
    </row>
    <row r="7" spans="2:25" ht="31" x14ac:dyDescent="0.4">
      <c r="B7" s="196" t="s">
        <v>35</v>
      </c>
      <c r="C7" s="47" t="s">
        <v>49</v>
      </c>
      <c r="D7" s="52">
        <v>623</v>
      </c>
      <c r="E7" s="52">
        <v>1505</v>
      </c>
      <c r="G7" s="12">
        <v>1406</v>
      </c>
      <c r="H7" s="47">
        <v>41791</v>
      </c>
      <c r="I7">
        <v>120</v>
      </c>
      <c r="J7">
        <v>120</v>
      </c>
      <c r="L7" s="12">
        <v>1406</v>
      </c>
      <c r="M7" s="47">
        <v>41791</v>
      </c>
      <c r="N7">
        <v>199</v>
      </c>
      <c r="O7">
        <v>199</v>
      </c>
      <c r="Q7" s="12">
        <v>1406</v>
      </c>
      <c r="R7" s="47">
        <v>41791</v>
      </c>
      <c r="S7">
        <v>161</v>
      </c>
      <c r="T7">
        <v>161</v>
      </c>
      <c r="V7" s="12">
        <v>1406</v>
      </c>
      <c r="W7" s="47">
        <v>41791</v>
      </c>
      <c r="X7">
        <v>0.97909999999999997</v>
      </c>
      <c r="Y7">
        <v>0.97909999999999997</v>
      </c>
    </row>
    <row r="8" spans="2:25" ht="31" x14ac:dyDescent="0.4">
      <c r="B8" s="196"/>
      <c r="C8" s="47" t="s">
        <v>50</v>
      </c>
      <c r="D8" s="52">
        <v>1286</v>
      </c>
      <c r="E8" s="52">
        <v>1556</v>
      </c>
      <c r="G8" s="12">
        <v>1407</v>
      </c>
      <c r="H8" s="47">
        <v>41821</v>
      </c>
      <c r="I8">
        <v>117</v>
      </c>
      <c r="J8">
        <v>117</v>
      </c>
      <c r="L8" s="12">
        <v>1407</v>
      </c>
      <c r="M8" s="47">
        <v>41821</v>
      </c>
      <c r="N8">
        <v>183</v>
      </c>
      <c r="O8">
        <v>183</v>
      </c>
      <c r="Q8" s="12">
        <v>1407</v>
      </c>
      <c r="R8" s="47">
        <v>41821</v>
      </c>
      <c r="S8">
        <v>150</v>
      </c>
      <c r="T8">
        <v>150</v>
      </c>
      <c r="V8" s="12">
        <v>1407</v>
      </c>
      <c r="W8" s="47">
        <v>41821</v>
      </c>
      <c r="X8">
        <v>0.98419999999999996</v>
      </c>
      <c r="Y8">
        <v>0.98419999999999996</v>
      </c>
    </row>
    <row r="9" spans="2:25" ht="31" x14ac:dyDescent="0.4">
      <c r="B9" s="196"/>
      <c r="C9" s="47" t="s">
        <v>45</v>
      </c>
      <c r="D9" s="52">
        <v>807</v>
      </c>
      <c r="E9" s="52">
        <v>1581</v>
      </c>
      <c r="G9" s="12">
        <v>1408</v>
      </c>
      <c r="H9" s="47">
        <v>41852</v>
      </c>
      <c r="I9">
        <v>90</v>
      </c>
      <c r="J9">
        <v>90</v>
      </c>
      <c r="L9" s="12">
        <v>1408</v>
      </c>
      <c r="M9" s="47">
        <v>41852</v>
      </c>
      <c r="N9">
        <v>174</v>
      </c>
      <c r="O9">
        <v>174</v>
      </c>
      <c r="Q9" s="12">
        <v>1408</v>
      </c>
      <c r="R9" s="47">
        <v>41852</v>
      </c>
      <c r="S9">
        <v>118</v>
      </c>
      <c r="T9">
        <v>118</v>
      </c>
      <c r="V9" s="12">
        <v>1408</v>
      </c>
      <c r="W9" s="47">
        <v>41852</v>
      </c>
      <c r="X9">
        <v>0.98760000000000003</v>
      </c>
      <c r="Y9">
        <v>0.98760000000000003</v>
      </c>
    </row>
    <row r="10" spans="2:25" ht="31" x14ac:dyDescent="0.4">
      <c r="B10" s="196"/>
      <c r="C10" s="47"/>
      <c r="D10" s="52"/>
      <c r="E10" s="52"/>
      <c r="G10" s="12">
        <v>1409</v>
      </c>
      <c r="H10" s="47">
        <v>41883</v>
      </c>
      <c r="I10">
        <v>121</v>
      </c>
      <c r="J10">
        <v>121</v>
      </c>
      <c r="L10" s="12">
        <v>1409</v>
      </c>
      <c r="M10" s="47">
        <v>41883</v>
      </c>
      <c r="N10">
        <v>144</v>
      </c>
      <c r="O10">
        <v>144</v>
      </c>
      <c r="Q10" s="12">
        <v>1409</v>
      </c>
      <c r="R10" s="47">
        <v>41883</v>
      </c>
      <c r="S10">
        <v>102</v>
      </c>
      <c r="T10">
        <v>102</v>
      </c>
      <c r="V10" s="12">
        <v>1409</v>
      </c>
      <c r="W10" s="47">
        <v>41883</v>
      </c>
      <c r="X10">
        <v>0.98370000000000002</v>
      </c>
      <c r="Y10">
        <v>0.98370000000000002</v>
      </c>
    </row>
    <row r="11" spans="2:25" ht="31" x14ac:dyDescent="0.7">
      <c r="B11" s="196"/>
      <c r="C11" s="47"/>
      <c r="D11" s="33"/>
      <c r="E11" s="33"/>
      <c r="G11" s="12">
        <v>1410</v>
      </c>
      <c r="H11" s="47">
        <v>41913</v>
      </c>
      <c r="I11">
        <v>96</v>
      </c>
      <c r="J11">
        <v>96</v>
      </c>
      <c r="L11" s="12">
        <v>1410</v>
      </c>
      <c r="M11" s="47">
        <v>41913</v>
      </c>
      <c r="N11">
        <v>118</v>
      </c>
      <c r="O11">
        <v>118</v>
      </c>
      <c r="Q11" s="12">
        <v>1410</v>
      </c>
      <c r="R11" s="47">
        <v>41913</v>
      </c>
      <c r="S11">
        <v>99</v>
      </c>
      <c r="T11">
        <v>99</v>
      </c>
      <c r="V11" s="12">
        <v>1410</v>
      </c>
      <c r="W11" s="47">
        <v>41913</v>
      </c>
      <c r="X11">
        <v>0.94289999999999996</v>
      </c>
      <c r="Y11">
        <v>0.94289999999999996</v>
      </c>
    </row>
    <row r="12" spans="2:25" ht="31" x14ac:dyDescent="0.7">
      <c r="B12" s="196"/>
      <c r="C12" s="47"/>
      <c r="D12" s="33"/>
      <c r="E12" s="33"/>
      <c r="G12" s="12">
        <v>1411</v>
      </c>
      <c r="H12" s="47">
        <v>41944</v>
      </c>
      <c r="I12">
        <v>117</v>
      </c>
      <c r="J12">
        <v>117</v>
      </c>
      <c r="L12" s="12">
        <v>1411</v>
      </c>
      <c r="M12" s="47">
        <v>41944</v>
      </c>
      <c r="N12">
        <v>147</v>
      </c>
      <c r="O12">
        <v>147</v>
      </c>
      <c r="Q12" s="12">
        <v>1411</v>
      </c>
      <c r="R12" s="47">
        <v>41944</v>
      </c>
      <c r="S12">
        <v>146</v>
      </c>
      <c r="T12">
        <v>146</v>
      </c>
      <c r="V12" s="12">
        <v>1411</v>
      </c>
      <c r="W12" s="47">
        <v>41944</v>
      </c>
      <c r="X12">
        <v>0.97409999999999997</v>
      </c>
      <c r="Y12">
        <v>0.97409999999999997</v>
      </c>
    </row>
    <row r="13" spans="2:25" ht="31" x14ac:dyDescent="0.7">
      <c r="B13" s="196"/>
      <c r="C13" s="47"/>
      <c r="D13" s="33"/>
      <c r="E13" s="33"/>
      <c r="G13" s="12">
        <v>1412</v>
      </c>
      <c r="H13" s="47">
        <v>41974</v>
      </c>
      <c r="I13">
        <v>125</v>
      </c>
      <c r="J13">
        <v>125</v>
      </c>
      <c r="L13" s="12">
        <v>1412</v>
      </c>
      <c r="M13" s="47">
        <v>41974</v>
      </c>
      <c r="N13">
        <v>154</v>
      </c>
      <c r="O13">
        <v>154</v>
      </c>
      <c r="Q13" s="12">
        <v>1412</v>
      </c>
      <c r="R13" s="47">
        <v>41974</v>
      </c>
      <c r="S13">
        <v>130</v>
      </c>
      <c r="T13">
        <v>130</v>
      </c>
      <c r="V13" s="12">
        <v>1412</v>
      </c>
      <c r="W13" s="47">
        <v>41974</v>
      </c>
      <c r="X13">
        <v>0.97629999999999995</v>
      </c>
      <c r="Y13">
        <v>0.97629999999999995</v>
      </c>
    </row>
    <row r="14" spans="2:25" ht="31" x14ac:dyDescent="0.7">
      <c r="B14" s="196"/>
      <c r="C14" s="47"/>
      <c r="D14" s="33"/>
      <c r="E14" s="33"/>
      <c r="G14" s="12">
        <v>1501</v>
      </c>
      <c r="H14" s="47">
        <v>42005</v>
      </c>
      <c r="I14">
        <v>80</v>
      </c>
      <c r="J14">
        <v>80</v>
      </c>
      <c r="L14" s="12">
        <v>1501</v>
      </c>
      <c r="M14" s="47">
        <v>42005</v>
      </c>
      <c r="N14">
        <v>149</v>
      </c>
      <c r="O14">
        <v>149</v>
      </c>
      <c r="Q14" s="12">
        <v>1501</v>
      </c>
      <c r="R14" s="47">
        <v>42005</v>
      </c>
      <c r="S14">
        <v>104</v>
      </c>
      <c r="T14">
        <v>104</v>
      </c>
      <c r="V14" s="12">
        <v>1501</v>
      </c>
      <c r="W14" s="47">
        <v>42005</v>
      </c>
      <c r="X14">
        <v>0.98240000000000005</v>
      </c>
      <c r="Y14">
        <v>0.98240000000000005</v>
      </c>
    </row>
    <row r="15" spans="2:25" ht="31" x14ac:dyDescent="0.7">
      <c r="B15" s="196"/>
      <c r="C15" s="47"/>
      <c r="D15" s="33"/>
      <c r="E15" s="33"/>
      <c r="G15" s="12">
        <v>1502</v>
      </c>
      <c r="H15" s="47">
        <v>42036</v>
      </c>
      <c r="I15">
        <v>140</v>
      </c>
      <c r="J15">
        <v>140</v>
      </c>
      <c r="L15" s="12">
        <v>1502</v>
      </c>
      <c r="M15" s="47">
        <v>42036</v>
      </c>
      <c r="N15">
        <v>222</v>
      </c>
      <c r="O15">
        <v>222</v>
      </c>
      <c r="Q15" s="12">
        <v>1502</v>
      </c>
      <c r="R15" s="47">
        <v>42036</v>
      </c>
      <c r="S15">
        <v>168</v>
      </c>
      <c r="T15">
        <v>168</v>
      </c>
      <c r="V15" s="12">
        <v>1502</v>
      </c>
      <c r="W15" s="47">
        <v>42036</v>
      </c>
      <c r="X15">
        <v>0.95589999999999997</v>
      </c>
      <c r="Y15">
        <v>0.95589999999999997</v>
      </c>
    </row>
    <row r="16" spans="2:25" ht="31" x14ac:dyDescent="0.7">
      <c r="B16" s="196"/>
      <c r="C16" s="47"/>
      <c r="D16" s="33"/>
      <c r="E16" s="33"/>
      <c r="G16" s="12">
        <v>1503</v>
      </c>
      <c r="H16" s="47">
        <v>42064</v>
      </c>
      <c r="I16">
        <v>163</v>
      </c>
      <c r="J16">
        <v>163</v>
      </c>
      <c r="L16" s="12">
        <v>1503</v>
      </c>
      <c r="M16" s="47">
        <v>42064</v>
      </c>
      <c r="N16">
        <v>175</v>
      </c>
      <c r="O16">
        <v>175</v>
      </c>
      <c r="Q16" s="12">
        <v>1503</v>
      </c>
      <c r="R16" s="47">
        <v>42064</v>
      </c>
      <c r="S16">
        <v>171</v>
      </c>
      <c r="T16">
        <v>171</v>
      </c>
      <c r="V16" s="12">
        <v>1503</v>
      </c>
      <c r="W16" s="47">
        <v>42064</v>
      </c>
      <c r="X16">
        <v>0.9577</v>
      </c>
      <c r="Y16">
        <v>0.9577</v>
      </c>
    </row>
    <row r="17" spans="2:25" ht="31" x14ac:dyDescent="0.7">
      <c r="B17" s="196"/>
      <c r="C17" s="47"/>
      <c r="D17" s="33"/>
      <c r="E17" s="33"/>
      <c r="G17" s="12">
        <v>1504</v>
      </c>
      <c r="H17" s="47">
        <v>42095</v>
      </c>
      <c r="I17">
        <v>110</v>
      </c>
      <c r="J17">
        <v>110</v>
      </c>
      <c r="L17" s="12">
        <v>1504</v>
      </c>
      <c r="M17" s="47">
        <v>42095</v>
      </c>
      <c r="N17">
        <v>182</v>
      </c>
      <c r="O17">
        <v>182</v>
      </c>
      <c r="Q17" s="12">
        <v>1504</v>
      </c>
      <c r="R17" s="47">
        <v>42095</v>
      </c>
      <c r="S17">
        <v>152</v>
      </c>
      <c r="T17">
        <v>152</v>
      </c>
      <c r="V17" s="12">
        <v>1504</v>
      </c>
      <c r="W17" s="47">
        <v>42095</v>
      </c>
      <c r="X17">
        <v>0.95330000000000004</v>
      </c>
      <c r="Y17">
        <v>0.95330000000000004</v>
      </c>
    </row>
    <row r="18" spans="2:25" ht="31" x14ac:dyDescent="0.7">
      <c r="B18" s="196"/>
      <c r="C18" s="47"/>
      <c r="D18" s="33"/>
      <c r="E18" s="33"/>
      <c r="G18" s="12">
        <v>1505</v>
      </c>
      <c r="H18" s="47">
        <v>42125</v>
      </c>
      <c r="I18">
        <v>154</v>
      </c>
      <c r="J18">
        <v>154</v>
      </c>
      <c r="L18" s="12">
        <v>1505</v>
      </c>
      <c r="M18" s="47">
        <v>42125</v>
      </c>
      <c r="N18">
        <v>172</v>
      </c>
      <c r="O18">
        <v>172</v>
      </c>
      <c r="Q18" s="12">
        <v>1505</v>
      </c>
      <c r="R18" s="47">
        <v>42125</v>
      </c>
      <c r="S18">
        <v>153</v>
      </c>
      <c r="T18">
        <v>153</v>
      </c>
      <c r="V18" s="12">
        <v>1505</v>
      </c>
      <c r="W18" s="47">
        <v>42125</v>
      </c>
      <c r="X18">
        <v>0.94330000000000003</v>
      </c>
      <c r="Y18">
        <v>0.94330000000000003</v>
      </c>
    </row>
    <row r="19" spans="2:25" ht="31.5" customHeight="1" x14ac:dyDescent="0.7">
      <c r="B19" s="196"/>
      <c r="C19" s="47"/>
      <c r="D19" s="33"/>
      <c r="E19" s="33"/>
      <c r="G19" s="37">
        <v>1505</v>
      </c>
      <c r="H19" s="47">
        <v>42125</v>
      </c>
      <c r="I19" s="39">
        <v>154</v>
      </c>
      <c r="J19" s="40">
        <v>231</v>
      </c>
      <c r="K19" s="41"/>
      <c r="L19" s="37">
        <v>1505</v>
      </c>
      <c r="M19" s="47">
        <v>42125</v>
      </c>
      <c r="N19" s="38">
        <v>172</v>
      </c>
      <c r="O19" s="40">
        <v>258</v>
      </c>
      <c r="Q19" s="37">
        <v>1505</v>
      </c>
      <c r="R19" s="47">
        <v>42125</v>
      </c>
      <c r="S19" s="38">
        <v>153</v>
      </c>
      <c r="T19" s="39">
        <v>229.5</v>
      </c>
      <c r="V19" s="37">
        <v>1505</v>
      </c>
      <c r="W19" s="47">
        <v>42125</v>
      </c>
      <c r="X19" s="45">
        <v>0.94330000000000003</v>
      </c>
      <c r="Y19" s="43">
        <v>0.94330000000000003</v>
      </c>
    </row>
    <row r="20" spans="2:25" ht="31" x14ac:dyDescent="0.7">
      <c r="B20" s="196"/>
      <c r="C20" s="47"/>
      <c r="D20" s="33"/>
      <c r="E20" s="33"/>
      <c r="G20" s="32">
        <v>1506</v>
      </c>
      <c r="H20" s="47">
        <v>42156</v>
      </c>
      <c r="I20" s="34">
        <v>86</v>
      </c>
      <c r="J20" s="36">
        <v>129</v>
      </c>
      <c r="K20" s="42"/>
      <c r="L20" s="32">
        <v>1506</v>
      </c>
      <c r="M20" s="47">
        <v>42156</v>
      </c>
      <c r="N20" s="33">
        <v>136</v>
      </c>
      <c r="O20" s="36">
        <v>204</v>
      </c>
      <c r="Q20" s="32">
        <v>1506</v>
      </c>
      <c r="R20" s="47">
        <v>42156</v>
      </c>
      <c r="S20" s="33">
        <v>110</v>
      </c>
      <c r="T20" s="34">
        <v>165</v>
      </c>
      <c r="V20" s="32">
        <v>1506</v>
      </c>
      <c r="W20" s="47">
        <v>42156</v>
      </c>
      <c r="X20" s="46">
        <v>0.93791929211137659</v>
      </c>
      <c r="Y20" s="44">
        <v>0.93791929211137659</v>
      </c>
    </row>
    <row r="21" spans="2:25" ht="31" x14ac:dyDescent="0.7">
      <c r="B21" s="196"/>
      <c r="C21" s="47"/>
      <c r="D21" s="33"/>
      <c r="E21" s="33"/>
      <c r="G21" s="32">
        <v>1507</v>
      </c>
      <c r="H21" s="47">
        <v>42186</v>
      </c>
      <c r="I21" s="34">
        <v>65</v>
      </c>
      <c r="J21" s="36">
        <v>97.5</v>
      </c>
      <c r="K21" s="42"/>
      <c r="L21" s="32">
        <v>1507</v>
      </c>
      <c r="M21" s="47">
        <v>42186</v>
      </c>
      <c r="N21" s="33">
        <v>123</v>
      </c>
      <c r="O21" s="36">
        <v>184.5</v>
      </c>
      <c r="Q21" s="32">
        <v>1507</v>
      </c>
      <c r="R21" s="47">
        <v>42186</v>
      </c>
      <c r="S21" s="33">
        <v>111</v>
      </c>
      <c r="T21" s="34">
        <v>166.5</v>
      </c>
      <c r="V21" s="32">
        <v>1507</v>
      </c>
      <c r="W21" s="47">
        <v>42186</v>
      </c>
      <c r="X21" s="46">
        <v>0.94201671106642548</v>
      </c>
      <c r="Y21" s="44">
        <v>0.94201671106642548</v>
      </c>
    </row>
    <row r="22" spans="2:25" ht="31" x14ac:dyDescent="0.7">
      <c r="B22" s="196"/>
      <c r="C22" s="47"/>
      <c r="D22" s="33"/>
      <c r="E22" s="33"/>
      <c r="G22" s="32">
        <v>1508</v>
      </c>
      <c r="H22" s="47">
        <v>42217</v>
      </c>
      <c r="I22" s="34">
        <v>82</v>
      </c>
      <c r="J22" s="36">
        <v>123</v>
      </c>
      <c r="K22" s="42"/>
      <c r="L22" s="32">
        <v>1508</v>
      </c>
      <c r="M22" s="47">
        <v>42217</v>
      </c>
      <c r="N22" s="33">
        <v>150</v>
      </c>
      <c r="O22" s="36">
        <v>225</v>
      </c>
      <c r="Q22" s="32">
        <v>1508</v>
      </c>
      <c r="R22" s="47">
        <v>42217</v>
      </c>
      <c r="S22" s="33">
        <v>101</v>
      </c>
      <c r="T22" s="34">
        <v>151.5</v>
      </c>
      <c r="V22" s="32">
        <v>1508</v>
      </c>
      <c r="W22" s="47">
        <v>42217</v>
      </c>
      <c r="X22" s="46">
        <v>0.9207900975608666</v>
      </c>
      <c r="Y22" s="44">
        <v>0.9207900975608666</v>
      </c>
    </row>
    <row r="23" spans="2:25" ht="31" x14ac:dyDescent="0.7">
      <c r="B23" s="196"/>
      <c r="C23" s="47"/>
      <c r="D23" s="33"/>
      <c r="E23" s="33"/>
      <c r="G23" s="32">
        <v>1509</v>
      </c>
      <c r="H23" s="47">
        <v>42248</v>
      </c>
      <c r="I23" s="34">
        <v>78</v>
      </c>
      <c r="J23" s="36">
        <v>117</v>
      </c>
      <c r="K23" s="42"/>
      <c r="L23" s="32">
        <v>1509</v>
      </c>
      <c r="M23" s="47">
        <v>42248</v>
      </c>
      <c r="N23" s="33">
        <v>93</v>
      </c>
      <c r="O23" s="36">
        <v>139.5</v>
      </c>
      <c r="Q23" s="32">
        <v>1509</v>
      </c>
      <c r="R23" s="47">
        <v>42248</v>
      </c>
      <c r="S23" s="33">
        <v>80</v>
      </c>
      <c r="T23" s="34">
        <v>120</v>
      </c>
      <c r="V23" s="32">
        <v>1509</v>
      </c>
      <c r="W23" s="47">
        <v>42248</v>
      </c>
      <c r="X23" s="46">
        <v>0.97738343905638836</v>
      </c>
      <c r="Y23" s="44">
        <v>0.97738343905638836</v>
      </c>
    </row>
    <row r="24" spans="2:25" ht="31" x14ac:dyDescent="0.7">
      <c r="B24" s="196"/>
      <c r="C24" s="47"/>
      <c r="D24" s="33"/>
      <c r="E24" s="33"/>
      <c r="G24" s="32">
        <v>1510</v>
      </c>
      <c r="H24" s="47">
        <v>42278</v>
      </c>
      <c r="I24" s="34">
        <v>82</v>
      </c>
      <c r="J24" s="36">
        <v>123</v>
      </c>
      <c r="K24" s="42"/>
      <c r="L24" s="32">
        <v>1510</v>
      </c>
      <c r="M24" s="47">
        <v>42278</v>
      </c>
      <c r="N24" s="33">
        <v>105</v>
      </c>
      <c r="O24" s="36">
        <v>157.5</v>
      </c>
      <c r="Q24" s="32">
        <v>1510</v>
      </c>
      <c r="R24" s="47">
        <v>42278</v>
      </c>
      <c r="S24" s="33">
        <v>97</v>
      </c>
      <c r="T24" s="34">
        <v>145.5</v>
      </c>
      <c r="V24" s="32">
        <v>1510</v>
      </c>
      <c r="W24" s="47">
        <v>42278</v>
      </c>
      <c r="X24" s="46">
        <v>0.9822316392390148</v>
      </c>
      <c r="Y24" s="44">
        <v>0.9822316392390148</v>
      </c>
    </row>
    <row r="25" spans="2:25" ht="31" x14ac:dyDescent="0.7">
      <c r="B25" s="196"/>
      <c r="C25" s="47"/>
      <c r="D25" s="33"/>
      <c r="E25" s="33"/>
      <c r="G25" s="32">
        <v>1510</v>
      </c>
      <c r="H25" s="47">
        <v>42278</v>
      </c>
      <c r="I25" s="34">
        <v>76</v>
      </c>
      <c r="J25" s="36">
        <v>114</v>
      </c>
      <c r="K25" s="42"/>
      <c r="L25" s="32">
        <v>1510</v>
      </c>
      <c r="M25" s="47">
        <v>42278</v>
      </c>
      <c r="N25" s="33">
        <v>92</v>
      </c>
      <c r="O25" s="36">
        <v>138</v>
      </c>
      <c r="Q25" s="32">
        <v>1510</v>
      </c>
      <c r="R25" s="47">
        <v>42278</v>
      </c>
      <c r="S25" s="33">
        <v>91</v>
      </c>
      <c r="T25" s="34">
        <v>136.5</v>
      </c>
      <c r="V25" s="32">
        <v>1510</v>
      </c>
      <c r="W25" s="47">
        <v>42278</v>
      </c>
      <c r="X25" s="46">
        <v>0.9709646117278028</v>
      </c>
      <c r="Y25" s="44">
        <v>0.9709646117278028</v>
      </c>
    </row>
    <row r="26" spans="2:25" ht="31" x14ac:dyDescent="0.7">
      <c r="C26" s="47"/>
      <c r="D26" s="33"/>
      <c r="E26" s="36"/>
    </row>
    <row r="27" spans="2:25" ht="31" x14ac:dyDescent="0.7">
      <c r="C27" s="47"/>
      <c r="D27" s="33"/>
      <c r="E27" s="36"/>
    </row>
    <row r="28" spans="2:25" ht="31" x14ac:dyDescent="0.7">
      <c r="C28" s="47"/>
      <c r="D28" s="33"/>
      <c r="E28" s="36"/>
    </row>
  </sheetData>
  <mergeCells count="4">
    <mergeCell ref="B7:B25"/>
    <mergeCell ref="E2:E3"/>
    <mergeCell ref="D2:D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8"/>
  <sheetViews>
    <sheetView showGridLines="0" view="pageBreakPreview" zoomScale="40" zoomScaleNormal="40" zoomScaleSheetLayoutView="40" workbookViewId="0">
      <selection sqref="A1:O1"/>
    </sheetView>
  </sheetViews>
  <sheetFormatPr baseColWidth="10" defaultRowHeight="14.5" x14ac:dyDescent="0.35"/>
  <cols>
    <col min="1" max="1" width="1.81640625" customWidth="1"/>
    <col min="2" max="2" width="18.1796875" customWidth="1"/>
    <col min="3" max="3" width="34.453125" customWidth="1"/>
    <col min="4" max="4" width="12.1796875" customWidth="1"/>
    <col min="5" max="5" width="22.453125" customWidth="1"/>
    <col min="6" max="6" width="34.1796875" customWidth="1"/>
    <col min="7" max="7" width="33.54296875" customWidth="1"/>
    <col min="8" max="8" width="26.1796875" customWidth="1"/>
    <col min="9" max="9" width="24.1796875" customWidth="1"/>
    <col min="10" max="10" width="26.81640625" customWidth="1"/>
    <col min="11" max="11" width="22.453125" customWidth="1"/>
    <col min="12" max="12" width="20.81640625" customWidth="1"/>
    <col min="13" max="13" width="13.453125" customWidth="1"/>
    <col min="14" max="14" width="16.81640625" customWidth="1"/>
    <col min="15" max="15" width="25.81640625" bestFit="1" customWidth="1"/>
    <col min="16" max="16" width="22.81640625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63">
        <v>43560</v>
      </c>
      <c r="L5" s="163"/>
      <c r="M5" s="163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271991200081</v>
      </c>
      <c r="D9" s="5"/>
      <c r="E9" s="49" t="s">
        <v>5</v>
      </c>
      <c r="F9" s="93" t="s">
        <v>124</v>
      </c>
    </row>
    <row r="10" spans="1:15" s="1" customFormat="1" ht="25" x14ac:dyDescent="0.5">
      <c r="B10" s="4" t="s">
        <v>6</v>
      </c>
      <c r="C10" s="4" t="s">
        <v>123</v>
      </c>
      <c r="D10" s="6"/>
      <c r="E10" s="49" t="s">
        <v>7</v>
      </c>
      <c r="F10" s="4" t="s">
        <v>125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01</v>
      </c>
      <c r="D12" s="9"/>
      <c r="E12" s="49" t="s">
        <v>10</v>
      </c>
      <c r="F12" s="8" t="str">
        <f>MID(C10,8,2)</f>
        <v>93</v>
      </c>
      <c r="H12" s="49" t="s">
        <v>11</v>
      </c>
      <c r="I12" s="8" t="str">
        <f>MID(C10,10,3)</f>
        <v>930</v>
      </c>
      <c r="J12" s="49" t="s">
        <v>12</v>
      </c>
      <c r="K12" s="8" t="str">
        <f>MID(C10,13,4)</f>
        <v>1080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ht="25" x14ac:dyDescent="0.35">
      <c r="E15" s="53" t="s">
        <v>43</v>
      </c>
      <c r="F15" s="53" t="s">
        <v>166</v>
      </c>
      <c r="G15" s="53" t="s">
        <v>165</v>
      </c>
      <c r="H15" s="53" t="s">
        <v>24</v>
      </c>
      <c r="I15" s="53" t="s">
        <v>42</v>
      </c>
      <c r="J15" s="20"/>
      <c r="K15" s="20"/>
      <c r="L15" s="20"/>
    </row>
    <row r="16" spans="1:15" ht="25" x14ac:dyDescent="0.5">
      <c r="E16" s="54" t="s">
        <v>124</v>
      </c>
      <c r="F16" s="54">
        <v>6007</v>
      </c>
      <c r="G16" s="54">
        <v>6268</v>
      </c>
      <c r="H16" s="54">
        <f t="shared" ref="H16:H18" si="0">G16-F16</f>
        <v>261</v>
      </c>
      <c r="I16" s="55">
        <f>H16/$Q$21</f>
        <v>7.25</v>
      </c>
      <c r="J16" s="20"/>
      <c r="K16" s="20"/>
      <c r="L16" s="20"/>
    </row>
    <row r="17" spans="3:17" ht="25" x14ac:dyDescent="0.5">
      <c r="E17" s="54" t="s">
        <v>167</v>
      </c>
      <c r="F17" s="54">
        <v>4614</v>
      </c>
      <c r="G17" s="54">
        <v>4891</v>
      </c>
      <c r="H17" s="54">
        <f t="shared" si="0"/>
        <v>277</v>
      </c>
      <c r="I17" s="55">
        <f>H17/$Q$21</f>
        <v>7.6944444444444446</v>
      </c>
      <c r="J17" s="20"/>
      <c r="K17" s="20"/>
      <c r="L17" s="20"/>
    </row>
    <row r="18" spans="3:17" ht="25" x14ac:dyDescent="0.5">
      <c r="E18" s="54" t="s">
        <v>168</v>
      </c>
      <c r="F18" s="54">
        <v>5998</v>
      </c>
      <c r="G18" s="54">
        <v>6232</v>
      </c>
      <c r="H18" s="54">
        <f t="shared" si="0"/>
        <v>234</v>
      </c>
      <c r="I18" s="55">
        <f>H18/$Q$21</f>
        <v>6.5</v>
      </c>
      <c r="J18" s="20"/>
      <c r="K18" s="20"/>
      <c r="L18" s="20"/>
    </row>
    <row r="19" spans="3:17" ht="25" x14ac:dyDescent="0.5">
      <c r="E19" s="204" t="s">
        <v>30</v>
      </c>
      <c r="F19" s="205"/>
      <c r="G19" s="206"/>
      <c r="H19" s="54">
        <f>SUM(H16:H18)</f>
        <v>772</v>
      </c>
      <c r="I19" s="103">
        <f>SUM(I16:I18)</f>
        <v>21.444444444444443</v>
      </c>
      <c r="J19" s="20"/>
      <c r="K19" s="20"/>
      <c r="L19" s="20"/>
    </row>
    <row r="20" spans="3:17" s="56" customFormat="1" ht="23.5" x14ac:dyDescent="0.55000000000000004"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3:17" s="56" customFormat="1" ht="24" thickBot="1" x14ac:dyDescent="0.6">
      <c r="C21" s="57"/>
      <c r="D21" s="57"/>
      <c r="E21" s="57"/>
      <c r="I21" s="57"/>
      <c r="J21" s="57"/>
      <c r="K21" s="57"/>
      <c r="L21" s="57"/>
      <c r="O21" s="117">
        <v>43524</v>
      </c>
      <c r="P21" s="117">
        <v>43560</v>
      </c>
      <c r="Q21" s="118">
        <f>P21-O21</f>
        <v>36</v>
      </c>
    </row>
    <row r="22" spans="3:17" s="4" customFormat="1" ht="45.5" thickBot="1" x14ac:dyDescent="0.95">
      <c r="C22" s="9"/>
      <c r="E22" s="9"/>
      <c r="F22" s="199" t="s">
        <v>42</v>
      </c>
      <c r="G22" s="200"/>
      <c r="H22" s="58">
        <f>I19</f>
        <v>21.444444444444443</v>
      </c>
      <c r="J22" s="9"/>
    </row>
    <row r="23" spans="3:17" s="4" customFormat="1" ht="25.5" thickBot="1" x14ac:dyDescent="0.55000000000000004">
      <c r="C23" s="9"/>
      <c r="E23" s="9"/>
      <c r="G23" s="9"/>
      <c r="J23" s="9"/>
    </row>
    <row r="24" spans="3:17" s="10" customFormat="1" ht="62.5" thickBot="1" x14ac:dyDescent="0.45">
      <c r="E24" s="201" t="s">
        <v>14</v>
      </c>
      <c r="F24" s="202"/>
      <c r="G24" s="202"/>
      <c r="H24" s="203"/>
      <c r="I24" s="69" t="s">
        <v>23</v>
      </c>
      <c r="J24" s="70" t="s">
        <v>24</v>
      </c>
    </row>
    <row r="25" spans="3:17" s="11" customFormat="1" ht="70.5" customHeight="1" x14ac:dyDescent="0.4">
      <c r="E25" s="80" t="s">
        <v>15</v>
      </c>
      <c r="F25" s="81" t="s">
        <v>76</v>
      </c>
      <c r="G25" s="81" t="s">
        <v>17</v>
      </c>
      <c r="H25" s="81" t="s">
        <v>18</v>
      </c>
      <c r="I25" s="68" t="s">
        <v>18</v>
      </c>
      <c r="J25" s="68" t="s">
        <v>18</v>
      </c>
    </row>
    <row r="26" spans="3:17" s="31" customFormat="1" ht="41.25" customHeight="1" x14ac:dyDescent="0.55000000000000004">
      <c r="E26" s="74" t="s">
        <v>119</v>
      </c>
      <c r="F26" s="75" t="s">
        <v>126</v>
      </c>
      <c r="G26" s="52">
        <v>61</v>
      </c>
      <c r="H26" s="52">
        <v>475</v>
      </c>
      <c r="I26" s="52">
        <f>ROUND($H$22*G26,0)</f>
        <v>1308</v>
      </c>
      <c r="J26" s="52">
        <f t="shared" ref="J26:J61" si="1">ROUND(I26-H26,0)</f>
        <v>833</v>
      </c>
      <c r="K26" s="94"/>
      <c r="L26" s="94"/>
      <c r="O26" s="66" t="s">
        <v>114</v>
      </c>
      <c r="P26" s="31">
        <v>470</v>
      </c>
    </row>
    <row r="27" spans="3:17" s="31" customFormat="1" ht="41.25" customHeight="1" x14ac:dyDescent="0.55000000000000004">
      <c r="E27" s="74" t="s">
        <v>120</v>
      </c>
      <c r="F27" s="75" t="s">
        <v>127</v>
      </c>
      <c r="G27" s="52">
        <v>62</v>
      </c>
      <c r="H27" s="52">
        <v>315</v>
      </c>
      <c r="I27" s="52">
        <f t="shared" ref="I27:I62" si="2">ROUND($H$22*G27,0)</f>
        <v>1330</v>
      </c>
      <c r="J27" s="52">
        <f t="shared" si="1"/>
        <v>1015</v>
      </c>
      <c r="K27" s="94"/>
      <c r="L27" s="94"/>
      <c r="O27" s="66" t="s">
        <v>115</v>
      </c>
      <c r="P27" s="31">
        <v>342</v>
      </c>
    </row>
    <row r="28" spans="3:17" s="31" customFormat="1" ht="41.25" customHeight="1" x14ac:dyDescent="0.55000000000000004">
      <c r="E28" s="74" t="s">
        <v>53</v>
      </c>
      <c r="F28" s="75" t="s">
        <v>128</v>
      </c>
      <c r="G28" s="52">
        <v>59</v>
      </c>
      <c r="H28" s="52">
        <v>346</v>
      </c>
      <c r="I28" s="52">
        <f t="shared" si="2"/>
        <v>1265</v>
      </c>
      <c r="J28" s="52">
        <f t="shared" si="1"/>
        <v>919</v>
      </c>
      <c r="K28" s="94"/>
      <c r="L28" s="94"/>
      <c r="O28" s="66" t="s">
        <v>116</v>
      </c>
      <c r="P28" s="31">
        <v>447</v>
      </c>
    </row>
    <row r="29" spans="3:17" s="31" customFormat="1" ht="41.25" customHeight="1" x14ac:dyDescent="0.55000000000000004">
      <c r="E29" s="74" t="s">
        <v>54</v>
      </c>
      <c r="F29" s="75" t="s">
        <v>129</v>
      </c>
      <c r="G29" s="52">
        <v>62</v>
      </c>
      <c r="H29" s="52">
        <v>397</v>
      </c>
      <c r="I29" s="52">
        <f t="shared" si="2"/>
        <v>1330</v>
      </c>
      <c r="J29" s="52">
        <f t="shared" si="1"/>
        <v>933</v>
      </c>
      <c r="K29" s="94"/>
      <c r="L29" s="94"/>
      <c r="O29" s="66" t="s">
        <v>117</v>
      </c>
      <c r="P29" s="31">
        <v>664</v>
      </c>
    </row>
    <row r="30" spans="3:17" s="31" customFormat="1" ht="41.25" customHeight="1" x14ac:dyDescent="0.55000000000000004">
      <c r="E30" s="74" t="s">
        <v>55</v>
      </c>
      <c r="F30" s="75" t="s">
        <v>130</v>
      </c>
      <c r="G30" s="52">
        <v>61</v>
      </c>
      <c r="H30" s="52">
        <v>277</v>
      </c>
      <c r="I30" s="52">
        <f t="shared" si="2"/>
        <v>1308</v>
      </c>
      <c r="J30" s="52">
        <f t="shared" si="1"/>
        <v>1031</v>
      </c>
      <c r="K30" s="94"/>
      <c r="L30" s="94"/>
      <c r="O30" s="66" t="s">
        <v>118</v>
      </c>
      <c r="P30" s="31">
        <v>518</v>
      </c>
    </row>
    <row r="31" spans="3:17" s="31" customFormat="1" ht="41.25" customHeight="1" x14ac:dyDescent="0.55000000000000004">
      <c r="E31" s="74" t="s">
        <v>56</v>
      </c>
      <c r="F31" s="75" t="s">
        <v>131</v>
      </c>
      <c r="G31" s="52">
        <v>60</v>
      </c>
      <c r="H31" s="52">
        <v>241</v>
      </c>
      <c r="I31" s="52">
        <f t="shared" si="2"/>
        <v>1287</v>
      </c>
      <c r="J31" s="52">
        <f t="shared" si="1"/>
        <v>1046</v>
      </c>
      <c r="K31" s="94"/>
      <c r="L31" s="94"/>
      <c r="O31" s="66"/>
    </row>
    <row r="32" spans="3:17" s="31" customFormat="1" ht="41.25" customHeight="1" x14ac:dyDescent="0.55000000000000004">
      <c r="E32" s="74" t="s">
        <v>57</v>
      </c>
      <c r="F32" s="75" t="s">
        <v>132</v>
      </c>
      <c r="G32" s="52">
        <v>61</v>
      </c>
      <c r="H32" s="52">
        <v>303</v>
      </c>
      <c r="I32" s="52">
        <f t="shared" si="2"/>
        <v>1308</v>
      </c>
      <c r="J32" s="52">
        <f t="shared" si="1"/>
        <v>1005</v>
      </c>
      <c r="K32" s="94"/>
      <c r="L32" s="94"/>
      <c r="O32" s="66"/>
    </row>
    <row r="33" spans="5:15" s="31" customFormat="1" ht="41.25" customHeight="1" x14ac:dyDescent="0.55000000000000004">
      <c r="E33" s="74" t="s">
        <v>58</v>
      </c>
      <c r="F33" s="75" t="s">
        <v>133</v>
      </c>
      <c r="G33" s="52">
        <v>61</v>
      </c>
      <c r="H33" s="52">
        <v>347</v>
      </c>
      <c r="I33" s="52">
        <f t="shared" si="2"/>
        <v>1308</v>
      </c>
      <c r="J33" s="52">
        <f t="shared" si="1"/>
        <v>961</v>
      </c>
      <c r="K33" s="94"/>
      <c r="L33" s="94"/>
      <c r="O33" s="66"/>
    </row>
    <row r="34" spans="5:15" s="31" customFormat="1" ht="41.25" customHeight="1" x14ac:dyDescent="0.55000000000000004">
      <c r="E34" s="74" t="s">
        <v>59</v>
      </c>
      <c r="F34" s="75" t="s">
        <v>134</v>
      </c>
      <c r="G34" s="52">
        <v>60</v>
      </c>
      <c r="H34" s="52">
        <v>262</v>
      </c>
      <c r="I34" s="52">
        <f t="shared" si="2"/>
        <v>1287</v>
      </c>
      <c r="J34" s="52">
        <f t="shared" si="1"/>
        <v>1025</v>
      </c>
      <c r="K34" s="94"/>
      <c r="L34" s="94"/>
      <c r="O34" s="66"/>
    </row>
    <row r="35" spans="5:15" s="31" customFormat="1" ht="41.25" customHeight="1" x14ac:dyDescent="0.55000000000000004">
      <c r="E35" s="74" t="s">
        <v>60</v>
      </c>
      <c r="F35" s="75" t="s">
        <v>135</v>
      </c>
      <c r="G35" s="52">
        <v>62</v>
      </c>
      <c r="H35" s="52">
        <v>331</v>
      </c>
      <c r="I35" s="52">
        <f t="shared" si="2"/>
        <v>1330</v>
      </c>
      <c r="J35" s="52">
        <f t="shared" si="1"/>
        <v>999</v>
      </c>
      <c r="K35" s="94"/>
      <c r="L35" s="94"/>
      <c r="O35" s="66"/>
    </row>
    <row r="36" spans="5:15" s="31" customFormat="1" ht="41.25" customHeight="1" x14ac:dyDescent="0.55000000000000004">
      <c r="E36" s="74" t="s">
        <v>61</v>
      </c>
      <c r="F36" s="75" t="s">
        <v>136</v>
      </c>
      <c r="G36" s="52">
        <v>61</v>
      </c>
      <c r="H36" s="52">
        <v>245</v>
      </c>
      <c r="I36" s="52">
        <f t="shared" si="2"/>
        <v>1308</v>
      </c>
      <c r="J36" s="52">
        <f t="shared" si="1"/>
        <v>1063</v>
      </c>
      <c r="K36" s="94"/>
      <c r="L36" s="94"/>
      <c r="O36" s="66"/>
    </row>
    <row r="37" spans="5:15" s="31" customFormat="1" ht="41.25" customHeight="1" x14ac:dyDescent="0.55000000000000004">
      <c r="E37" s="74" t="s">
        <v>62</v>
      </c>
      <c r="F37" s="75" t="s">
        <v>137</v>
      </c>
      <c r="G37" s="52">
        <v>59</v>
      </c>
      <c r="H37" s="52">
        <v>262</v>
      </c>
      <c r="I37" s="52">
        <f t="shared" si="2"/>
        <v>1265</v>
      </c>
      <c r="J37" s="52">
        <f t="shared" si="1"/>
        <v>1003</v>
      </c>
      <c r="K37" s="94"/>
      <c r="L37" s="94"/>
      <c r="O37" s="66"/>
    </row>
    <row r="38" spans="5:15" s="31" customFormat="1" ht="41.25" customHeight="1" x14ac:dyDescent="0.55000000000000004">
      <c r="E38" s="74" t="s">
        <v>63</v>
      </c>
      <c r="F38" s="75" t="s">
        <v>138</v>
      </c>
      <c r="G38" s="52">
        <v>61</v>
      </c>
      <c r="H38" s="52">
        <v>440</v>
      </c>
      <c r="I38" s="52">
        <f t="shared" si="2"/>
        <v>1308</v>
      </c>
      <c r="J38" s="52">
        <f t="shared" si="1"/>
        <v>868</v>
      </c>
      <c r="K38" s="94"/>
      <c r="L38" s="94"/>
      <c r="O38" s="66"/>
    </row>
    <row r="39" spans="5:15" s="31" customFormat="1" ht="41.25" customHeight="1" x14ac:dyDescent="0.55000000000000004">
      <c r="E39" s="74" t="s">
        <v>64</v>
      </c>
      <c r="F39" s="75" t="s">
        <v>139</v>
      </c>
      <c r="G39" s="52">
        <v>62</v>
      </c>
      <c r="H39" s="52">
        <v>382</v>
      </c>
      <c r="I39" s="52">
        <f t="shared" si="2"/>
        <v>1330</v>
      </c>
      <c r="J39" s="52">
        <f t="shared" si="1"/>
        <v>948</v>
      </c>
      <c r="K39" s="94"/>
      <c r="L39" s="94"/>
      <c r="O39" s="66"/>
    </row>
    <row r="40" spans="5:15" s="31" customFormat="1" ht="41.25" customHeight="1" x14ac:dyDescent="0.55000000000000004">
      <c r="E40" s="74" t="s">
        <v>65</v>
      </c>
      <c r="F40" s="75" t="s">
        <v>140</v>
      </c>
      <c r="G40" s="52">
        <v>59</v>
      </c>
      <c r="H40" s="52">
        <v>293</v>
      </c>
      <c r="I40" s="52">
        <f t="shared" si="2"/>
        <v>1265</v>
      </c>
      <c r="J40" s="52">
        <f t="shared" si="1"/>
        <v>972</v>
      </c>
      <c r="K40" s="94"/>
      <c r="L40" s="94"/>
      <c r="O40" s="66"/>
    </row>
    <row r="41" spans="5:15" s="31" customFormat="1" ht="41.25" customHeight="1" x14ac:dyDescent="0.55000000000000004">
      <c r="E41" s="74" t="s">
        <v>66</v>
      </c>
      <c r="F41" s="75" t="s">
        <v>141</v>
      </c>
      <c r="G41" s="52">
        <v>62</v>
      </c>
      <c r="H41" s="52">
        <v>296</v>
      </c>
      <c r="I41" s="52">
        <f t="shared" si="2"/>
        <v>1330</v>
      </c>
      <c r="J41" s="52">
        <f t="shared" si="1"/>
        <v>1034</v>
      </c>
      <c r="K41" s="94"/>
      <c r="L41" s="94"/>
      <c r="O41" s="66"/>
    </row>
    <row r="42" spans="5:15" s="31" customFormat="1" ht="41.25" customHeight="1" x14ac:dyDescent="0.55000000000000004">
      <c r="E42" s="74" t="s">
        <v>67</v>
      </c>
      <c r="F42" s="75" t="s">
        <v>142</v>
      </c>
      <c r="G42" s="52">
        <v>62</v>
      </c>
      <c r="H42" s="52">
        <v>496</v>
      </c>
      <c r="I42" s="52">
        <f t="shared" si="2"/>
        <v>1330</v>
      </c>
      <c r="J42" s="52">
        <f t="shared" si="1"/>
        <v>834</v>
      </c>
      <c r="K42" s="94"/>
      <c r="L42" s="94"/>
      <c r="O42" s="66"/>
    </row>
    <row r="43" spans="5:15" s="31" customFormat="1" ht="41.25" customHeight="1" x14ac:dyDescent="0.55000000000000004">
      <c r="E43" s="74" t="s">
        <v>68</v>
      </c>
      <c r="F43" s="75" t="s">
        <v>143</v>
      </c>
      <c r="G43" s="52">
        <v>61</v>
      </c>
      <c r="H43" s="52">
        <v>475</v>
      </c>
      <c r="I43" s="52">
        <f t="shared" si="2"/>
        <v>1308</v>
      </c>
      <c r="J43" s="52">
        <f t="shared" si="1"/>
        <v>833</v>
      </c>
      <c r="K43" s="94"/>
      <c r="L43" s="94"/>
      <c r="O43" s="66"/>
    </row>
    <row r="44" spans="5:15" s="31" customFormat="1" ht="41.25" customHeight="1" x14ac:dyDescent="0.55000000000000004">
      <c r="E44" s="74" t="s">
        <v>69</v>
      </c>
      <c r="F44" s="75" t="s">
        <v>144</v>
      </c>
      <c r="G44" s="52">
        <v>59</v>
      </c>
      <c r="H44" s="52">
        <v>405</v>
      </c>
      <c r="I44" s="52">
        <f t="shared" si="2"/>
        <v>1265</v>
      </c>
      <c r="J44" s="52">
        <f t="shared" si="1"/>
        <v>860</v>
      </c>
      <c r="K44" s="94"/>
      <c r="L44" s="94"/>
      <c r="O44" s="66"/>
    </row>
    <row r="45" spans="5:15" s="31" customFormat="1" ht="41.25" customHeight="1" x14ac:dyDescent="0.55000000000000004">
      <c r="E45" s="74" t="s">
        <v>70</v>
      </c>
      <c r="F45" s="75" t="s">
        <v>145</v>
      </c>
      <c r="G45" s="52">
        <v>62</v>
      </c>
      <c r="H45" s="52">
        <v>338</v>
      </c>
      <c r="I45" s="52">
        <f t="shared" si="2"/>
        <v>1330</v>
      </c>
      <c r="J45" s="52">
        <f t="shared" si="1"/>
        <v>992</v>
      </c>
      <c r="K45" s="94"/>
      <c r="L45" s="94"/>
      <c r="O45" s="66"/>
    </row>
    <row r="46" spans="5:15" s="31" customFormat="1" ht="41.25" customHeight="1" x14ac:dyDescent="0.55000000000000004">
      <c r="E46" s="74" t="s">
        <v>71</v>
      </c>
      <c r="F46" s="75" t="s">
        <v>146</v>
      </c>
      <c r="G46" s="52">
        <v>62</v>
      </c>
      <c r="H46" s="52">
        <v>266</v>
      </c>
      <c r="I46" s="52">
        <f t="shared" si="2"/>
        <v>1330</v>
      </c>
      <c r="J46" s="52">
        <f t="shared" si="1"/>
        <v>1064</v>
      </c>
      <c r="K46" s="94"/>
      <c r="L46" s="94"/>
      <c r="O46" s="66"/>
    </row>
    <row r="47" spans="5:15" s="31" customFormat="1" ht="41.25" customHeight="1" x14ac:dyDescent="0.55000000000000004">
      <c r="E47" s="74" t="s">
        <v>75</v>
      </c>
      <c r="F47" s="75" t="s">
        <v>147</v>
      </c>
      <c r="G47" s="52">
        <v>59</v>
      </c>
      <c r="H47" s="52">
        <v>139</v>
      </c>
      <c r="I47" s="52">
        <f t="shared" si="2"/>
        <v>1265</v>
      </c>
      <c r="J47" s="52">
        <f t="shared" si="1"/>
        <v>1126</v>
      </c>
      <c r="K47" s="94"/>
      <c r="L47" s="94"/>
      <c r="O47" s="66"/>
    </row>
    <row r="48" spans="5:15" s="31" customFormat="1" ht="41.25" customHeight="1" x14ac:dyDescent="0.55000000000000004">
      <c r="E48" s="74" t="s">
        <v>95</v>
      </c>
      <c r="F48" s="75" t="s">
        <v>148</v>
      </c>
      <c r="G48" s="52">
        <v>63</v>
      </c>
      <c r="H48" s="52">
        <v>396</v>
      </c>
      <c r="I48" s="52">
        <f t="shared" si="2"/>
        <v>1351</v>
      </c>
      <c r="J48" s="52">
        <f t="shared" si="1"/>
        <v>955</v>
      </c>
      <c r="K48" s="94"/>
      <c r="L48" s="94"/>
      <c r="O48" s="66"/>
    </row>
    <row r="49" spans="2:16" s="31" customFormat="1" ht="41.25" customHeight="1" x14ac:dyDescent="0.55000000000000004">
      <c r="E49" s="74" t="s">
        <v>96</v>
      </c>
      <c r="F49" s="75" t="s">
        <v>149</v>
      </c>
      <c r="G49" s="52">
        <v>60</v>
      </c>
      <c r="H49" s="52">
        <v>365</v>
      </c>
      <c r="I49" s="52">
        <f t="shared" si="2"/>
        <v>1287</v>
      </c>
      <c r="J49" s="52">
        <f t="shared" si="1"/>
        <v>922</v>
      </c>
      <c r="K49" s="94"/>
      <c r="L49" s="94"/>
      <c r="O49" s="66"/>
    </row>
    <row r="50" spans="2:16" s="31" customFormat="1" ht="41.25" customHeight="1" x14ac:dyDescent="0.55000000000000004">
      <c r="E50" s="74" t="s">
        <v>103</v>
      </c>
      <c r="F50" s="75" t="s">
        <v>150</v>
      </c>
      <c r="G50" s="52">
        <v>63</v>
      </c>
      <c r="H50" s="52">
        <v>376</v>
      </c>
      <c r="I50" s="52">
        <f t="shared" si="2"/>
        <v>1351</v>
      </c>
      <c r="J50" s="52">
        <f t="shared" si="1"/>
        <v>975</v>
      </c>
      <c r="K50" s="94"/>
      <c r="L50" s="94"/>
      <c r="O50" s="66"/>
    </row>
    <row r="51" spans="2:16" s="31" customFormat="1" ht="41.25" customHeight="1" x14ac:dyDescent="0.55000000000000004">
      <c r="E51" s="74" t="s">
        <v>104</v>
      </c>
      <c r="F51" s="75" t="s">
        <v>151</v>
      </c>
      <c r="G51" s="52">
        <v>59</v>
      </c>
      <c r="H51" s="52">
        <v>341</v>
      </c>
      <c r="I51" s="52">
        <f t="shared" si="2"/>
        <v>1265</v>
      </c>
      <c r="J51" s="52">
        <f t="shared" si="1"/>
        <v>924</v>
      </c>
      <c r="K51" s="94"/>
      <c r="L51" s="94"/>
      <c r="O51" s="66"/>
    </row>
    <row r="52" spans="2:16" s="31" customFormat="1" ht="41.25" customHeight="1" x14ac:dyDescent="0.55000000000000004">
      <c r="E52" s="74" t="s">
        <v>105</v>
      </c>
      <c r="F52" s="75" t="s">
        <v>152</v>
      </c>
      <c r="G52" s="52">
        <v>61</v>
      </c>
      <c r="H52" s="52">
        <v>281</v>
      </c>
      <c r="I52" s="52">
        <f t="shared" si="2"/>
        <v>1308</v>
      </c>
      <c r="J52" s="52">
        <f t="shared" si="1"/>
        <v>1027</v>
      </c>
      <c r="K52" s="94"/>
      <c r="L52" s="94"/>
      <c r="O52" s="66"/>
    </row>
    <row r="53" spans="2:16" s="31" customFormat="1" ht="41.25" customHeight="1" x14ac:dyDescent="0.55000000000000004">
      <c r="E53" s="74" t="s">
        <v>106</v>
      </c>
      <c r="F53" s="75" t="s">
        <v>153</v>
      </c>
      <c r="G53" s="52">
        <v>61</v>
      </c>
      <c r="H53" s="52">
        <v>365</v>
      </c>
      <c r="I53" s="52">
        <f t="shared" si="2"/>
        <v>1308</v>
      </c>
      <c r="J53" s="52">
        <f t="shared" si="1"/>
        <v>943</v>
      </c>
      <c r="K53" s="94"/>
      <c r="L53" s="94"/>
      <c r="O53" s="66"/>
    </row>
    <row r="54" spans="2:16" s="31" customFormat="1" ht="41.25" customHeight="1" x14ac:dyDescent="0.55000000000000004">
      <c r="E54" s="74" t="s">
        <v>107</v>
      </c>
      <c r="F54" s="75" t="s">
        <v>154</v>
      </c>
      <c r="G54" s="52">
        <v>60</v>
      </c>
      <c r="H54" s="52">
        <v>246</v>
      </c>
      <c r="I54" s="52">
        <f t="shared" si="2"/>
        <v>1287</v>
      </c>
      <c r="J54" s="52">
        <f t="shared" si="1"/>
        <v>1041</v>
      </c>
      <c r="K54" s="94"/>
      <c r="L54" s="94"/>
      <c r="O54" s="66"/>
    </row>
    <row r="55" spans="2:16" s="31" customFormat="1" ht="41.25" customHeight="1" x14ac:dyDescent="0.55000000000000004">
      <c r="E55" s="74" t="s">
        <v>108</v>
      </c>
      <c r="F55" s="75" t="s">
        <v>155</v>
      </c>
      <c r="G55" s="52">
        <v>62</v>
      </c>
      <c r="H55" s="52">
        <v>268</v>
      </c>
      <c r="I55" s="52">
        <f t="shared" si="2"/>
        <v>1330</v>
      </c>
      <c r="J55" s="52">
        <f t="shared" si="1"/>
        <v>1062</v>
      </c>
      <c r="K55" s="94"/>
      <c r="L55" s="94"/>
      <c r="O55" s="66"/>
    </row>
    <row r="56" spans="2:16" s="31" customFormat="1" ht="41.25" customHeight="1" x14ac:dyDescent="0.55000000000000004">
      <c r="E56" s="74" t="s">
        <v>109</v>
      </c>
      <c r="F56" s="75" t="s">
        <v>156</v>
      </c>
      <c r="G56" s="52">
        <v>60</v>
      </c>
      <c r="H56" s="52">
        <v>241</v>
      </c>
      <c r="I56" s="52">
        <f t="shared" si="2"/>
        <v>1287</v>
      </c>
      <c r="J56" s="52">
        <f t="shared" si="1"/>
        <v>1046</v>
      </c>
      <c r="K56" s="94"/>
      <c r="L56" s="94"/>
      <c r="O56" s="66"/>
    </row>
    <row r="57" spans="2:16" s="31" customFormat="1" ht="41.25" customHeight="1" x14ac:dyDescent="0.55000000000000004">
      <c r="E57" s="74" t="s">
        <v>110</v>
      </c>
      <c r="F57" s="75" t="s">
        <v>157</v>
      </c>
      <c r="G57" s="52">
        <v>60</v>
      </c>
      <c r="H57" s="52">
        <v>201</v>
      </c>
      <c r="I57" s="52">
        <f t="shared" si="2"/>
        <v>1287</v>
      </c>
      <c r="J57" s="52">
        <f t="shared" si="1"/>
        <v>1086</v>
      </c>
      <c r="K57" s="94"/>
      <c r="L57" s="94"/>
      <c r="O57" s="66"/>
    </row>
    <row r="58" spans="2:16" s="31" customFormat="1" ht="41.25" customHeight="1" x14ac:dyDescent="0.55000000000000004">
      <c r="E58" s="74" t="s">
        <v>111</v>
      </c>
      <c r="F58" s="75" t="s">
        <v>158</v>
      </c>
      <c r="G58" s="52">
        <v>62</v>
      </c>
      <c r="H58" s="52">
        <v>265</v>
      </c>
      <c r="I58" s="52">
        <f t="shared" si="2"/>
        <v>1330</v>
      </c>
      <c r="J58" s="52">
        <f t="shared" si="1"/>
        <v>1065</v>
      </c>
      <c r="K58" s="94"/>
      <c r="L58" s="94"/>
      <c r="O58" s="66"/>
    </row>
    <row r="59" spans="2:16" s="31" customFormat="1" ht="41.25" customHeight="1" x14ac:dyDescent="0.55000000000000004">
      <c r="E59" s="74" t="s">
        <v>112</v>
      </c>
      <c r="F59" s="75" t="s">
        <v>159</v>
      </c>
      <c r="G59" s="52">
        <v>61</v>
      </c>
      <c r="H59" s="52">
        <v>246</v>
      </c>
      <c r="I59" s="52">
        <f t="shared" si="2"/>
        <v>1308</v>
      </c>
      <c r="J59" s="52">
        <f t="shared" si="1"/>
        <v>1062</v>
      </c>
      <c r="K59" s="94"/>
      <c r="L59" s="94"/>
      <c r="O59" s="66"/>
    </row>
    <row r="60" spans="2:16" s="31" customFormat="1" ht="41.25" customHeight="1" x14ac:dyDescent="0.55000000000000004">
      <c r="E60" s="74" t="s">
        <v>113</v>
      </c>
      <c r="F60" s="75" t="s">
        <v>160</v>
      </c>
      <c r="G60" s="52">
        <v>62</v>
      </c>
      <c r="H60" s="52">
        <v>251</v>
      </c>
      <c r="I60" s="52">
        <f t="shared" si="2"/>
        <v>1330</v>
      </c>
      <c r="J60" s="52">
        <f t="shared" si="1"/>
        <v>1079</v>
      </c>
      <c r="K60" s="94"/>
      <c r="L60" s="94"/>
      <c r="O60" s="66"/>
    </row>
    <row r="61" spans="2:16" s="31" customFormat="1" ht="41.25" customHeight="1" x14ac:dyDescent="0.55000000000000004">
      <c r="E61" s="74" t="s">
        <v>102</v>
      </c>
      <c r="F61" s="75" t="s">
        <v>161</v>
      </c>
      <c r="G61" s="52">
        <v>59</v>
      </c>
      <c r="H61" s="52">
        <v>204</v>
      </c>
      <c r="I61" s="52">
        <f t="shared" si="2"/>
        <v>1265</v>
      </c>
      <c r="J61" s="52">
        <f t="shared" si="1"/>
        <v>1061</v>
      </c>
      <c r="K61" s="94"/>
      <c r="L61" s="94"/>
      <c r="O61" s="66"/>
    </row>
    <row r="62" spans="2:16" s="31" customFormat="1" ht="41.25" customHeight="1" x14ac:dyDescent="0.55000000000000004">
      <c r="E62" s="74" t="s">
        <v>102</v>
      </c>
      <c r="F62" s="75" t="s">
        <v>163</v>
      </c>
      <c r="G62" s="52">
        <f>O64</f>
        <v>36</v>
      </c>
      <c r="H62" s="52">
        <v>0</v>
      </c>
      <c r="I62" s="52">
        <f t="shared" si="2"/>
        <v>772</v>
      </c>
      <c r="J62" s="52">
        <f t="shared" ref="J62" si="3">ROUND(I62-H62,0)</f>
        <v>772</v>
      </c>
      <c r="K62" s="94"/>
      <c r="L62" s="94"/>
      <c r="O62" s="97">
        <v>43524</v>
      </c>
    </row>
    <row r="63" spans="2:16" s="35" customFormat="1" ht="41.25" customHeight="1" thickBot="1" x14ac:dyDescent="0.65">
      <c r="E63" s="76" t="s">
        <v>30</v>
      </c>
      <c r="F63" s="77"/>
      <c r="G63" s="59">
        <f>SUM(G26:G62)</f>
        <v>2227</v>
      </c>
      <c r="H63" s="59">
        <f t="shared" ref="H63:J63" si="4">SUM(H26:H62)</f>
        <v>11377</v>
      </c>
      <c r="I63" s="59">
        <f t="shared" si="4"/>
        <v>47761</v>
      </c>
      <c r="J63" s="59">
        <f t="shared" si="4"/>
        <v>36384</v>
      </c>
      <c r="K63" s="95"/>
      <c r="L63" s="95"/>
      <c r="M63" s="96"/>
      <c r="O63" s="97">
        <v>43560</v>
      </c>
    </row>
    <row r="64" spans="2:16" s="10" customFormat="1" ht="30.75" customHeight="1" x14ac:dyDescent="0.65">
      <c r="B64" s="30"/>
      <c r="C64" s="14"/>
      <c r="D64" s="15"/>
      <c r="E64" s="16"/>
      <c r="F64" s="17"/>
      <c r="G64" s="17"/>
      <c r="H64" s="17"/>
      <c r="I64" s="17"/>
      <c r="J64" s="18"/>
      <c r="K64" s="17"/>
      <c r="L64" s="17"/>
      <c r="M64" s="17"/>
      <c r="N64" s="18"/>
      <c r="O64" s="98">
        <f>O63-O62</f>
        <v>36</v>
      </c>
      <c r="P64" s="30"/>
    </row>
    <row r="65" spans="1:16" s="20" customFormat="1" ht="20" x14ac:dyDescent="0.4">
      <c r="C65" s="21"/>
      <c r="I65" s="19"/>
      <c r="J65" s="19"/>
      <c r="K65" s="19"/>
      <c r="L65" s="19"/>
      <c r="M65" s="19"/>
      <c r="N65" s="19"/>
      <c r="O65" s="19"/>
    </row>
    <row r="66" spans="1:16" s="20" customFormat="1" ht="38.25" customHeight="1" x14ac:dyDescent="0.5">
      <c r="C66" s="177" t="s">
        <v>25</v>
      </c>
      <c r="D66" s="177"/>
      <c r="E66" s="178"/>
      <c r="F66" s="84">
        <v>2</v>
      </c>
      <c r="G66" s="179" t="s">
        <v>38</v>
      </c>
      <c r="H66" s="180"/>
      <c r="I66" s="181"/>
      <c r="J66" s="9"/>
      <c r="K66" s="9"/>
      <c r="L66" s="9"/>
      <c r="M66" s="9"/>
      <c r="N66" s="9"/>
      <c r="O66" s="9"/>
    </row>
    <row r="67" spans="1:16" s="20" customFormat="1" ht="25" x14ac:dyDescent="0.5">
      <c r="C67" s="85"/>
      <c r="D67" s="86"/>
      <c r="E67" s="86"/>
      <c r="F67" s="22"/>
      <c r="G67" s="22"/>
      <c r="H67" s="1"/>
      <c r="I67" s="9"/>
      <c r="J67" s="9"/>
      <c r="K67" s="9"/>
      <c r="L67" s="9"/>
      <c r="M67" s="9"/>
      <c r="N67" s="9"/>
      <c r="O67" s="9"/>
    </row>
    <row r="68" spans="1:16" s="20" customFormat="1" ht="40.5" customHeight="1" x14ac:dyDescent="0.5">
      <c r="C68" s="177" t="s">
        <v>26</v>
      </c>
      <c r="D68" s="177"/>
      <c r="E68" s="178"/>
      <c r="F68" s="83">
        <f>J63</f>
        <v>36384</v>
      </c>
      <c r="G68" s="179" t="s">
        <v>27</v>
      </c>
      <c r="H68" s="181"/>
      <c r="I68" s="9"/>
      <c r="J68" s="9"/>
      <c r="K68" s="9"/>
      <c r="L68" s="9"/>
      <c r="M68" s="9"/>
      <c r="N68" s="9"/>
      <c r="O68" s="9"/>
    </row>
    <row r="69" spans="1:16" s="20" customFormat="1" ht="25.5" thickBot="1" x14ac:dyDescent="0.55000000000000004">
      <c r="C69" s="85"/>
      <c r="D69" s="86"/>
      <c r="E69" s="86"/>
      <c r="F69" s="22"/>
      <c r="G69" s="22"/>
      <c r="H69" s="1"/>
      <c r="I69" s="9"/>
      <c r="J69" s="9"/>
      <c r="K69" s="9"/>
      <c r="L69" s="9"/>
      <c r="M69" s="9"/>
      <c r="N69" s="9"/>
      <c r="O69" s="9"/>
    </row>
    <row r="70" spans="1:16" s="20" customFormat="1" ht="20.25" customHeight="1" x14ac:dyDescent="0.25">
      <c r="C70" s="177" t="s">
        <v>28</v>
      </c>
      <c r="D70" s="177"/>
      <c r="E70" s="177"/>
      <c r="F70" s="182" t="s">
        <v>162</v>
      </c>
      <c r="G70" s="183"/>
      <c r="H70" s="183"/>
      <c r="I70" s="183"/>
      <c r="J70" s="184"/>
    </row>
    <row r="71" spans="1:16" s="20" customFormat="1" ht="21" customHeight="1" thickBot="1" x14ac:dyDescent="0.3">
      <c r="C71" s="177"/>
      <c r="D71" s="177"/>
      <c r="E71" s="177"/>
      <c r="F71" s="185"/>
      <c r="G71" s="186"/>
      <c r="H71" s="186"/>
      <c r="I71" s="186"/>
      <c r="J71" s="187"/>
    </row>
    <row r="72" spans="1:16" s="23" customFormat="1" ht="15.5" x14ac:dyDescent="0.45">
      <c r="B72" s="24"/>
      <c r="C72" s="24"/>
      <c r="H72" s="24"/>
      <c r="I72" s="24"/>
      <c r="J72" s="24"/>
      <c r="K72" s="24"/>
      <c r="L72" s="24"/>
      <c r="M72" s="24"/>
      <c r="N72" s="24"/>
      <c r="O72" s="24"/>
      <c r="P72" s="20"/>
    </row>
    <row r="73" spans="1:16" s="23" customFormat="1" ht="16" thickBot="1" x14ac:dyDescent="0.5">
      <c r="B73" s="25"/>
      <c r="C73" s="26"/>
      <c r="D73" s="26"/>
      <c r="E73" s="26"/>
      <c r="F73" s="26"/>
      <c r="G73" s="20"/>
      <c r="H73" s="27"/>
      <c r="I73" s="26"/>
      <c r="J73" s="20"/>
      <c r="K73" s="20"/>
      <c r="L73" s="20"/>
      <c r="M73" s="20"/>
      <c r="N73" s="20"/>
      <c r="O73" s="20"/>
      <c r="P73" s="20"/>
    </row>
    <row r="74" spans="1:16" s="28" customFormat="1" ht="51" customHeight="1" thickBot="1" x14ac:dyDescent="0.5">
      <c r="A74" s="29"/>
      <c r="D74" s="168" t="s">
        <v>164</v>
      </c>
      <c r="E74" s="169"/>
      <c r="F74" s="169"/>
      <c r="G74" s="169"/>
      <c r="H74" s="169"/>
      <c r="I74" s="169"/>
      <c r="J74" s="170"/>
    </row>
    <row r="75" spans="1:16" s="28" customFormat="1" ht="22.5" x14ac:dyDescent="0.4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6" s="28" customFormat="1" ht="23" thickBot="1" x14ac:dyDescent="0.5">
      <c r="F76" s="63"/>
      <c r="G76" s="63"/>
      <c r="H76" s="63"/>
      <c r="I76" s="63"/>
      <c r="J76" s="63"/>
    </row>
    <row r="77" spans="1:16" s="28" customFormat="1" ht="27.75" customHeight="1" x14ac:dyDescent="0.5">
      <c r="E77" s="172" t="s">
        <v>39</v>
      </c>
      <c r="F77" s="172"/>
      <c r="G77" s="172"/>
      <c r="H77" s="172"/>
      <c r="I77" s="172"/>
      <c r="J77" s="172"/>
      <c r="K77" s="172"/>
      <c r="L77" s="61"/>
      <c r="M77" s="61"/>
      <c r="N77" s="61"/>
      <c r="O77" s="61"/>
    </row>
    <row r="78" spans="1:16" s="28" customFormat="1" ht="23" x14ac:dyDescent="0.5">
      <c r="E78" s="172" t="s">
        <v>40</v>
      </c>
      <c r="F78" s="172"/>
      <c r="G78" s="172"/>
      <c r="H78" s="172"/>
      <c r="I78" s="172"/>
      <c r="J78" s="172"/>
      <c r="K78" s="172"/>
      <c r="L78" s="61"/>
      <c r="M78" s="61"/>
      <c r="N78" s="61"/>
      <c r="O78" s="61"/>
    </row>
  </sheetData>
  <mergeCells count="17">
    <mergeCell ref="E19:G19"/>
    <mergeCell ref="C66:E66"/>
    <mergeCell ref="G66:I66"/>
    <mergeCell ref="C68:E68"/>
    <mergeCell ref="G68:H68"/>
    <mergeCell ref="D74:J74"/>
    <mergeCell ref="E77:K77"/>
    <mergeCell ref="E78:K78"/>
    <mergeCell ref="F22:G22"/>
    <mergeCell ref="E24:H24"/>
    <mergeCell ref="C70:E71"/>
    <mergeCell ref="F70:J71"/>
    <mergeCell ref="A1:O1"/>
    <mergeCell ref="A2:O2"/>
    <mergeCell ref="A3:O3"/>
    <mergeCell ref="A7:O7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2481"/>
  <sheetViews>
    <sheetView showGridLines="0" tabSelected="1" zoomScale="55" zoomScaleNormal="55" zoomScaleSheetLayoutView="40" workbookViewId="0">
      <selection activeCell="L20" sqref="L20"/>
    </sheetView>
  </sheetViews>
  <sheetFormatPr baseColWidth="10" defaultRowHeight="29.5" x14ac:dyDescent="0.55000000000000004"/>
  <cols>
    <col min="1" max="1" width="1" style="143" customWidth="1"/>
    <col min="2" max="2" width="17" style="143" customWidth="1"/>
    <col min="3" max="3" width="28" style="143" customWidth="1"/>
    <col min="4" max="4" width="11.453125" style="143" customWidth="1"/>
    <col min="5" max="10" width="30.6328125" style="143" customWidth="1"/>
    <col min="11" max="11" width="33.81640625" style="143" customWidth="1"/>
    <col min="12" max="12" width="25.54296875" style="143" customWidth="1"/>
    <col min="13" max="13" width="9.1796875" style="143" customWidth="1"/>
    <col min="14" max="14" width="16.81640625" style="143" customWidth="1"/>
    <col min="15" max="15" width="25.81640625" style="143" bestFit="1" customWidth="1"/>
    <col min="16" max="16" width="13.453125" style="143" bestFit="1" customWidth="1"/>
    <col min="17" max="17" width="14.453125" style="143" bestFit="1" customWidth="1"/>
    <col min="18" max="19" width="10.90625" style="143"/>
    <col min="20" max="20" width="11.90625" style="143" bestFit="1" customWidth="1"/>
    <col min="21" max="21" width="10.90625" style="143"/>
    <col min="22" max="22" width="22.6328125" style="143" bestFit="1" customWidth="1"/>
    <col min="23" max="24" width="10.90625" style="143"/>
    <col min="25" max="25" width="12.36328125" style="143" bestFit="1" customWidth="1"/>
    <col min="26" max="16384" width="10.90625" style="143"/>
  </cols>
  <sheetData>
    <row r="1" spans="1:15" s="31" customFormat="1" ht="30" x14ac:dyDescent="0.6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35"/>
      <c r="O1" s="35"/>
    </row>
    <row r="2" spans="1:15" s="31" customFormat="1" ht="30" x14ac:dyDescent="0.6">
      <c r="A2" s="207" t="s">
        <v>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s="31" customFormat="1" ht="30" x14ac:dyDescent="0.6">
      <c r="A3" s="207" t="s">
        <v>29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s="31" customFormat="1" ht="30.5" thickBot="1" x14ac:dyDescent="0.6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3"/>
      <c r="O4" s="133"/>
    </row>
    <row r="5" spans="1:15" s="31" customFormat="1" ht="24.75" customHeight="1" thickTop="1" x14ac:dyDescent="0.55000000000000004">
      <c r="A5" s="4"/>
      <c r="B5" s="1"/>
      <c r="C5" s="1"/>
      <c r="D5" s="1"/>
      <c r="E5" s="1"/>
      <c r="F5" s="1"/>
      <c r="G5" s="1"/>
      <c r="H5" s="1"/>
      <c r="I5" s="1"/>
      <c r="J5" s="73" t="s">
        <v>2</v>
      </c>
      <c r="K5" s="148"/>
      <c r="L5" s="148"/>
      <c r="M5" s="148"/>
      <c r="N5" s="1"/>
      <c r="O5" s="1"/>
    </row>
    <row r="6" spans="1:15" s="31" customFormat="1" ht="20.25" customHeight="1" x14ac:dyDescent="0.55000000000000004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s="31" customFormat="1" x14ac:dyDescent="0.55000000000000004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5" s="31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31" customFormat="1" x14ac:dyDescent="0.55000000000000004">
      <c r="A9" s="4"/>
      <c r="B9" s="4" t="s">
        <v>4</v>
      </c>
      <c r="C9" s="5"/>
      <c r="D9" s="5"/>
      <c r="E9" s="49" t="s">
        <v>5</v>
      </c>
      <c r="F9" s="93"/>
      <c r="G9" s="1"/>
      <c r="H9" s="1"/>
      <c r="I9" s="1"/>
      <c r="J9" s="1"/>
      <c r="K9" s="1"/>
      <c r="L9" s="1"/>
      <c r="M9" s="1"/>
      <c r="N9" s="1"/>
      <c r="O9" s="1"/>
    </row>
    <row r="10" spans="1:15" s="31" customFormat="1" x14ac:dyDescent="0.55000000000000004">
      <c r="A10" s="1"/>
      <c r="B10" s="4" t="s">
        <v>6</v>
      </c>
      <c r="C10" s="4"/>
      <c r="D10" s="6"/>
      <c r="E10" s="49" t="s">
        <v>7</v>
      </c>
      <c r="F10" s="4"/>
      <c r="G10" s="1"/>
      <c r="H10" s="1"/>
      <c r="I10" s="49" t="s">
        <v>8</v>
      </c>
      <c r="J10" s="82"/>
      <c r="K10" s="4"/>
      <c r="L10" s="1"/>
      <c r="M10" s="1"/>
      <c r="N10" s="1"/>
      <c r="O10" s="1"/>
    </row>
    <row r="11" spans="1:15" s="31" customFormat="1" x14ac:dyDescent="0.55000000000000004">
      <c r="A11" s="1"/>
      <c r="B11" s="4"/>
      <c r="C11" s="4"/>
      <c r="D11" s="6"/>
      <c r="E11" s="50"/>
      <c r="F11" s="1"/>
      <c r="G11" s="1"/>
      <c r="H11" s="1"/>
      <c r="I11" s="1"/>
      <c r="J11" s="1"/>
      <c r="K11" s="1"/>
      <c r="L11" s="1"/>
      <c r="M11" s="1"/>
      <c r="N11" s="7"/>
      <c r="O11" s="1"/>
    </row>
    <row r="12" spans="1:15" s="35" customFormat="1" ht="30" x14ac:dyDescent="0.6">
      <c r="A12" s="4"/>
      <c r="B12" s="4" t="s">
        <v>9</v>
      </c>
      <c r="C12" s="8" t="str">
        <f>MID(C10,1,2)</f>
        <v/>
      </c>
      <c r="D12" s="9"/>
      <c r="E12" s="49" t="s">
        <v>10</v>
      </c>
      <c r="F12" s="8" t="str">
        <f>MID(C10,8,2)</f>
        <v/>
      </c>
      <c r="G12" s="4"/>
      <c r="H12" s="49" t="s">
        <v>11</v>
      </c>
      <c r="I12" s="8" t="str">
        <f>MID(C10,10,3)</f>
        <v/>
      </c>
      <c r="J12" s="49" t="s">
        <v>12</v>
      </c>
      <c r="K12" s="8" t="str">
        <f>MID(C10,13,4)</f>
        <v/>
      </c>
      <c r="L12" s="9"/>
      <c r="M12" s="9"/>
      <c r="N12" s="9"/>
      <c r="O12" s="9"/>
    </row>
    <row r="13" spans="1:15" s="35" customFormat="1" ht="30" x14ac:dyDescent="0.6">
      <c r="C13" s="133"/>
      <c r="E13" s="133"/>
      <c r="G13" s="133"/>
      <c r="J13" s="133"/>
    </row>
    <row r="14" spans="1:15" s="35" customFormat="1" ht="30" x14ac:dyDescent="0.6">
      <c r="C14" s="133"/>
      <c r="E14" s="222"/>
      <c r="F14" s="31"/>
      <c r="G14" s="31"/>
      <c r="H14" s="31"/>
      <c r="J14" s="222"/>
    </row>
    <row r="15" spans="1:15" s="136" customFormat="1" ht="56" customHeight="1" x14ac:dyDescent="0.6">
      <c r="C15" s="137"/>
      <c r="E15" s="223"/>
      <c r="F15" s="221" t="s">
        <v>258</v>
      </c>
      <c r="G15" s="221" t="s">
        <v>259</v>
      </c>
      <c r="H15" s="221" t="s">
        <v>260</v>
      </c>
      <c r="I15" s="221" t="s">
        <v>42</v>
      </c>
      <c r="J15" s="223"/>
    </row>
    <row r="16" spans="1:15" s="35" customFormat="1" ht="41" customHeight="1" x14ac:dyDescent="0.6">
      <c r="C16" s="133"/>
      <c r="E16" s="218"/>
      <c r="F16" s="224"/>
      <c r="G16" s="224"/>
      <c r="H16" s="224"/>
      <c r="I16" s="224"/>
      <c r="J16" s="219"/>
    </row>
    <row r="17" spans="3:25" s="35" customFormat="1" ht="41" customHeight="1" x14ac:dyDescent="0.6">
      <c r="C17" s="133"/>
      <c r="E17" s="209"/>
      <c r="F17" s="225"/>
      <c r="G17" s="225"/>
      <c r="H17" s="225"/>
      <c r="I17" s="225"/>
      <c r="J17" s="220"/>
    </row>
    <row r="18" spans="3:25" s="35" customFormat="1" ht="41" customHeight="1" x14ac:dyDescent="0.6">
      <c r="C18" s="133"/>
      <c r="E18" s="9"/>
      <c r="F18" s="226"/>
      <c r="G18" s="227"/>
      <c r="H18" s="227"/>
      <c r="I18" s="227"/>
      <c r="J18" s="4"/>
      <c r="Y18" s="95"/>
    </row>
    <row r="19" spans="3:25" s="35" customFormat="1" ht="41" customHeight="1" x14ac:dyDescent="0.6">
      <c r="C19" s="133"/>
      <c r="E19" s="210"/>
      <c r="F19" s="228"/>
      <c r="G19" s="229"/>
      <c r="H19" s="229"/>
      <c r="I19" s="230"/>
      <c r="J19" s="211"/>
      <c r="K19" s="212"/>
      <c r="Y19" s="95"/>
    </row>
    <row r="20" spans="3:25" s="35" customFormat="1" ht="41" customHeight="1" x14ac:dyDescent="0.6">
      <c r="C20" s="133"/>
      <c r="E20" s="211"/>
      <c r="F20" s="231"/>
      <c r="G20" s="232"/>
      <c r="H20" s="232"/>
      <c r="I20" s="232"/>
      <c r="J20" s="211"/>
      <c r="K20" s="212"/>
      <c r="Y20" s="95"/>
    </row>
    <row r="21" spans="3:25" s="31" customFormat="1" ht="41" customHeight="1" x14ac:dyDescent="0.55000000000000004">
      <c r="E21" s="213"/>
      <c r="F21" s="233"/>
      <c r="G21" s="233"/>
      <c r="H21" s="233"/>
      <c r="I21" s="233"/>
      <c r="J21" s="214"/>
      <c r="K21" s="214"/>
      <c r="O21" s="138"/>
      <c r="P21" s="139"/>
    </row>
    <row r="22" spans="3:25" s="140" customFormat="1" ht="40.5" customHeight="1" x14ac:dyDescent="0.55000000000000004">
      <c r="E22" s="214"/>
      <c r="F22" s="214"/>
      <c r="G22" s="214"/>
      <c r="H22" s="214"/>
      <c r="I22" s="214"/>
      <c r="J22" s="214"/>
      <c r="K22" s="214"/>
    </row>
    <row r="23" spans="3:25" s="31" customFormat="1" ht="41.25" customHeight="1" x14ac:dyDescent="0.55000000000000004">
      <c r="E23" s="215"/>
      <c r="F23" s="216"/>
      <c r="G23" s="216"/>
      <c r="H23" s="217"/>
      <c r="I23" s="217"/>
      <c r="J23" s="217"/>
      <c r="K23" s="217"/>
      <c r="N23" s="66"/>
      <c r="O23" s="125"/>
      <c r="Y23" s="66"/>
    </row>
    <row r="24" spans="3:25" s="31" customFormat="1" ht="41.25" customHeight="1" x14ac:dyDescent="0.55000000000000004">
      <c r="E24" s="146"/>
      <c r="F24" s="131"/>
      <c r="G24" s="131"/>
      <c r="H24" s="149"/>
      <c r="I24" s="149"/>
      <c r="J24" s="149"/>
      <c r="K24" s="149"/>
      <c r="N24" s="66"/>
      <c r="O24" s="125"/>
      <c r="Y24" s="66"/>
    </row>
    <row r="25" spans="3:25" s="31" customFormat="1" ht="41.25" customHeight="1" x14ac:dyDescent="0.55000000000000004">
      <c r="E25" s="146"/>
      <c r="F25" s="131"/>
      <c r="G25" s="131"/>
      <c r="H25" s="149"/>
      <c r="I25" s="149"/>
      <c r="J25" s="149"/>
      <c r="K25" s="149"/>
      <c r="N25" s="66"/>
      <c r="O25" s="141"/>
      <c r="Y25" s="66"/>
    </row>
    <row r="26" spans="3:25" s="31" customFormat="1" ht="41.25" customHeight="1" x14ac:dyDescent="0.55000000000000004">
      <c r="E26" s="146"/>
      <c r="F26" s="131"/>
      <c r="G26" s="131"/>
      <c r="H26" s="149"/>
      <c r="I26" s="149"/>
      <c r="J26" s="149"/>
      <c r="K26" s="149"/>
      <c r="N26" s="66"/>
      <c r="O26" s="141"/>
      <c r="Y26" s="66"/>
    </row>
    <row r="27" spans="3:25" s="31" customFormat="1" ht="41.25" customHeight="1" x14ac:dyDescent="0.55000000000000004">
      <c r="E27" s="146"/>
      <c r="F27" s="131"/>
      <c r="G27" s="131"/>
      <c r="H27" s="149"/>
      <c r="I27" s="149"/>
      <c r="J27" s="149"/>
      <c r="K27" s="149"/>
      <c r="N27" s="66"/>
      <c r="O27" s="141"/>
      <c r="Y27" s="66"/>
    </row>
    <row r="28" spans="3:25" s="31" customFormat="1" ht="41.25" customHeight="1" x14ac:dyDescent="0.55000000000000004">
      <c r="E28" s="146"/>
      <c r="F28" s="131"/>
      <c r="G28" s="131"/>
      <c r="H28" s="149"/>
      <c r="I28" s="149"/>
      <c r="J28" s="149"/>
      <c r="K28" s="149"/>
      <c r="N28" s="66"/>
      <c r="O28" s="141"/>
      <c r="Y28" s="66"/>
    </row>
    <row r="29" spans="3:25" s="31" customFormat="1" ht="41.25" customHeight="1" x14ac:dyDescent="0.55000000000000004">
      <c r="E29" s="146"/>
      <c r="F29" s="131"/>
      <c r="G29" s="131"/>
      <c r="H29" s="149"/>
      <c r="I29" s="149"/>
      <c r="J29" s="149"/>
      <c r="K29" s="149"/>
      <c r="N29" s="66"/>
      <c r="O29" s="141"/>
      <c r="Y29" s="66"/>
    </row>
    <row r="30" spans="3:25" s="31" customFormat="1" ht="41.25" customHeight="1" x14ac:dyDescent="0.55000000000000004">
      <c r="E30" s="146"/>
      <c r="F30" s="131"/>
      <c r="G30" s="131"/>
      <c r="H30" s="149"/>
      <c r="I30" s="149"/>
      <c r="J30" s="149"/>
      <c r="K30" s="149"/>
      <c r="N30" s="66"/>
      <c r="O30" s="141"/>
      <c r="Y30" s="66"/>
    </row>
    <row r="31" spans="3:25" s="31" customFormat="1" ht="41.25" customHeight="1" x14ac:dyDescent="0.55000000000000004">
      <c r="E31" s="146"/>
      <c r="F31" s="131"/>
      <c r="G31" s="131"/>
      <c r="H31" s="149"/>
      <c r="I31" s="149"/>
      <c r="J31" s="149"/>
      <c r="K31" s="149"/>
      <c r="N31" s="66"/>
      <c r="O31" s="141"/>
      <c r="Y31" s="66"/>
    </row>
    <row r="32" spans="3:25" s="31" customFormat="1" ht="41.25" customHeight="1" x14ac:dyDescent="0.55000000000000004">
      <c r="E32" s="146"/>
      <c r="F32" s="131"/>
      <c r="G32" s="131"/>
      <c r="H32" s="149"/>
      <c r="I32" s="149"/>
      <c r="J32" s="149"/>
      <c r="K32" s="149"/>
      <c r="N32" s="66"/>
      <c r="O32" s="141"/>
      <c r="Y32" s="66"/>
    </row>
    <row r="33" spans="5:25" s="31" customFormat="1" ht="41.25" customHeight="1" x14ac:dyDescent="0.55000000000000004">
      <c r="E33" s="146"/>
      <c r="F33" s="131"/>
      <c r="G33" s="131"/>
      <c r="H33" s="149"/>
      <c r="I33" s="149"/>
      <c r="J33" s="149"/>
      <c r="K33" s="149"/>
      <c r="N33" s="66"/>
      <c r="O33" s="141"/>
      <c r="Y33" s="66"/>
    </row>
    <row r="34" spans="5:25" s="31" customFormat="1" ht="41.25" customHeight="1" x14ac:dyDescent="0.55000000000000004">
      <c r="E34" s="146"/>
      <c r="F34" s="131"/>
      <c r="G34" s="131"/>
      <c r="H34" s="149"/>
      <c r="I34" s="149"/>
      <c r="J34" s="149"/>
      <c r="K34" s="149"/>
      <c r="N34" s="66"/>
      <c r="O34" s="141"/>
      <c r="Y34" s="66"/>
    </row>
    <row r="35" spans="5:25" s="31" customFormat="1" ht="41.25" customHeight="1" x14ac:dyDescent="0.55000000000000004">
      <c r="E35" s="146"/>
      <c r="F35" s="131"/>
      <c r="G35" s="131"/>
      <c r="H35" s="149"/>
      <c r="I35" s="149"/>
      <c r="J35" s="149"/>
      <c r="K35" s="149"/>
      <c r="N35" s="66"/>
      <c r="O35" s="141"/>
      <c r="Y35" s="66"/>
    </row>
    <row r="36" spans="5:25" s="31" customFormat="1" ht="41.25" customHeight="1" x14ac:dyDescent="0.55000000000000004">
      <c r="E36" s="146"/>
      <c r="F36" s="131"/>
      <c r="G36" s="131"/>
      <c r="H36" s="149"/>
      <c r="I36" s="149"/>
      <c r="J36" s="149"/>
      <c r="K36" s="149"/>
      <c r="N36" s="66"/>
      <c r="O36" s="141"/>
      <c r="Y36" s="66"/>
    </row>
    <row r="37" spans="5:25" s="31" customFormat="1" ht="41.25" customHeight="1" x14ac:dyDescent="0.55000000000000004">
      <c r="E37" s="146"/>
      <c r="F37" s="131"/>
      <c r="G37" s="131"/>
      <c r="H37" s="149"/>
      <c r="I37" s="149"/>
      <c r="J37" s="149"/>
      <c r="K37" s="149"/>
      <c r="N37" s="66"/>
      <c r="O37" s="141"/>
      <c r="Y37" s="66"/>
    </row>
    <row r="38" spans="5:25" s="31" customFormat="1" ht="41.25" customHeight="1" x14ac:dyDescent="0.55000000000000004">
      <c r="E38" s="146"/>
      <c r="F38" s="131"/>
      <c r="G38" s="131"/>
      <c r="H38" s="149"/>
      <c r="I38" s="149"/>
      <c r="J38" s="149"/>
      <c r="K38" s="149"/>
      <c r="N38" s="66"/>
      <c r="O38" s="141"/>
      <c r="Y38" s="66"/>
    </row>
    <row r="39" spans="5:25" s="31" customFormat="1" ht="41.25" customHeight="1" x14ac:dyDescent="0.55000000000000004">
      <c r="E39" s="146"/>
      <c r="F39" s="131"/>
      <c r="G39" s="131"/>
      <c r="H39" s="149"/>
      <c r="I39" s="149"/>
      <c r="J39" s="149"/>
      <c r="K39" s="149"/>
      <c r="N39" s="66"/>
      <c r="O39" s="141"/>
      <c r="Y39" s="66"/>
    </row>
    <row r="40" spans="5:25" s="31" customFormat="1" ht="41.25" customHeight="1" x14ac:dyDescent="0.55000000000000004">
      <c r="E40" s="146"/>
      <c r="F40" s="131"/>
      <c r="G40" s="131"/>
      <c r="H40" s="149"/>
      <c r="I40" s="149"/>
      <c r="J40" s="149"/>
      <c r="K40" s="149"/>
      <c r="N40" s="66"/>
      <c r="O40" s="141"/>
      <c r="Y40" s="66"/>
    </row>
    <row r="41" spans="5:25" s="31" customFormat="1" ht="41.25" customHeight="1" x14ac:dyDescent="0.55000000000000004">
      <c r="E41" s="146"/>
      <c r="F41" s="131"/>
      <c r="G41" s="131"/>
      <c r="H41" s="149"/>
      <c r="I41" s="149"/>
      <c r="J41" s="149"/>
      <c r="K41" s="149"/>
      <c r="N41" s="66"/>
      <c r="O41" s="141"/>
      <c r="Y41" s="66"/>
    </row>
    <row r="42" spans="5:25" s="31" customFormat="1" ht="41.25" customHeight="1" x14ac:dyDescent="0.55000000000000004">
      <c r="E42" s="146"/>
      <c r="F42" s="131"/>
      <c r="G42" s="131"/>
      <c r="H42" s="149"/>
      <c r="I42" s="149"/>
      <c r="J42" s="149"/>
      <c r="K42" s="149"/>
      <c r="N42" s="66"/>
      <c r="O42" s="141"/>
      <c r="Y42" s="66"/>
    </row>
    <row r="43" spans="5:25" s="31" customFormat="1" ht="41.25" customHeight="1" x14ac:dyDescent="0.55000000000000004">
      <c r="E43" s="146"/>
      <c r="F43" s="131"/>
      <c r="G43" s="131"/>
      <c r="H43" s="149"/>
      <c r="I43" s="149"/>
      <c r="J43" s="149"/>
      <c r="K43" s="149"/>
      <c r="N43" s="66"/>
      <c r="O43" s="141"/>
      <c r="Y43" s="66"/>
    </row>
    <row r="44" spans="5:25" s="31" customFormat="1" ht="41.25" customHeight="1" x14ac:dyDescent="0.55000000000000004">
      <c r="E44" s="146"/>
      <c r="F44" s="131"/>
      <c r="G44" s="131"/>
      <c r="H44" s="149"/>
      <c r="I44" s="149"/>
      <c r="J44" s="149"/>
      <c r="K44" s="149"/>
      <c r="N44" s="66"/>
      <c r="O44" s="141"/>
      <c r="Y44" s="66"/>
    </row>
    <row r="45" spans="5:25" s="31" customFormat="1" ht="41.25" customHeight="1" x14ac:dyDescent="0.55000000000000004">
      <c r="E45" s="146"/>
      <c r="F45" s="131"/>
      <c r="G45" s="131"/>
      <c r="H45" s="149"/>
      <c r="I45" s="149"/>
      <c r="J45" s="149"/>
      <c r="K45" s="149"/>
      <c r="N45" s="66"/>
      <c r="O45" s="141"/>
      <c r="Y45" s="66"/>
    </row>
    <row r="46" spans="5:25" s="31" customFormat="1" ht="41.25" customHeight="1" x14ac:dyDescent="0.55000000000000004">
      <c r="E46" s="146"/>
      <c r="F46" s="131"/>
      <c r="G46" s="131"/>
      <c r="H46" s="149"/>
      <c r="I46" s="149"/>
      <c r="J46" s="149"/>
      <c r="K46" s="149"/>
      <c r="N46" s="66"/>
      <c r="O46" s="141"/>
      <c r="Y46" s="66"/>
    </row>
    <row r="47" spans="5:25" s="31" customFormat="1" ht="41.25" customHeight="1" x14ac:dyDescent="0.55000000000000004">
      <c r="E47" s="146"/>
      <c r="F47" s="131"/>
      <c r="G47" s="144"/>
      <c r="H47" s="150"/>
      <c r="I47" s="150"/>
      <c r="J47" s="150"/>
      <c r="K47" s="150"/>
      <c r="T47" s="66"/>
    </row>
    <row r="48" spans="5:25" s="31" customFormat="1" ht="41.25" customHeight="1" x14ac:dyDescent="0.55000000000000004">
      <c r="E48" s="146"/>
      <c r="F48" s="131"/>
      <c r="G48" s="144"/>
      <c r="H48" s="150"/>
      <c r="I48" s="150"/>
      <c r="J48" s="150"/>
      <c r="K48" s="150"/>
      <c r="T48" s="66"/>
    </row>
    <row r="49" spans="2:20" s="31" customFormat="1" ht="41.25" customHeight="1" x14ac:dyDescent="0.55000000000000004">
      <c r="E49" s="146"/>
      <c r="F49" s="131"/>
      <c r="G49" s="144"/>
      <c r="H49" s="150"/>
      <c r="I49" s="150"/>
      <c r="J49" s="150"/>
      <c r="K49" s="150"/>
      <c r="T49" s="66"/>
    </row>
    <row r="50" spans="2:20" s="31" customFormat="1" ht="41.25" customHeight="1" x14ac:dyDescent="0.55000000000000004">
      <c r="E50" s="146"/>
      <c r="F50" s="131"/>
      <c r="G50" s="144"/>
      <c r="H50" s="150"/>
      <c r="I50" s="150"/>
      <c r="J50" s="150"/>
      <c r="K50" s="150"/>
      <c r="T50" s="66"/>
    </row>
    <row r="51" spans="2:20" s="31" customFormat="1" ht="41.25" customHeight="1" x14ac:dyDescent="0.55000000000000004">
      <c r="E51" s="146"/>
      <c r="F51" s="131"/>
      <c r="G51" s="144"/>
      <c r="H51" s="150"/>
      <c r="I51" s="150"/>
      <c r="J51" s="150"/>
      <c r="K51" s="150"/>
      <c r="T51" s="66"/>
    </row>
    <row r="52" spans="2:20" s="31" customFormat="1" ht="41.25" customHeight="1" x14ac:dyDescent="0.55000000000000004">
      <c r="E52" s="146"/>
      <c r="F52" s="131"/>
      <c r="G52" s="144"/>
      <c r="H52" s="150"/>
      <c r="I52" s="150"/>
      <c r="J52" s="150"/>
      <c r="K52" s="150"/>
      <c r="T52" s="66"/>
    </row>
    <row r="53" spans="2:20" s="31" customFormat="1" ht="41.25" customHeight="1" x14ac:dyDescent="0.55000000000000004">
      <c r="E53" s="146"/>
      <c r="F53" s="131"/>
      <c r="G53" s="144"/>
      <c r="H53" s="150"/>
      <c r="I53" s="150"/>
      <c r="J53" s="151"/>
      <c r="K53" s="151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2:20" s="31" customFormat="1" ht="41.25" customHeight="1" x14ac:dyDescent="0.55000000000000004">
      <c r="E54" s="146"/>
      <c r="F54" s="131"/>
      <c r="G54" s="144"/>
      <c r="H54" s="150"/>
      <c r="I54" s="150"/>
      <c r="J54" s="151"/>
      <c r="K54" s="151"/>
      <c r="L54" s="126"/>
      <c r="M54" s="126"/>
      <c r="N54" s="126"/>
      <c r="O54" s="126"/>
      <c r="P54" s="126"/>
      <c r="Q54" s="126"/>
      <c r="R54" s="126"/>
      <c r="S54" s="126"/>
      <c r="T54" s="127"/>
    </row>
    <row r="55" spans="2:20" s="31" customFormat="1" ht="41.25" customHeight="1" x14ac:dyDescent="0.55000000000000004">
      <c r="E55" s="146"/>
      <c r="F55" s="131"/>
      <c r="G55" s="131"/>
      <c r="H55" s="149"/>
      <c r="I55" s="149"/>
      <c r="J55" s="149"/>
      <c r="K55" s="149"/>
      <c r="N55" s="66"/>
      <c r="O55" s="125"/>
      <c r="P55" s="126"/>
      <c r="Q55" s="126"/>
      <c r="R55" s="126"/>
      <c r="S55" s="126"/>
      <c r="T55" s="127"/>
    </row>
    <row r="56" spans="2:20" s="31" customFormat="1" ht="41.25" customHeight="1" x14ac:dyDescent="0.55000000000000004">
      <c r="E56" s="146"/>
      <c r="F56" s="131"/>
      <c r="G56" s="131"/>
      <c r="H56" s="149"/>
      <c r="I56" s="149"/>
      <c r="J56" s="149"/>
      <c r="K56" s="149"/>
      <c r="N56" s="66"/>
      <c r="O56" s="141"/>
      <c r="P56" s="126"/>
      <c r="Q56" s="126"/>
      <c r="R56" s="126"/>
      <c r="S56" s="126"/>
      <c r="T56" s="127"/>
    </row>
    <row r="57" spans="2:20" s="31" customFormat="1" ht="41.25" customHeight="1" x14ac:dyDescent="0.55000000000000004">
      <c r="E57" s="146"/>
      <c r="F57" s="131"/>
      <c r="G57" s="131"/>
      <c r="H57" s="149"/>
      <c r="I57" s="149"/>
      <c r="J57" s="149"/>
      <c r="K57" s="149"/>
      <c r="N57" s="66"/>
      <c r="O57" s="141"/>
      <c r="P57" s="126"/>
      <c r="Q57" s="128"/>
      <c r="R57" s="126"/>
      <c r="S57" s="126"/>
      <c r="T57" s="127"/>
    </row>
    <row r="58" spans="2:20" s="35" customFormat="1" ht="41" customHeight="1" x14ac:dyDescent="0.6">
      <c r="B58" s="31"/>
      <c r="C58" s="31"/>
      <c r="D58" s="31"/>
      <c r="E58" s="146"/>
      <c r="F58" s="131"/>
      <c r="G58" s="131"/>
      <c r="H58" s="149"/>
      <c r="I58" s="149"/>
      <c r="J58" s="149"/>
      <c r="K58" s="149"/>
      <c r="L58" s="31"/>
      <c r="M58" s="126"/>
      <c r="N58" s="129"/>
      <c r="O58" s="129"/>
      <c r="P58" s="129"/>
      <c r="Q58" s="128"/>
      <c r="R58" s="129"/>
      <c r="S58" s="129"/>
      <c r="T58" s="130"/>
    </row>
    <row r="59" spans="2:20" s="31" customFormat="1" ht="41" customHeight="1" x14ac:dyDescent="0.6">
      <c r="E59" s="146"/>
      <c r="F59" s="131"/>
      <c r="G59" s="131"/>
      <c r="H59" s="149"/>
      <c r="I59" s="149"/>
      <c r="J59" s="149"/>
      <c r="K59" s="149"/>
      <c r="M59" s="129"/>
      <c r="N59" s="126"/>
      <c r="O59" s="126"/>
      <c r="P59" s="126"/>
      <c r="Q59" s="142"/>
      <c r="R59" s="126"/>
      <c r="S59" s="126"/>
      <c r="T59" s="126"/>
    </row>
    <row r="60" spans="2:20" s="31" customFormat="1" ht="41" customHeight="1" x14ac:dyDescent="0.55000000000000004">
      <c r="E60" s="146"/>
      <c r="F60" s="131"/>
      <c r="G60" s="131"/>
      <c r="H60" s="149"/>
      <c r="I60" s="149"/>
      <c r="J60" s="149"/>
      <c r="K60" s="149"/>
      <c r="M60" s="126"/>
      <c r="N60" s="126"/>
      <c r="O60" s="126"/>
      <c r="P60" s="126"/>
      <c r="Q60" s="126"/>
      <c r="R60" s="126"/>
      <c r="S60" s="126"/>
      <c r="T60" s="126"/>
    </row>
    <row r="61" spans="2:20" s="31" customFormat="1" ht="41" customHeight="1" x14ac:dyDescent="0.55000000000000004">
      <c r="E61" s="146"/>
      <c r="F61" s="131"/>
      <c r="G61" s="131"/>
      <c r="H61" s="149"/>
      <c r="I61" s="149"/>
      <c r="J61" s="149"/>
      <c r="K61" s="149"/>
      <c r="M61" s="126"/>
      <c r="N61" s="126"/>
      <c r="O61" s="126"/>
      <c r="P61" s="126"/>
      <c r="R61" s="126"/>
      <c r="S61" s="126"/>
      <c r="T61" s="126"/>
    </row>
    <row r="62" spans="2:20" s="31" customFormat="1" ht="41" customHeight="1" x14ac:dyDescent="0.55000000000000004">
      <c r="E62" s="146"/>
      <c r="F62" s="131"/>
      <c r="G62" s="131"/>
      <c r="H62" s="149"/>
      <c r="I62" s="149"/>
      <c r="J62" s="149"/>
      <c r="K62" s="149"/>
      <c r="M62" s="126"/>
      <c r="N62" s="126"/>
      <c r="O62" s="126"/>
      <c r="P62" s="126"/>
      <c r="Q62" s="126"/>
      <c r="R62" s="126"/>
      <c r="S62" s="126"/>
      <c r="T62" s="126"/>
    </row>
    <row r="63" spans="2:20" s="31" customFormat="1" ht="40.5" customHeight="1" x14ac:dyDescent="0.55000000000000004">
      <c r="E63" s="146"/>
      <c r="F63" s="131"/>
      <c r="G63" s="131"/>
      <c r="H63" s="149"/>
      <c r="I63" s="149"/>
      <c r="J63" s="149"/>
      <c r="K63" s="149"/>
      <c r="N63" s="66"/>
      <c r="O63" s="125"/>
      <c r="P63" s="126"/>
      <c r="Q63" s="126"/>
      <c r="R63" s="126"/>
      <c r="S63" s="126"/>
      <c r="T63" s="126"/>
    </row>
    <row r="64" spans="2:20" s="31" customFormat="1" ht="40.5" customHeight="1" x14ac:dyDescent="0.55000000000000004">
      <c r="E64" s="146"/>
      <c r="F64" s="131"/>
      <c r="G64" s="131"/>
      <c r="H64" s="149"/>
      <c r="I64" s="149"/>
      <c r="J64" s="149"/>
      <c r="K64" s="149"/>
      <c r="N64" s="66"/>
      <c r="O64" s="141"/>
    </row>
    <row r="65" spans="1:15" s="31" customFormat="1" ht="41" customHeight="1" x14ac:dyDescent="0.55000000000000004">
      <c r="E65" s="146"/>
      <c r="F65" s="131"/>
      <c r="G65" s="131"/>
      <c r="H65" s="149"/>
      <c r="I65" s="149"/>
      <c r="J65" s="149"/>
      <c r="K65" s="149"/>
      <c r="N65" s="66"/>
      <c r="O65" s="125"/>
    </row>
    <row r="66" spans="1:15" s="31" customFormat="1" ht="41" customHeight="1" x14ac:dyDescent="0.55000000000000004">
      <c r="E66" s="146"/>
      <c r="F66" s="131"/>
      <c r="G66" s="131"/>
      <c r="H66" s="149"/>
      <c r="I66" s="149"/>
      <c r="J66" s="149"/>
      <c r="K66" s="149"/>
      <c r="N66" s="66"/>
      <c r="O66" s="141"/>
    </row>
    <row r="67" spans="1:15" s="31" customFormat="1" ht="41" customHeight="1" x14ac:dyDescent="0.55000000000000004">
      <c r="E67" s="146"/>
      <c r="F67" s="131"/>
      <c r="G67" s="131"/>
      <c r="H67" s="149"/>
      <c r="I67" s="149"/>
      <c r="J67" s="149"/>
      <c r="K67" s="149"/>
      <c r="N67" s="66"/>
      <c r="O67" s="141"/>
    </row>
    <row r="68" spans="1:15" s="31" customFormat="1" ht="41" customHeight="1" x14ac:dyDescent="0.55000000000000004">
      <c r="E68" s="146"/>
      <c r="F68" s="144"/>
      <c r="G68" s="131"/>
      <c r="H68" s="149"/>
      <c r="I68" s="149"/>
      <c r="J68" s="149"/>
      <c r="K68" s="149"/>
      <c r="L68" s="132"/>
    </row>
    <row r="69" spans="1:15" s="31" customFormat="1" ht="41" customHeight="1" x14ac:dyDescent="0.55000000000000004">
      <c r="A69" s="135"/>
      <c r="E69" s="146"/>
      <c r="F69" s="144"/>
      <c r="G69" s="131"/>
      <c r="H69" s="149"/>
      <c r="I69" s="149"/>
      <c r="J69" s="149"/>
      <c r="K69" s="149"/>
      <c r="L69" s="132"/>
    </row>
    <row r="70" spans="1:15" s="31" customFormat="1" ht="41" customHeight="1" x14ac:dyDescent="0.55000000000000004">
      <c r="A70" s="135"/>
      <c r="E70" s="146"/>
      <c r="F70" s="144"/>
      <c r="G70" s="131"/>
      <c r="H70" s="149"/>
      <c r="I70" s="149"/>
      <c r="J70" s="149"/>
      <c r="K70" s="149"/>
      <c r="L70" s="132"/>
    </row>
    <row r="71" spans="1:15" s="31" customFormat="1" ht="41" customHeight="1" x14ac:dyDescent="0.55000000000000004">
      <c r="A71" s="135"/>
      <c r="E71" s="146"/>
      <c r="F71" s="144"/>
      <c r="G71" s="131"/>
      <c r="H71" s="149"/>
      <c r="I71" s="149"/>
      <c r="J71" s="149"/>
      <c r="K71" s="149"/>
      <c r="L71" s="132"/>
    </row>
    <row r="72" spans="1:15" s="31" customFormat="1" ht="41" customHeight="1" x14ac:dyDescent="0.55000000000000004">
      <c r="A72" s="135"/>
      <c r="E72" s="146"/>
      <c r="F72" s="144"/>
      <c r="G72" s="131"/>
      <c r="H72" s="149"/>
      <c r="I72" s="149"/>
      <c r="J72" s="149"/>
      <c r="K72" s="149"/>
      <c r="L72" s="132"/>
    </row>
    <row r="73" spans="1:15" s="31" customFormat="1" ht="41" customHeight="1" x14ac:dyDescent="0.55000000000000004">
      <c r="A73" s="135"/>
      <c r="E73" s="146"/>
      <c r="F73" s="144"/>
      <c r="G73" s="131"/>
      <c r="H73" s="149"/>
      <c r="I73" s="149"/>
      <c r="J73" s="149"/>
      <c r="K73" s="149"/>
      <c r="L73" s="132"/>
    </row>
    <row r="74" spans="1:15" s="31" customFormat="1" ht="41" customHeight="1" x14ac:dyDescent="0.55000000000000004">
      <c r="A74" s="135"/>
      <c r="E74" s="146"/>
      <c r="F74" s="144"/>
      <c r="G74" s="131"/>
      <c r="H74" s="149"/>
      <c r="I74" s="149"/>
      <c r="J74" s="149"/>
      <c r="K74" s="149"/>
      <c r="L74" s="132"/>
    </row>
    <row r="75" spans="1:15" s="31" customFormat="1" ht="41" customHeight="1" x14ac:dyDescent="0.55000000000000004">
      <c r="A75" s="135"/>
      <c r="E75" s="146"/>
      <c r="F75" s="144"/>
      <c r="G75" s="131"/>
      <c r="H75" s="149"/>
      <c r="I75" s="149"/>
      <c r="J75" s="149"/>
      <c r="K75" s="149"/>
      <c r="L75" s="132"/>
      <c r="N75" s="135"/>
    </row>
    <row r="76" spans="1:15" s="31" customFormat="1" ht="41" customHeight="1" x14ac:dyDescent="0.55000000000000004">
      <c r="E76" s="146"/>
      <c r="F76" s="144"/>
      <c r="G76" s="131"/>
      <c r="H76" s="149"/>
      <c r="I76" s="149"/>
      <c r="J76" s="149"/>
      <c r="K76" s="149"/>
      <c r="L76" s="132"/>
    </row>
    <row r="77" spans="1:15" s="31" customFormat="1" ht="41" customHeight="1" x14ac:dyDescent="0.6">
      <c r="E77" s="146"/>
      <c r="F77" s="144"/>
      <c r="G77" s="131"/>
      <c r="H77" s="149"/>
      <c r="I77" s="149"/>
      <c r="J77" s="149"/>
      <c r="K77" s="149"/>
      <c r="L77" s="132"/>
      <c r="N77" s="35"/>
      <c r="O77" s="35"/>
    </row>
    <row r="78" spans="1:15" s="31" customFormat="1" ht="41" customHeight="1" x14ac:dyDescent="0.6">
      <c r="E78" s="146"/>
      <c r="F78" s="144"/>
      <c r="G78" s="131"/>
      <c r="H78" s="149"/>
      <c r="I78" s="149"/>
      <c r="J78" s="149"/>
      <c r="K78" s="149"/>
      <c r="L78" s="132"/>
      <c r="N78" s="35"/>
      <c r="O78" s="35"/>
    </row>
    <row r="79" spans="1:15" ht="41" customHeight="1" x14ac:dyDescent="0.55000000000000004">
      <c r="B79" s="31"/>
      <c r="C79" s="31"/>
      <c r="D79" s="31"/>
      <c r="E79" s="146"/>
      <c r="F79" s="144"/>
      <c r="G79" s="131"/>
      <c r="H79" s="149"/>
      <c r="I79" s="149"/>
      <c r="J79" s="149"/>
      <c r="K79" s="149"/>
      <c r="L79" s="132"/>
      <c r="M79" s="31"/>
    </row>
    <row r="80" spans="1:15" ht="41" customHeight="1" x14ac:dyDescent="0.55000000000000004">
      <c r="C80" s="31"/>
      <c r="D80" s="31"/>
      <c r="E80" s="146"/>
      <c r="F80" s="144"/>
      <c r="G80" s="131"/>
      <c r="H80" s="149"/>
      <c r="I80" s="149"/>
      <c r="J80" s="149"/>
      <c r="K80" s="149"/>
      <c r="L80" s="132"/>
      <c r="M80" s="31"/>
    </row>
    <row r="81" spans="3:13" ht="41" customHeight="1" x14ac:dyDescent="0.55000000000000004">
      <c r="C81" s="31"/>
      <c r="D81" s="31"/>
      <c r="E81" s="146"/>
      <c r="F81" s="144"/>
      <c r="G81" s="131"/>
      <c r="H81" s="149"/>
      <c r="I81" s="149"/>
      <c r="J81" s="149"/>
      <c r="K81" s="149"/>
      <c r="L81" s="132"/>
      <c r="M81" s="31"/>
    </row>
    <row r="82" spans="3:13" ht="41" customHeight="1" x14ac:dyDescent="0.55000000000000004">
      <c r="C82" s="31"/>
      <c r="D82" s="31"/>
      <c r="E82" s="146"/>
      <c r="F82" s="144"/>
      <c r="G82" s="131"/>
      <c r="H82" s="149"/>
      <c r="I82" s="149"/>
      <c r="J82" s="149"/>
      <c r="K82" s="149"/>
      <c r="L82" s="132"/>
      <c r="M82" s="31"/>
    </row>
    <row r="83" spans="3:13" ht="41" customHeight="1" x14ac:dyDescent="0.55000000000000004">
      <c r="C83" s="31"/>
      <c r="D83" s="31"/>
      <c r="E83" s="146"/>
      <c r="F83" s="144"/>
      <c r="G83" s="131"/>
      <c r="H83" s="149"/>
      <c r="I83" s="149"/>
      <c r="J83" s="149"/>
      <c r="K83" s="149"/>
      <c r="L83" s="132"/>
      <c r="M83" s="31"/>
    </row>
    <row r="84" spans="3:13" ht="41" customHeight="1" x14ac:dyDescent="0.55000000000000004">
      <c r="C84" s="31"/>
      <c r="D84" s="31"/>
      <c r="E84" s="146"/>
      <c r="F84" s="144"/>
      <c r="G84" s="131"/>
      <c r="H84" s="149"/>
      <c r="I84" s="149"/>
      <c r="J84" s="149"/>
      <c r="K84" s="149"/>
      <c r="L84" s="132"/>
      <c r="M84" s="31"/>
    </row>
    <row r="85" spans="3:13" ht="41" customHeight="1" x14ac:dyDescent="0.55000000000000004">
      <c r="C85" s="31"/>
      <c r="D85" s="31"/>
      <c r="E85" s="146"/>
      <c r="F85" s="144"/>
      <c r="G85" s="131"/>
      <c r="H85" s="149"/>
      <c r="I85" s="149"/>
      <c r="J85" s="149"/>
      <c r="K85" s="149"/>
      <c r="L85" s="132"/>
      <c r="M85" s="31"/>
    </row>
    <row r="86" spans="3:13" ht="41" customHeight="1" x14ac:dyDescent="0.55000000000000004">
      <c r="C86" s="31"/>
      <c r="D86" s="31"/>
      <c r="E86" s="146"/>
      <c r="F86" s="144"/>
      <c r="G86" s="131"/>
      <c r="H86" s="149"/>
      <c r="I86" s="149"/>
      <c r="J86" s="149"/>
      <c r="K86" s="149"/>
      <c r="L86" s="132"/>
      <c r="M86" s="31"/>
    </row>
    <row r="87" spans="3:13" ht="41" customHeight="1" x14ac:dyDescent="0.55000000000000004">
      <c r="C87" s="31"/>
      <c r="D87" s="31"/>
      <c r="E87" s="146"/>
      <c r="F87" s="144"/>
      <c r="G87" s="131"/>
      <c r="H87" s="149"/>
      <c r="I87" s="149"/>
      <c r="J87" s="149"/>
      <c r="K87" s="149"/>
      <c r="L87" s="132"/>
      <c r="M87" s="31"/>
    </row>
    <row r="88" spans="3:13" ht="41" customHeight="1" x14ac:dyDescent="0.55000000000000004">
      <c r="C88" s="31"/>
      <c r="D88" s="31"/>
      <c r="E88" s="146"/>
      <c r="F88" s="144"/>
      <c r="G88" s="131"/>
      <c r="H88" s="149"/>
      <c r="I88" s="149"/>
      <c r="J88" s="149"/>
      <c r="K88" s="149"/>
      <c r="L88" s="132"/>
      <c r="M88" s="31"/>
    </row>
    <row r="89" spans="3:13" ht="41" customHeight="1" x14ac:dyDescent="0.55000000000000004">
      <c r="C89" s="31"/>
      <c r="D89" s="31"/>
      <c r="E89" s="146"/>
      <c r="F89" s="144"/>
      <c r="G89" s="131"/>
      <c r="H89" s="149"/>
      <c r="I89" s="149"/>
      <c r="J89" s="149"/>
      <c r="K89" s="149"/>
      <c r="L89" s="132"/>
      <c r="M89" s="31"/>
    </row>
    <row r="90" spans="3:13" ht="41" customHeight="1" x14ac:dyDescent="0.55000000000000004">
      <c r="C90" s="31"/>
      <c r="D90" s="31"/>
      <c r="E90" s="146"/>
      <c r="F90" s="144"/>
      <c r="G90" s="131"/>
      <c r="H90" s="149"/>
      <c r="I90" s="149"/>
      <c r="J90" s="149"/>
      <c r="K90" s="149"/>
      <c r="L90" s="132"/>
      <c r="M90" s="31"/>
    </row>
    <row r="91" spans="3:13" ht="41" customHeight="1" x14ac:dyDescent="0.55000000000000004">
      <c r="C91" s="31"/>
      <c r="D91" s="31"/>
      <c r="E91" s="146"/>
      <c r="F91" s="144"/>
      <c r="G91" s="131"/>
      <c r="H91" s="149"/>
      <c r="I91" s="149"/>
      <c r="J91" s="149"/>
      <c r="K91" s="149"/>
      <c r="L91" s="132"/>
      <c r="M91" s="31"/>
    </row>
    <row r="92" spans="3:13" ht="41" customHeight="1" x14ac:dyDescent="0.55000000000000004">
      <c r="C92" s="31"/>
      <c r="D92" s="31"/>
      <c r="E92" s="146"/>
      <c r="F92" s="144"/>
      <c r="G92" s="131"/>
      <c r="H92" s="149"/>
      <c r="I92" s="149"/>
      <c r="J92" s="149"/>
      <c r="K92" s="149"/>
      <c r="L92" s="132"/>
      <c r="M92" s="31"/>
    </row>
    <row r="93" spans="3:13" ht="41" customHeight="1" x14ac:dyDescent="0.55000000000000004">
      <c r="C93" s="31"/>
      <c r="D93" s="31"/>
      <c r="E93" s="146"/>
      <c r="F93" s="144"/>
      <c r="G93" s="131"/>
      <c r="H93" s="149"/>
      <c r="I93" s="149"/>
      <c r="J93" s="149"/>
      <c r="K93" s="149"/>
      <c r="L93" s="132"/>
      <c r="M93" s="31"/>
    </row>
    <row r="94" spans="3:13" ht="41" customHeight="1" x14ac:dyDescent="0.55000000000000004">
      <c r="C94" s="31"/>
      <c r="D94" s="31"/>
      <c r="E94" s="146"/>
      <c r="F94" s="144"/>
      <c r="G94" s="131"/>
      <c r="H94" s="149"/>
      <c r="I94" s="149"/>
      <c r="J94" s="149"/>
      <c r="K94" s="149"/>
      <c r="L94" s="132"/>
      <c r="M94" s="31"/>
    </row>
    <row r="95" spans="3:13" ht="41" customHeight="1" x14ac:dyDescent="0.55000000000000004">
      <c r="C95" s="31"/>
      <c r="D95" s="31"/>
      <c r="E95" s="146"/>
      <c r="F95" s="144"/>
      <c r="G95" s="131"/>
      <c r="H95" s="149"/>
      <c r="I95" s="149"/>
      <c r="J95" s="149"/>
      <c r="K95" s="149"/>
      <c r="L95" s="132"/>
      <c r="M95" s="31"/>
    </row>
    <row r="96" spans="3:13" ht="41" customHeight="1" x14ac:dyDescent="0.55000000000000004">
      <c r="C96" s="31"/>
      <c r="D96" s="31"/>
      <c r="E96" s="146"/>
      <c r="F96" s="144"/>
      <c r="G96" s="131"/>
      <c r="H96" s="149"/>
      <c r="I96" s="149"/>
      <c r="J96" s="149"/>
      <c r="K96" s="149"/>
      <c r="L96" s="132"/>
      <c r="M96" s="31"/>
    </row>
    <row r="97" spans="3:13" ht="41" customHeight="1" x14ac:dyDescent="0.55000000000000004">
      <c r="C97" s="31"/>
      <c r="D97" s="31"/>
      <c r="E97" s="146"/>
      <c r="F97" s="144"/>
      <c r="G97" s="131"/>
      <c r="H97" s="149"/>
      <c r="I97" s="149"/>
      <c r="J97" s="149"/>
      <c r="K97" s="149"/>
      <c r="L97" s="132"/>
      <c r="M97" s="31"/>
    </row>
    <row r="98" spans="3:13" ht="41" customHeight="1" x14ac:dyDescent="0.55000000000000004">
      <c r="C98" s="31"/>
      <c r="D98" s="31"/>
      <c r="E98" s="146"/>
      <c r="F98" s="144"/>
      <c r="G98" s="131"/>
      <c r="H98" s="149"/>
      <c r="I98" s="149"/>
      <c r="J98" s="149"/>
      <c r="K98" s="149"/>
      <c r="L98" s="132"/>
      <c r="M98" s="31"/>
    </row>
    <row r="99" spans="3:13" ht="41" customHeight="1" x14ac:dyDescent="0.55000000000000004">
      <c r="C99" s="31"/>
      <c r="D99" s="31"/>
      <c r="E99" s="146"/>
      <c r="F99" s="144"/>
      <c r="G99" s="131"/>
      <c r="H99" s="149"/>
      <c r="I99" s="149"/>
      <c r="J99" s="149"/>
      <c r="K99" s="149"/>
      <c r="L99" s="132"/>
      <c r="M99" s="31"/>
    </row>
    <row r="100" spans="3:13" ht="41" customHeight="1" x14ac:dyDescent="0.55000000000000004">
      <c r="C100" s="31"/>
      <c r="D100" s="31"/>
      <c r="E100" s="146"/>
      <c r="F100" s="144"/>
      <c r="G100" s="131"/>
      <c r="H100" s="149"/>
      <c r="I100" s="149"/>
      <c r="J100" s="149"/>
      <c r="K100" s="149"/>
      <c r="L100" s="132"/>
      <c r="M100" s="31"/>
    </row>
    <row r="101" spans="3:13" ht="41" customHeight="1" x14ac:dyDescent="0.55000000000000004">
      <c r="C101" s="31"/>
      <c r="D101" s="31"/>
      <c r="E101" s="146"/>
      <c r="F101" s="144"/>
      <c r="G101" s="131"/>
      <c r="H101" s="149"/>
      <c r="I101" s="149"/>
      <c r="J101" s="149"/>
      <c r="K101" s="149"/>
      <c r="L101" s="132"/>
      <c r="M101" s="31"/>
    </row>
    <row r="102" spans="3:13" ht="41" customHeight="1" x14ac:dyDescent="0.55000000000000004">
      <c r="C102" s="31"/>
      <c r="D102" s="31"/>
      <c r="E102" s="146"/>
      <c r="F102" s="144"/>
      <c r="G102" s="131"/>
      <c r="H102" s="149"/>
      <c r="I102" s="149"/>
      <c r="J102" s="149"/>
      <c r="K102" s="149"/>
      <c r="L102" s="132"/>
      <c r="M102" s="31"/>
    </row>
    <row r="103" spans="3:13" ht="41" customHeight="1" x14ac:dyDescent="0.55000000000000004">
      <c r="D103" s="31"/>
      <c r="E103" s="146"/>
      <c r="F103" s="144"/>
      <c r="G103" s="131"/>
      <c r="H103" s="149"/>
      <c r="I103" s="149"/>
      <c r="J103" s="149"/>
      <c r="K103" s="149"/>
      <c r="L103" s="132"/>
      <c r="M103" s="31"/>
    </row>
    <row r="104" spans="3:13" ht="41" customHeight="1" x14ac:dyDescent="0.55000000000000004">
      <c r="E104" s="147"/>
      <c r="F104" s="131"/>
      <c r="G104" s="131"/>
      <c r="H104" s="149"/>
      <c r="I104" s="149"/>
      <c r="J104" s="149"/>
      <c r="K104" s="149"/>
    </row>
    <row r="105" spans="3:13" ht="41" customHeight="1" x14ac:dyDescent="0.55000000000000004">
      <c r="E105" s="147"/>
      <c r="F105" s="131"/>
      <c r="G105" s="131"/>
      <c r="H105" s="149"/>
      <c r="I105" s="149"/>
      <c r="J105" s="149"/>
      <c r="K105" s="149"/>
    </row>
    <row r="106" spans="3:13" ht="41" customHeight="1" x14ac:dyDescent="0.55000000000000004">
      <c r="E106" s="147"/>
      <c r="F106" s="131"/>
      <c r="G106" s="131"/>
      <c r="H106" s="149"/>
      <c r="I106" s="149"/>
      <c r="J106" s="149"/>
      <c r="K106" s="149"/>
    </row>
    <row r="107" spans="3:13" ht="41" customHeight="1" x14ac:dyDescent="0.55000000000000004">
      <c r="E107" s="147"/>
      <c r="F107" s="131"/>
      <c r="G107" s="131"/>
      <c r="H107" s="149"/>
      <c r="I107" s="149"/>
      <c r="J107" s="149"/>
      <c r="K107" s="149"/>
    </row>
    <row r="108" spans="3:13" ht="41" customHeight="1" x14ac:dyDescent="0.55000000000000004">
      <c r="E108" s="147"/>
      <c r="F108" s="131"/>
      <c r="G108" s="131"/>
      <c r="H108" s="149"/>
      <c r="I108" s="149"/>
      <c r="J108" s="149"/>
      <c r="K108" s="149"/>
    </row>
    <row r="109" spans="3:13" ht="41" customHeight="1" x14ac:dyDescent="0.55000000000000004">
      <c r="E109" s="147"/>
      <c r="F109" s="131"/>
      <c r="G109" s="131"/>
      <c r="H109" s="149"/>
      <c r="I109" s="149"/>
      <c r="J109" s="149"/>
      <c r="K109" s="149"/>
    </row>
    <row r="110" spans="3:13" ht="41" customHeight="1" x14ac:dyDescent="0.55000000000000004">
      <c r="E110" s="147"/>
      <c r="F110" s="131"/>
      <c r="G110" s="131"/>
      <c r="H110" s="149"/>
      <c r="I110" s="149"/>
      <c r="J110" s="149"/>
      <c r="K110" s="149"/>
    </row>
    <row r="111" spans="3:13" ht="41" customHeight="1" x14ac:dyDescent="0.55000000000000004">
      <c r="E111" s="147"/>
      <c r="F111" s="131"/>
      <c r="G111" s="131"/>
      <c r="H111" s="149"/>
      <c r="I111" s="149"/>
      <c r="J111" s="149"/>
      <c r="K111" s="149"/>
    </row>
    <row r="112" spans="3:13" ht="41" customHeight="1" x14ac:dyDescent="0.55000000000000004">
      <c r="E112" s="147"/>
      <c r="F112" s="131"/>
      <c r="G112" s="131"/>
      <c r="H112" s="149"/>
      <c r="I112" s="149"/>
      <c r="J112" s="149"/>
      <c r="K112" s="149"/>
    </row>
    <row r="113" spans="5:11" ht="41" customHeight="1" x14ac:dyDescent="0.55000000000000004">
      <c r="E113" s="147"/>
      <c r="F113" s="131"/>
      <c r="G113" s="131"/>
      <c r="H113" s="149"/>
      <c r="I113" s="149"/>
      <c r="J113" s="149"/>
      <c r="K113" s="149"/>
    </row>
    <row r="114" spans="5:11" ht="41" customHeight="1" x14ac:dyDescent="0.55000000000000004">
      <c r="E114" s="147"/>
      <c r="F114" s="131"/>
      <c r="G114" s="131"/>
      <c r="H114" s="149"/>
      <c r="I114" s="149"/>
      <c r="J114" s="149"/>
      <c r="K114" s="149"/>
    </row>
    <row r="115" spans="5:11" ht="41" customHeight="1" x14ac:dyDescent="0.55000000000000004">
      <c r="E115" s="147"/>
      <c r="F115" s="131"/>
      <c r="G115" s="131"/>
      <c r="H115" s="149"/>
      <c r="I115" s="149"/>
      <c r="J115" s="149"/>
      <c r="K115" s="149"/>
    </row>
    <row r="116" spans="5:11" ht="41" customHeight="1" x14ac:dyDescent="0.55000000000000004">
      <c r="E116" s="147"/>
      <c r="F116" s="131"/>
      <c r="G116" s="131"/>
      <c r="H116" s="149"/>
      <c r="I116" s="149"/>
      <c r="J116" s="149"/>
      <c r="K116" s="149"/>
    </row>
    <row r="117" spans="5:11" ht="41" customHeight="1" x14ac:dyDescent="0.55000000000000004">
      <c r="E117" s="147"/>
      <c r="F117" s="131"/>
      <c r="G117" s="131"/>
      <c r="H117" s="149"/>
      <c r="I117" s="149"/>
      <c r="J117" s="149"/>
      <c r="K117" s="149"/>
    </row>
    <row r="118" spans="5:11" ht="41" customHeight="1" x14ac:dyDescent="0.55000000000000004">
      <c r="E118" s="147"/>
      <c r="F118" s="131"/>
      <c r="G118" s="131"/>
      <c r="H118" s="149"/>
      <c r="I118" s="149"/>
      <c r="J118" s="149"/>
      <c r="K118" s="149"/>
    </row>
    <row r="119" spans="5:11" ht="41" customHeight="1" x14ac:dyDescent="0.55000000000000004">
      <c r="E119" s="147"/>
      <c r="F119" s="131"/>
      <c r="G119" s="131"/>
      <c r="H119" s="149"/>
      <c r="I119" s="149"/>
      <c r="J119" s="149"/>
      <c r="K119" s="149"/>
    </row>
    <row r="120" spans="5:11" ht="41" customHeight="1" x14ac:dyDescent="0.55000000000000004">
      <c r="E120" s="147"/>
      <c r="F120" s="131"/>
      <c r="G120" s="131"/>
      <c r="H120" s="149"/>
      <c r="I120" s="149"/>
      <c r="J120" s="149"/>
      <c r="K120" s="149"/>
    </row>
    <row r="121" spans="5:11" ht="41" customHeight="1" x14ac:dyDescent="0.55000000000000004">
      <c r="E121" s="147"/>
      <c r="F121" s="131"/>
      <c r="G121" s="131"/>
      <c r="H121" s="149"/>
      <c r="I121" s="149"/>
      <c r="J121" s="149"/>
      <c r="K121" s="149"/>
    </row>
    <row r="122" spans="5:11" ht="41" customHeight="1" x14ac:dyDescent="0.55000000000000004">
      <c r="E122" s="147"/>
      <c r="F122" s="131"/>
      <c r="G122" s="131"/>
      <c r="H122" s="149"/>
      <c r="I122" s="149"/>
      <c r="J122" s="149"/>
      <c r="K122" s="149"/>
    </row>
    <row r="123" spans="5:11" ht="41" customHeight="1" x14ac:dyDescent="0.55000000000000004">
      <c r="E123" s="147"/>
      <c r="F123" s="131"/>
      <c r="G123" s="131"/>
      <c r="H123" s="149"/>
      <c r="I123" s="149"/>
      <c r="J123" s="149"/>
      <c r="K123" s="149"/>
    </row>
    <row r="124" spans="5:11" ht="41" customHeight="1" x14ac:dyDescent="0.55000000000000004">
      <c r="E124" s="147"/>
      <c r="F124" s="131"/>
      <c r="G124" s="131"/>
      <c r="H124" s="149"/>
      <c r="I124" s="149"/>
      <c r="J124" s="149"/>
      <c r="K124" s="149"/>
    </row>
    <row r="125" spans="5:11" ht="41" customHeight="1" x14ac:dyDescent="0.55000000000000004">
      <c r="E125" s="147"/>
      <c r="F125" s="131"/>
      <c r="G125" s="131"/>
      <c r="H125" s="149"/>
      <c r="I125" s="149"/>
      <c r="J125" s="149"/>
      <c r="K125" s="149"/>
    </row>
    <row r="126" spans="5:11" ht="41" customHeight="1" x14ac:dyDescent="0.55000000000000004">
      <c r="E126" s="147"/>
      <c r="F126" s="131"/>
      <c r="G126" s="131"/>
      <c r="H126" s="149"/>
      <c r="I126" s="149"/>
      <c r="J126" s="149"/>
      <c r="K126" s="149"/>
    </row>
    <row r="127" spans="5:11" ht="41" customHeight="1" x14ac:dyDescent="0.55000000000000004">
      <c r="E127" s="147"/>
      <c r="F127" s="131"/>
      <c r="G127" s="131"/>
      <c r="H127" s="149"/>
      <c r="I127" s="149"/>
      <c r="J127" s="149"/>
      <c r="K127" s="149"/>
    </row>
    <row r="128" spans="5:11" ht="41" customHeight="1" x14ac:dyDescent="0.55000000000000004">
      <c r="E128" s="147"/>
      <c r="F128" s="131"/>
      <c r="G128" s="131"/>
      <c r="H128" s="149"/>
      <c r="I128" s="149"/>
      <c r="J128" s="149"/>
      <c r="K128" s="149"/>
    </row>
    <row r="129" spans="5:11" ht="41" customHeight="1" x14ac:dyDescent="0.55000000000000004">
      <c r="E129" s="147"/>
      <c r="F129" s="131"/>
      <c r="G129" s="131"/>
      <c r="H129" s="149"/>
      <c r="I129" s="149"/>
      <c r="J129" s="149"/>
      <c r="K129" s="149"/>
    </row>
    <row r="130" spans="5:11" ht="41" customHeight="1" x14ac:dyDescent="0.55000000000000004">
      <c r="E130" s="147"/>
      <c r="F130" s="131"/>
      <c r="G130" s="131"/>
      <c r="H130" s="149"/>
      <c r="I130" s="149"/>
      <c r="J130" s="149"/>
      <c r="K130" s="149"/>
    </row>
    <row r="131" spans="5:11" ht="41" customHeight="1" x14ac:dyDescent="0.55000000000000004">
      <c r="E131" s="147"/>
      <c r="F131" s="131"/>
      <c r="G131" s="131"/>
      <c r="H131" s="149"/>
      <c r="I131" s="149"/>
      <c r="J131" s="149"/>
      <c r="K131" s="149"/>
    </row>
    <row r="132" spans="5:11" ht="41" customHeight="1" x14ac:dyDescent="0.55000000000000004">
      <c r="E132" s="147"/>
      <c r="F132" s="131"/>
      <c r="G132" s="131"/>
      <c r="H132" s="149"/>
      <c r="I132" s="149"/>
      <c r="J132" s="149"/>
      <c r="K132" s="149"/>
    </row>
    <row r="133" spans="5:11" ht="41" customHeight="1" x14ac:dyDescent="0.55000000000000004">
      <c r="E133" s="147"/>
      <c r="F133" s="131"/>
      <c r="G133" s="131"/>
      <c r="H133" s="149"/>
      <c r="I133" s="149"/>
      <c r="J133" s="149"/>
      <c r="K133" s="149"/>
    </row>
    <row r="134" spans="5:11" ht="41" customHeight="1" x14ac:dyDescent="0.55000000000000004">
      <c r="E134" s="147"/>
      <c r="F134" s="131"/>
      <c r="G134" s="131"/>
      <c r="H134" s="149"/>
      <c r="I134" s="149"/>
      <c r="J134" s="149"/>
      <c r="K134" s="149"/>
    </row>
    <row r="135" spans="5:11" ht="41" customHeight="1" x14ac:dyDescent="0.55000000000000004">
      <c r="E135" s="147"/>
      <c r="F135" s="131"/>
      <c r="G135" s="131"/>
      <c r="H135" s="149"/>
      <c r="I135" s="149"/>
      <c r="J135" s="149"/>
      <c r="K135" s="149"/>
    </row>
    <row r="136" spans="5:11" ht="41" customHeight="1" x14ac:dyDescent="0.55000000000000004">
      <c r="E136" s="147"/>
      <c r="F136" s="131"/>
      <c r="G136" s="131"/>
      <c r="H136" s="149"/>
      <c r="I136" s="149"/>
      <c r="J136" s="149"/>
      <c r="K136" s="149"/>
    </row>
    <row r="137" spans="5:11" ht="41" customHeight="1" x14ac:dyDescent="0.55000000000000004">
      <c r="E137" s="147"/>
      <c r="F137" s="131"/>
      <c r="G137" s="131"/>
      <c r="H137" s="149"/>
      <c r="I137" s="149"/>
      <c r="J137" s="149"/>
      <c r="K137" s="149"/>
    </row>
    <row r="138" spans="5:11" ht="41" customHeight="1" x14ac:dyDescent="0.55000000000000004">
      <c r="E138" s="147"/>
      <c r="F138" s="131"/>
      <c r="G138" s="131"/>
      <c r="H138" s="149"/>
      <c r="I138" s="149"/>
      <c r="J138" s="149"/>
      <c r="K138" s="149"/>
    </row>
    <row r="139" spans="5:11" ht="41" customHeight="1" x14ac:dyDescent="0.55000000000000004">
      <c r="E139" s="147"/>
      <c r="F139" s="131"/>
      <c r="G139" s="131"/>
      <c r="H139" s="149"/>
      <c r="I139" s="149"/>
      <c r="J139" s="149"/>
      <c r="K139" s="149"/>
    </row>
    <row r="140" spans="5:11" ht="41" customHeight="1" x14ac:dyDescent="0.55000000000000004">
      <c r="E140" s="147"/>
      <c r="F140" s="131"/>
      <c r="G140" s="131"/>
      <c r="H140" s="149"/>
      <c r="I140" s="149"/>
      <c r="J140" s="149"/>
      <c r="K140" s="149"/>
    </row>
    <row r="141" spans="5:11" ht="41" customHeight="1" x14ac:dyDescent="0.55000000000000004">
      <c r="E141" s="147"/>
      <c r="F141" s="131"/>
      <c r="G141" s="131"/>
      <c r="H141" s="149"/>
      <c r="I141" s="149"/>
      <c r="J141" s="149"/>
      <c r="K141" s="149"/>
    </row>
    <row r="142" spans="5:11" ht="41" customHeight="1" x14ac:dyDescent="0.55000000000000004">
      <c r="E142" s="147"/>
      <c r="F142" s="131"/>
      <c r="G142" s="131"/>
      <c r="H142" s="149"/>
      <c r="I142" s="149"/>
      <c r="J142" s="149"/>
      <c r="K142" s="149"/>
    </row>
    <row r="143" spans="5:11" ht="41" customHeight="1" x14ac:dyDescent="0.55000000000000004">
      <c r="E143" s="147"/>
      <c r="F143" s="131"/>
      <c r="G143" s="131"/>
      <c r="H143" s="149"/>
      <c r="I143" s="149"/>
      <c r="J143" s="149"/>
      <c r="K143" s="149"/>
    </row>
    <row r="144" spans="5:11" ht="41" customHeight="1" x14ac:dyDescent="0.55000000000000004">
      <c r="E144" s="147"/>
      <c r="F144" s="131"/>
      <c r="G144" s="131"/>
      <c r="H144" s="149"/>
      <c r="I144" s="149"/>
      <c r="J144" s="149"/>
      <c r="K144" s="149"/>
    </row>
    <row r="145" spans="5:11" ht="41" customHeight="1" x14ac:dyDescent="0.55000000000000004">
      <c r="E145" s="147"/>
      <c r="F145" s="131"/>
      <c r="G145" s="131"/>
      <c r="H145" s="149"/>
      <c r="I145" s="149"/>
      <c r="J145" s="149"/>
      <c r="K145" s="149"/>
    </row>
    <row r="146" spans="5:11" ht="41" customHeight="1" x14ac:dyDescent="0.55000000000000004">
      <c r="E146" s="147"/>
      <c r="F146" s="131"/>
      <c r="G146" s="131"/>
      <c r="H146" s="149"/>
      <c r="I146" s="149"/>
      <c r="J146" s="149"/>
      <c r="K146" s="149"/>
    </row>
    <row r="147" spans="5:11" ht="41" customHeight="1" x14ac:dyDescent="0.55000000000000004">
      <c r="E147" s="147"/>
      <c r="F147" s="131"/>
      <c r="G147" s="131"/>
      <c r="H147" s="149"/>
      <c r="I147" s="149"/>
      <c r="J147" s="149"/>
      <c r="K147" s="149"/>
    </row>
    <row r="148" spans="5:11" ht="41" customHeight="1" x14ac:dyDescent="0.55000000000000004">
      <c r="E148" s="147"/>
      <c r="F148" s="131"/>
      <c r="G148" s="131"/>
      <c r="H148" s="149"/>
      <c r="I148" s="149"/>
      <c r="J148" s="149"/>
      <c r="K148" s="149"/>
    </row>
    <row r="149" spans="5:11" ht="41" customHeight="1" x14ac:dyDescent="0.55000000000000004">
      <c r="E149" s="147"/>
      <c r="F149" s="131"/>
      <c r="G149" s="131"/>
      <c r="H149" s="149"/>
      <c r="I149" s="149"/>
      <c r="J149" s="149"/>
      <c r="K149" s="149"/>
    </row>
    <row r="150" spans="5:11" ht="41" customHeight="1" x14ac:dyDescent="0.55000000000000004">
      <c r="E150" s="147"/>
      <c r="F150" s="131"/>
      <c r="G150" s="131"/>
      <c r="H150" s="149"/>
      <c r="I150" s="149"/>
      <c r="J150" s="149"/>
      <c r="K150" s="149"/>
    </row>
    <row r="151" spans="5:11" ht="41" customHeight="1" x14ac:dyDescent="0.55000000000000004">
      <c r="E151" s="147"/>
      <c r="F151" s="131"/>
      <c r="G151" s="131"/>
      <c r="H151" s="149"/>
      <c r="I151" s="149"/>
      <c r="J151" s="149"/>
      <c r="K151" s="149"/>
    </row>
    <row r="152" spans="5:11" x14ac:dyDescent="0.55000000000000004">
      <c r="E152" s="147"/>
      <c r="F152" s="131"/>
      <c r="G152" s="131"/>
      <c r="H152" s="149"/>
      <c r="I152" s="149"/>
      <c r="J152" s="149"/>
      <c r="K152" s="149"/>
    </row>
    <row r="153" spans="5:11" x14ac:dyDescent="0.55000000000000004">
      <c r="E153" s="147"/>
      <c r="F153" s="131"/>
      <c r="G153" s="131"/>
      <c r="H153" s="149"/>
      <c r="I153" s="149"/>
      <c r="J153" s="149"/>
      <c r="K153" s="149"/>
    </row>
    <row r="154" spans="5:11" x14ac:dyDescent="0.55000000000000004">
      <c r="E154" s="147"/>
      <c r="F154" s="131"/>
      <c r="G154" s="131"/>
      <c r="H154" s="149"/>
      <c r="I154" s="149"/>
      <c r="J154" s="149"/>
      <c r="K154" s="149"/>
    </row>
    <row r="155" spans="5:11" x14ac:dyDescent="0.55000000000000004">
      <c r="E155" s="147"/>
      <c r="F155" s="131"/>
      <c r="G155" s="131"/>
      <c r="H155" s="149"/>
      <c r="I155" s="149"/>
      <c r="J155" s="149"/>
      <c r="K155" s="149"/>
    </row>
    <row r="156" spans="5:11" x14ac:dyDescent="0.55000000000000004">
      <c r="E156" s="147"/>
      <c r="F156" s="131"/>
      <c r="G156" s="131"/>
      <c r="H156" s="149"/>
      <c r="I156" s="149"/>
      <c r="J156" s="149"/>
      <c r="K156" s="149"/>
    </row>
    <row r="157" spans="5:11" x14ac:dyDescent="0.55000000000000004">
      <c r="E157" s="147"/>
      <c r="F157" s="131"/>
      <c r="G157" s="131"/>
      <c r="H157" s="149"/>
      <c r="I157" s="149"/>
      <c r="J157" s="149"/>
      <c r="K157" s="149"/>
    </row>
    <row r="158" spans="5:11" x14ac:dyDescent="0.55000000000000004">
      <c r="E158" s="147"/>
      <c r="F158" s="131"/>
      <c r="G158" s="131"/>
      <c r="H158" s="149"/>
      <c r="I158" s="149"/>
      <c r="J158" s="149"/>
      <c r="K158" s="149"/>
    </row>
    <row r="159" spans="5:11" x14ac:dyDescent="0.55000000000000004">
      <c r="E159" s="147"/>
      <c r="F159" s="131"/>
      <c r="G159" s="131"/>
      <c r="H159" s="149"/>
      <c r="I159" s="149"/>
      <c r="J159" s="149"/>
      <c r="K159" s="149"/>
    </row>
    <row r="160" spans="5:11" x14ac:dyDescent="0.55000000000000004">
      <c r="E160" s="147"/>
      <c r="F160" s="131"/>
      <c r="G160" s="131"/>
      <c r="H160" s="149"/>
      <c r="I160" s="149"/>
      <c r="J160" s="149"/>
      <c r="K160" s="149"/>
    </row>
    <row r="161" spans="5:11" x14ac:dyDescent="0.55000000000000004">
      <c r="E161" s="147"/>
      <c r="F161" s="131"/>
      <c r="G161" s="131"/>
      <c r="H161" s="149"/>
      <c r="I161" s="149"/>
      <c r="J161" s="149"/>
      <c r="K161" s="149"/>
    </row>
    <row r="162" spans="5:11" x14ac:dyDescent="0.55000000000000004">
      <c r="E162" s="147"/>
      <c r="F162" s="131"/>
      <c r="G162" s="131"/>
      <c r="H162" s="149"/>
      <c r="I162" s="149"/>
      <c r="J162" s="149"/>
      <c r="K162" s="149"/>
    </row>
    <row r="163" spans="5:11" x14ac:dyDescent="0.55000000000000004">
      <c r="E163" s="147"/>
      <c r="F163" s="131"/>
      <c r="G163" s="131"/>
      <c r="H163" s="149"/>
      <c r="I163" s="149"/>
      <c r="J163" s="149"/>
      <c r="K163" s="149"/>
    </row>
    <row r="164" spans="5:11" x14ac:dyDescent="0.55000000000000004">
      <c r="E164" s="147"/>
      <c r="F164" s="131"/>
      <c r="G164" s="131"/>
      <c r="H164" s="149"/>
      <c r="I164" s="149"/>
      <c r="J164" s="149"/>
      <c r="K164" s="149"/>
    </row>
    <row r="165" spans="5:11" x14ac:dyDescent="0.55000000000000004">
      <c r="E165" s="147"/>
      <c r="F165" s="131"/>
      <c r="G165" s="131"/>
      <c r="H165" s="149"/>
      <c r="I165" s="149"/>
      <c r="J165" s="149"/>
      <c r="K165" s="149"/>
    </row>
    <row r="166" spans="5:11" x14ac:dyDescent="0.55000000000000004">
      <c r="E166" s="147"/>
      <c r="F166" s="131"/>
      <c r="G166" s="131"/>
      <c r="H166" s="149"/>
      <c r="I166" s="149"/>
      <c r="J166" s="149"/>
      <c r="K166" s="149"/>
    </row>
    <row r="167" spans="5:11" x14ac:dyDescent="0.55000000000000004">
      <c r="E167" s="147"/>
      <c r="F167" s="131"/>
      <c r="G167" s="131"/>
      <c r="H167" s="149"/>
      <c r="I167" s="149"/>
      <c r="J167" s="149"/>
      <c r="K167" s="149"/>
    </row>
    <row r="168" spans="5:11" x14ac:dyDescent="0.55000000000000004">
      <c r="E168" s="147"/>
      <c r="F168" s="131"/>
      <c r="G168" s="131"/>
      <c r="H168" s="149"/>
      <c r="I168" s="149"/>
      <c r="J168" s="149"/>
      <c r="K168" s="149"/>
    </row>
    <row r="169" spans="5:11" x14ac:dyDescent="0.55000000000000004">
      <c r="E169" s="147"/>
      <c r="F169" s="131"/>
      <c r="G169" s="131"/>
      <c r="H169" s="149"/>
      <c r="I169" s="149"/>
      <c r="J169" s="149"/>
      <c r="K169" s="149"/>
    </row>
    <row r="170" spans="5:11" x14ac:dyDescent="0.55000000000000004">
      <c r="E170" s="147"/>
      <c r="F170" s="131"/>
      <c r="G170" s="131"/>
      <c r="H170" s="149"/>
      <c r="I170" s="149"/>
      <c r="J170" s="149"/>
      <c r="K170" s="149"/>
    </row>
    <row r="171" spans="5:11" x14ac:dyDescent="0.55000000000000004">
      <c r="E171" s="147"/>
      <c r="F171" s="131"/>
      <c r="G171" s="131"/>
      <c r="H171" s="149"/>
      <c r="I171" s="149"/>
      <c r="J171" s="149"/>
      <c r="K171" s="149"/>
    </row>
    <row r="172" spans="5:11" x14ac:dyDescent="0.55000000000000004">
      <c r="E172" s="147"/>
      <c r="F172" s="131"/>
      <c r="G172" s="131"/>
      <c r="H172" s="149"/>
      <c r="I172" s="149"/>
      <c r="J172" s="149"/>
      <c r="K172" s="149"/>
    </row>
    <row r="173" spans="5:11" x14ac:dyDescent="0.55000000000000004">
      <c r="E173" s="147"/>
      <c r="F173" s="131"/>
      <c r="G173" s="131"/>
      <c r="H173" s="149"/>
      <c r="I173" s="149"/>
      <c r="J173" s="149"/>
      <c r="K173" s="149"/>
    </row>
    <row r="174" spans="5:11" x14ac:dyDescent="0.55000000000000004">
      <c r="E174" s="147"/>
      <c r="F174" s="131"/>
      <c r="G174" s="131"/>
      <c r="H174" s="149"/>
      <c r="I174" s="149"/>
      <c r="J174" s="149"/>
      <c r="K174" s="149"/>
    </row>
    <row r="175" spans="5:11" x14ac:dyDescent="0.55000000000000004">
      <c r="E175" s="147"/>
      <c r="F175" s="131"/>
      <c r="G175" s="131"/>
      <c r="H175" s="149"/>
      <c r="I175" s="149"/>
      <c r="J175" s="149"/>
      <c r="K175" s="149"/>
    </row>
    <row r="176" spans="5:11" x14ac:dyDescent="0.55000000000000004">
      <c r="E176" s="147"/>
      <c r="F176" s="131"/>
      <c r="G176" s="131"/>
      <c r="H176" s="149"/>
      <c r="I176" s="149"/>
      <c r="J176" s="149"/>
      <c r="K176" s="149"/>
    </row>
    <row r="177" spans="5:11" x14ac:dyDescent="0.55000000000000004">
      <c r="E177" s="147"/>
      <c r="F177" s="131"/>
      <c r="G177" s="131"/>
      <c r="H177" s="149"/>
      <c r="I177" s="149"/>
      <c r="J177" s="149"/>
      <c r="K177" s="149"/>
    </row>
    <row r="178" spans="5:11" x14ac:dyDescent="0.55000000000000004">
      <c r="E178" s="147"/>
      <c r="F178" s="131"/>
      <c r="G178" s="131"/>
      <c r="H178" s="149"/>
      <c r="I178" s="149"/>
      <c r="J178" s="149"/>
      <c r="K178" s="149"/>
    </row>
    <row r="179" spans="5:11" x14ac:dyDescent="0.55000000000000004">
      <c r="E179" s="147"/>
      <c r="F179" s="131"/>
      <c r="G179" s="131"/>
      <c r="H179" s="149"/>
      <c r="I179" s="149"/>
      <c r="J179" s="149"/>
      <c r="K179" s="149"/>
    </row>
    <row r="180" spans="5:11" x14ac:dyDescent="0.55000000000000004">
      <c r="E180" s="147"/>
      <c r="F180" s="131"/>
      <c r="G180" s="131"/>
      <c r="H180" s="149"/>
      <c r="I180" s="149"/>
      <c r="J180" s="149"/>
      <c r="K180" s="149"/>
    </row>
    <row r="181" spans="5:11" x14ac:dyDescent="0.55000000000000004">
      <c r="E181" s="147"/>
      <c r="F181" s="131"/>
      <c r="G181" s="131"/>
      <c r="H181" s="149"/>
      <c r="I181" s="149"/>
      <c r="J181" s="149"/>
      <c r="K181" s="149"/>
    </row>
    <row r="182" spans="5:11" x14ac:dyDescent="0.55000000000000004">
      <c r="E182" s="147"/>
      <c r="F182" s="131"/>
      <c r="G182" s="131"/>
      <c r="H182" s="149"/>
      <c r="I182" s="149"/>
      <c r="J182" s="149"/>
      <c r="K182" s="149"/>
    </row>
    <row r="183" spans="5:11" x14ac:dyDescent="0.55000000000000004">
      <c r="E183" s="147"/>
      <c r="F183" s="131"/>
      <c r="G183" s="131"/>
      <c r="H183" s="149"/>
      <c r="I183" s="149"/>
      <c r="J183" s="149"/>
      <c r="K183" s="149"/>
    </row>
    <row r="184" spans="5:11" x14ac:dyDescent="0.55000000000000004">
      <c r="E184" s="147"/>
      <c r="F184" s="131"/>
      <c r="G184" s="131"/>
      <c r="H184" s="149"/>
      <c r="I184" s="149"/>
      <c r="J184" s="149"/>
      <c r="K184" s="149"/>
    </row>
    <row r="185" spans="5:11" x14ac:dyDescent="0.55000000000000004">
      <c r="E185" s="147"/>
      <c r="F185" s="131"/>
      <c r="G185" s="131"/>
      <c r="H185" s="149"/>
      <c r="I185" s="149"/>
      <c r="J185" s="149"/>
      <c r="K185" s="149"/>
    </row>
    <row r="186" spans="5:11" x14ac:dyDescent="0.55000000000000004">
      <c r="E186" s="147"/>
      <c r="F186" s="131"/>
      <c r="G186" s="131"/>
      <c r="H186" s="149"/>
      <c r="I186" s="149"/>
      <c r="J186" s="149"/>
      <c r="K186" s="149"/>
    </row>
    <row r="187" spans="5:11" x14ac:dyDescent="0.55000000000000004">
      <c r="E187" s="147"/>
      <c r="F187" s="131"/>
      <c r="G187" s="131"/>
      <c r="H187" s="149"/>
      <c r="I187" s="149"/>
      <c r="J187" s="149"/>
      <c r="K187" s="149"/>
    </row>
    <row r="188" spans="5:11" x14ac:dyDescent="0.55000000000000004">
      <c r="E188" s="147"/>
      <c r="F188" s="131"/>
      <c r="G188" s="131"/>
      <c r="H188" s="149"/>
      <c r="I188" s="149"/>
      <c r="J188" s="149"/>
      <c r="K188" s="149"/>
    </row>
    <row r="189" spans="5:11" x14ac:dyDescent="0.55000000000000004">
      <c r="E189" s="147"/>
      <c r="F189" s="131"/>
      <c r="G189" s="131"/>
      <c r="H189" s="149"/>
      <c r="I189" s="149"/>
      <c r="J189" s="149"/>
      <c r="K189" s="149"/>
    </row>
    <row r="190" spans="5:11" x14ac:dyDescent="0.55000000000000004">
      <c r="E190" s="147"/>
      <c r="F190" s="131"/>
      <c r="G190" s="131"/>
      <c r="H190" s="149"/>
      <c r="I190" s="149"/>
      <c r="J190" s="149"/>
      <c r="K190" s="149"/>
    </row>
    <row r="191" spans="5:11" x14ac:dyDescent="0.55000000000000004">
      <c r="E191" s="147"/>
      <c r="F191" s="131"/>
      <c r="G191" s="131"/>
      <c r="H191" s="149"/>
      <c r="I191" s="149"/>
      <c r="J191" s="149"/>
      <c r="K191" s="149"/>
    </row>
    <row r="192" spans="5:11" x14ac:dyDescent="0.55000000000000004">
      <c r="E192" s="147"/>
      <c r="F192" s="131"/>
      <c r="G192" s="131"/>
      <c r="H192" s="149"/>
      <c r="I192" s="149"/>
      <c r="J192" s="149"/>
      <c r="K192" s="149"/>
    </row>
    <row r="193" spans="5:11" x14ac:dyDescent="0.55000000000000004">
      <c r="E193" s="147"/>
      <c r="F193" s="131"/>
      <c r="G193" s="131"/>
      <c r="H193" s="149"/>
      <c r="I193" s="149"/>
      <c r="J193" s="149"/>
      <c r="K193" s="149"/>
    </row>
    <row r="194" spans="5:11" x14ac:dyDescent="0.55000000000000004">
      <c r="E194" s="147"/>
      <c r="F194" s="131"/>
      <c r="G194" s="131"/>
      <c r="H194" s="149"/>
      <c r="I194" s="149"/>
      <c r="J194" s="149"/>
      <c r="K194" s="149"/>
    </row>
    <row r="195" spans="5:11" x14ac:dyDescent="0.55000000000000004">
      <c r="E195" s="147"/>
      <c r="F195" s="131"/>
      <c r="G195" s="131"/>
      <c r="H195" s="149"/>
      <c r="I195" s="149"/>
      <c r="J195" s="149"/>
      <c r="K195" s="149"/>
    </row>
    <row r="196" spans="5:11" x14ac:dyDescent="0.55000000000000004">
      <c r="E196" s="147"/>
      <c r="F196" s="131"/>
      <c r="G196" s="131"/>
      <c r="H196" s="149"/>
      <c r="I196" s="149"/>
      <c r="J196" s="149"/>
      <c r="K196" s="149"/>
    </row>
    <row r="197" spans="5:11" x14ac:dyDescent="0.55000000000000004">
      <c r="E197" s="147"/>
      <c r="F197" s="131"/>
      <c r="G197" s="131"/>
      <c r="H197" s="149"/>
      <c r="I197" s="149"/>
      <c r="J197" s="149"/>
      <c r="K197" s="149"/>
    </row>
    <row r="198" spans="5:11" x14ac:dyDescent="0.55000000000000004">
      <c r="E198" s="147"/>
      <c r="F198" s="131"/>
      <c r="G198" s="131"/>
      <c r="H198" s="149"/>
      <c r="I198" s="149"/>
      <c r="J198" s="149"/>
      <c r="K198" s="149"/>
    </row>
    <row r="199" spans="5:11" x14ac:dyDescent="0.55000000000000004">
      <c r="E199" s="147"/>
      <c r="F199" s="131"/>
      <c r="G199" s="131"/>
      <c r="H199" s="149"/>
      <c r="I199" s="149"/>
      <c r="J199" s="149"/>
      <c r="K199" s="149"/>
    </row>
    <row r="200" spans="5:11" x14ac:dyDescent="0.55000000000000004">
      <c r="E200" s="147"/>
      <c r="F200" s="131"/>
      <c r="G200" s="131"/>
      <c r="H200" s="149"/>
      <c r="I200" s="149"/>
      <c r="J200" s="149"/>
      <c r="K200" s="149"/>
    </row>
    <row r="201" spans="5:11" x14ac:dyDescent="0.55000000000000004">
      <c r="E201" s="147"/>
      <c r="F201" s="131"/>
      <c r="G201" s="131"/>
      <c r="H201" s="149"/>
      <c r="I201" s="149"/>
      <c r="J201" s="149"/>
      <c r="K201" s="149"/>
    </row>
    <row r="202" spans="5:11" x14ac:dyDescent="0.55000000000000004">
      <c r="E202" s="147"/>
      <c r="F202" s="131"/>
      <c r="G202" s="131"/>
      <c r="H202" s="149"/>
      <c r="I202" s="149"/>
      <c r="J202" s="149"/>
      <c r="K202" s="149"/>
    </row>
    <row r="203" spans="5:11" x14ac:dyDescent="0.55000000000000004">
      <c r="E203" s="147"/>
      <c r="F203" s="131"/>
      <c r="G203" s="131"/>
      <c r="H203" s="149"/>
      <c r="I203" s="149"/>
      <c r="J203" s="149"/>
      <c r="K203" s="149"/>
    </row>
    <row r="204" spans="5:11" x14ac:dyDescent="0.55000000000000004">
      <c r="E204" s="147"/>
      <c r="F204" s="131"/>
      <c r="G204" s="131"/>
      <c r="H204" s="149"/>
      <c r="I204" s="149"/>
      <c r="J204" s="149"/>
      <c r="K204" s="149"/>
    </row>
    <row r="205" spans="5:11" x14ac:dyDescent="0.55000000000000004">
      <c r="E205" s="147"/>
      <c r="F205" s="131"/>
      <c r="G205" s="131"/>
      <c r="H205" s="149"/>
      <c r="I205" s="149"/>
      <c r="J205" s="149"/>
      <c r="K205" s="149"/>
    </row>
    <row r="206" spans="5:11" x14ac:dyDescent="0.55000000000000004">
      <c r="E206" s="147"/>
      <c r="F206" s="131"/>
      <c r="G206" s="131"/>
      <c r="H206" s="149"/>
      <c r="I206" s="149"/>
      <c r="J206" s="149"/>
      <c r="K206" s="149"/>
    </row>
    <row r="207" spans="5:11" x14ac:dyDescent="0.55000000000000004">
      <c r="E207" s="147"/>
      <c r="F207" s="131"/>
      <c r="G207" s="131"/>
      <c r="H207" s="149"/>
      <c r="I207" s="149"/>
      <c r="J207" s="149"/>
      <c r="K207" s="149"/>
    </row>
    <row r="208" spans="5:11" x14ac:dyDescent="0.55000000000000004">
      <c r="E208" s="147"/>
      <c r="F208" s="131"/>
      <c r="G208" s="131"/>
      <c r="H208" s="149"/>
      <c r="I208" s="149"/>
      <c r="J208" s="149"/>
      <c r="K208" s="149"/>
    </row>
    <row r="209" spans="5:11" x14ac:dyDescent="0.55000000000000004">
      <c r="E209" s="147"/>
      <c r="F209" s="131"/>
      <c r="G209" s="131"/>
      <c r="H209" s="149"/>
      <c r="I209" s="149"/>
      <c r="J209" s="149"/>
      <c r="K209" s="149"/>
    </row>
    <row r="210" spans="5:11" x14ac:dyDescent="0.55000000000000004">
      <c r="E210" s="147"/>
      <c r="F210" s="131"/>
      <c r="G210" s="131"/>
      <c r="H210" s="149"/>
      <c r="I210" s="149"/>
      <c r="J210" s="149"/>
      <c r="K210" s="149"/>
    </row>
    <row r="211" spans="5:11" x14ac:dyDescent="0.55000000000000004">
      <c r="E211" s="147"/>
      <c r="F211" s="131"/>
      <c r="G211" s="131"/>
      <c r="H211" s="149"/>
      <c r="I211" s="149"/>
      <c r="J211" s="149"/>
      <c r="K211" s="149"/>
    </row>
    <row r="212" spans="5:11" x14ac:dyDescent="0.55000000000000004">
      <c r="E212" s="147"/>
      <c r="F212" s="131"/>
      <c r="G212" s="131"/>
      <c r="H212" s="149"/>
      <c r="I212" s="149"/>
      <c r="J212" s="149"/>
      <c r="K212" s="149"/>
    </row>
    <row r="213" spans="5:11" x14ac:dyDescent="0.55000000000000004">
      <c r="E213" s="147"/>
      <c r="F213" s="131"/>
      <c r="G213" s="131"/>
      <c r="H213" s="149"/>
      <c r="I213" s="149"/>
      <c r="J213" s="149"/>
      <c r="K213" s="149"/>
    </row>
    <row r="214" spans="5:11" x14ac:dyDescent="0.55000000000000004">
      <c r="E214" s="147"/>
      <c r="F214" s="131"/>
      <c r="G214" s="131"/>
      <c r="H214" s="149"/>
      <c r="I214" s="149"/>
      <c r="J214" s="149"/>
      <c r="K214" s="149"/>
    </row>
    <row r="215" spans="5:11" x14ac:dyDescent="0.55000000000000004">
      <c r="E215" s="147"/>
      <c r="F215" s="131"/>
      <c r="G215" s="131"/>
      <c r="H215" s="149"/>
      <c r="I215" s="149"/>
      <c r="J215" s="149"/>
      <c r="K215" s="149"/>
    </row>
    <row r="216" spans="5:11" x14ac:dyDescent="0.55000000000000004">
      <c r="E216" s="147"/>
      <c r="F216" s="131"/>
      <c r="G216" s="131"/>
      <c r="H216" s="149"/>
      <c r="I216" s="149"/>
      <c r="J216" s="149"/>
      <c r="K216" s="149"/>
    </row>
    <row r="217" spans="5:11" x14ac:dyDescent="0.55000000000000004">
      <c r="E217" s="147"/>
      <c r="F217" s="131"/>
      <c r="G217" s="131"/>
      <c r="H217" s="149"/>
      <c r="I217" s="149"/>
      <c r="J217" s="149"/>
      <c r="K217" s="149"/>
    </row>
    <row r="218" spans="5:11" x14ac:dyDescent="0.55000000000000004">
      <c r="E218" s="147"/>
      <c r="F218" s="131"/>
      <c r="G218" s="131"/>
      <c r="H218" s="149"/>
      <c r="I218" s="149"/>
      <c r="J218" s="149"/>
      <c r="K218" s="149"/>
    </row>
    <row r="219" spans="5:11" x14ac:dyDescent="0.55000000000000004">
      <c r="E219" s="147"/>
      <c r="F219" s="131"/>
      <c r="G219" s="131"/>
      <c r="H219" s="149"/>
      <c r="I219" s="149"/>
      <c r="J219" s="149"/>
      <c r="K219" s="149"/>
    </row>
    <row r="220" spans="5:11" x14ac:dyDescent="0.55000000000000004">
      <c r="E220" s="147"/>
      <c r="F220" s="131"/>
      <c r="G220" s="131"/>
      <c r="H220" s="149"/>
      <c r="I220" s="149"/>
      <c r="J220" s="149"/>
      <c r="K220" s="149"/>
    </row>
    <row r="221" spans="5:11" x14ac:dyDescent="0.55000000000000004">
      <c r="E221" s="147"/>
      <c r="F221" s="131"/>
      <c r="G221" s="131"/>
      <c r="H221" s="149"/>
      <c r="I221" s="149"/>
      <c r="J221" s="149"/>
      <c r="K221" s="149"/>
    </row>
    <row r="222" spans="5:11" x14ac:dyDescent="0.55000000000000004">
      <c r="E222" s="147"/>
      <c r="F222" s="131"/>
      <c r="G222" s="131"/>
      <c r="H222" s="149"/>
      <c r="I222" s="149"/>
      <c r="J222" s="149"/>
      <c r="K222" s="149"/>
    </row>
    <row r="223" spans="5:11" x14ac:dyDescent="0.55000000000000004">
      <c r="E223" s="147"/>
      <c r="F223" s="131"/>
      <c r="G223" s="131"/>
      <c r="H223" s="149"/>
      <c r="I223" s="149"/>
      <c r="J223" s="149"/>
      <c r="K223" s="149"/>
    </row>
    <row r="224" spans="5:11" x14ac:dyDescent="0.55000000000000004">
      <c r="E224" s="147"/>
      <c r="F224" s="131"/>
      <c r="G224" s="131"/>
      <c r="H224" s="149"/>
      <c r="I224" s="149"/>
      <c r="J224" s="149"/>
      <c r="K224" s="149"/>
    </row>
    <row r="225" spans="5:11" x14ac:dyDescent="0.55000000000000004">
      <c r="E225" s="147"/>
      <c r="F225" s="131"/>
      <c r="G225" s="131"/>
      <c r="H225" s="149"/>
      <c r="I225" s="149"/>
      <c r="J225" s="149"/>
      <c r="K225" s="149"/>
    </row>
    <row r="226" spans="5:11" x14ac:dyDescent="0.55000000000000004">
      <c r="E226" s="147"/>
      <c r="F226" s="131"/>
      <c r="G226" s="131"/>
      <c r="H226" s="149"/>
      <c r="I226" s="149"/>
      <c r="J226" s="149"/>
      <c r="K226" s="149"/>
    </row>
    <row r="227" spans="5:11" x14ac:dyDescent="0.55000000000000004">
      <c r="E227" s="147"/>
      <c r="F227" s="131"/>
      <c r="G227" s="131"/>
      <c r="H227" s="149"/>
      <c r="I227" s="149"/>
      <c r="J227" s="149"/>
      <c r="K227" s="149"/>
    </row>
    <row r="228" spans="5:11" x14ac:dyDescent="0.55000000000000004">
      <c r="E228" s="147"/>
      <c r="F228" s="131"/>
      <c r="G228" s="131"/>
      <c r="H228" s="149"/>
      <c r="I228" s="149"/>
      <c r="J228" s="149"/>
      <c r="K228" s="149"/>
    </row>
    <row r="229" spans="5:11" x14ac:dyDescent="0.55000000000000004">
      <c r="E229" s="147"/>
      <c r="F229" s="131"/>
      <c r="G229" s="131"/>
      <c r="H229" s="149"/>
      <c r="I229" s="149"/>
      <c r="J229" s="149"/>
      <c r="K229" s="149"/>
    </row>
    <row r="230" spans="5:11" x14ac:dyDescent="0.55000000000000004">
      <c r="E230" s="147"/>
      <c r="F230" s="131"/>
      <c r="G230" s="131"/>
      <c r="H230" s="149"/>
      <c r="I230" s="149"/>
      <c r="J230" s="149"/>
      <c r="K230" s="149"/>
    </row>
    <row r="231" spans="5:11" x14ac:dyDescent="0.55000000000000004">
      <c r="E231" s="147"/>
      <c r="F231" s="131"/>
      <c r="G231" s="131"/>
      <c r="H231" s="149"/>
      <c r="I231" s="149"/>
      <c r="J231" s="149"/>
      <c r="K231" s="149"/>
    </row>
    <row r="232" spans="5:11" x14ac:dyDescent="0.55000000000000004">
      <c r="E232" s="147"/>
      <c r="F232" s="131"/>
      <c r="G232" s="131"/>
      <c r="H232" s="149"/>
      <c r="I232" s="149"/>
      <c r="J232" s="149"/>
      <c r="K232" s="149"/>
    </row>
    <row r="233" spans="5:11" x14ac:dyDescent="0.55000000000000004">
      <c r="E233" s="147"/>
      <c r="F233" s="131"/>
      <c r="G233" s="131"/>
      <c r="H233" s="149"/>
      <c r="I233" s="149"/>
      <c r="J233" s="149"/>
      <c r="K233" s="149"/>
    </row>
    <row r="234" spans="5:11" x14ac:dyDescent="0.55000000000000004">
      <c r="E234" s="147"/>
      <c r="F234" s="131"/>
      <c r="G234" s="131"/>
      <c r="H234" s="149"/>
      <c r="I234" s="149"/>
      <c r="J234" s="149"/>
      <c r="K234" s="149"/>
    </row>
    <row r="235" spans="5:11" x14ac:dyDescent="0.55000000000000004">
      <c r="E235" s="147"/>
      <c r="F235" s="131"/>
      <c r="G235" s="131"/>
      <c r="H235" s="149"/>
      <c r="I235" s="149"/>
      <c r="J235" s="149"/>
      <c r="K235" s="149"/>
    </row>
    <row r="236" spans="5:11" x14ac:dyDescent="0.55000000000000004">
      <c r="E236" s="147"/>
      <c r="F236" s="131"/>
      <c r="G236" s="131"/>
      <c r="H236" s="149"/>
      <c r="I236" s="149"/>
      <c r="J236" s="149"/>
      <c r="K236" s="149"/>
    </row>
    <row r="237" spans="5:11" x14ac:dyDescent="0.55000000000000004">
      <c r="E237" s="147"/>
      <c r="F237" s="131"/>
      <c r="G237" s="131"/>
      <c r="H237" s="149"/>
      <c r="I237" s="149"/>
      <c r="J237" s="149"/>
      <c r="K237" s="149"/>
    </row>
    <row r="238" spans="5:11" x14ac:dyDescent="0.55000000000000004">
      <c r="E238" s="147"/>
      <c r="F238" s="131"/>
      <c r="G238" s="131"/>
      <c r="H238" s="149"/>
      <c r="I238" s="149"/>
      <c r="J238" s="149"/>
      <c r="K238" s="149"/>
    </row>
    <row r="239" spans="5:11" x14ac:dyDescent="0.55000000000000004">
      <c r="E239" s="147"/>
      <c r="F239" s="131"/>
      <c r="G239" s="131"/>
      <c r="H239" s="149"/>
      <c r="I239" s="149"/>
      <c r="J239" s="149"/>
      <c r="K239" s="149"/>
    </row>
    <row r="240" spans="5:11" x14ac:dyDescent="0.55000000000000004">
      <c r="E240" s="147"/>
      <c r="F240" s="131"/>
      <c r="G240" s="131"/>
      <c r="H240" s="149"/>
      <c r="I240" s="149"/>
      <c r="J240" s="149"/>
      <c r="K240" s="149"/>
    </row>
    <row r="241" spans="5:11" x14ac:dyDescent="0.55000000000000004">
      <c r="E241" s="147"/>
      <c r="F241" s="131"/>
      <c r="G241" s="131"/>
      <c r="H241" s="149"/>
      <c r="I241" s="149"/>
      <c r="J241" s="149"/>
      <c r="K241" s="149"/>
    </row>
    <row r="242" spans="5:11" x14ac:dyDescent="0.55000000000000004">
      <c r="E242" s="147"/>
      <c r="F242" s="131"/>
      <c r="G242" s="131"/>
      <c r="H242" s="149"/>
      <c r="I242" s="149"/>
      <c r="J242" s="149"/>
      <c r="K242" s="149"/>
    </row>
    <row r="243" spans="5:11" x14ac:dyDescent="0.55000000000000004">
      <c r="E243" s="147"/>
      <c r="F243" s="131"/>
      <c r="G243" s="131"/>
      <c r="H243" s="149"/>
      <c r="I243" s="149"/>
      <c r="J243" s="149"/>
      <c r="K243" s="149"/>
    </row>
    <row r="244" spans="5:11" x14ac:dyDescent="0.55000000000000004">
      <c r="E244" s="147"/>
      <c r="F244" s="131"/>
      <c r="G244" s="131"/>
      <c r="H244" s="149"/>
      <c r="I244" s="149"/>
      <c r="J244" s="149"/>
      <c r="K244" s="149"/>
    </row>
    <row r="245" spans="5:11" x14ac:dyDescent="0.55000000000000004">
      <c r="E245" s="147"/>
      <c r="F245" s="131"/>
      <c r="G245" s="131"/>
      <c r="H245" s="149"/>
      <c r="I245" s="149"/>
      <c r="J245" s="149"/>
      <c r="K245" s="149"/>
    </row>
    <row r="246" spans="5:11" x14ac:dyDescent="0.55000000000000004">
      <c r="E246" s="147"/>
      <c r="F246" s="131"/>
      <c r="G246" s="131"/>
      <c r="H246" s="149"/>
      <c r="I246" s="149"/>
      <c r="J246" s="149"/>
      <c r="K246" s="149"/>
    </row>
    <row r="247" spans="5:11" x14ac:dyDescent="0.55000000000000004">
      <c r="E247" s="147"/>
      <c r="F247" s="131"/>
      <c r="G247" s="131"/>
      <c r="H247" s="149"/>
      <c r="I247" s="149"/>
      <c r="J247" s="149"/>
      <c r="K247" s="149"/>
    </row>
    <row r="248" spans="5:11" x14ac:dyDescent="0.55000000000000004">
      <c r="E248" s="147"/>
      <c r="F248" s="131"/>
      <c r="G248" s="131"/>
      <c r="H248" s="149"/>
      <c r="I248" s="149"/>
      <c r="J248" s="149"/>
      <c r="K248" s="149"/>
    </row>
    <row r="249" spans="5:11" x14ac:dyDescent="0.55000000000000004">
      <c r="E249" s="147"/>
      <c r="F249" s="131"/>
      <c r="G249" s="131"/>
      <c r="H249" s="149"/>
      <c r="I249" s="149"/>
      <c r="J249" s="149"/>
      <c r="K249" s="149"/>
    </row>
    <row r="250" spans="5:11" x14ac:dyDescent="0.55000000000000004">
      <c r="E250" s="147"/>
      <c r="F250" s="131"/>
      <c r="G250" s="131"/>
      <c r="H250" s="149"/>
      <c r="I250" s="149"/>
      <c r="J250" s="149"/>
      <c r="K250" s="149"/>
    </row>
    <row r="251" spans="5:11" x14ac:dyDescent="0.55000000000000004">
      <c r="E251" s="147"/>
      <c r="F251" s="131"/>
      <c r="G251" s="131"/>
      <c r="H251" s="149"/>
      <c r="I251" s="149"/>
      <c r="J251" s="149"/>
      <c r="K251" s="149"/>
    </row>
    <row r="252" spans="5:11" x14ac:dyDescent="0.55000000000000004">
      <c r="F252" s="145"/>
      <c r="G252" s="145"/>
      <c r="H252" s="152"/>
      <c r="I252" s="152"/>
      <c r="J252" s="152"/>
      <c r="K252" s="152"/>
    </row>
    <row r="253" spans="5:11" x14ac:dyDescent="0.55000000000000004">
      <c r="F253" s="145"/>
      <c r="G253" s="145"/>
      <c r="H253" s="152"/>
      <c r="I253" s="152"/>
      <c r="J253" s="152"/>
      <c r="K253" s="152"/>
    </row>
    <row r="254" spans="5:11" x14ac:dyDescent="0.55000000000000004">
      <c r="F254" s="145"/>
      <c r="G254" s="145"/>
      <c r="H254" s="152"/>
      <c r="I254" s="152"/>
      <c r="J254" s="152"/>
      <c r="K254" s="152"/>
    </row>
    <row r="255" spans="5:11" x14ac:dyDescent="0.55000000000000004">
      <c r="F255" s="145"/>
      <c r="G255" s="145"/>
      <c r="H255" s="152"/>
      <c r="I255" s="152"/>
      <c r="J255" s="152"/>
      <c r="K255" s="152"/>
    </row>
    <row r="256" spans="5:11" x14ac:dyDescent="0.55000000000000004">
      <c r="F256" s="145"/>
      <c r="G256" s="145"/>
      <c r="H256" s="152"/>
      <c r="I256" s="152"/>
      <c r="J256" s="152"/>
      <c r="K256" s="152"/>
    </row>
    <row r="257" spans="6:11" x14ac:dyDescent="0.55000000000000004">
      <c r="F257" s="145"/>
      <c r="G257" s="145"/>
      <c r="H257" s="152"/>
      <c r="I257" s="152"/>
      <c r="J257" s="152"/>
      <c r="K257" s="152"/>
    </row>
    <row r="258" spans="6:11" x14ac:dyDescent="0.55000000000000004">
      <c r="F258" s="145"/>
      <c r="G258" s="145"/>
      <c r="H258" s="152"/>
      <c r="I258" s="152"/>
      <c r="J258" s="152"/>
      <c r="K258" s="152"/>
    </row>
    <row r="259" spans="6:11" x14ac:dyDescent="0.55000000000000004">
      <c r="F259" s="145"/>
      <c r="G259" s="145"/>
      <c r="H259" s="152"/>
      <c r="I259" s="152"/>
      <c r="J259" s="152"/>
      <c r="K259" s="152"/>
    </row>
    <row r="260" spans="6:11" x14ac:dyDescent="0.55000000000000004">
      <c r="F260" s="145"/>
      <c r="G260" s="145"/>
      <c r="H260" s="152"/>
      <c r="I260" s="152"/>
      <c r="J260" s="152"/>
      <c r="K260" s="152"/>
    </row>
    <row r="261" spans="6:11" x14ac:dyDescent="0.55000000000000004">
      <c r="F261" s="145"/>
      <c r="G261" s="145"/>
      <c r="H261" s="152"/>
      <c r="I261" s="152"/>
      <c r="J261" s="152"/>
      <c r="K261" s="152"/>
    </row>
    <row r="262" spans="6:11" x14ac:dyDescent="0.55000000000000004">
      <c r="F262" s="145"/>
      <c r="G262" s="145"/>
      <c r="H262" s="152"/>
      <c r="I262" s="152"/>
      <c r="J262" s="152"/>
      <c r="K262" s="152"/>
    </row>
    <row r="263" spans="6:11" x14ac:dyDescent="0.55000000000000004">
      <c r="F263" s="145"/>
      <c r="G263" s="145"/>
      <c r="H263" s="152"/>
      <c r="I263" s="152"/>
      <c r="J263" s="152"/>
      <c r="K263" s="152"/>
    </row>
    <row r="264" spans="6:11" x14ac:dyDescent="0.55000000000000004">
      <c r="F264" s="145"/>
      <c r="G264" s="145"/>
      <c r="H264" s="152"/>
      <c r="I264" s="152"/>
      <c r="J264" s="152"/>
      <c r="K264" s="152"/>
    </row>
    <row r="265" spans="6:11" x14ac:dyDescent="0.55000000000000004">
      <c r="F265" s="145"/>
      <c r="G265" s="145"/>
      <c r="H265" s="152"/>
      <c r="I265" s="152"/>
      <c r="J265" s="152"/>
      <c r="K265" s="152"/>
    </row>
    <row r="266" spans="6:11" x14ac:dyDescent="0.55000000000000004">
      <c r="F266" s="145"/>
      <c r="G266" s="145"/>
      <c r="H266" s="152"/>
      <c r="I266" s="152"/>
      <c r="J266" s="152"/>
      <c r="K266" s="152"/>
    </row>
    <row r="267" spans="6:11" x14ac:dyDescent="0.55000000000000004">
      <c r="F267" s="145"/>
      <c r="G267" s="145"/>
      <c r="H267" s="152"/>
      <c r="I267" s="152"/>
      <c r="J267" s="152"/>
      <c r="K267" s="152"/>
    </row>
    <row r="268" spans="6:11" x14ac:dyDescent="0.55000000000000004">
      <c r="F268" s="145"/>
      <c r="G268" s="145"/>
      <c r="H268" s="152"/>
      <c r="I268" s="152"/>
      <c r="J268" s="152"/>
      <c r="K268" s="152"/>
    </row>
    <row r="269" spans="6:11" x14ac:dyDescent="0.55000000000000004">
      <c r="F269" s="145"/>
      <c r="G269" s="145"/>
      <c r="H269" s="152"/>
      <c r="I269" s="152"/>
      <c r="J269" s="152"/>
      <c r="K269" s="152"/>
    </row>
    <row r="270" spans="6:11" x14ac:dyDescent="0.55000000000000004">
      <c r="F270" s="145"/>
      <c r="G270" s="145"/>
      <c r="H270" s="152"/>
      <c r="I270" s="152"/>
      <c r="J270" s="152"/>
      <c r="K270" s="152"/>
    </row>
    <row r="271" spans="6:11" x14ac:dyDescent="0.55000000000000004">
      <c r="F271" s="145"/>
      <c r="G271" s="145"/>
      <c r="H271" s="152"/>
      <c r="I271" s="152"/>
      <c r="J271" s="152"/>
      <c r="K271" s="152"/>
    </row>
    <row r="272" spans="6:11" x14ac:dyDescent="0.55000000000000004">
      <c r="F272" s="145"/>
      <c r="G272" s="145"/>
      <c r="H272" s="152"/>
      <c r="I272" s="152"/>
      <c r="J272" s="152"/>
      <c r="K272" s="152"/>
    </row>
    <row r="273" spans="6:11" x14ac:dyDescent="0.55000000000000004">
      <c r="F273" s="145"/>
      <c r="G273" s="145"/>
      <c r="H273" s="152"/>
      <c r="I273" s="152"/>
      <c r="J273" s="152"/>
      <c r="K273" s="152"/>
    </row>
    <row r="274" spans="6:11" x14ac:dyDescent="0.55000000000000004">
      <c r="F274" s="145"/>
      <c r="G274" s="145"/>
      <c r="H274" s="152"/>
      <c r="I274" s="152"/>
      <c r="J274" s="152"/>
      <c r="K274" s="152"/>
    </row>
    <row r="275" spans="6:11" x14ac:dyDescent="0.55000000000000004">
      <c r="F275" s="145"/>
      <c r="G275" s="145"/>
      <c r="H275" s="152"/>
      <c r="I275" s="152"/>
      <c r="J275" s="152"/>
      <c r="K275" s="152"/>
    </row>
    <row r="276" spans="6:11" x14ac:dyDescent="0.55000000000000004">
      <c r="F276" s="145"/>
      <c r="G276" s="145"/>
      <c r="H276" s="152"/>
      <c r="I276" s="152"/>
      <c r="J276" s="152"/>
      <c r="K276" s="152"/>
    </row>
    <row r="277" spans="6:11" x14ac:dyDescent="0.55000000000000004">
      <c r="F277" s="145"/>
      <c r="G277" s="145"/>
      <c r="H277" s="152"/>
      <c r="I277" s="152"/>
      <c r="J277" s="152"/>
      <c r="K277" s="152"/>
    </row>
    <row r="278" spans="6:11" x14ac:dyDescent="0.55000000000000004">
      <c r="F278" s="145"/>
      <c r="G278" s="145"/>
      <c r="H278" s="152"/>
      <c r="I278" s="152"/>
      <c r="J278" s="152"/>
      <c r="K278" s="152"/>
    </row>
    <row r="279" spans="6:11" x14ac:dyDescent="0.55000000000000004">
      <c r="F279" s="145"/>
      <c r="G279" s="145"/>
      <c r="H279" s="152"/>
      <c r="I279" s="152"/>
      <c r="J279" s="152"/>
      <c r="K279" s="152"/>
    </row>
    <row r="280" spans="6:11" x14ac:dyDescent="0.55000000000000004">
      <c r="F280" s="145"/>
      <c r="G280" s="145"/>
      <c r="H280" s="152"/>
      <c r="I280" s="152"/>
      <c r="J280" s="152"/>
      <c r="K280" s="152"/>
    </row>
    <row r="281" spans="6:11" x14ac:dyDescent="0.55000000000000004">
      <c r="F281" s="145"/>
      <c r="G281" s="145"/>
      <c r="H281" s="152"/>
      <c r="I281" s="152"/>
      <c r="J281" s="152"/>
      <c r="K281" s="152"/>
    </row>
    <row r="282" spans="6:11" x14ac:dyDescent="0.55000000000000004">
      <c r="F282" s="145"/>
      <c r="G282" s="145"/>
      <c r="H282" s="152"/>
      <c r="I282" s="152"/>
      <c r="J282" s="152"/>
      <c r="K282" s="152"/>
    </row>
    <row r="283" spans="6:11" x14ac:dyDescent="0.55000000000000004">
      <c r="F283" s="145"/>
      <c r="G283" s="145"/>
      <c r="H283" s="152"/>
      <c r="I283" s="152"/>
      <c r="J283" s="152"/>
      <c r="K283" s="152"/>
    </row>
    <row r="284" spans="6:11" x14ac:dyDescent="0.55000000000000004">
      <c r="F284" s="145"/>
      <c r="G284" s="145"/>
      <c r="H284" s="152"/>
      <c r="I284" s="152"/>
      <c r="J284" s="152"/>
      <c r="K284" s="152"/>
    </row>
    <row r="285" spans="6:11" x14ac:dyDescent="0.55000000000000004">
      <c r="F285" s="145"/>
      <c r="G285" s="145"/>
      <c r="H285" s="152"/>
      <c r="I285" s="152"/>
      <c r="J285" s="152"/>
      <c r="K285" s="152"/>
    </row>
    <row r="286" spans="6:11" x14ac:dyDescent="0.55000000000000004">
      <c r="F286" s="145"/>
      <c r="G286" s="145"/>
      <c r="H286" s="152"/>
      <c r="I286" s="152"/>
      <c r="J286" s="152"/>
      <c r="K286" s="152"/>
    </row>
    <row r="287" spans="6:11" x14ac:dyDescent="0.55000000000000004">
      <c r="F287" s="145"/>
      <c r="G287" s="145"/>
      <c r="H287" s="152"/>
      <c r="I287" s="152"/>
      <c r="J287" s="152"/>
      <c r="K287" s="152"/>
    </row>
    <row r="288" spans="6:11" x14ac:dyDescent="0.55000000000000004">
      <c r="F288" s="145"/>
      <c r="G288" s="145"/>
      <c r="H288" s="152"/>
      <c r="I288" s="152"/>
      <c r="J288" s="152"/>
      <c r="K288" s="152"/>
    </row>
    <row r="289" spans="6:11" x14ac:dyDescent="0.55000000000000004">
      <c r="F289" s="145"/>
      <c r="G289" s="145"/>
      <c r="H289" s="152"/>
      <c r="I289" s="152"/>
      <c r="J289" s="152"/>
      <c r="K289" s="152"/>
    </row>
    <row r="290" spans="6:11" x14ac:dyDescent="0.55000000000000004">
      <c r="F290" s="145"/>
      <c r="G290" s="145"/>
      <c r="H290" s="152"/>
      <c r="I290" s="152"/>
      <c r="J290" s="152"/>
      <c r="K290" s="152"/>
    </row>
    <row r="291" spans="6:11" x14ac:dyDescent="0.55000000000000004">
      <c r="F291" s="145"/>
      <c r="G291" s="145"/>
      <c r="H291" s="152"/>
      <c r="I291" s="152"/>
      <c r="J291" s="152"/>
      <c r="K291" s="152"/>
    </row>
    <row r="292" spans="6:11" x14ac:dyDescent="0.55000000000000004">
      <c r="F292" s="145"/>
      <c r="G292" s="145"/>
      <c r="H292" s="152"/>
      <c r="I292" s="152"/>
      <c r="J292" s="152"/>
      <c r="K292" s="152"/>
    </row>
    <row r="293" spans="6:11" x14ac:dyDescent="0.55000000000000004">
      <c r="F293" s="145"/>
      <c r="G293" s="145"/>
      <c r="H293" s="152"/>
      <c r="I293" s="152"/>
      <c r="J293" s="152"/>
      <c r="K293" s="152"/>
    </row>
    <row r="294" spans="6:11" x14ac:dyDescent="0.55000000000000004">
      <c r="F294" s="145"/>
      <c r="G294" s="145"/>
      <c r="H294" s="152"/>
      <c r="I294" s="152"/>
      <c r="J294" s="152"/>
      <c r="K294" s="152"/>
    </row>
    <row r="295" spans="6:11" x14ac:dyDescent="0.55000000000000004">
      <c r="F295" s="145"/>
      <c r="G295" s="145"/>
      <c r="H295" s="152"/>
      <c r="I295" s="152"/>
      <c r="J295" s="152"/>
      <c r="K295" s="152"/>
    </row>
    <row r="296" spans="6:11" x14ac:dyDescent="0.55000000000000004">
      <c r="F296" s="145"/>
      <c r="G296" s="145"/>
      <c r="H296" s="152"/>
      <c r="I296" s="152"/>
      <c r="J296" s="152"/>
      <c r="K296" s="152"/>
    </row>
    <row r="297" spans="6:11" x14ac:dyDescent="0.55000000000000004">
      <c r="F297" s="145"/>
      <c r="G297" s="145"/>
      <c r="H297" s="152"/>
      <c r="I297" s="152"/>
      <c r="J297" s="152"/>
      <c r="K297" s="152"/>
    </row>
    <row r="298" spans="6:11" x14ac:dyDescent="0.55000000000000004">
      <c r="F298" s="145"/>
      <c r="G298" s="145"/>
      <c r="H298" s="152"/>
      <c r="I298" s="152"/>
      <c r="J298" s="152"/>
      <c r="K298" s="152"/>
    </row>
    <row r="299" spans="6:11" x14ac:dyDescent="0.55000000000000004">
      <c r="F299" s="145"/>
      <c r="G299" s="145"/>
      <c r="H299" s="152"/>
      <c r="I299" s="152"/>
      <c r="J299" s="152"/>
      <c r="K299" s="152"/>
    </row>
    <row r="300" spans="6:11" x14ac:dyDescent="0.55000000000000004">
      <c r="F300" s="145"/>
      <c r="G300" s="145"/>
      <c r="H300" s="152"/>
      <c r="I300" s="152"/>
      <c r="J300" s="152"/>
      <c r="K300" s="152"/>
    </row>
    <row r="301" spans="6:11" x14ac:dyDescent="0.55000000000000004">
      <c r="F301" s="145"/>
      <c r="G301" s="145"/>
      <c r="H301" s="152"/>
      <c r="I301" s="152"/>
      <c r="J301" s="152"/>
      <c r="K301" s="152"/>
    </row>
    <row r="302" spans="6:11" x14ac:dyDescent="0.55000000000000004">
      <c r="F302" s="145"/>
      <c r="G302" s="145"/>
      <c r="H302" s="152"/>
      <c r="I302" s="152"/>
      <c r="J302" s="152"/>
      <c r="K302" s="152"/>
    </row>
    <row r="303" spans="6:11" x14ac:dyDescent="0.55000000000000004">
      <c r="F303" s="145"/>
      <c r="G303" s="145"/>
      <c r="H303" s="152"/>
      <c r="I303" s="152"/>
      <c r="J303" s="152"/>
      <c r="K303" s="152"/>
    </row>
    <row r="304" spans="6:11" x14ac:dyDescent="0.55000000000000004">
      <c r="F304" s="145"/>
      <c r="G304" s="145"/>
      <c r="H304" s="152"/>
      <c r="I304" s="152"/>
      <c r="J304" s="152"/>
      <c r="K304" s="152"/>
    </row>
    <row r="305" spans="6:11" x14ac:dyDescent="0.55000000000000004">
      <c r="F305" s="145"/>
      <c r="G305" s="145"/>
      <c r="H305" s="152"/>
      <c r="I305" s="152"/>
      <c r="J305" s="152"/>
      <c r="K305" s="152"/>
    </row>
    <row r="306" spans="6:11" x14ac:dyDescent="0.55000000000000004">
      <c r="F306" s="145"/>
      <c r="G306" s="145"/>
      <c r="H306" s="152"/>
      <c r="I306" s="152"/>
      <c r="J306" s="152"/>
      <c r="K306" s="152"/>
    </row>
    <row r="307" spans="6:11" x14ac:dyDescent="0.55000000000000004">
      <c r="F307" s="145"/>
      <c r="G307" s="145"/>
      <c r="H307" s="152"/>
      <c r="I307" s="152"/>
      <c r="J307" s="152"/>
      <c r="K307" s="152"/>
    </row>
    <row r="308" spans="6:11" x14ac:dyDescent="0.55000000000000004">
      <c r="F308" s="145"/>
      <c r="G308" s="145"/>
      <c r="H308" s="152"/>
      <c r="I308" s="152"/>
      <c r="J308" s="152"/>
      <c r="K308" s="152"/>
    </row>
    <row r="309" spans="6:11" x14ac:dyDescent="0.55000000000000004">
      <c r="F309" s="145"/>
      <c r="G309" s="145"/>
      <c r="H309" s="152"/>
      <c r="I309" s="152"/>
      <c r="J309" s="152"/>
      <c r="K309" s="152"/>
    </row>
    <row r="310" spans="6:11" x14ac:dyDescent="0.55000000000000004">
      <c r="F310" s="145"/>
      <c r="G310" s="145"/>
      <c r="H310" s="152"/>
      <c r="I310" s="152"/>
      <c r="J310" s="152"/>
      <c r="K310" s="152"/>
    </row>
    <row r="311" spans="6:11" x14ac:dyDescent="0.55000000000000004">
      <c r="F311" s="145"/>
      <c r="G311" s="145"/>
      <c r="H311" s="152"/>
      <c r="I311" s="152"/>
      <c r="J311" s="152"/>
      <c r="K311" s="152"/>
    </row>
    <row r="312" spans="6:11" x14ac:dyDescent="0.55000000000000004">
      <c r="F312" s="145"/>
      <c r="G312" s="145"/>
      <c r="H312" s="152"/>
      <c r="I312" s="152"/>
      <c r="J312" s="152"/>
      <c r="K312" s="152"/>
    </row>
    <row r="313" spans="6:11" x14ac:dyDescent="0.55000000000000004">
      <c r="F313" s="145"/>
      <c r="G313" s="145"/>
      <c r="H313" s="152"/>
      <c r="I313" s="152"/>
      <c r="J313" s="152"/>
      <c r="K313" s="152"/>
    </row>
    <row r="314" spans="6:11" x14ac:dyDescent="0.55000000000000004">
      <c r="F314" s="145"/>
      <c r="G314" s="145"/>
      <c r="H314" s="152"/>
      <c r="I314" s="152"/>
      <c r="J314" s="152"/>
      <c r="K314" s="152"/>
    </row>
    <row r="315" spans="6:11" x14ac:dyDescent="0.55000000000000004">
      <c r="F315" s="145"/>
      <c r="G315" s="145"/>
      <c r="H315" s="152"/>
      <c r="I315" s="152"/>
      <c r="J315" s="152"/>
      <c r="K315" s="152"/>
    </row>
    <row r="316" spans="6:11" x14ac:dyDescent="0.55000000000000004">
      <c r="F316" s="145"/>
      <c r="G316" s="145"/>
      <c r="H316" s="152"/>
      <c r="I316" s="152"/>
      <c r="J316" s="152"/>
      <c r="K316" s="152"/>
    </row>
    <row r="317" spans="6:11" x14ac:dyDescent="0.55000000000000004">
      <c r="F317" s="145"/>
      <c r="G317" s="145"/>
      <c r="H317" s="152"/>
      <c r="I317" s="152"/>
      <c r="J317" s="152"/>
      <c r="K317" s="152"/>
    </row>
    <row r="318" spans="6:11" x14ac:dyDescent="0.55000000000000004">
      <c r="F318" s="145"/>
      <c r="G318" s="145"/>
      <c r="H318" s="152"/>
      <c r="I318" s="152"/>
      <c r="J318" s="152"/>
      <c r="K318" s="152"/>
    </row>
    <row r="319" spans="6:11" x14ac:dyDescent="0.55000000000000004">
      <c r="F319" s="145"/>
      <c r="G319" s="145"/>
      <c r="H319" s="152"/>
      <c r="I319" s="152"/>
      <c r="J319" s="152"/>
      <c r="K319" s="152"/>
    </row>
    <row r="320" spans="6:11" x14ac:dyDescent="0.55000000000000004">
      <c r="F320" s="145"/>
      <c r="G320" s="145"/>
      <c r="H320" s="152"/>
      <c r="I320" s="152"/>
      <c r="J320" s="152"/>
      <c r="K320" s="152"/>
    </row>
    <row r="321" spans="6:11" x14ac:dyDescent="0.55000000000000004">
      <c r="F321" s="145"/>
      <c r="G321" s="145"/>
      <c r="H321" s="152"/>
      <c r="I321" s="152"/>
      <c r="J321" s="152"/>
      <c r="K321" s="152"/>
    </row>
    <row r="322" spans="6:11" x14ac:dyDescent="0.55000000000000004">
      <c r="F322" s="145"/>
      <c r="G322" s="145"/>
      <c r="H322" s="152"/>
      <c r="I322" s="152"/>
      <c r="J322" s="152"/>
      <c r="K322" s="152"/>
    </row>
    <row r="323" spans="6:11" x14ac:dyDescent="0.55000000000000004">
      <c r="F323" s="145"/>
      <c r="G323" s="145"/>
      <c r="H323" s="152"/>
      <c r="I323" s="152"/>
      <c r="J323" s="152"/>
      <c r="K323" s="152"/>
    </row>
    <row r="324" spans="6:11" x14ac:dyDescent="0.55000000000000004">
      <c r="F324" s="145"/>
      <c r="G324" s="145"/>
      <c r="H324" s="152"/>
      <c r="I324" s="152"/>
      <c r="J324" s="152"/>
      <c r="K324" s="152"/>
    </row>
    <row r="325" spans="6:11" x14ac:dyDescent="0.55000000000000004">
      <c r="F325" s="145"/>
      <c r="G325" s="145"/>
      <c r="H325" s="152"/>
      <c r="I325" s="152"/>
      <c r="J325" s="152"/>
      <c r="K325" s="152"/>
    </row>
    <row r="326" spans="6:11" x14ac:dyDescent="0.55000000000000004">
      <c r="F326" s="145"/>
      <c r="G326" s="145"/>
      <c r="H326" s="152"/>
      <c r="I326" s="152"/>
      <c r="J326" s="152"/>
      <c r="K326" s="152"/>
    </row>
    <row r="327" spans="6:11" x14ac:dyDescent="0.55000000000000004">
      <c r="F327" s="145"/>
      <c r="G327" s="145"/>
      <c r="H327" s="152"/>
      <c r="I327" s="152"/>
      <c r="J327" s="152"/>
      <c r="K327" s="152"/>
    </row>
    <row r="328" spans="6:11" x14ac:dyDescent="0.55000000000000004">
      <c r="F328" s="145"/>
      <c r="G328" s="145"/>
      <c r="H328" s="152"/>
      <c r="I328" s="152"/>
      <c r="J328" s="152"/>
      <c r="K328" s="152"/>
    </row>
    <row r="329" spans="6:11" x14ac:dyDescent="0.55000000000000004">
      <c r="F329" s="145"/>
      <c r="G329" s="145"/>
      <c r="H329" s="152"/>
      <c r="I329" s="152"/>
      <c r="J329" s="152"/>
      <c r="K329" s="152"/>
    </row>
    <row r="330" spans="6:11" x14ac:dyDescent="0.55000000000000004">
      <c r="F330" s="145"/>
      <c r="G330" s="145"/>
      <c r="H330" s="152"/>
      <c r="I330" s="152"/>
      <c r="J330" s="152"/>
      <c r="K330" s="152"/>
    </row>
    <row r="331" spans="6:11" x14ac:dyDescent="0.55000000000000004">
      <c r="F331" s="145"/>
      <c r="G331" s="145"/>
      <c r="H331" s="152"/>
      <c r="I331" s="152"/>
      <c r="J331" s="152"/>
      <c r="K331" s="152"/>
    </row>
    <row r="332" spans="6:11" x14ac:dyDescent="0.55000000000000004">
      <c r="F332" s="145"/>
      <c r="G332" s="145"/>
      <c r="H332" s="152"/>
      <c r="I332" s="152"/>
      <c r="J332" s="152"/>
      <c r="K332" s="152"/>
    </row>
    <row r="333" spans="6:11" x14ac:dyDescent="0.55000000000000004">
      <c r="F333" s="145"/>
      <c r="G333" s="145"/>
      <c r="H333" s="152"/>
      <c r="I333" s="152"/>
      <c r="J333" s="152"/>
      <c r="K333" s="152"/>
    </row>
    <row r="334" spans="6:11" x14ac:dyDescent="0.55000000000000004">
      <c r="F334" s="145"/>
      <c r="G334" s="145"/>
      <c r="H334" s="152"/>
      <c r="I334" s="152"/>
      <c r="J334" s="152"/>
      <c r="K334" s="152"/>
    </row>
    <row r="335" spans="6:11" x14ac:dyDescent="0.55000000000000004">
      <c r="F335" s="145"/>
      <c r="G335" s="145"/>
      <c r="H335" s="152"/>
      <c r="I335" s="152"/>
      <c r="J335" s="152"/>
      <c r="K335" s="152"/>
    </row>
    <row r="336" spans="6:11" x14ac:dyDescent="0.55000000000000004">
      <c r="F336" s="145"/>
      <c r="G336" s="145"/>
      <c r="H336" s="152"/>
      <c r="I336" s="152"/>
      <c r="J336" s="152"/>
      <c r="K336" s="152"/>
    </row>
    <row r="337" spans="6:11" x14ac:dyDescent="0.55000000000000004">
      <c r="F337" s="145"/>
      <c r="G337" s="145"/>
      <c r="H337" s="152"/>
      <c r="I337" s="152"/>
      <c r="J337" s="152"/>
      <c r="K337" s="152"/>
    </row>
    <row r="338" spans="6:11" x14ac:dyDescent="0.55000000000000004">
      <c r="F338" s="145"/>
      <c r="G338" s="145"/>
      <c r="H338" s="152"/>
      <c r="I338" s="152"/>
      <c r="J338" s="152"/>
      <c r="K338" s="152"/>
    </row>
    <row r="339" spans="6:11" x14ac:dyDescent="0.55000000000000004">
      <c r="F339" s="145"/>
      <c r="G339" s="145"/>
      <c r="H339" s="152"/>
      <c r="I339" s="152"/>
      <c r="J339" s="152"/>
      <c r="K339" s="152"/>
    </row>
    <row r="340" spans="6:11" x14ac:dyDescent="0.55000000000000004">
      <c r="F340" s="145"/>
      <c r="G340" s="145"/>
      <c r="H340" s="152"/>
      <c r="I340" s="152"/>
      <c r="J340" s="152"/>
      <c r="K340" s="152"/>
    </row>
    <row r="341" spans="6:11" x14ac:dyDescent="0.55000000000000004">
      <c r="F341" s="145"/>
      <c r="G341" s="145"/>
      <c r="H341" s="152"/>
      <c r="I341" s="152"/>
      <c r="J341" s="152"/>
      <c r="K341" s="152"/>
    </row>
    <row r="342" spans="6:11" x14ac:dyDescent="0.55000000000000004">
      <c r="F342" s="145"/>
      <c r="G342" s="145"/>
      <c r="H342" s="152"/>
      <c r="I342" s="152"/>
      <c r="J342" s="152"/>
      <c r="K342" s="152"/>
    </row>
    <row r="343" spans="6:11" x14ac:dyDescent="0.55000000000000004">
      <c r="F343" s="145"/>
      <c r="G343" s="145"/>
      <c r="H343" s="152"/>
      <c r="I343" s="152"/>
      <c r="J343" s="152"/>
      <c r="K343" s="152"/>
    </row>
    <row r="344" spans="6:11" x14ac:dyDescent="0.55000000000000004">
      <c r="F344" s="145"/>
      <c r="G344" s="145"/>
      <c r="H344" s="152"/>
      <c r="I344" s="152"/>
      <c r="J344" s="152"/>
      <c r="K344" s="152"/>
    </row>
    <row r="345" spans="6:11" x14ac:dyDescent="0.55000000000000004">
      <c r="F345" s="145"/>
      <c r="G345" s="145"/>
      <c r="H345" s="152"/>
      <c r="I345" s="152"/>
      <c r="J345" s="152"/>
      <c r="K345" s="152"/>
    </row>
    <row r="346" spans="6:11" x14ac:dyDescent="0.55000000000000004">
      <c r="F346" s="145"/>
      <c r="G346" s="145"/>
      <c r="H346" s="152"/>
      <c r="I346" s="152"/>
      <c r="J346" s="152"/>
      <c r="K346" s="152"/>
    </row>
    <row r="347" spans="6:11" x14ac:dyDescent="0.55000000000000004">
      <c r="F347" s="145"/>
      <c r="G347" s="145"/>
      <c r="H347" s="152"/>
      <c r="I347" s="152"/>
      <c r="J347" s="152"/>
      <c r="K347" s="152"/>
    </row>
    <row r="348" spans="6:11" x14ac:dyDescent="0.55000000000000004">
      <c r="F348" s="145"/>
      <c r="G348" s="145"/>
      <c r="H348" s="152"/>
      <c r="I348" s="152"/>
      <c r="J348" s="152"/>
      <c r="K348" s="152"/>
    </row>
    <row r="349" spans="6:11" x14ac:dyDescent="0.55000000000000004">
      <c r="F349" s="145"/>
      <c r="G349" s="145"/>
      <c r="H349" s="152"/>
      <c r="I349" s="152"/>
      <c r="J349" s="152"/>
      <c r="K349" s="152"/>
    </row>
    <row r="350" spans="6:11" x14ac:dyDescent="0.55000000000000004">
      <c r="F350" s="145"/>
      <c r="G350" s="145"/>
      <c r="H350" s="152"/>
      <c r="I350" s="152"/>
      <c r="J350" s="152"/>
      <c r="K350" s="152"/>
    </row>
    <row r="351" spans="6:11" x14ac:dyDescent="0.55000000000000004">
      <c r="F351" s="145"/>
      <c r="G351" s="145"/>
      <c r="H351" s="152"/>
      <c r="I351" s="152"/>
      <c r="J351" s="152"/>
      <c r="K351" s="152"/>
    </row>
    <row r="352" spans="6:11" x14ac:dyDescent="0.55000000000000004">
      <c r="F352" s="145"/>
      <c r="G352" s="145"/>
      <c r="H352" s="152"/>
      <c r="I352" s="152"/>
      <c r="J352" s="152"/>
      <c r="K352" s="152"/>
    </row>
    <row r="353" spans="6:11" x14ac:dyDescent="0.55000000000000004">
      <c r="F353" s="145"/>
      <c r="G353" s="145"/>
      <c r="H353" s="152"/>
      <c r="I353" s="152"/>
      <c r="J353" s="152"/>
      <c r="K353" s="152"/>
    </row>
    <row r="354" spans="6:11" x14ac:dyDescent="0.55000000000000004">
      <c r="F354" s="145"/>
      <c r="G354" s="145"/>
      <c r="H354" s="152"/>
      <c r="I354" s="152"/>
      <c r="J354" s="152"/>
      <c r="K354" s="152"/>
    </row>
    <row r="355" spans="6:11" x14ac:dyDescent="0.55000000000000004">
      <c r="F355" s="145"/>
      <c r="G355" s="145"/>
      <c r="H355" s="152"/>
      <c r="I355" s="152"/>
      <c r="J355" s="152"/>
      <c r="K355" s="152"/>
    </row>
    <row r="356" spans="6:11" x14ac:dyDescent="0.55000000000000004">
      <c r="F356" s="145"/>
      <c r="G356" s="145"/>
      <c r="H356" s="152"/>
      <c r="I356" s="152"/>
      <c r="J356" s="152"/>
      <c r="K356" s="152"/>
    </row>
    <row r="357" spans="6:11" x14ac:dyDescent="0.55000000000000004">
      <c r="F357" s="145"/>
      <c r="G357" s="145"/>
      <c r="H357" s="152"/>
      <c r="I357" s="152"/>
      <c r="J357" s="152"/>
      <c r="K357" s="152"/>
    </row>
    <row r="358" spans="6:11" x14ac:dyDescent="0.55000000000000004">
      <c r="F358" s="145"/>
      <c r="G358" s="145"/>
      <c r="H358" s="152"/>
      <c r="I358" s="152"/>
      <c r="J358" s="152"/>
      <c r="K358" s="152"/>
    </row>
    <row r="359" spans="6:11" x14ac:dyDescent="0.55000000000000004">
      <c r="F359" s="145"/>
      <c r="G359" s="145"/>
      <c r="H359" s="152"/>
      <c r="I359" s="152"/>
      <c r="J359" s="152"/>
      <c r="K359" s="152"/>
    </row>
    <row r="360" spans="6:11" x14ac:dyDescent="0.55000000000000004">
      <c r="F360" s="145"/>
      <c r="G360" s="145"/>
      <c r="H360" s="152"/>
      <c r="I360" s="152"/>
      <c r="J360" s="152"/>
      <c r="K360" s="152"/>
    </row>
    <row r="361" spans="6:11" x14ac:dyDescent="0.55000000000000004">
      <c r="F361" s="145"/>
      <c r="G361" s="145"/>
      <c r="H361" s="152"/>
      <c r="I361" s="152"/>
      <c r="J361" s="152"/>
      <c r="K361" s="152"/>
    </row>
    <row r="362" spans="6:11" x14ac:dyDescent="0.55000000000000004">
      <c r="F362" s="145"/>
      <c r="G362" s="145"/>
      <c r="H362" s="152"/>
      <c r="I362" s="152"/>
      <c r="J362" s="152"/>
      <c r="K362" s="152"/>
    </row>
    <row r="363" spans="6:11" x14ac:dyDescent="0.55000000000000004">
      <c r="F363" s="145"/>
      <c r="G363" s="145"/>
      <c r="H363" s="152"/>
      <c r="I363" s="152"/>
      <c r="J363" s="152"/>
      <c r="K363" s="152"/>
    </row>
    <row r="364" spans="6:11" x14ac:dyDescent="0.55000000000000004">
      <c r="F364" s="145"/>
      <c r="G364" s="145"/>
      <c r="H364" s="152"/>
      <c r="I364" s="152"/>
      <c r="J364" s="152"/>
      <c r="K364" s="152"/>
    </row>
    <row r="365" spans="6:11" x14ac:dyDescent="0.55000000000000004">
      <c r="F365" s="145"/>
      <c r="G365" s="145"/>
      <c r="H365" s="152"/>
      <c r="I365" s="152"/>
      <c r="J365" s="152"/>
      <c r="K365" s="152"/>
    </row>
    <row r="366" spans="6:11" x14ac:dyDescent="0.55000000000000004">
      <c r="F366" s="145"/>
      <c r="G366" s="145"/>
      <c r="H366" s="152"/>
      <c r="I366" s="152"/>
      <c r="J366" s="152"/>
      <c r="K366" s="152"/>
    </row>
    <row r="367" spans="6:11" x14ac:dyDescent="0.55000000000000004">
      <c r="F367" s="145"/>
      <c r="G367" s="145"/>
      <c r="H367" s="152"/>
      <c r="I367" s="152"/>
      <c r="J367" s="152"/>
      <c r="K367" s="152"/>
    </row>
    <row r="368" spans="6:11" x14ac:dyDescent="0.55000000000000004">
      <c r="F368" s="145"/>
      <c r="G368" s="145"/>
      <c r="H368" s="152"/>
      <c r="I368" s="152"/>
      <c r="J368" s="152"/>
      <c r="K368" s="152"/>
    </row>
    <row r="369" spans="6:11" x14ac:dyDescent="0.55000000000000004">
      <c r="F369" s="145"/>
      <c r="G369" s="145"/>
      <c r="H369" s="152"/>
      <c r="I369" s="152"/>
      <c r="J369" s="152"/>
      <c r="K369" s="152"/>
    </row>
    <row r="370" spans="6:11" x14ac:dyDescent="0.55000000000000004">
      <c r="F370" s="145"/>
      <c r="G370" s="145"/>
      <c r="H370" s="152"/>
      <c r="I370" s="152"/>
      <c r="J370" s="152"/>
      <c r="K370" s="152"/>
    </row>
    <row r="371" spans="6:11" x14ac:dyDescent="0.55000000000000004">
      <c r="F371" s="145"/>
      <c r="G371" s="145"/>
      <c r="H371" s="152"/>
      <c r="I371" s="152"/>
      <c r="J371" s="152"/>
      <c r="K371" s="152"/>
    </row>
    <row r="372" spans="6:11" x14ac:dyDescent="0.55000000000000004">
      <c r="F372" s="145"/>
      <c r="G372" s="145"/>
      <c r="H372" s="152"/>
      <c r="I372" s="152"/>
      <c r="J372" s="152"/>
      <c r="K372" s="152"/>
    </row>
    <row r="373" spans="6:11" x14ac:dyDescent="0.55000000000000004">
      <c r="F373" s="145"/>
      <c r="G373" s="145"/>
      <c r="H373" s="152"/>
      <c r="I373" s="152"/>
      <c r="J373" s="152"/>
      <c r="K373" s="152"/>
    </row>
    <row r="374" spans="6:11" x14ac:dyDescent="0.55000000000000004">
      <c r="F374" s="145"/>
      <c r="G374" s="145"/>
      <c r="H374" s="152"/>
      <c r="I374" s="152"/>
      <c r="J374" s="152"/>
      <c r="K374" s="152"/>
    </row>
    <row r="375" spans="6:11" x14ac:dyDescent="0.55000000000000004">
      <c r="F375" s="145"/>
      <c r="G375" s="145"/>
      <c r="H375" s="152"/>
      <c r="I375" s="152"/>
      <c r="J375" s="152"/>
      <c r="K375" s="152"/>
    </row>
    <row r="376" spans="6:11" x14ac:dyDescent="0.55000000000000004">
      <c r="F376" s="145"/>
      <c r="G376" s="145"/>
      <c r="H376" s="152"/>
      <c r="I376" s="152"/>
      <c r="J376" s="152"/>
      <c r="K376" s="152"/>
    </row>
    <row r="377" spans="6:11" x14ac:dyDescent="0.55000000000000004">
      <c r="F377" s="145"/>
      <c r="G377" s="145"/>
      <c r="H377" s="152"/>
      <c r="I377" s="152"/>
      <c r="J377" s="152"/>
      <c r="K377" s="152"/>
    </row>
    <row r="378" spans="6:11" x14ac:dyDescent="0.55000000000000004">
      <c r="F378" s="145"/>
      <c r="G378" s="145"/>
      <c r="H378" s="152"/>
      <c r="I378" s="152"/>
      <c r="J378" s="152"/>
      <c r="K378" s="152"/>
    </row>
    <row r="379" spans="6:11" x14ac:dyDescent="0.55000000000000004">
      <c r="F379" s="145"/>
      <c r="G379" s="145"/>
      <c r="H379" s="152"/>
      <c r="I379" s="152"/>
      <c r="J379" s="152"/>
      <c r="K379" s="152"/>
    </row>
    <row r="380" spans="6:11" x14ac:dyDescent="0.55000000000000004">
      <c r="F380" s="145"/>
      <c r="G380" s="145"/>
      <c r="H380" s="152"/>
      <c r="I380" s="152"/>
      <c r="J380" s="152"/>
      <c r="K380" s="152"/>
    </row>
    <row r="381" spans="6:11" x14ac:dyDescent="0.55000000000000004">
      <c r="F381" s="145"/>
      <c r="G381" s="145"/>
      <c r="H381" s="152"/>
      <c r="I381" s="152"/>
      <c r="J381" s="152"/>
      <c r="K381" s="152"/>
    </row>
    <row r="382" spans="6:11" x14ac:dyDescent="0.55000000000000004">
      <c r="F382" s="145"/>
      <c r="G382" s="145"/>
      <c r="H382" s="152"/>
      <c r="I382" s="152"/>
      <c r="J382" s="152"/>
      <c r="K382" s="152"/>
    </row>
    <row r="383" spans="6:11" x14ac:dyDescent="0.55000000000000004">
      <c r="F383" s="145"/>
      <c r="G383" s="145"/>
      <c r="H383" s="152"/>
      <c r="I383" s="152"/>
      <c r="J383" s="152"/>
      <c r="K383" s="152"/>
    </row>
    <row r="384" spans="6:11" x14ac:dyDescent="0.55000000000000004">
      <c r="F384" s="145"/>
      <c r="G384" s="145"/>
      <c r="H384" s="152"/>
      <c r="I384" s="152"/>
      <c r="J384" s="152"/>
      <c r="K384" s="152"/>
    </row>
    <row r="385" spans="6:11" x14ac:dyDescent="0.55000000000000004">
      <c r="F385" s="145"/>
      <c r="G385" s="145"/>
      <c r="H385" s="152"/>
      <c r="I385" s="152"/>
      <c r="J385" s="152"/>
      <c r="K385" s="152"/>
    </row>
    <row r="386" spans="6:11" x14ac:dyDescent="0.55000000000000004">
      <c r="F386" s="145"/>
      <c r="G386" s="145"/>
      <c r="H386" s="152"/>
      <c r="I386" s="152"/>
      <c r="J386" s="152"/>
      <c r="K386" s="152"/>
    </row>
    <row r="387" spans="6:11" x14ac:dyDescent="0.55000000000000004">
      <c r="F387" s="145"/>
      <c r="G387" s="145"/>
      <c r="H387" s="152"/>
      <c r="I387" s="152"/>
      <c r="J387" s="152"/>
      <c r="K387" s="152"/>
    </row>
    <row r="388" spans="6:11" x14ac:dyDescent="0.55000000000000004">
      <c r="F388" s="145"/>
      <c r="G388" s="145"/>
      <c r="H388" s="152"/>
      <c r="I388" s="152"/>
      <c r="J388" s="152"/>
      <c r="K388" s="152"/>
    </row>
    <row r="389" spans="6:11" x14ac:dyDescent="0.55000000000000004">
      <c r="F389" s="145"/>
      <c r="G389" s="145"/>
      <c r="H389" s="152"/>
      <c r="I389" s="152"/>
      <c r="J389" s="152"/>
      <c r="K389" s="152"/>
    </row>
    <row r="390" spans="6:11" x14ac:dyDescent="0.55000000000000004">
      <c r="F390" s="145"/>
      <c r="G390" s="145"/>
      <c r="H390" s="152"/>
      <c r="I390" s="152"/>
      <c r="J390" s="152"/>
      <c r="K390" s="152"/>
    </row>
    <row r="391" spans="6:11" x14ac:dyDescent="0.55000000000000004">
      <c r="F391" s="145"/>
      <c r="G391" s="145"/>
      <c r="H391" s="152"/>
      <c r="I391" s="152"/>
      <c r="J391" s="152"/>
      <c r="K391" s="152"/>
    </row>
    <row r="392" spans="6:11" x14ac:dyDescent="0.55000000000000004">
      <c r="F392" s="145"/>
      <c r="G392" s="145"/>
      <c r="H392" s="152"/>
      <c r="I392" s="152"/>
      <c r="J392" s="152"/>
      <c r="K392" s="152"/>
    </row>
    <row r="393" spans="6:11" x14ac:dyDescent="0.55000000000000004">
      <c r="F393" s="145"/>
      <c r="G393" s="145"/>
      <c r="H393" s="152"/>
      <c r="I393" s="152"/>
      <c r="J393" s="152"/>
      <c r="K393" s="152"/>
    </row>
    <row r="394" spans="6:11" x14ac:dyDescent="0.55000000000000004">
      <c r="F394" s="145"/>
      <c r="G394" s="145"/>
      <c r="H394" s="152"/>
      <c r="I394" s="152"/>
      <c r="J394" s="152"/>
      <c r="K394" s="152"/>
    </row>
    <row r="395" spans="6:11" x14ac:dyDescent="0.55000000000000004">
      <c r="F395" s="145"/>
      <c r="G395" s="145"/>
      <c r="H395" s="152"/>
      <c r="I395" s="152"/>
      <c r="J395" s="152"/>
      <c r="K395" s="152"/>
    </row>
    <row r="396" spans="6:11" x14ac:dyDescent="0.55000000000000004">
      <c r="F396" s="145"/>
      <c r="G396" s="145"/>
      <c r="H396" s="152"/>
      <c r="I396" s="152"/>
      <c r="J396" s="152"/>
      <c r="K396" s="152"/>
    </row>
    <row r="397" spans="6:11" x14ac:dyDescent="0.55000000000000004">
      <c r="F397" s="145"/>
      <c r="G397" s="145"/>
      <c r="H397" s="152"/>
      <c r="I397" s="152"/>
      <c r="J397" s="152"/>
      <c r="K397" s="152"/>
    </row>
    <row r="398" spans="6:11" x14ac:dyDescent="0.55000000000000004">
      <c r="F398" s="145"/>
      <c r="G398" s="145"/>
      <c r="H398" s="152"/>
      <c r="I398" s="152"/>
      <c r="J398" s="152"/>
      <c r="K398" s="152"/>
    </row>
    <row r="399" spans="6:11" x14ac:dyDescent="0.55000000000000004">
      <c r="F399" s="145"/>
      <c r="G399" s="145"/>
      <c r="H399" s="152"/>
      <c r="I399" s="152"/>
      <c r="J399" s="152"/>
      <c r="K399" s="152"/>
    </row>
    <row r="400" spans="6:11" x14ac:dyDescent="0.55000000000000004">
      <c r="F400" s="145"/>
      <c r="G400" s="145"/>
      <c r="H400" s="152"/>
      <c r="I400" s="152"/>
      <c r="J400" s="152"/>
      <c r="K400" s="152"/>
    </row>
    <row r="401" spans="6:11" x14ac:dyDescent="0.55000000000000004">
      <c r="F401" s="145"/>
      <c r="G401" s="145"/>
      <c r="H401" s="152"/>
      <c r="I401" s="152"/>
      <c r="J401" s="152"/>
      <c r="K401" s="152"/>
    </row>
    <row r="402" spans="6:11" x14ac:dyDescent="0.55000000000000004">
      <c r="F402" s="145"/>
      <c r="G402" s="145"/>
      <c r="H402" s="152"/>
      <c r="I402" s="152"/>
      <c r="J402" s="152"/>
      <c r="K402" s="152"/>
    </row>
    <row r="403" spans="6:11" x14ac:dyDescent="0.55000000000000004">
      <c r="F403" s="145"/>
      <c r="G403" s="145"/>
      <c r="H403" s="152"/>
      <c r="I403" s="152"/>
      <c r="J403" s="152"/>
      <c r="K403" s="152"/>
    </row>
    <row r="404" spans="6:11" x14ac:dyDescent="0.55000000000000004">
      <c r="F404" s="145"/>
      <c r="G404" s="145"/>
      <c r="H404" s="152"/>
      <c r="I404" s="152"/>
      <c r="J404" s="152"/>
      <c r="K404" s="152"/>
    </row>
    <row r="405" spans="6:11" x14ac:dyDescent="0.55000000000000004">
      <c r="F405" s="145"/>
      <c r="G405" s="145"/>
      <c r="H405" s="152"/>
      <c r="I405" s="152"/>
      <c r="J405" s="152"/>
      <c r="K405" s="152"/>
    </row>
    <row r="406" spans="6:11" x14ac:dyDescent="0.55000000000000004">
      <c r="F406" s="145"/>
      <c r="G406" s="145"/>
      <c r="H406" s="152"/>
      <c r="I406" s="152"/>
      <c r="J406" s="152"/>
      <c r="K406" s="152"/>
    </row>
    <row r="407" spans="6:11" x14ac:dyDescent="0.55000000000000004">
      <c r="F407" s="145"/>
      <c r="G407" s="145"/>
      <c r="H407" s="152"/>
      <c r="I407" s="152"/>
      <c r="J407" s="152"/>
      <c r="K407" s="152"/>
    </row>
    <row r="408" spans="6:11" x14ac:dyDescent="0.55000000000000004">
      <c r="F408" s="145"/>
      <c r="G408" s="145"/>
      <c r="H408" s="152"/>
      <c r="I408" s="152"/>
      <c r="J408" s="152"/>
      <c r="K408" s="152"/>
    </row>
    <row r="409" spans="6:11" x14ac:dyDescent="0.55000000000000004">
      <c r="F409" s="145"/>
      <c r="G409" s="145"/>
      <c r="H409" s="152"/>
      <c r="I409" s="152"/>
      <c r="J409" s="152"/>
      <c r="K409" s="152"/>
    </row>
    <row r="410" spans="6:11" x14ac:dyDescent="0.55000000000000004">
      <c r="F410" s="145"/>
      <c r="G410" s="145"/>
      <c r="H410" s="152"/>
      <c r="I410" s="152"/>
      <c r="J410" s="152"/>
      <c r="K410" s="152"/>
    </row>
    <row r="411" spans="6:11" x14ac:dyDescent="0.55000000000000004">
      <c r="F411" s="145"/>
      <c r="G411" s="145"/>
      <c r="H411" s="152"/>
      <c r="I411" s="152"/>
      <c r="J411" s="152"/>
      <c r="K411" s="152"/>
    </row>
    <row r="412" spans="6:11" x14ac:dyDescent="0.55000000000000004">
      <c r="F412" s="145"/>
      <c r="G412" s="145"/>
      <c r="H412" s="152"/>
      <c r="I412" s="152"/>
      <c r="J412" s="152"/>
      <c r="K412" s="152"/>
    </row>
    <row r="413" spans="6:11" x14ac:dyDescent="0.55000000000000004">
      <c r="F413" s="145"/>
      <c r="G413" s="145"/>
      <c r="H413" s="152"/>
      <c r="I413" s="152"/>
      <c r="J413" s="152"/>
      <c r="K413" s="152"/>
    </row>
    <row r="414" spans="6:11" x14ac:dyDescent="0.55000000000000004">
      <c r="F414" s="145"/>
      <c r="G414" s="145"/>
      <c r="H414" s="152"/>
      <c r="I414" s="152"/>
      <c r="J414" s="152"/>
      <c r="K414" s="152"/>
    </row>
    <row r="415" spans="6:11" x14ac:dyDescent="0.55000000000000004">
      <c r="F415" s="145"/>
      <c r="G415" s="145"/>
      <c r="H415" s="152"/>
      <c r="I415" s="152"/>
      <c r="J415" s="152"/>
      <c r="K415" s="152"/>
    </row>
    <row r="416" spans="6:11" x14ac:dyDescent="0.55000000000000004">
      <c r="F416" s="145"/>
      <c r="G416" s="145"/>
      <c r="H416" s="152"/>
      <c r="I416" s="152"/>
      <c r="J416" s="152"/>
      <c r="K416" s="152"/>
    </row>
    <row r="417" spans="6:11" x14ac:dyDescent="0.55000000000000004">
      <c r="F417" s="145"/>
      <c r="G417" s="145"/>
      <c r="H417" s="152"/>
      <c r="I417" s="152"/>
      <c r="J417" s="152"/>
      <c r="K417" s="152"/>
    </row>
    <row r="418" spans="6:11" x14ac:dyDescent="0.55000000000000004">
      <c r="F418" s="145"/>
      <c r="G418" s="145"/>
      <c r="H418" s="152"/>
      <c r="I418" s="152"/>
      <c r="J418" s="152"/>
      <c r="K418" s="152"/>
    </row>
    <row r="419" spans="6:11" x14ac:dyDescent="0.55000000000000004">
      <c r="F419" s="145"/>
      <c r="G419" s="145"/>
      <c r="H419" s="152"/>
      <c r="I419" s="152"/>
      <c r="J419" s="152"/>
      <c r="K419" s="152"/>
    </row>
    <row r="420" spans="6:11" x14ac:dyDescent="0.55000000000000004">
      <c r="F420" s="145"/>
      <c r="G420" s="145"/>
      <c r="H420" s="152"/>
      <c r="I420" s="152"/>
      <c r="J420" s="152"/>
      <c r="K420" s="152"/>
    </row>
    <row r="421" spans="6:11" x14ac:dyDescent="0.55000000000000004">
      <c r="F421" s="145"/>
      <c r="G421" s="145"/>
      <c r="H421" s="152"/>
      <c r="I421" s="152"/>
      <c r="J421" s="152"/>
      <c r="K421" s="152"/>
    </row>
    <row r="422" spans="6:11" x14ac:dyDescent="0.55000000000000004">
      <c r="F422" s="145"/>
      <c r="G422" s="145"/>
      <c r="H422" s="152"/>
      <c r="I422" s="152"/>
      <c r="J422" s="152"/>
      <c r="K422" s="152"/>
    </row>
    <row r="423" spans="6:11" x14ac:dyDescent="0.55000000000000004">
      <c r="F423" s="145"/>
      <c r="G423" s="145"/>
      <c r="H423" s="152"/>
      <c r="I423" s="152"/>
      <c r="J423" s="152"/>
      <c r="K423" s="152"/>
    </row>
    <row r="424" spans="6:11" x14ac:dyDescent="0.55000000000000004">
      <c r="F424" s="145"/>
      <c r="G424" s="145"/>
      <c r="H424" s="152"/>
      <c r="I424" s="152"/>
      <c r="J424" s="152"/>
      <c r="K424" s="152"/>
    </row>
    <row r="425" spans="6:11" x14ac:dyDescent="0.55000000000000004">
      <c r="F425" s="145"/>
      <c r="G425" s="145"/>
      <c r="H425" s="152"/>
      <c r="I425" s="152"/>
      <c r="J425" s="152"/>
      <c r="K425" s="152"/>
    </row>
    <row r="426" spans="6:11" x14ac:dyDescent="0.55000000000000004">
      <c r="F426" s="145"/>
      <c r="G426" s="145"/>
      <c r="H426" s="152"/>
      <c r="I426" s="152"/>
      <c r="J426" s="152"/>
      <c r="K426" s="152"/>
    </row>
    <row r="427" spans="6:11" x14ac:dyDescent="0.55000000000000004">
      <c r="F427" s="145"/>
      <c r="G427" s="145"/>
      <c r="H427" s="152"/>
      <c r="I427" s="152"/>
      <c r="J427" s="152"/>
      <c r="K427" s="152"/>
    </row>
    <row r="428" spans="6:11" x14ac:dyDescent="0.55000000000000004">
      <c r="F428" s="145"/>
      <c r="G428" s="145"/>
      <c r="H428" s="152"/>
      <c r="I428" s="152"/>
      <c r="J428" s="152"/>
      <c r="K428" s="152"/>
    </row>
    <row r="429" spans="6:11" x14ac:dyDescent="0.55000000000000004">
      <c r="F429" s="145"/>
      <c r="G429" s="145"/>
      <c r="H429" s="152"/>
      <c r="I429" s="152"/>
      <c r="J429" s="152"/>
      <c r="K429" s="152"/>
    </row>
    <row r="430" spans="6:11" x14ac:dyDescent="0.55000000000000004">
      <c r="F430" s="145"/>
      <c r="G430" s="145"/>
      <c r="H430" s="152"/>
      <c r="I430" s="152"/>
      <c r="J430" s="152"/>
      <c r="K430" s="152"/>
    </row>
    <row r="431" spans="6:11" x14ac:dyDescent="0.55000000000000004">
      <c r="F431" s="145"/>
      <c r="G431" s="145"/>
      <c r="H431" s="152"/>
      <c r="I431" s="152"/>
      <c r="J431" s="152"/>
      <c r="K431" s="152"/>
    </row>
    <row r="432" spans="6:11" x14ac:dyDescent="0.55000000000000004">
      <c r="F432" s="145"/>
      <c r="G432" s="145"/>
      <c r="H432" s="152"/>
      <c r="I432" s="152"/>
      <c r="J432" s="152"/>
      <c r="K432" s="152"/>
    </row>
    <row r="433" spans="6:11" x14ac:dyDescent="0.55000000000000004">
      <c r="F433" s="145"/>
      <c r="G433" s="145"/>
      <c r="H433" s="152"/>
      <c r="I433" s="152"/>
      <c r="J433" s="152"/>
      <c r="K433" s="152"/>
    </row>
    <row r="434" spans="6:11" x14ac:dyDescent="0.55000000000000004">
      <c r="F434" s="145"/>
      <c r="G434" s="145"/>
      <c r="H434" s="152"/>
      <c r="I434" s="152"/>
      <c r="J434" s="152"/>
      <c r="K434" s="152"/>
    </row>
    <row r="435" spans="6:11" x14ac:dyDescent="0.55000000000000004">
      <c r="F435" s="145"/>
      <c r="G435" s="145"/>
      <c r="H435" s="152"/>
      <c r="I435" s="152"/>
      <c r="J435" s="152"/>
      <c r="K435" s="152"/>
    </row>
    <row r="436" spans="6:11" x14ac:dyDescent="0.55000000000000004">
      <c r="F436" s="145"/>
      <c r="G436" s="145"/>
      <c r="H436" s="152"/>
      <c r="I436" s="152"/>
      <c r="J436" s="152"/>
      <c r="K436" s="152"/>
    </row>
    <row r="437" spans="6:11" x14ac:dyDescent="0.55000000000000004">
      <c r="F437" s="145"/>
      <c r="G437" s="145"/>
      <c r="H437" s="152"/>
      <c r="I437" s="152"/>
      <c r="J437" s="152"/>
      <c r="K437" s="152"/>
    </row>
    <row r="438" spans="6:11" x14ac:dyDescent="0.55000000000000004">
      <c r="F438" s="145"/>
      <c r="G438" s="145"/>
      <c r="H438" s="152"/>
      <c r="I438" s="152"/>
      <c r="J438" s="152"/>
      <c r="K438" s="152"/>
    </row>
    <row r="439" spans="6:11" x14ac:dyDescent="0.55000000000000004">
      <c r="F439" s="145"/>
      <c r="G439" s="145"/>
      <c r="H439" s="152"/>
      <c r="I439" s="152"/>
      <c r="J439" s="152"/>
      <c r="K439" s="152"/>
    </row>
    <row r="440" spans="6:11" x14ac:dyDescent="0.55000000000000004">
      <c r="F440" s="145"/>
      <c r="G440" s="145"/>
      <c r="H440" s="152"/>
      <c r="I440" s="152"/>
      <c r="J440" s="152"/>
      <c r="K440" s="152"/>
    </row>
    <row r="441" spans="6:11" x14ac:dyDescent="0.55000000000000004">
      <c r="F441" s="145"/>
      <c r="G441" s="145"/>
      <c r="H441" s="152"/>
      <c r="I441" s="152"/>
      <c r="J441" s="152"/>
      <c r="K441" s="152"/>
    </row>
    <row r="442" spans="6:11" x14ac:dyDescent="0.55000000000000004">
      <c r="F442" s="145"/>
      <c r="G442" s="145"/>
      <c r="H442" s="152"/>
      <c r="I442" s="152"/>
      <c r="J442" s="152"/>
      <c r="K442" s="152"/>
    </row>
    <row r="443" spans="6:11" x14ac:dyDescent="0.55000000000000004">
      <c r="F443" s="145"/>
      <c r="G443" s="145"/>
      <c r="H443" s="152"/>
      <c r="I443" s="152"/>
      <c r="J443" s="152"/>
      <c r="K443" s="152"/>
    </row>
    <row r="444" spans="6:11" x14ac:dyDescent="0.55000000000000004">
      <c r="F444" s="145"/>
      <c r="G444" s="145"/>
      <c r="H444" s="152"/>
      <c r="I444" s="152"/>
      <c r="J444" s="152"/>
      <c r="K444" s="152"/>
    </row>
    <row r="445" spans="6:11" x14ac:dyDescent="0.55000000000000004">
      <c r="F445" s="145"/>
      <c r="G445" s="145"/>
      <c r="H445" s="152"/>
      <c r="I445" s="152"/>
      <c r="J445" s="152"/>
      <c r="K445" s="152"/>
    </row>
    <row r="446" spans="6:11" x14ac:dyDescent="0.55000000000000004">
      <c r="F446" s="145"/>
      <c r="G446" s="145"/>
      <c r="H446" s="152"/>
      <c r="I446" s="152"/>
      <c r="J446" s="152"/>
      <c r="K446" s="152"/>
    </row>
    <row r="447" spans="6:11" x14ac:dyDescent="0.55000000000000004">
      <c r="F447" s="145"/>
      <c r="G447" s="145"/>
      <c r="H447" s="152"/>
      <c r="I447" s="152"/>
      <c r="J447" s="152"/>
      <c r="K447" s="152"/>
    </row>
    <row r="448" spans="6:11" x14ac:dyDescent="0.55000000000000004">
      <c r="F448" s="145"/>
      <c r="G448" s="145"/>
      <c r="H448" s="152"/>
      <c r="I448" s="152"/>
      <c r="J448" s="152"/>
      <c r="K448" s="152"/>
    </row>
    <row r="449" spans="6:11" x14ac:dyDescent="0.55000000000000004">
      <c r="F449" s="145"/>
      <c r="G449" s="145"/>
      <c r="H449" s="152"/>
      <c r="I449" s="152"/>
      <c r="J449" s="152"/>
      <c r="K449" s="152"/>
    </row>
    <row r="450" spans="6:11" x14ac:dyDescent="0.55000000000000004">
      <c r="F450" s="145"/>
      <c r="G450" s="145"/>
      <c r="H450" s="152"/>
      <c r="I450" s="152"/>
      <c r="J450" s="152"/>
      <c r="K450" s="152"/>
    </row>
    <row r="451" spans="6:11" x14ac:dyDescent="0.55000000000000004">
      <c r="F451" s="145"/>
      <c r="G451" s="145"/>
      <c r="H451" s="152"/>
      <c r="I451" s="152"/>
      <c r="J451" s="152"/>
      <c r="K451" s="152"/>
    </row>
    <row r="452" spans="6:11" x14ac:dyDescent="0.55000000000000004">
      <c r="F452" s="145"/>
      <c r="G452" s="145"/>
      <c r="H452" s="152"/>
      <c r="I452" s="152"/>
      <c r="J452" s="152"/>
      <c r="K452" s="152"/>
    </row>
    <row r="453" spans="6:11" x14ac:dyDescent="0.55000000000000004">
      <c r="F453" s="145"/>
      <c r="G453" s="145"/>
      <c r="H453" s="152"/>
      <c r="I453" s="152"/>
      <c r="J453" s="152"/>
      <c r="K453" s="152"/>
    </row>
    <row r="454" spans="6:11" x14ac:dyDescent="0.55000000000000004">
      <c r="F454" s="145"/>
      <c r="G454" s="145"/>
      <c r="H454" s="152"/>
      <c r="I454" s="152"/>
      <c r="J454" s="152"/>
      <c r="K454" s="152"/>
    </row>
    <row r="455" spans="6:11" x14ac:dyDescent="0.55000000000000004">
      <c r="F455" s="145"/>
      <c r="G455" s="145"/>
      <c r="H455" s="152"/>
      <c r="I455" s="152"/>
      <c r="J455" s="152"/>
      <c r="K455" s="152"/>
    </row>
    <row r="456" spans="6:11" x14ac:dyDescent="0.55000000000000004">
      <c r="F456" s="145"/>
      <c r="G456" s="145"/>
      <c r="H456" s="152"/>
      <c r="I456" s="152"/>
      <c r="J456" s="152"/>
      <c r="K456" s="152"/>
    </row>
    <row r="457" spans="6:11" x14ac:dyDescent="0.55000000000000004">
      <c r="F457" s="145"/>
      <c r="G457" s="145"/>
      <c r="H457" s="152"/>
      <c r="I457" s="152"/>
      <c r="J457" s="152"/>
      <c r="K457" s="152"/>
    </row>
    <row r="458" spans="6:11" x14ac:dyDescent="0.55000000000000004">
      <c r="F458" s="145"/>
      <c r="G458" s="145"/>
      <c r="H458" s="152"/>
      <c r="I458" s="152"/>
      <c r="J458" s="152"/>
      <c r="K458" s="152"/>
    </row>
    <row r="459" spans="6:11" x14ac:dyDescent="0.55000000000000004">
      <c r="F459" s="145"/>
      <c r="G459" s="145"/>
      <c r="H459" s="152"/>
      <c r="I459" s="152"/>
      <c r="J459" s="152"/>
      <c r="K459" s="152"/>
    </row>
    <row r="460" spans="6:11" x14ac:dyDescent="0.55000000000000004">
      <c r="F460" s="145"/>
      <c r="G460" s="145"/>
      <c r="H460" s="152"/>
      <c r="I460" s="152"/>
      <c r="J460" s="152"/>
      <c r="K460" s="152"/>
    </row>
    <row r="461" spans="6:11" x14ac:dyDescent="0.55000000000000004">
      <c r="F461" s="145"/>
      <c r="G461" s="145"/>
      <c r="H461" s="152"/>
      <c r="I461" s="152"/>
      <c r="J461" s="152"/>
      <c r="K461" s="152"/>
    </row>
    <row r="462" spans="6:11" x14ac:dyDescent="0.55000000000000004">
      <c r="F462" s="145"/>
      <c r="G462" s="145"/>
      <c r="H462" s="152"/>
      <c r="I462" s="152"/>
      <c r="J462" s="152"/>
      <c r="K462" s="152"/>
    </row>
    <row r="463" spans="6:11" x14ac:dyDescent="0.55000000000000004">
      <c r="F463" s="145"/>
      <c r="G463" s="145"/>
      <c r="H463" s="152"/>
      <c r="I463" s="152"/>
      <c r="J463" s="152"/>
      <c r="K463" s="152"/>
    </row>
    <row r="464" spans="6:11" x14ac:dyDescent="0.55000000000000004">
      <c r="F464" s="145"/>
      <c r="G464" s="145"/>
      <c r="H464" s="152"/>
      <c r="I464" s="152"/>
      <c r="J464" s="152"/>
      <c r="K464" s="152"/>
    </row>
    <row r="465" spans="6:11" x14ac:dyDescent="0.55000000000000004">
      <c r="F465" s="145"/>
      <c r="G465" s="145"/>
      <c r="H465" s="152"/>
      <c r="I465" s="152"/>
      <c r="J465" s="152"/>
      <c r="K465" s="152"/>
    </row>
    <row r="466" spans="6:11" x14ac:dyDescent="0.55000000000000004">
      <c r="F466" s="145"/>
      <c r="G466" s="145"/>
      <c r="H466" s="152"/>
      <c r="I466" s="152"/>
      <c r="J466" s="152"/>
      <c r="K466" s="152"/>
    </row>
    <row r="467" spans="6:11" x14ac:dyDescent="0.55000000000000004">
      <c r="F467" s="145"/>
      <c r="G467" s="145"/>
      <c r="H467" s="152"/>
      <c r="I467" s="152"/>
      <c r="J467" s="152"/>
      <c r="K467" s="152"/>
    </row>
    <row r="468" spans="6:11" x14ac:dyDescent="0.55000000000000004">
      <c r="F468" s="145"/>
      <c r="G468" s="145"/>
      <c r="H468" s="152"/>
      <c r="I468" s="152"/>
      <c r="J468" s="152"/>
      <c r="K468" s="152"/>
    </row>
    <row r="469" spans="6:11" x14ac:dyDescent="0.55000000000000004">
      <c r="F469" s="145"/>
      <c r="G469" s="145"/>
      <c r="H469" s="152"/>
      <c r="I469" s="152"/>
      <c r="J469" s="152"/>
      <c r="K469" s="152"/>
    </row>
    <row r="470" spans="6:11" x14ac:dyDescent="0.55000000000000004">
      <c r="F470" s="145"/>
      <c r="G470" s="145"/>
      <c r="H470" s="152"/>
      <c r="I470" s="152"/>
      <c r="J470" s="152"/>
      <c r="K470" s="152"/>
    </row>
    <row r="471" spans="6:11" x14ac:dyDescent="0.55000000000000004">
      <c r="F471" s="145"/>
      <c r="G471" s="145"/>
      <c r="H471" s="152"/>
      <c r="I471" s="152"/>
      <c r="J471" s="152"/>
      <c r="K471" s="152"/>
    </row>
    <row r="472" spans="6:11" x14ac:dyDescent="0.55000000000000004">
      <c r="F472" s="145"/>
      <c r="G472" s="145"/>
      <c r="H472" s="152"/>
      <c r="I472" s="152"/>
      <c r="J472" s="152"/>
      <c r="K472" s="152"/>
    </row>
    <row r="473" spans="6:11" x14ac:dyDescent="0.55000000000000004">
      <c r="F473" s="145"/>
      <c r="G473" s="145"/>
      <c r="H473" s="152"/>
      <c r="I473" s="152"/>
      <c r="J473" s="152"/>
      <c r="K473" s="152"/>
    </row>
    <row r="474" spans="6:11" x14ac:dyDescent="0.55000000000000004">
      <c r="F474" s="145"/>
      <c r="G474" s="145"/>
      <c r="H474" s="152"/>
      <c r="I474" s="152"/>
      <c r="J474" s="152"/>
      <c r="K474" s="152"/>
    </row>
    <row r="475" spans="6:11" x14ac:dyDescent="0.55000000000000004">
      <c r="F475" s="145"/>
      <c r="G475" s="145"/>
      <c r="H475" s="152"/>
      <c r="I475" s="152"/>
      <c r="J475" s="152"/>
      <c r="K475" s="152"/>
    </row>
    <row r="476" spans="6:11" x14ac:dyDescent="0.55000000000000004">
      <c r="F476" s="145"/>
      <c r="G476" s="145"/>
      <c r="H476" s="152"/>
      <c r="I476" s="152"/>
      <c r="J476" s="152"/>
      <c r="K476" s="152"/>
    </row>
    <row r="477" spans="6:11" x14ac:dyDescent="0.55000000000000004">
      <c r="F477" s="145"/>
      <c r="G477" s="145"/>
      <c r="H477" s="152"/>
      <c r="I477" s="152"/>
      <c r="J477" s="152"/>
      <c r="K477" s="152"/>
    </row>
    <row r="478" spans="6:11" x14ac:dyDescent="0.55000000000000004">
      <c r="F478" s="145"/>
      <c r="G478" s="145"/>
      <c r="H478" s="152"/>
      <c r="I478" s="152"/>
      <c r="J478" s="152"/>
      <c r="K478" s="152"/>
    </row>
    <row r="479" spans="6:11" x14ac:dyDescent="0.55000000000000004">
      <c r="F479" s="145"/>
      <c r="G479" s="145"/>
      <c r="H479" s="152"/>
      <c r="I479" s="152"/>
      <c r="J479" s="152"/>
      <c r="K479" s="152"/>
    </row>
    <row r="480" spans="6:11" x14ac:dyDescent="0.55000000000000004">
      <c r="F480" s="145"/>
      <c r="G480" s="145"/>
      <c r="H480" s="152"/>
      <c r="I480" s="152"/>
      <c r="J480" s="152"/>
      <c r="K480" s="152"/>
    </row>
    <row r="481" spans="6:11" x14ac:dyDescent="0.55000000000000004">
      <c r="F481" s="145"/>
      <c r="G481" s="145"/>
      <c r="H481" s="152"/>
      <c r="I481" s="152"/>
      <c r="J481" s="152"/>
      <c r="K481" s="152"/>
    </row>
    <row r="482" spans="6:11" x14ac:dyDescent="0.55000000000000004">
      <c r="F482" s="145"/>
      <c r="G482" s="145"/>
      <c r="H482" s="152"/>
      <c r="I482" s="152"/>
      <c r="J482" s="152"/>
      <c r="K482" s="152"/>
    </row>
    <row r="483" spans="6:11" x14ac:dyDescent="0.55000000000000004">
      <c r="F483" s="145"/>
      <c r="G483" s="145"/>
      <c r="H483" s="152"/>
      <c r="I483" s="152"/>
      <c r="J483" s="152"/>
      <c r="K483" s="152"/>
    </row>
    <row r="484" spans="6:11" x14ac:dyDescent="0.55000000000000004">
      <c r="F484" s="145"/>
      <c r="G484" s="145"/>
      <c r="H484" s="152"/>
      <c r="I484" s="152"/>
      <c r="J484" s="152"/>
      <c r="K484" s="152"/>
    </row>
    <row r="485" spans="6:11" x14ac:dyDescent="0.55000000000000004">
      <c r="F485" s="145"/>
      <c r="G485" s="145"/>
      <c r="H485" s="152"/>
      <c r="I485" s="152"/>
      <c r="J485" s="152"/>
      <c r="K485" s="152"/>
    </row>
    <row r="486" spans="6:11" x14ac:dyDescent="0.55000000000000004">
      <c r="F486" s="145"/>
      <c r="G486" s="145"/>
      <c r="H486" s="152"/>
      <c r="I486" s="152"/>
      <c r="J486" s="152"/>
      <c r="K486" s="152"/>
    </row>
    <row r="487" spans="6:11" x14ac:dyDescent="0.55000000000000004">
      <c r="F487" s="145"/>
      <c r="G487" s="145"/>
      <c r="H487" s="152"/>
      <c r="I487" s="152"/>
      <c r="J487" s="152"/>
      <c r="K487" s="152"/>
    </row>
    <row r="488" spans="6:11" x14ac:dyDescent="0.55000000000000004">
      <c r="F488" s="145"/>
      <c r="G488" s="145"/>
      <c r="H488" s="152"/>
      <c r="I488" s="152"/>
      <c r="J488" s="152"/>
      <c r="K488" s="152"/>
    </row>
    <row r="489" spans="6:11" x14ac:dyDescent="0.55000000000000004">
      <c r="F489" s="145"/>
      <c r="G489" s="145"/>
      <c r="H489" s="152"/>
      <c r="I489" s="152"/>
      <c r="J489" s="152"/>
      <c r="K489" s="152"/>
    </row>
    <row r="490" spans="6:11" x14ac:dyDescent="0.55000000000000004">
      <c r="F490" s="145"/>
      <c r="G490" s="145"/>
      <c r="H490" s="152"/>
      <c r="I490" s="152"/>
      <c r="J490" s="152"/>
      <c r="K490" s="152"/>
    </row>
    <row r="491" spans="6:11" x14ac:dyDescent="0.55000000000000004">
      <c r="F491" s="145"/>
      <c r="G491" s="145"/>
      <c r="H491" s="152"/>
      <c r="I491" s="152"/>
      <c r="J491" s="152"/>
      <c r="K491" s="152"/>
    </row>
    <row r="492" spans="6:11" x14ac:dyDescent="0.55000000000000004">
      <c r="F492" s="145"/>
      <c r="G492" s="145"/>
      <c r="H492" s="152"/>
      <c r="I492" s="152"/>
      <c r="J492" s="152"/>
      <c r="K492" s="152"/>
    </row>
    <row r="493" spans="6:11" x14ac:dyDescent="0.55000000000000004">
      <c r="F493" s="145"/>
      <c r="G493" s="145"/>
      <c r="H493" s="152"/>
      <c r="I493" s="152"/>
      <c r="J493" s="152"/>
      <c r="K493" s="152"/>
    </row>
    <row r="494" spans="6:11" x14ac:dyDescent="0.55000000000000004">
      <c r="F494" s="145"/>
      <c r="G494" s="145"/>
      <c r="H494" s="152"/>
      <c r="I494" s="152"/>
      <c r="J494" s="152"/>
      <c r="K494" s="152"/>
    </row>
    <row r="495" spans="6:11" x14ac:dyDescent="0.55000000000000004">
      <c r="F495" s="145"/>
      <c r="G495" s="145"/>
      <c r="H495" s="152"/>
      <c r="I495" s="152"/>
      <c r="J495" s="152"/>
      <c r="K495" s="152"/>
    </row>
    <row r="496" spans="6:11" x14ac:dyDescent="0.55000000000000004">
      <c r="F496" s="145"/>
      <c r="G496" s="145"/>
      <c r="H496" s="152"/>
      <c r="I496" s="152"/>
      <c r="J496" s="152"/>
      <c r="K496" s="152"/>
    </row>
    <row r="497" spans="6:11" x14ac:dyDescent="0.55000000000000004">
      <c r="F497" s="145"/>
      <c r="G497" s="145"/>
      <c r="H497" s="152"/>
      <c r="I497" s="152"/>
      <c r="J497" s="152"/>
      <c r="K497" s="152"/>
    </row>
    <row r="498" spans="6:11" x14ac:dyDescent="0.55000000000000004">
      <c r="F498" s="145"/>
      <c r="G498" s="145"/>
      <c r="H498" s="152"/>
      <c r="I498" s="152"/>
      <c r="J498" s="152"/>
      <c r="K498" s="152"/>
    </row>
    <row r="499" spans="6:11" x14ac:dyDescent="0.55000000000000004">
      <c r="F499" s="145"/>
      <c r="G499" s="145"/>
      <c r="H499" s="152"/>
      <c r="I499" s="152"/>
      <c r="J499" s="152"/>
      <c r="K499" s="152"/>
    </row>
    <row r="500" spans="6:11" x14ac:dyDescent="0.55000000000000004">
      <c r="F500" s="145"/>
      <c r="G500" s="145"/>
      <c r="H500" s="152"/>
      <c r="I500" s="152"/>
      <c r="J500" s="152"/>
      <c r="K500" s="152"/>
    </row>
    <row r="501" spans="6:11" x14ac:dyDescent="0.55000000000000004">
      <c r="F501" s="145"/>
      <c r="G501" s="145"/>
      <c r="H501" s="152"/>
      <c r="I501" s="152"/>
      <c r="J501" s="152"/>
      <c r="K501" s="152"/>
    </row>
    <row r="502" spans="6:11" x14ac:dyDescent="0.55000000000000004">
      <c r="F502" s="145"/>
      <c r="G502" s="145"/>
      <c r="H502" s="152"/>
      <c r="I502" s="152"/>
      <c r="J502" s="152"/>
      <c r="K502" s="152"/>
    </row>
    <row r="503" spans="6:11" x14ac:dyDescent="0.55000000000000004">
      <c r="F503" s="145"/>
      <c r="G503" s="145"/>
      <c r="H503" s="152"/>
      <c r="I503" s="152"/>
      <c r="J503" s="152"/>
      <c r="K503" s="152"/>
    </row>
    <row r="504" spans="6:11" x14ac:dyDescent="0.55000000000000004">
      <c r="F504" s="145"/>
      <c r="G504" s="145"/>
      <c r="H504" s="152"/>
      <c r="I504" s="152"/>
      <c r="J504" s="152"/>
      <c r="K504" s="152"/>
    </row>
    <row r="505" spans="6:11" x14ac:dyDescent="0.55000000000000004">
      <c r="F505" s="145"/>
      <c r="G505" s="145"/>
      <c r="H505" s="152"/>
      <c r="I505" s="152"/>
      <c r="J505" s="152"/>
      <c r="K505" s="152"/>
    </row>
    <row r="506" spans="6:11" x14ac:dyDescent="0.55000000000000004">
      <c r="F506" s="145"/>
      <c r="G506" s="145"/>
      <c r="H506" s="152"/>
      <c r="I506" s="152"/>
      <c r="J506" s="152"/>
      <c r="K506" s="152"/>
    </row>
    <row r="507" spans="6:11" x14ac:dyDescent="0.55000000000000004">
      <c r="F507" s="145"/>
      <c r="G507" s="145"/>
      <c r="H507" s="152"/>
      <c r="I507" s="152"/>
      <c r="J507" s="152"/>
      <c r="K507" s="152"/>
    </row>
    <row r="508" spans="6:11" x14ac:dyDescent="0.55000000000000004">
      <c r="F508" s="145"/>
      <c r="G508" s="145"/>
      <c r="H508" s="152"/>
      <c r="I508" s="152"/>
      <c r="J508" s="152"/>
      <c r="K508" s="152"/>
    </row>
    <row r="509" spans="6:11" x14ac:dyDescent="0.55000000000000004">
      <c r="F509" s="145"/>
      <c r="G509" s="145"/>
      <c r="H509" s="152"/>
      <c r="I509" s="152"/>
      <c r="J509" s="152"/>
      <c r="K509" s="152"/>
    </row>
    <row r="510" spans="6:11" x14ac:dyDescent="0.55000000000000004">
      <c r="F510" s="145"/>
      <c r="G510" s="145"/>
      <c r="H510" s="152"/>
      <c r="I510" s="152"/>
      <c r="J510" s="152"/>
      <c r="K510" s="152"/>
    </row>
    <row r="511" spans="6:11" x14ac:dyDescent="0.55000000000000004">
      <c r="F511" s="145"/>
      <c r="G511" s="145"/>
      <c r="H511" s="152"/>
      <c r="I511" s="152"/>
      <c r="J511" s="152"/>
      <c r="K511" s="152"/>
    </row>
    <row r="512" spans="6:11" x14ac:dyDescent="0.55000000000000004">
      <c r="F512" s="145"/>
      <c r="G512" s="145"/>
      <c r="H512" s="152"/>
      <c r="I512" s="152"/>
      <c r="J512" s="152"/>
      <c r="K512" s="152"/>
    </row>
    <row r="513" spans="6:11" x14ac:dyDescent="0.55000000000000004">
      <c r="F513" s="145"/>
      <c r="G513" s="145"/>
      <c r="H513" s="152"/>
      <c r="I513" s="152"/>
      <c r="J513" s="152"/>
      <c r="K513" s="152"/>
    </row>
    <row r="514" spans="6:11" x14ac:dyDescent="0.55000000000000004">
      <c r="F514" s="145"/>
      <c r="G514" s="145"/>
      <c r="H514" s="152"/>
      <c r="I514" s="152"/>
      <c r="J514" s="152"/>
      <c r="K514" s="152"/>
    </row>
    <row r="515" spans="6:11" x14ac:dyDescent="0.55000000000000004">
      <c r="F515" s="145"/>
      <c r="G515" s="145"/>
      <c r="H515" s="152"/>
      <c r="I515" s="152"/>
      <c r="J515" s="152"/>
      <c r="K515" s="152"/>
    </row>
    <row r="516" spans="6:11" x14ac:dyDescent="0.55000000000000004">
      <c r="F516" s="145"/>
      <c r="G516" s="145"/>
      <c r="H516" s="152"/>
      <c r="I516" s="152"/>
      <c r="J516" s="152"/>
      <c r="K516" s="152"/>
    </row>
    <row r="517" spans="6:11" x14ac:dyDescent="0.55000000000000004">
      <c r="F517" s="145"/>
      <c r="G517" s="145"/>
      <c r="H517" s="152"/>
      <c r="I517" s="152"/>
      <c r="J517" s="152"/>
      <c r="K517" s="152"/>
    </row>
    <row r="518" spans="6:11" x14ac:dyDescent="0.55000000000000004">
      <c r="F518" s="145"/>
      <c r="G518" s="145"/>
      <c r="H518" s="152"/>
      <c r="I518" s="152"/>
      <c r="J518" s="152"/>
      <c r="K518" s="152"/>
    </row>
    <row r="519" spans="6:11" x14ac:dyDescent="0.55000000000000004">
      <c r="F519" s="145"/>
      <c r="G519" s="145"/>
      <c r="H519" s="152"/>
      <c r="I519" s="152"/>
      <c r="J519" s="152"/>
      <c r="K519" s="152"/>
    </row>
    <row r="520" spans="6:11" x14ac:dyDescent="0.55000000000000004">
      <c r="F520" s="145"/>
      <c r="G520" s="145"/>
      <c r="H520" s="152"/>
      <c r="I520" s="152"/>
      <c r="J520" s="152"/>
      <c r="K520" s="152"/>
    </row>
    <row r="521" spans="6:11" x14ac:dyDescent="0.55000000000000004">
      <c r="F521" s="145"/>
      <c r="G521" s="145"/>
      <c r="H521" s="152"/>
      <c r="I521" s="152"/>
      <c r="J521" s="152"/>
      <c r="K521" s="152"/>
    </row>
    <row r="522" spans="6:11" x14ac:dyDescent="0.55000000000000004">
      <c r="F522" s="145"/>
      <c r="G522" s="145"/>
      <c r="H522" s="152"/>
      <c r="I522" s="152"/>
      <c r="J522" s="152"/>
      <c r="K522" s="152"/>
    </row>
    <row r="523" spans="6:11" x14ac:dyDescent="0.55000000000000004">
      <c r="F523" s="145"/>
      <c r="G523" s="145"/>
      <c r="H523" s="152"/>
      <c r="I523" s="152"/>
      <c r="J523" s="152"/>
      <c r="K523" s="152"/>
    </row>
    <row r="524" spans="6:11" x14ac:dyDescent="0.55000000000000004">
      <c r="F524" s="145"/>
      <c r="G524" s="145"/>
      <c r="H524" s="152"/>
      <c r="I524" s="152"/>
      <c r="J524" s="152"/>
      <c r="K524" s="152"/>
    </row>
    <row r="525" spans="6:11" x14ac:dyDescent="0.55000000000000004">
      <c r="F525" s="145"/>
      <c r="G525" s="145"/>
      <c r="H525" s="152"/>
      <c r="I525" s="152"/>
      <c r="J525" s="152"/>
      <c r="K525" s="152"/>
    </row>
    <row r="526" spans="6:11" x14ac:dyDescent="0.55000000000000004">
      <c r="F526" s="145"/>
      <c r="G526" s="145"/>
      <c r="H526" s="152"/>
      <c r="I526" s="152"/>
      <c r="J526" s="152"/>
      <c r="K526" s="152"/>
    </row>
    <row r="527" spans="6:11" x14ac:dyDescent="0.55000000000000004">
      <c r="F527" s="145"/>
      <c r="G527" s="145"/>
      <c r="H527" s="152"/>
      <c r="I527" s="152"/>
      <c r="J527" s="152"/>
      <c r="K527" s="152"/>
    </row>
    <row r="528" spans="6:11" x14ac:dyDescent="0.55000000000000004">
      <c r="F528" s="145"/>
      <c r="G528" s="145"/>
      <c r="H528" s="152"/>
      <c r="I528" s="152"/>
      <c r="J528" s="152"/>
      <c r="K528" s="152"/>
    </row>
    <row r="529" spans="6:11" x14ac:dyDescent="0.55000000000000004">
      <c r="F529" s="145"/>
      <c r="G529" s="145"/>
      <c r="H529" s="152"/>
      <c r="I529" s="152"/>
      <c r="J529" s="152"/>
      <c r="K529" s="152"/>
    </row>
    <row r="530" spans="6:11" x14ac:dyDescent="0.55000000000000004">
      <c r="F530" s="145"/>
      <c r="G530" s="145"/>
      <c r="H530" s="152"/>
      <c r="I530" s="152"/>
      <c r="J530" s="152"/>
      <c r="K530" s="152"/>
    </row>
    <row r="531" spans="6:11" x14ac:dyDescent="0.55000000000000004">
      <c r="F531" s="145"/>
      <c r="G531" s="145"/>
      <c r="H531" s="152"/>
      <c r="I531" s="152"/>
      <c r="J531" s="152"/>
      <c r="K531" s="152"/>
    </row>
    <row r="532" spans="6:11" x14ac:dyDescent="0.55000000000000004">
      <c r="F532" s="145"/>
      <c r="G532" s="145"/>
      <c r="H532" s="152"/>
      <c r="I532" s="152"/>
      <c r="J532" s="152"/>
      <c r="K532" s="152"/>
    </row>
    <row r="533" spans="6:11" x14ac:dyDescent="0.55000000000000004">
      <c r="F533" s="145"/>
      <c r="G533" s="145"/>
      <c r="H533" s="152"/>
      <c r="I533" s="152"/>
      <c r="J533" s="152"/>
      <c r="K533" s="152"/>
    </row>
    <row r="534" spans="6:11" x14ac:dyDescent="0.55000000000000004">
      <c r="F534" s="145"/>
      <c r="G534" s="145"/>
      <c r="H534" s="152"/>
      <c r="I534" s="152"/>
      <c r="J534" s="152"/>
      <c r="K534" s="152"/>
    </row>
    <row r="535" spans="6:11" x14ac:dyDescent="0.55000000000000004">
      <c r="F535" s="145"/>
      <c r="G535" s="145"/>
      <c r="H535" s="152"/>
      <c r="I535" s="152"/>
      <c r="J535" s="152"/>
      <c r="K535" s="152"/>
    </row>
    <row r="536" spans="6:11" x14ac:dyDescent="0.55000000000000004">
      <c r="F536" s="145"/>
      <c r="G536" s="145"/>
      <c r="H536" s="152"/>
      <c r="I536" s="152"/>
      <c r="J536" s="152"/>
      <c r="K536" s="152"/>
    </row>
    <row r="537" spans="6:11" x14ac:dyDescent="0.55000000000000004">
      <c r="F537" s="145"/>
      <c r="G537" s="145"/>
      <c r="H537" s="152"/>
      <c r="I537" s="152"/>
      <c r="J537" s="152"/>
      <c r="K537" s="152"/>
    </row>
    <row r="538" spans="6:11" x14ac:dyDescent="0.55000000000000004">
      <c r="F538" s="145"/>
      <c r="G538" s="145"/>
      <c r="H538" s="152"/>
      <c r="I538" s="152"/>
      <c r="J538" s="152"/>
      <c r="K538" s="152"/>
    </row>
    <row r="539" spans="6:11" x14ac:dyDescent="0.55000000000000004">
      <c r="F539" s="145"/>
      <c r="G539" s="145"/>
      <c r="H539" s="152"/>
      <c r="I539" s="152"/>
      <c r="J539" s="152"/>
      <c r="K539" s="152"/>
    </row>
    <row r="540" spans="6:11" x14ac:dyDescent="0.55000000000000004">
      <c r="F540" s="145"/>
      <c r="G540" s="145"/>
      <c r="H540" s="152"/>
      <c r="I540" s="152"/>
      <c r="J540" s="152"/>
      <c r="K540" s="152"/>
    </row>
    <row r="541" spans="6:11" x14ac:dyDescent="0.55000000000000004">
      <c r="F541" s="145"/>
      <c r="G541" s="145"/>
      <c r="H541" s="152"/>
      <c r="I541" s="152"/>
      <c r="J541" s="152"/>
      <c r="K541" s="152"/>
    </row>
    <row r="542" spans="6:11" x14ac:dyDescent="0.55000000000000004">
      <c r="F542" s="145"/>
      <c r="G542" s="145"/>
      <c r="H542" s="152"/>
      <c r="I542" s="152"/>
      <c r="J542" s="152"/>
      <c r="K542" s="152"/>
    </row>
    <row r="543" spans="6:11" x14ac:dyDescent="0.55000000000000004">
      <c r="F543" s="145"/>
      <c r="G543" s="145"/>
      <c r="H543" s="152"/>
      <c r="I543" s="152"/>
      <c r="J543" s="152"/>
      <c r="K543" s="152"/>
    </row>
    <row r="544" spans="6:11" x14ac:dyDescent="0.55000000000000004">
      <c r="F544" s="145"/>
      <c r="G544" s="145"/>
      <c r="H544" s="152"/>
      <c r="I544" s="152"/>
      <c r="J544" s="152"/>
      <c r="K544" s="152"/>
    </row>
    <row r="545" spans="6:11" x14ac:dyDescent="0.55000000000000004">
      <c r="F545" s="145"/>
      <c r="G545" s="145"/>
      <c r="H545" s="152"/>
      <c r="I545" s="152"/>
      <c r="J545" s="152"/>
      <c r="K545" s="152"/>
    </row>
    <row r="546" spans="6:11" x14ac:dyDescent="0.55000000000000004">
      <c r="F546" s="145"/>
      <c r="G546" s="145"/>
      <c r="H546" s="152"/>
      <c r="I546" s="152"/>
      <c r="J546" s="152"/>
      <c r="K546" s="152"/>
    </row>
    <row r="547" spans="6:11" x14ac:dyDescent="0.55000000000000004">
      <c r="F547" s="145"/>
      <c r="G547" s="145"/>
      <c r="H547" s="152"/>
      <c r="I547" s="152"/>
      <c r="J547" s="152"/>
      <c r="K547" s="152"/>
    </row>
    <row r="548" spans="6:11" x14ac:dyDescent="0.55000000000000004">
      <c r="F548" s="145"/>
      <c r="G548" s="145"/>
      <c r="H548" s="152"/>
      <c r="I548" s="152"/>
      <c r="J548" s="152"/>
      <c r="K548" s="152"/>
    </row>
    <row r="549" spans="6:11" x14ac:dyDescent="0.55000000000000004">
      <c r="F549" s="145"/>
      <c r="G549" s="145"/>
      <c r="H549" s="152"/>
      <c r="I549" s="152"/>
      <c r="J549" s="152"/>
      <c r="K549" s="152"/>
    </row>
    <row r="550" spans="6:11" x14ac:dyDescent="0.55000000000000004">
      <c r="F550" s="145"/>
      <c r="G550" s="145"/>
      <c r="H550" s="152"/>
      <c r="I550" s="152"/>
      <c r="J550" s="152"/>
      <c r="K550" s="152"/>
    </row>
    <row r="551" spans="6:11" x14ac:dyDescent="0.55000000000000004">
      <c r="F551" s="145"/>
      <c r="G551" s="145"/>
      <c r="H551" s="152"/>
      <c r="I551" s="152"/>
      <c r="J551" s="152"/>
      <c r="K551" s="152"/>
    </row>
    <row r="552" spans="6:11" x14ac:dyDescent="0.55000000000000004">
      <c r="F552" s="145"/>
      <c r="G552" s="145"/>
      <c r="H552" s="152"/>
      <c r="I552" s="152"/>
      <c r="J552" s="152"/>
      <c r="K552" s="152"/>
    </row>
    <row r="553" spans="6:11" x14ac:dyDescent="0.55000000000000004">
      <c r="F553" s="145"/>
      <c r="G553" s="145"/>
      <c r="H553" s="152"/>
      <c r="I553" s="152"/>
      <c r="J553" s="152"/>
      <c r="K553" s="152"/>
    </row>
    <row r="554" spans="6:11" x14ac:dyDescent="0.55000000000000004">
      <c r="F554" s="145"/>
      <c r="G554" s="145"/>
      <c r="H554" s="152"/>
      <c r="I554" s="152"/>
      <c r="J554" s="152"/>
      <c r="K554" s="152"/>
    </row>
    <row r="555" spans="6:11" x14ac:dyDescent="0.55000000000000004">
      <c r="F555" s="145"/>
      <c r="G555" s="145"/>
      <c r="H555" s="152"/>
      <c r="I555" s="152"/>
      <c r="J555" s="152"/>
      <c r="K555" s="152"/>
    </row>
    <row r="556" spans="6:11" x14ac:dyDescent="0.55000000000000004">
      <c r="F556" s="145"/>
      <c r="G556" s="145"/>
      <c r="H556" s="152"/>
      <c r="I556" s="152"/>
      <c r="J556" s="152"/>
      <c r="K556" s="152"/>
    </row>
    <row r="557" spans="6:11" x14ac:dyDescent="0.55000000000000004">
      <c r="F557" s="145"/>
      <c r="G557" s="145"/>
      <c r="H557" s="152"/>
      <c r="I557" s="152"/>
      <c r="J557" s="152"/>
      <c r="K557" s="152"/>
    </row>
    <row r="558" spans="6:11" x14ac:dyDescent="0.55000000000000004">
      <c r="F558" s="145"/>
      <c r="G558" s="145"/>
      <c r="H558" s="152"/>
      <c r="I558" s="152"/>
      <c r="J558" s="152"/>
      <c r="K558" s="152"/>
    </row>
    <row r="559" spans="6:11" x14ac:dyDescent="0.55000000000000004">
      <c r="F559" s="145"/>
      <c r="G559" s="145"/>
      <c r="H559" s="152"/>
      <c r="I559" s="152"/>
      <c r="J559" s="152"/>
      <c r="K559" s="152"/>
    </row>
    <row r="560" spans="6:11" x14ac:dyDescent="0.55000000000000004">
      <c r="F560" s="145"/>
      <c r="G560" s="145"/>
      <c r="H560" s="152"/>
      <c r="I560" s="152"/>
      <c r="J560" s="152"/>
      <c r="K560" s="152"/>
    </row>
    <row r="561" spans="6:11" x14ac:dyDescent="0.55000000000000004">
      <c r="F561" s="145"/>
      <c r="G561" s="145"/>
      <c r="H561" s="152"/>
      <c r="I561" s="152"/>
      <c r="J561" s="152"/>
      <c r="K561" s="152"/>
    </row>
    <row r="562" spans="6:11" x14ac:dyDescent="0.55000000000000004">
      <c r="F562" s="145"/>
      <c r="G562" s="145"/>
      <c r="H562" s="152"/>
      <c r="I562" s="152"/>
      <c r="J562" s="152"/>
      <c r="K562" s="152"/>
    </row>
    <row r="563" spans="6:11" x14ac:dyDescent="0.55000000000000004">
      <c r="F563" s="145"/>
      <c r="G563" s="145"/>
      <c r="H563" s="152"/>
      <c r="I563" s="152"/>
      <c r="J563" s="152"/>
      <c r="K563" s="152"/>
    </row>
    <row r="564" spans="6:11" x14ac:dyDescent="0.55000000000000004">
      <c r="F564" s="145"/>
      <c r="G564" s="145"/>
      <c r="H564" s="152"/>
      <c r="I564" s="152"/>
      <c r="J564" s="152"/>
      <c r="K564" s="152"/>
    </row>
    <row r="565" spans="6:11" x14ac:dyDescent="0.55000000000000004">
      <c r="F565" s="145"/>
      <c r="G565" s="145"/>
      <c r="H565" s="152"/>
      <c r="I565" s="152"/>
      <c r="J565" s="152"/>
      <c r="K565" s="152"/>
    </row>
    <row r="566" spans="6:11" x14ac:dyDescent="0.55000000000000004">
      <c r="F566" s="145"/>
      <c r="G566" s="145"/>
      <c r="H566" s="152"/>
      <c r="I566" s="152"/>
      <c r="J566" s="152"/>
      <c r="K566" s="152"/>
    </row>
    <row r="567" spans="6:11" x14ac:dyDescent="0.55000000000000004">
      <c r="F567" s="145"/>
      <c r="G567" s="145"/>
      <c r="H567" s="152"/>
      <c r="I567" s="152"/>
      <c r="J567" s="152"/>
      <c r="K567" s="152"/>
    </row>
    <row r="568" spans="6:11" x14ac:dyDescent="0.55000000000000004">
      <c r="F568" s="145"/>
      <c r="G568" s="145"/>
      <c r="H568" s="152"/>
      <c r="I568" s="152"/>
      <c r="J568" s="152"/>
      <c r="K568" s="152"/>
    </row>
    <row r="569" spans="6:11" x14ac:dyDescent="0.55000000000000004">
      <c r="F569" s="145"/>
      <c r="G569" s="145"/>
      <c r="H569" s="152"/>
      <c r="I569" s="152"/>
      <c r="J569" s="152"/>
      <c r="K569" s="152"/>
    </row>
    <row r="570" spans="6:11" x14ac:dyDescent="0.55000000000000004">
      <c r="F570" s="145"/>
      <c r="G570" s="145"/>
      <c r="H570" s="152"/>
      <c r="I570" s="152"/>
      <c r="J570" s="152"/>
      <c r="K570" s="152"/>
    </row>
    <row r="571" spans="6:11" x14ac:dyDescent="0.55000000000000004">
      <c r="F571" s="145"/>
      <c r="G571" s="145"/>
      <c r="H571" s="152"/>
      <c r="I571" s="152"/>
      <c r="J571" s="152"/>
      <c r="K571" s="152"/>
    </row>
    <row r="572" spans="6:11" x14ac:dyDescent="0.55000000000000004">
      <c r="F572" s="145"/>
      <c r="G572" s="145"/>
      <c r="H572" s="152"/>
      <c r="I572" s="152"/>
      <c r="J572" s="152"/>
      <c r="K572" s="152"/>
    </row>
    <row r="573" spans="6:11" x14ac:dyDescent="0.55000000000000004">
      <c r="F573" s="145"/>
      <c r="G573" s="145"/>
      <c r="H573" s="152"/>
      <c r="I573" s="152"/>
      <c r="J573" s="152"/>
      <c r="K573" s="152"/>
    </row>
    <row r="574" spans="6:11" x14ac:dyDescent="0.55000000000000004">
      <c r="F574" s="145"/>
      <c r="G574" s="145"/>
      <c r="H574" s="152"/>
      <c r="I574" s="152"/>
      <c r="J574" s="152"/>
      <c r="K574" s="152"/>
    </row>
    <row r="575" spans="6:11" x14ac:dyDescent="0.55000000000000004">
      <c r="F575" s="145"/>
      <c r="G575" s="145"/>
      <c r="H575" s="152"/>
      <c r="I575" s="152"/>
      <c r="J575" s="152"/>
      <c r="K575" s="152"/>
    </row>
    <row r="576" spans="6:11" x14ac:dyDescent="0.55000000000000004">
      <c r="F576" s="145"/>
      <c r="G576" s="145"/>
      <c r="H576" s="152"/>
      <c r="I576" s="152"/>
      <c r="J576" s="152"/>
      <c r="K576" s="152"/>
    </row>
    <row r="577" spans="6:11" x14ac:dyDescent="0.55000000000000004">
      <c r="F577" s="145"/>
      <c r="G577" s="145"/>
      <c r="H577" s="152"/>
      <c r="I577" s="152"/>
      <c r="J577" s="152"/>
      <c r="K577" s="152"/>
    </row>
    <row r="578" spans="6:11" x14ac:dyDescent="0.55000000000000004">
      <c r="F578" s="145"/>
      <c r="G578" s="145"/>
      <c r="H578" s="152"/>
      <c r="I578" s="152"/>
      <c r="J578" s="152"/>
      <c r="K578" s="152"/>
    </row>
    <row r="579" spans="6:11" x14ac:dyDescent="0.55000000000000004">
      <c r="F579" s="145"/>
      <c r="G579" s="145"/>
      <c r="H579" s="152"/>
      <c r="I579" s="152"/>
      <c r="J579" s="152"/>
      <c r="K579" s="152"/>
    </row>
    <row r="580" spans="6:11" x14ac:dyDescent="0.55000000000000004">
      <c r="F580" s="145"/>
      <c r="G580" s="145"/>
      <c r="H580" s="152"/>
      <c r="I580" s="152"/>
      <c r="J580" s="152"/>
      <c r="K580" s="152"/>
    </row>
    <row r="581" spans="6:11" x14ac:dyDescent="0.55000000000000004">
      <c r="F581" s="145"/>
      <c r="G581" s="145"/>
      <c r="H581" s="152"/>
      <c r="I581" s="152"/>
      <c r="J581" s="152"/>
      <c r="K581" s="152"/>
    </row>
    <row r="582" spans="6:11" x14ac:dyDescent="0.55000000000000004">
      <c r="F582" s="145"/>
      <c r="G582" s="145"/>
      <c r="H582" s="152"/>
      <c r="I582" s="152"/>
      <c r="J582" s="152"/>
      <c r="K582" s="152"/>
    </row>
    <row r="583" spans="6:11" x14ac:dyDescent="0.55000000000000004">
      <c r="F583" s="145"/>
      <c r="G583" s="145"/>
      <c r="H583" s="152"/>
      <c r="I583" s="152"/>
      <c r="J583" s="152"/>
      <c r="K583" s="152"/>
    </row>
    <row r="584" spans="6:11" x14ac:dyDescent="0.55000000000000004">
      <c r="F584" s="145"/>
      <c r="G584" s="145"/>
      <c r="H584" s="152"/>
      <c r="I584" s="152"/>
      <c r="J584" s="152"/>
      <c r="K584" s="152"/>
    </row>
    <row r="585" spans="6:11" x14ac:dyDescent="0.55000000000000004">
      <c r="F585" s="145"/>
      <c r="G585" s="145"/>
      <c r="H585" s="152"/>
      <c r="I585" s="152"/>
      <c r="J585" s="152"/>
      <c r="K585" s="152"/>
    </row>
    <row r="586" spans="6:11" x14ac:dyDescent="0.55000000000000004">
      <c r="F586" s="145"/>
      <c r="G586" s="145"/>
      <c r="H586" s="152"/>
      <c r="I586" s="152"/>
      <c r="J586" s="152"/>
      <c r="K586" s="152"/>
    </row>
    <row r="587" spans="6:11" x14ac:dyDescent="0.55000000000000004">
      <c r="F587" s="145"/>
      <c r="G587" s="145"/>
      <c r="H587" s="152"/>
      <c r="I587" s="152"/>
      <c r="J587" s="152"/>
      <c r="K587" s="152"/>
    </row>
    <row r="588" spans="6:11" x14ac:dyDescent="0.55000000000000004">
      <c r="F588" s="145"/>
      <c r="G588" s="145"/>
      <c r="H588" s="152"/>
      <c r="I588" s="152"/>
      <c r="J588" s="152"/>
      <c r="K588" s="152"/>
    </row>
    <row r="589" spans="6:11" x14ac:dyDescent="0.55000000000000004">
      <c r="F589" s="145"/>
      <c r="G589" s="145"/>
      <c r="H589" s="152"/>
      <c r="I589" s="152"/>
      <c r="J589" s="152"/>
      <c r="K589" s="152"/>
    </row>
    <row r="590" spans="6:11" x14ac:dyDescent="0.55000000000000004">
      <c r="F590" s="145"/>
      <c r="G590" s="145"/>
      <c r="H590" s="152"/>
      <c r="I590" s="152"/>
      <c r="J590" s="152"/>
      <c r="K590" s="152"/>
    </row>
    <row r="591" spans="6:11" x14ac:dyDescent="0.55000000000000004">
      <c r="F591" s="145"/>
      <c r="G591" s="145"/>
      <c r="H591" s="152"/>
      <c r="I591" s="152"/>
      <c r="J591" s="152"/>
      <c r="K591" s="152"/>
    </row>
    <row r="592" spans="6:11" x14ac:dyDescent="0.55000000000000004">
      <c r="F592" s="145"/>
      <c r="G592" s="145"/>
      <c r="H592" s="152"/>
      <c r="I592" s="152"/>
      <c r="J592" s="152"/>
      <c r="K592" s="152"/>
    </row>
    <row r="593" spans="6:11" x14ac:dyDescent="0.55000000000000004">
      <c r="F593" s="145"/>
      <c r="G593" s="145"/>
      <c r="H593" s="152"/>
      <c r="I593" s="152"/>
      <c r="J593" s="152"/>
      <c r="K593" s="152"/>
    </row>
    <row r="594" spans="6:11" x14ac:dyDescent="0.55000000000000004">
      <c r="F594" s="145"/>
      <c r="G594" s="145"/>
      <c r="H594" s="152"/>
      <c r="I594" s="152"/>
      <c r="J594" s="152"/>
      <c r="K594" s="152"/>
    </row>
    <row r="595" spans="6:11" x14ac:dyDescent="0.55000000000000004">
      <c r="F595" s="145"/>
      <c r="G595" s="145"/>
      <c r="H595" s="152"/>
      <c r="I595" s="152"/>
      <c r="J595" s="152"/>
      <c r="K595" s="152"/>
    </row>
    <row r="596" spans="6:11" x14ac:dyDescent="0.55000000000000004">
      <c r="F596" s="145"/>
      <c r="G596" s="145"/>
      <c r="H596" s="152"/>
      <c r="I596" s="152"/>
      <c r="J596" s="152"/>
      <c r="K596" s="152"/>
    </row>
    <row r="597" spans="6:11" x14ac:dyDescent="0.55000000000000004">
      <c r="F597" s="145"/>
      <c r="G597" s="145"/>
      <c r="H597" s="152"/>
      <c r="I597" s="152"/>
      <c r="J597" s="152"/>
      <c r="K597" s="152"/>
    </row>
    <row r="598" spans="6:11" x14ac:dyDescent="0.55000000000000004">
      <c r="F598" s="145"/>
      <c r="G598" s="145"/>
      <c r="H598" s="152"/>
      <c r="I598" s="152"/>
      <c r="J598" s="152"/>
      <c r="K598" s="152"/>
    </row>
    <row r="599" spans="6:11" x14ac:dyDescent="0.55000000000000004">
      <c r="F599" s="145"/>
      <c r="G599" s="145"/>
      <c r="H599" s="152"/>
      <c r="I599" s="152"/>
      <c r="J599" s="152"/>
      <c r="K599" s="152"/>
    </row>
    <row r="600" spans="6:11" x14ac:dyDescent="0.55000000000000004">
      <c r="F600" s="145"/>
      <c r="G600" s="145"/>
      <c r="H600" s="152"/>
      <c r="I600" s="152"/>
      <c r="J600" s="152"/>
      <c r="K600" s="152"/>
    </row>
    <row r="601" spans="6:11" x14ac:dyDescent="0.55000000000000004">
      <c r="F601" s="145"/>
      <c r="G601" s="145"/>
      <c r="H601" s="152"/>
      <c r="I601" s="152"/>
      <c r="J601" s="152"/>
      <c r="K601" s="152"/>
    </row>
    <row r="602" spans="6:11" x14ac:dyDescent="0.55000000000000004">
      <c r="F602" s="145"/>
      <c r="G602" s="145"/>
      <c r="H602" s="152"/>
      <c r="I602" s="152"/>
      <c r="J602" s="152"/>
      <c r="K602" s="152"/>
    </row>
    <row r="603" spans="6:11" x14ac:dyDescent="0.55000000000000004">
      <c r="F603" s="145"/>
      <c r="G603" s="145"/>
      <c r="H603" s="152"/>
      <c r="I603" s="152"/>
      <c r="J603" s="152"/>
      <c r="K603" s="152"/>
    </row>
    <row r="604" spans="6:11" x14ac:dyDescent="0.55000000000000004">
      <c r="F604" s="145"/>
      <c r="G604" s="145"/>
      <c r="H604" s="152"/>
      <c r="I604" s="152"/>
      <c r="J604" s="152"/>
      <c r="K604" s="152"/>
    </row>
    <row r="605" spans="6:11" x14ac:dyDescent="0.55000000000000004">
      <c r="F605" s="145"/>
      <c r="G605" s="145"/>
      <c r="H605" s="152"/>
      <c r="I605" s="152"/>
      <c r="J605" s="152"/>
      <c r="K605" s="152"/>
    </row>
    <row r="606" spans="6:11" x14ac:dyDescent="0.55000000000000004">
      <c r="F606" s="145"/>
      <c r="G606" s="145"/>
      <c r="H606" s="152"/>
      <c r="I606" s="152"/>
      <c r="J606" s="152"/>
      <c r="K606" s="152"/>
    </row>
    <row r="607" spans="6:11" x14ac:dyDescent="0.55000000000000004">
      <c r="F607" s="145"/>
      <c r="G607" s="145"/>
      <c r="H607" s="152"/>
      <c r="I607" s="152"/>
      <c r="J607" s="152"/>
      <c r="K607" s="152"/>
    </row>
    <row r="608" spans="6:11" x14ac:dyDescent="0.55000000000000004">
      <c r="F608" s="145"/>
      <c r="G608" s="145"/>
      <c r="H608" s="152"/>
      <c r="I608" s="152"/>
      <c r="J608" s="152"/>
      <c r="K608" s="152"/>
    </row>
    <row r="609" spans="6:11" x14ac:dyDescent="0.55000000000000004">
      <c r="F609" s="145"/>
      <c r="G609" s="145"/>
      <c r="H609" s="152"/>
      <c r="I609" s="152"/>
      <c r="J609" s="152"/>
      <c r="K609" s="152"/>
    </row>
    <row r="610" spans="6:11" x14ac:dyDescent="0.55000000000000004">
      <c r="F610" s="145"/>
      <c r="G610" s="145"/>
      <c r="H610" s="152"/>
      <c r="I610" s="152"/>
      <c r="J610" s="152"/>
      <c r="K610" s="152"/>
    </row>
    <row r="611" spans="6:11" x14ac:dyDescent="0.55000000000000004">
      <c r="F611" s="145"/>
      <c r="G611" s="145"/>
      <c r="H611" s="152"/>
      <c r="I611" s="152"/>
      <c r="J611" s="152"/>
      <c r="K611" s="152"/>
    </row>
    <row r="612" spans="6:11" x14ac:dyDescent="0.55000000000000004">
      <c r="F612" s="145"/>
      <c r="G612" s="145"/>
      <c r="H612" s="152"/>
      <c r="I612" s="152"/>
      <c r="J612" s="152"/>
      <c r="K612" s="152"/>
    </row>
    <row r="613" spans="6:11" x14ac:dyDescent="0.55000000000000004">
      <c r="F613" s="145"/>
      <c r="G613" s="145"/>
      <c r="H613" s="152"/>
      <c r="I613" s="152"/>
      <c r="J613" s="152"/>
      <c r="K613" s="152"/>
    </row>
    <row r="614" spans="6:11" x14ac:dyDescent="0.55000000000000004">
      <c r="F614" s="145"/>
      <c r="G614" s="145"/>
      <c r="H614" s="152"/>
      <c r="I614" s="152"/>
      <c r="J614" s="152"/>
      <c r="K614" s="152"/>
    </row>
    <row r="615" spans="6:11" x14ac:dyDescent="0.55000000000000004">
      <c r="F615" s="145"/>
      <c r="G615" s="145"/>
      <c r="H615" s="152"/>
      <c r="I615" s="152"/>
      <c r="J615" s="152"/>
      <c r="K615" s="152"/>
    </row>
    <row r="616" spans="6:11" x14ac:dyDescent="0.55000000000000004">
      <c r="F616" s="145"/>
      <c r="G616" s="145"/>
      <c r="H616" s="152"/>
      <c r="I616" s="152"/>
      <c r="J616" s="152"/>
      <c r="K616" s="152"/>
    </row>
    <row r="617" spans="6:11" x14ac:dyDescent="0.55000000000000004">
      <c r="F617" s="145"/>
      <c r="G617" s="145"/>
      <c r="H617" s="152"/>
      <c r="I617" s="152"/>
      <c r="J617" s="152"/>
      <c r="K617" s="152"/>
    </row>
    <row r="618" spans="6:11" x14ac:dyDescent="0.55000000000000004">
      <c r="F618" s="145"/>
      <c r="G618" s="145"/>
      <c r="H618" s="152"/>
      <c r="I618" s="152"/>
      <c r="J618" s="152"/>
      <c r="K618" s="152"/>
    </row>
    <row r="619" spans="6:11" x14ac:dyDescent="0.55000000000000004">
      <c r="F619" s="145"/>
      <c r="G619" s="145"/>
      <c r="H619" s="152"/>
      <c r="I619" s="152"/>
      <c r="J619" s="152"/>
      <c r="K619" s="152"/>
    </row>
    <row r="620" spans="6:11" x14ac:dyDescent="0.55000000000000004">
      <c r="F620" s="145"/>
      <c r="G620" s="145"/>
      <c r="H620" s="152"/>
      <c r="I620" s="152"/>
      <c r="J620" s="152"/>
      <c r="K620" s="152"/>
    </row>
    <row r="621" spans="6:11" x14ac:dyDescent="0.55000000000000004">
      <c r="F621" s="145"/>
      <c r="G621" s="145"/>
      <c r="H621" s="152"/>
      <c r="I621" s="152"/>
      <c r="J621" s="152"/>
      <c r="K621" s="152"/>
    </row>
    <row r="622" spans="6:11" x14ac:dyDescent="0.55000000000000004">
      <c r="F622" s="145"/>
      <c r="G622" s="145"/>
      <c r="H622" s="152"/>
      <c r="I622" s="152"/>
      <c r="J622" s="152"/>
      <c r="K622" s="152"/>
    </row>
    <row r="623" spans="6:11" x14ac:dyDescent="0.55000000000000004">
      <c r="F623" s="145"/>
      <c r="G623" s="145"/>
      <c r="H623" s="152"/>
      <c r="I623" s="152"/>
      <c r="J623" s="152"/>
      <c r="K623" s="152"/>
    </row>
    <row r="624" spans="6:11" x14ac:dyDescent="0.55000000000000004">
      <c r="F624" s="145"/>
      <c r="G624" s="145"/>
      <c r="H624" s="152"/>
      <c r="I624" s="152"/>
      <c r="J624" s="152"/>
      <c r="K624" s="152"/>
    </row>
    <row r="625" spans="6:11" x14ac:dyDescent="0.55000000000000004">
      <c r="F625" s="145"/>
      <c r="G625" s="145"/>
      <c r="H625" s="152"/>
      <c r="I625" s="152"/>
      <c r="J625" s="152"/>
      <c r="K625" s="152"/>
    </row>
    <row r="626" spans="6:11" x14ac:dyDescent="0.55000000000000004">
      <c r="F626" s="145"/>
      <c r="G626" s="145"/>
      <c r="H626" s="152"/>
      <c r="I626" s="152"/>
      <c r="J626" s="152"/>
      <c r="K626" s="152"/>
    </row>
    <row r="627" spans="6:11" x14ac:dyDescent="0.55000000000000004">
      <c r="F627" s="145"/>
      <c r="G627" s="145"/>
      <c r="H627" s="152"/>
      <c r="I627" s="152"/>
      <c r="J627" s="152"/>
      <c r="K627" s="152"/>
    </row>
    <row r="628" spans="6:11" x14ac:dyDescent="0.55000000000000004">
      <c r="F628" s="145"/>
      <c r="G628" s="145"/>
      <c r="H628" s="152"/>
      <c r="I628" s="152"/>
      <c r="J628" s="152"/>
      <c r="K628" s="152"/>
    </row>
    <row r="629" spans="6:11" x14ac:dyDescent="0.55000000000000004">
      <c r="F629" s="145"/>
      <c r="G629" s="145"/>
      <c r="H629" s="152"/>
      <c r="I629" s="152"/>
      <c r="J629" s="152"/>
      <c r="K629" s="152"/>
    </row>
    <row r="630" spans="6:11" x14ac:dyDescent="0.55000000000000004">
      <c r="F630" s="145"/>
      <c r="G630" s="145"/>
      <c r="H630" s="152"/>
      <c r="I630" s="152"/>
      <c r="J630" s="152"/>
      <c r="K630" s="152"/>
    </row>
    <row r="631" spans="6:11" x14ac:dyDescent="0.55000000000000004">
      <c r="F631" s="145"/>
      <c r="G631" s="145"/>
      <c r="H631" s="152"/>
      <c r="I631" s="152"/>
      <c r="J631" s="152"/>
      <c r="K631" s="152"/>
    </row>
    <row r="632" spans="6:11" x14ac:dyDescent="0.55000000000000004">
      <c r="F632" s="145"/>
      <c r="G632" s="145"/>
      <c r="H632" s="152"/>
      <c r="I632" s="152"/>
      <c r="J632" s="152"/>
      <c r="K632" s="152"/>
    </row>
    <row r="633" spans="6:11" x14ac:dyDescent="0.55000000000000004">
      <c r="F633" s="145"/>
      <c r="G633" s="145"/>
      <c r="H633" s="152"/>
      <c r="I633" s="152"/>
      <c r="J633" s="152"/>
      <c r="K633" s="152"/>
    </row>
    <row r="634" spans="6:11" x14ac:dyDescent="0.55000000000000004">
      <c r="F634" s="145"/>
      <c r="G634" s="145"/>
      <c r="H634" s="152"/>
      <c r="I634" s="152"/>
      <c r="J634" s="152"/>
      <c r="K634" s="152"/>
    </row>
    <row r="635" spans="6:11" x14ac:dyDescent="0.55000000000000004">
      <c r="F635" s="145"/>
      <c r="G635" s="145"/>
      <c r="H635" s="152"/>
      <c r="I635" s="152"/>
      <c r="J635" s="152"/>
      <c r="K635" s="152"/>
    </row>
    <row r="636" spans="6:11" x14ac:dyDescent="0.55000000000000004">
      <c r="F636" s="145"/>
      <c r="G636" s="145"/>
      <c r="H636" s="152"/>
      <c r="I636" s="152"/>
      <c r="J636" s="152"/>
      <c r="K636" s="152"/>
    </row>
    <row r="637" spans="6:11" x14ac:dyDescent="0.55000000000000004">
      <c r="F637" s="145"/>
      <c r="G637" s="145"/>
      <c r="H637" s="152"/>
      <c r="I637" s="152"/>
      <c r="J637" s="152"/>
      <c r="K637" s="152"/>
    </row>
    <row r="638" spans="6:11" x14ac:dyDescent="0.55000000000000004">
      <c r="F638" s="145"/>
      <c r="G638" s="145"/>
      <c r="H638" s="152"/>
      <c r="I638" s="152"/>
      <c r="J638" s="152"/>
      <c r="K638" s="152"/>
    </row>
    <row r="639" spans="6:11" x14ac:dyDescent="0.55000000000000004">
      <c r="F639" s="145"/>
      <c r="G639" s="145"/>
      <c r="H639" s="152"/>
      <c r="I639" s="152"/>
      <c r="J639" s="152"/>
      <c r="K639" s="152"/>
    </row>
    <row r="640" spans="6:11" x14ac:dyDescent="0.55000000000000004">
      <c r="F640" s="145"/>
      <c r="G640" s="145"/>
      <c r="H640" s="152"/>
      <c r="I640" s="152"/>
      <c r="J640" s="152"/>
      <c r="K640" s="152"/>
    </row>
    <row r="641" spans="6:11" x14ac:dyDescent="0.55000000000000004">
      <c r="F641" s="145"/>
      <c r="G641" s="145"/>
      <c r="H641" s="152"/>
      <c r="I641" s="152"/>
      <c r="J641" s="152"/>
      <c r="K641" s="152"/>
    </row>
    <row r="642" spans="6:11" x14ac:dyDescent="0.55000000000000004">
      <c r="F642" s="145"/>
      <c r="G642" s="145"/>
      <c r="H642" s="152"/>
      <c r="I642" s="152"/>
      <c r="J642" s="152"/>
      <c r="K642" s="152"/>
    </row>
    <row r="643" spans="6:11" x14ac:dyDescent="0.55000000000000004">
      <c r="F643" s="145"/>
      <c r="G643" s="145"/>
      <c r="H643" s="152"/>
      <c r="I643" s="152"/>
      <c r="J643" s="152"/>
      <c r="K643" s="152"/>
    </row>
    <row r="644" spans="6:11" x14ac:dyDescent="0.55000000000000004">
      <c r="F644" s="145"/>
      <c r="G644" s="145"/>
      <c r="H644" s="152"/>
      <c r="I644" s="152"/>
      <c r="J644" s="152"/>
      <c r="K644" s="152"/>
    </row>
    <row r="645" spans="6:11" x14ac:dyDescent="0.55000000000000004">
      <c r="F645" s="145"/>
      <c r="G645" s="145"/>
      <c r="H645" s="152"/>
      <c r="I645" s="152"/>
      <c r="J645" s="152"/>
      <c r="K645" s="152"/>
    </row>
    <row r="646" spans="6:11" x14ac:dyDescent="0.55000000000000004">
      <c r="F646" s="145"/>
      <c r="G646" s="145"/>
      <c r="H646" s="152"/>
      <c r="I646" s="152"/>
      <c r="J646" s="152"/>
      <c r="K646" s="152"/>
    </row>
    <row r="647" spans="6:11" x14ac:dyDescent="0.55000000000000004">
      <c r="F647" s="145"/>
      <c r="G647" s="145"/>
      <c r="H647" s="152"/>
      <c r="I647" s="152"/>
      <c r="J647" s="152"/>
      <c r="K647" s="152"/>
    </row>
    <row r="648" spans="6:11" x14ac:dyDescent="0.55000000000000004">
      <c r="F648" s="145"/>
      <c r="G648" s="145"/>
      <c r="H648" s="152"/>
      <c r="I648" s="152"/>
      <c r="J648" s="152"/>
      <c r="K648" s="152"/>
    </row>
    <row r="649" spans="6:11" x14ac:dyDescent="0.55000000000000004">
      <c r="F649" s="145"/>
      <c r="G649" s="145"/>
      <c r="H649" s="152"/>
      <c r="I649" s="152"/>
      <c r="J649" s="152"/>
      <c r="K649" s="152"/>
    </row>
    <row r="650" spans="6:11" x14ac:dyDescent="0.55000000000000004">
      <c r="F650" s="145"/>
      <c r="G650" s="145"/>
      <c r="H650" s="152"/>
      <c r="I650" s="152"/>
      <c r="J650" s="152"/>
      <c r="K650" s="152"/>
    </row>
    <row r="651" spans="6:11" x14ac:dyDescent="0.55000000000000004">
      <c r="F651" s="145"/>
      <c r="G651" s="145"/>
      <c r="H651" s="152"/>
      <c r="I651" s="152"/>
      <c r="J651" s="152"/>
      <c r="K651" s="152"/>
    </row>
    <row r="652" spans="6:11" x14ac:dyDescent="0.55000000000000004">
      <c r="F652" s="145"/>
      <c r="G652" s="145"/>
      <c r="H652" s="152"/>
      <c r="I652" s="152"/>
      <c r="J652" s="152"/>
      <c r="K652" s="152"/>
    </row>
    <row r="653" spans="6:11" x14ac:dyDescent="0.55000000000000004">
      <c r="F653" s="145"/>
      <c r="G653" s="145"/>
      <c r="H653" s="152"/>
      <c r="I653" s="152"/>
      <c r="J653" s="152"/>
      <c r="K653" s="152"/>
    </row>
    <row r="654" spans="6:11" x14ac:dyDescent="0.55000000000000004">
      <c r="F654" s="145"/>
      <c r="G654" s="145"/>
      <c r="H654" s="152"/>
      <c r="I654" s="152"/>
      <c r="J654" s="152"/>
      <c r="K654" s="152"/>
    </row>
    <row r="655" spans="6:11" x14ac:dyDescent="0.55000000000000004">
      <c r="F655" s="145"/>
      <c r="G655" s="145"/>
      <c r="H655" s="152"/>
      <c r="I655" s="152"/>
      <c r="J655" s="152"/>
      <c r="K655" s="152"/>
    </row>
    <row r="656" spans="6:11" x14ac:dyDescent="0.55000000000000004">
      <c r="F656" s="145"/>
      <c r="G656" s="145"/>
      <c r="H656" s="152"/>
      <c r="I656" s="152"/>
      <c r="J656" s="152"/>
      <c r="K656" s="152"/>
    </row>
    <row r="657" spans="6:11" x14ac:dyDescent="0.55000000000000004">
      <c r="F657" s="145"/>
      <c r="G657" s="145"/>
      <c r="H657" s="152"/>
      <c r="I657" s="152"/>
      <c r="J657" s="152"/>
      <c r="K657" s="152"/>
    </row>
    <row r="658" spans="6:11" x14ac:dyDescent="0.55000000000000004">
      <c r="F658" s="145"/>
      <c r="G658" s="145"/>
      <c r="H658" s="152"/>
      <c r="I658" s="152"/>
      <c r="J658" s="152"/>
      <c r="K658" s="152"/>
    </row>
    <row r="659" spans="6:11" x14ac:dyDescent="0.55000000000000004">
      <c r="F659" s="145"/>
      <c r="G659" s="145"/>
      <c r="H659" s="152"/>
      <c r="I659" s="152"/>
      <c r="J659" s="152"/>
      <c r="K659" s="152"/>
    </row>
    <row r="660" spans="6:11" x14ac:dyDescent="0.55000000000000004">
      <c r="F660" s="145"/>
      <c r="G660" s="145"/>
      <c r="H660" s="152"/>
      <c r="I660" s="152"/>
      <c r="J660" s="152"/>
      <c r="K660" s="152"/>
    </row>
    <row r="661" spans="6:11" x14ac:dyDescent="0.55000000000000004">
      <c r="F661" s="145"/>
      <c r="G661" s="145"/>
      <c r="H661" s="152"/>
      <c r="I661" s="152"/>
      <c r="J661" s="152"/>
      <c r="K661" s="152"/>
    </row>
    <row r="662" spans="6:11" x14ac:dyDescent="0.55000000000000004">
      <c r="F662" s="145"/>
      <c r="G662" s="145"/>
      <c r="H662" s="152"/>
      <c r="I662" s="152"/>
      <c r="J662" s="152"/>
      <c r="K662" s="152"/>
    </row>
    <row r="663" spans="6:11" x14ac:dyDescent="0.55000000000000004">
      <c r="F663" s="145"/>
      <c r="G663" s="145"/>
      <c r="H663" s="152"/>
      <c r="I663" s="152"/>
      <c r="J663" s="152"/>
      <c r="K663" s="152"/>
    </row>
    <row r="664" spans="6:11" x14ac:dyDescent="0.55000000000000004">
      <c r="F664" s="145"/>
      <c r="G664" s="145"/>
      <c r="H664" s="152"/>
      <c r="I664" s="152"/>
      <c r="J664" s="152"/>
      <c r="K664" s="152"/>
    </row>
    <row r="665" spans="6:11" x14ac:dyDescent="0.55000000000000004">
      <c r="F665" s="145"/>
      <c r="G665" s="145"/>
      <c r="H665" s="152"/>
      <c r="I665" s="152"/>
      <c r="J665" s="152"/>
      <c r="K665" s="152"/>
    </row>
    <row r="666" spans="6:11" x14ac:dyDescent="0.55000000000000004">
      <c r="F666" s="145"/>
      <c r="G666" s="145"/>
      <c r="H666" s="152"/>
      <c r="I666" s="152"/>
      <c r="J666" s="152"/>
      <c r="K666" s="152"/>
    </row>
    <row r="667" spans="6:11" x14ac:dyDescent="0.55000000000000004">
      <c r="F667" s="145"/>
      <c r="G667" s="145"/>
      <c r="H667" s="152"/>
      <c r="I667" s="152"/>
      <c r="J667" s="152"/>
      <c r="K667" s="152"/>
    </row>
    <row r="668" spans="6:11" x14ac:dyDescent="0.55000000000000004">
      <c r="F668" s="145"/>
      <c r="G668" s="145"/>
      <c r="H668" s="152"/>
      <c r="I668" s="152"/>
      <c r="J668" s="152"/>
      <c r="K668" s="152"/>
    </row>
    <row r="669" spans="6:11" x14ac:dyDescent="0.55000000000000004">
      <c r="F669" s="145"/>
      <c r="G669" s="145"/>
      <c r="H669" s="152"/>
      <c r="I669" s="152"/>
      <c r="J669" s="152"/>
      <c r="K669" s="152"/>
    </row>
    <row r="670" spans="6:11" x14ac:dyDescent="0.55000000000000004">
      <c r="F670" s="145"/>
      <c r="G670" s="145"/>
      <c r="H670" s="152"/>
      <c r="I670" s="152"/>
      <c r="J670" s="152"/>
      <c r="K670" s="152"/>
    </row>
    <row r="671" spans="6:11" x14ac:dyDescent="0.55000000000000004">
      <c r="F671" s="145"/>
      <c r="G671" s="145"/>
      <c r="H671" s="152"/>
      <c r="I671" s="152"/>
      <c r="J671" s="152"/>
      <c r="K671" s="152"/>
    </row>
    <row r="672" spans="6:11" x14ac:dyDescent="0.55000000000000004">
      <c r="F672" s="145"/>
      <c r="G672" s="145"/>
      <c r="H672" s="152"/>
      <c r="I672" s="152"/>
      <c r="J672" s="152"/>
      <c r="K672" s="152"/>
    </row>
    <row r="673" spans="6:11" x14ac:dyDescent="0.55000000000000004">
      <c r="F673" s="145"/>
      <c r="G673" s="145"/>
      <c r="H673" s="152"/>
      <c r="I673" s="152"/>
      <c r="J673" s="152"/>
      <c r="K673" s="152"/>
    </row>
    <row r="674" spans="6:11" x14ac:dyDescent="0.55000000000000004">
      <c r="F674" s="145"/>
      <c r="G674" s="145"/>
      <c r="H674" s="152"/>
      <c r="I674" s="152"/>
      <c r="J674" s="152"/>
      <c r="K674" s="152"/>
    </row>
    <row r="675" spans="6:11" x14ac:dyDescent="0.55000000000000004">
      <c r="F675" s="145"/>
      <c r="G675" s="145"/>
      <c r="H675" s="152"/>
      <c r="I675" s="152"/>
      <c r="J675" s="152"/>
      <c r="K675" s="152"/>
    </row>
    <row r="676" spans="6:11" x14ac:dyDescent="0.55000000000000004">
      <c r="F676" s="145"/>
      <c r="G676" s="145"/>
      <c r="H676" s="152"/>
      <c r="I676" s="152"/>
      <c r="J676" s="152"/>
      <c r="K676" s="152"/>
    </row>
    <row r="677" spans="6:11" x14ac:dyDescent="0.55000000000000004">
      <c r="F677" s="145"/>
      <c r="G677" s="145"/>
      <c r="H677" s="152"/>
      <c r="I677" s="152"/>
      <c r="J677" s="152"/>
      <c r="K677" s="152"/>
    </row>
    <row r="678" spans="6:11" x14ac:dyDescent="0.55000000000000004">
      <c r="F678" s="145"/>
      <c r="G678" s="145"/>
      <c r="H678" s="152"/>
      <c r="I678" s="152"/>
      <c r="J678" s="152"/>
      <c r="K678" s="152"/>
    </row>
    <row r="679" spans="6:11" x14ac:dyDescent="0.55000000000000004">
      <c r="F679" s="145"/>
      <c r="G679" s="145"/>
      <c r="H679" s="152"/>
      <c r="I679" s="152"/>
      <c r="J679" s="152"/>
      <c r="K679" s="152"/>
    </row>
    <row r="680" spans="6:11" x14ac:dyDescent="0.55000000000000004">
      <c r="F680" s="145"/>
      <c r="G680" s="145"/>
      <c r="H680" s="152"/>
      <c r="I680" s="152"/>
      <c r="J680" s="152"/>
      <c r="K680" s="152"/>
    </row>
    <row r="681" spans="6:11" x14ac:dyDescent="0.55000000000000004">
      <c r="F681" s="145"/>
      <c r="G681" s="145"/>
      <c r="H681" s="152"/>
      <c r="I681" s="152"/>
      <c r="J681" s="152"/>
      <c r="K681" s="152"/>
    </row>
    <row r="682" spans="6:11" x14ac:dyDescent="0.55000000000000004">
      <c r="F682" s="145"/>
      <c r="G682" s="145"/>
      <c r="H682" s="152"/>
      <c r="I682" s="152"/>
      <c r="J682" s="152"/>
      <c r="K682" s="152"/>
    </row>
    <row r="683" spans="6:11" x14ac:dyDescent="0.55000000000000004">
      <c r="F683" s="145"/>
      <c r="G683" s="145"/>
      <c r="H683" s="152"/>
      <c r="I683" s="152"/>
      <c r="J683" s="152"/>
      <c r="K683" s="152"/>
    </row>
    <row r="684" spans="6:11" x14ac:dyDescent="0.55000000000000004">
      <c r="F684" s="145"/>
      <c r="G684" s="145"/>
      <c r="H684" s="152"/>
      <c r="I684" s="152"/>
      <c r="J684" s="152"/>
      <c r="K684" s="152"/>
    </row>
    <row r="685" spans="6:11" x14ac:dyDescent="0.55000000000000004">
      <c r="F685" s="145"/>
      <c r="G685" s="145"/>
      <c r="H685" s="152"/>
      <c r="I685" s="152"/>
      <c r="J685" s="152"/>
      <c r="K685" s="152"/>
    </row>
    <row r="686" spans="6:11" x14ac:dyDescent="0.55000000000000004">
      <c r="F686" s="145"/>
      <c r="G686" s="145"/>
      <c r="H686" s="152"/>
      <c r="I686" s="152"/>
      <c r="J686" s="152"/>
      <c r="K686" s="152"/>
    </row>
    <row r="687" spans="6:11" x14ac:dyDescent="0.55000000000000004">
      <c r="F687" s="145"/>
      <c r="G687" s="145"/>
      <c r="H687" s="152"/>
      <c r="I687" s="152"/>
      <c r="J687" s="152"/>
      <c r="K687" s="152"/>
    </row>
    <row r="688" spans="6:11" x14ac:dyDescent="0.55000000000000004">
      <c r="F688" s="145"/>
      <c r="G688" s="145"/>
      <c r="H688" s="152"/>
      <c r="I688" s="152"/>
      <c r="J688" s="152"/>
      <c r="K688" s="152"/>
    </row>
    <row r="689" spans="6:11" x14ac:dyDescent="0.55000000000000004">
      <c r="F689" s="145"/>
      <c r="G689" s="145"/>
      <c r="H689" s="152"/>
      <c r="I689" s="152"/>
      <c r="J689" s="152"/>
      <c r="K689" s="152"/>
    </row>
    <row r="690" spans="6:11" x14ac:dyDescent="0.55000000000000004">
      <c r="F690" s="145"/>
      <c r="G690" s="145"/>
      <c r="H690" s="152"/>
      <c r="I690" s="152"/>
      <c r="J690" s="152"/>
      <c r="K690" s="152"/>
    </row>
    <row r="691" spans="6:11" x14ac:dyDescent="0.55000000000000004">
      <c r="F691" s="145"/>
      <c r="G691" s="145"/>
      <c r="H691" s="152"/>
      <c r="I691" s="152"/>
      <c r="J691" s="152"/>
      <c r="K691" s="152"/>
    </row>
    <row r="692" spans="6:11" x14ac:dyDescent="0.55000000000000004">
      <c r="F692" s="145"/>
      <c r="G692" s="145"/>
      <c r="H692" s="152"/>
      <c r="I692" s="152"/>
      <c r="J692" s="152"/>
      <c r="K692" s="152"/>
    </row>
    <row r="693" spans="6:11" x14ac:dyDescent="0.55000000000000004">
      <c r="F693" s="145"/>
      <c r="G693" s="145"/>
      <c r="H693" s="152"/>
      <c r="I693" s="152"/>
      <c r="J693" s="152"/>
      <c r="K693" s="152"/>
    </row>
    <row r="694" spans="6:11" x14ac:dyDescent="0.55000000000000004">
      <c r="F694" s="145"/>
      <c r="G694" s="145"/>
      <c r="H694" s="152"/>
      <c r="I694" s="152"/>
      <c r="J694" s="152"/>
      <c r="K694" s="152"/>
    </row>
    <row r="695" spans="6:11" x14ac:dyDescent="0.55000000000000004">
      <c r="F695" s="145"/>
      <c r="G695" s="145"/>
      <c r="H695" s="152"/>
      <c r="I695" s="152"/>
      <c r="J695" s="152"/>
      <c r="K695" s="152"/>
    </row>
    <row r="696" spans="6:11" x14ac:dyDescent="0.55000000000000004">
      <c r="F696" s="145"/>
      <c r="G696" s="145"/>
      <c r="H696" s="152"/>
      <c r="I696" s="152"/>
      <c r="J696" s="152"/>
      <c r="K696" s="152"/>
    </row>
    <row r="697" spans="6:11" x14ac:dyDescent="0.55000000000000004">
      <c r="F697" s="145"/>
      <c r="G697" s="145"/>
      <c r="H697" s="152"/>
      <c r="I697" s="152"/>
      <c r="J697" s="152"/>
      <c r="K697" s="152"/>
    </row>
    <row r="698" spans="6:11" x14ac:dyDescent="0.55000000000000004">
      <c r="F698" s="145"/>
      <c r="G698" s="145"/>
      <c r="H698" s="152"/>
      <c r="I698" s="152"/>
      <c r="J698" s="152"/>
      <c r="K698" s="152"/>
    </row>
    <row r="699" spans="6:11" x14ac:dyDescent="0.55000000000000004">
      <c r="F699" s="145"/>
      <c r="G699" s="145"/>
      <c r="H699" s="152"/>
      <c r="I699" s="152"/>
      <c r="J699" s="152"/>
      <c r="K699" s="152"/>
    </row>
    <row r="700" spans="6:11" x14ac:dyDescent="0.55000000000000004">
      <c r="F700" s="145"/>
      <c r="G700" s="145"/>
      <c r="H700" s="152"/>
      <c r="I700" s="152"/>
      <c r="J700" s="152"/>
      <c r="K700" s="152"/>
    </row>
    <row r="701" spans="6:11" x14ac:dyDescent="0.55000000000000004">
      <c r="F701" s="145"/>
      <c r="G701" s="145"/>
      <c r="H701" s="152"/>
      <c r="I701" s="152"/>
      <c r="J701" s="152"/>
      <c r="K701" s="152"/>
    </row>
    <row r="702" spans="6:11" x14ac:dyDescent="0.55000000000000004">
      <c r="F702" s="145"/>
      <c r="G702" s="145"/>
      <c r="H702" s="152"/>
      <c r="I702" s="152"/>
      <c r="J702" s="152"/>
      <c r="K702" s="152"/>
    </row>
    <row r="703" spans="6:11" x14ac:dyDescent="0.55000000000000004">
      <c r="F703" s="145"/>
      <c r="G703" s="145"/>
      <c r="H703" s="152"/>
      <c r="I703" s="152"/>
      <c r="J703" s="152"/>
      <c r="K703" s="152"/>
    </row>
    <row r="704" spans="6:11" x14ac:dyDescent="0.55000000000000004">
      <c r="F704" s="145"/>
      <c r="G704" s="145"/>
      <c r="H704" s="152"/>
      <c r="I704" s="152"/>
      <c r="J704" s="152"/>
      <c r="K704" s="152"/>
    </row>
    <row r="705" spans="6:11" x14ac:dyDescent="0.55000000000000004">
      <c r="F705" s="145"/>
      <c r="G705" s="145"/>
      <c r="H705" s="152"/>
      <c r="I705" s="152"/>
      <c r="J705" s="152"/>
      <c r="K705" s="152"/>
    </row>
    <row r="706" spans="6:11" x14ac:dyDescent="0.55000000000000004">
      <c r="F706" s="145"/>
      <c r="G706" s="145"/>
      <c r="H706" s="152"/>
      <c r="I706" s="152"/>
      <c r="J706" s="152"/>
      <c r="K706" s="152"/>
    </row>
    <row r="707" spans="6:11" x14ac:dyDescent="0.55000000000000004">
      <c r="F707" s="145"/>
      <c r="G707" s="145"/>
      <c r="H707" s="152"/>
      <c r="I707" s="152"/>
      <c r="J707" s="152"/>
      <c r="K707" s="152"/>
    </row>
    <row r="708" spans="6:11" x14ac:dyDescent="0.55000000000000004">
      <c r="F708" s="145"/>
      <c r="G708" s="145"/>
      <c r="H708" s="152"/>
      <c r="I708" s="152"/>
      <c r="J708" s="152"/>
      <c r="K708" s="152"/>
    </row>
    <row r="709" spans="6:11" x14ac:dyDescent="0.55000000000000004">
      <c r="F709" s="145"/>
      <c r="G709" s="145"/>
      <c r="H709" s="152"/>
      <c r="I709" s="152"/>
      <c r="J709" s="152"/>
      <c r="K709" s="152"/>
    </row>
    <row r="710" spans="6:11" x14ac:dyDescent="0.55000000000000004">
      <c r="F710" s="145"/>
      <c r="G710" s="145"/>
      <c r="H710" s="152"/>
      <c r="I710" s="152"/>
      <c r="J710" s="152"/>
      <c r="K710" s="152"/>
    </row>
    <row r="711" spans="6:11" x14ac:dyDescent="0.55000000000000004">
      <c r="F711" s="145"/>
      <c r="G711" s="145"/>
      <c r="H711" s="152"/>
      <c r="I711" s="152"/>
      <c r="J711" s="152"/>
      <c r="K711" s="152"/>
    </row>
    <row r="712" spans="6:11" x14ac:dyDescent="0.55000000000000004">
      <c r="F712" s="145"/>
      <c r="G712" s="145"/>
      <c r="H712" s="152"/>
      <c r="I712" s="152"/>
      <c r="J712" s="152"/>
      <c r="K712" s="152"/>
    </row>
    <row r="713" spans="6:11" x14ac:dyDescent="0.55000000000000004">
      <c r="F713" s="145"/>
      <c r="G713" s="145"/>
      <c r="H713" s="152"/>
      <c r="I713" s="152"/>
      <c r="J713" s="152"/>
      <c r="K713" s="152"/>
    </row>
    <row r="714" spans="6:11" x14ac:dyDescent="0.55000000000000004">
      <c r="F714" s="145"/>
      <c r="G714" s="145"/>
      <c r="H714" s="152"/>
      <c r="I714" s="152"/>
      <c r="J714" s="152"/>
      <c r="K714" s="152"/>
    </row>
    <row r="715" spans="6:11" x14ac:dyDescent="0.55000000000000004">
      <c r="F715" s="145"/>
      <c r="G715" s="145"/>
      <c r="H715" s="152"/>
      <c r="I715" s="152"/>
      <c r="J715" s="152"/>
      <c r="K715" s="152"/>
    </row>
    <row r="716" spans="6:11" x14ac:dyDescent="0.55000000000000004">
      <c r="F716" s="145"/>
      <c r="G716" s="145"/>
      <c r="H716" s="152"/>
      <c r="I716" s="152"/>
      <c r="J716" s="152"/>
      <c r="K716" s="152"/>
    </row>
    <row r="717" spans="6:11" x14ac:dyDescent="0.55000000000000004">
      <c r="F717" s="145"/>
      <c r="G717" s="145"/>
      <c r="H717" s="152"/>
      <c r="I717" s="152"/>
      <c r="J717" s="152"/>
      <c r="K717" s="152"/>
    </row>
    <row r="718" spans="6:11" x14ac:dyDescent="0.55000000000000004">
      <c r="F718" s="145"/>
      <c r="G718" s="145"/>
      <c r="H718" s="152"/>
      <c r="I718" s="152"/>
      <c r="J718" s="152"/>
      <c r="K718" s="152"/>
    </row>
    <row r="719" spans="6:11" x14ac:dyDescent="0.55000000000000004">
      <c r="F719" s="145"/>
      <c r="G719" s="145"/>
      <c r="H719" s="152"/>
      <c r="I719" s="152"/>
      <c r="J719" s="152"/>
      <c r="K719" s="152"/>
    </row>
    <row r="720" spans="6:11" x14ac:dyDescent="0.55000000000000004">
      <c r="F720" s="145"/>
      <c r="G720" s="145"/>
      <c r="H720" s="152"/>
      <c r="I720" s="152"/>
      <c r="J720" s="152"/>
      <c r="K720" s="152"/>
    </row>
    <row r="721" spans="6:11" x14ac:dyDescent="0.55000000000000004">
      <c r="F721" s="145"/>
      <c r="G721" s="145"/>
      <c r="H721" s="152"/>
      <c r="I721" s="152"/>
      <c r="J721" s="152"/>
      <c r="K721" s="152"/>
    </row>
    <row r="722" spans="6:11" x14ac:dyDescent="0.55000000000000004">
      <c r="F722" s="145"/>
      <c r="G722" s="145"/>
      <c r="H722" s="152"/>
      <c r="I722" s="152"/>
      <c r="J722" s="152"/>
      <c r="K722" s="152"/>
    </row>
    <row r="723" spans="6:11" x14ac:dyDescent="0.55000000000000004">
      <c r="F723" s="145"/>
      <c r="G723" s="145"/>
      <c r="H723" s="152"/>
      <c r="I723" s="152"/>
      <c r="J723" s="152"/>
      <c r="K723" s="152"/>
    </row>
    <row r="724" spans="6:11" x14ac:dyDescent="0.55000000000000004">
      <c r="F724" s="145"/>
      <c r="G724" s="145"/>
      <c r="H724" s="152"/>
      <c r="I724" s="152"/>
      <c r="J724" s="152"/>
      <c r="K724" s="152"/>
    </row>
    <row r="725" spans="6:11" x14ac:dyDescent="0.55000000000000004">
      <c r="F725" s="145"/>
      <c r="G725" s="145"/>
      <c r="H725" s="152"/>
      <c r="I725" s="152"/>
      <c r="J725" s="152"/>
      <c r="K725" s="152"/>
    </row>
    <row r="726" spans="6:11" x14ac:dyDescent="0.55000000000000004">
      <c r="F726" s="145"/>
      <c r="G726" s="145"/>
      <c r="H726" s="152"/>
      <c r="I726" s="152"/>
      <c r="J726" s="152"/>
      <c r="K726" s="152"/>
    </row>
    <row r="727" spans="6:11" x14ac:dyDescent="0.55000000000000004">
      <c r="F727" s="145"/>
      <c r="G727" s="145"/>
      <c r="H727" s="152"/>
      <c r="I727" s="152"/>
      <c r="J727" s="152"/>
      <c r="K727" s="152"/>
    </row>
    <row r="728" spans="6:11" x14ac:dyDescent="0.55000000000000004">
      <c r="F728" s="145"/>
      <c r="G728" s="145"/>
      <c r="H728" s="152"/>
      <c r="I728" s="152"/>
      <c r="J728" s="152"/>
      <c r="K728" s="152"/>
    </row>
    <row r="729" spans="6:11" x14ac:dyDescent="0.55000000000000004">
      <c r="F729" s="145"/>
      <c r="G729" s="145"/>
      <c r="H729" s="152"/>
      <c r="I729" s="152"/>
      <c r="J729" s="152"/>
      <c r="K729" s="152"/>
    </row>
    <row r="730" spans="6:11" x14ac:dyDescent="0.55000000000000004">
      <c r="F730" s="145"/>
      <c r="G730" s="145"/>
      <c r="H730" s="152"/>
      <c r="I730" s="152"/>
      <c r="J730" s="152"/>
      <c r="K730" s="152"/>
    </row>
    <row r="731" spans="6:11" x14ac:dyDescent="0.55000000000000004">
      <c r="F731" s="145"/>
      <c r="G731" s="145"/>
      <c r="H731" s="152"/>
      <c r="I731" s="152"/>
      <c r="J731" s="152"/>
      <c r="K731" s="152"/>
    </row>
    <row r="732" spans="6:11" x14ac:dyDescent="0.55000000000000004">
      <c r="F732" s="145"/>
      <c r="G732" s="145"/>
      <c r="H732" s="152"/>
      <c r="I732" s="152"/>
      <c r="J732" s="152"/>
      <c r="K732" s="152"/>
    </row>
    <row r="733" spans="6:11" x14ac:dyDescent="0.55000000000000004">
      <c r="F733" s="145"/>
      <c r="G733" s="145"/>
      <c r="H733" s="152"/>
      <c r="I733" s="152"/>
      <c r="J733" s="152"/>
      <c r="K733" s="152"/>
    </row>
    <row r="734" spans="6:11" x14ac:dyDescent="0.55000000000000004">
      <c r="F734" s="145"/>
      <c r="G734" s="145"/>
      <c r="H734" s="152"/>
      <c r="I734" s="152"/>
      <c r="J734" s="152"/>
      <c r="K734" s="152"/>
    </row>
    <row r="735" spans="6:11" x14ac:dyDescent="0.55000000000000004">
      <c r="F735" s="145"/>
      <c r="G735" s="145"/>
      <c r="H735" s="152"/>
      <c r="I735" s="152"/>
      <c r="J735" s="152"/>
      <c r="K735" s="152"/>
    </row>
    <row r="736" spans="6:11" x14ac:dyDescent="0.55000000000000004">
      <c r="F736" s="145"/>
      <c r="G736" s="145"/>
      <c r="H736" s="152"/>
      <c r="I736" s="152"/>
      <c r="J736" s="152"/>
      <c r="K736" s="152"/>
    </row>
    <row r="737" spans="6:11" x14ac:dyDescent="0.55000000000000004">
      <c r="F737" s="145"/>
      <c r="G737" s="145"/>
      <c r="H737" s="152"/>
      <c r="I737" s="152"/>
      <c r="J737" s="152"/>
      <c r="K737" s="152"/>
    </row>
    <row r="738" spans="6:11" x14ac:dyDescent="0.55000000000000004">
      <c r="F738" s="145"/>
      <c r="G738" s="145"/>
      <c r="H738" s="152"/>
      <c r="I738" s="152"/>
      <c r="J738" s="152"/>
      <c r="K738" s="152"/>
    </row>
    <row r="739" spans="6:11" x14ac:dyDescent="0.55000000000000004">
      <c r="F739" s="145"/>
      <c r="G739" s="145"/>
      <c r="H739" s="152"/>
      <c r="I739" s="152"/>
      <c r="J739" s="152"/>
      <c r="K739" s="152"/>
    </row>
    <row r="740" spans="6:11" x14ac:dyDescent="0.55000000000000004">
      <c r="F740" s="145"/>
      <c r="G740" s="145"/>
      <c r="H740" s="152"/>
      <c r="I740" s="152"/>
      <c r="J740" s="152"/>
      <c r="K740" s="152"/>
    </row>
    <row r="741" spans="6:11" x14ac:dyDescent="0.55000000000000004">
      <c r="F741" s="145"/>
      <c r="G741" s="145"/>
      <c r="H741" s="152"/>
      <c r="I741" s="152"/>
      <c r="J741" s="152"/>
      <c r="K741" s="152"/>
    </row>
    <row r="742" spans="6:11" x14ac:dyDescent="0.55000000000000004">
      <c r="F742" s="145"/>
      <c r="G742" s="145"/>
      <c r="H742" s="152"/>
      <c r="I742" s="152"/>
      <c r="J742" s="152"/>
      <c r="K742" s="152"/>
    </row>
    <row r="743" spans="6:11" x14ac:dyDescent="0.55000000000000004">
      <c r="F743" s="145"/>
      <c r="G743" s="145"/>
      <c r="H743" s="152"/>
      <c r="I743" s="152"/>
      <c r="J743" s="152"/>
      <c r="K743" s="152"/>
    </row>
    <row r="744" spans="6:11" x14ac:dyDescent="0.55000000000000004">
      <c r="F744" s="145"/>
      <c r="G744" s="145"/>
      <c r="H744" s="152"/>
      <c r="I744" s="152"/>
      <c r="J744" s="152"/>
      <c r="K744" s="152"/>
    </row>
    <row r="745" spans="6:11" x14ac:dyDescent="0.55000000000000004">
      <c r="F745" s="145"/>
      <c r="G745" s="145"/>
      <c r="H745" s="152"/>
      <c r="I745" s="152"/>
      <c r="J745" s="152"/>
      <c r="K745" s="152"/>
    </row>
    <row r="746" spans="6:11" x14ac:dyDescent="0.55000000000000004">
      <c r="F746" s="145"/>
      <c r="G746" s="145"/>
      <c r="H746" s="152"/>
      <c r="I746" s="152"/>
      <c r="J746" s="152"/>
      <c r="K746" s="152"/>
    </row>
    <row r="747" spans="6:11" x14ac:dyDescent="0.55000000000000004">
      <c r="F747" s="145"/>
      <c r="G747" s="145"/>
      <c r="H747" s="152"/>
      <c r="I747" s="152"/>
      <c r="J747" s="152"/>
      <c r="K747" s="152"/>
    </row>
    <row r="748" spans="6:11" x14ac:dyDescent="0.55000000000000004">
      <c r="F748" s="145"/>
      <c r="G748" s="145"/>
      <c r="H748" s="152"/>
      <c r="I748" s="152"/>
      <c r="J748" s="152"/>
      <c r="K748" s="152"/>
    </row>
    <row r="749" spans="6:11" x14ac:dyDescent="0.55000000000000004">
      <c r="F749" s="145"/>
      <c r="G749" s="145"/>
      <c r="H749" s="152"/>
      <c r="I749" s="152"/>
      <c r="J749" s="152"/>
      <c r="K749" s="152"/>
    </row>
    <row r="750" spans="6:11" x14ac:dyDescent="0.55000000000000004">
      <c r="F750" s="145"/>
      <c r="G750" s="145"/>
      <c r="H750" s="152"/>
      <c r="I750" s="152"/>
      <c r="J750" s="152"/>
      <c r="K750" s="152"/>
    </row>
    <row r="751" spans="6:11" x14ac:dyDescent="0.55000000000000004">
      <c r="F751" s="145"/>
      <c r="G751" s="145"/>
      <c r="H751" s="152"/>
      <c r="I751" s="152"/>
      <c r="J751" s="152"/>
      <c r="K751" s="152"/>
    </row>
    <row r="752" spans="6:11" x14ac:dyDescent="0.55000000000000004">
      <c r="F752" s="145"/>
      <c r="G752" s="145"/>
      <c r="H752" s="152"/>
      <c r="I752" s="152"/>
      <c r="J752" s="152"/>
      <c r="K752" s="152"/>
    </row>
    <row r="753" spans="6:11" x14ac:dyDescent="0.55000000000000004">
      <c r="F753" s="145"/>
      <c r="G753" s="145"/>
      <c r="H753" s="152"/>
      <c r="I753" s="152"/>
      <c r="J753" s="152"/>
      <c r="K753" s="152"/>
    </row>
    <row r="754" spans="6:11" x14ac:dyDescent="0.55000000000000004">
      <c r="F754" s="145"/>
      <c r="G754" s="145"/>
      <c r="H754" s="152"/>
      <c r="I754" s="152"/>
      <c r="J754" s="152"/>
      <c r="K754" s="152"/>
    </row>
    <row r="755" spans="6:11" x14ac:dyDescent="0.55000000000000004">
      <c r="F755" s="145"/>
      <c r="G755" s="145"/>
      <c r="H755" s="152"/>
      <c r="I755" s="152"/>
      <c r="J755" s="152"/>
      <c r="K755" s="152"/>
    </row>
    <row r="756" spans="6:11" x14ac:dyDescent="0.55000000000000004">
      <c r="F756" s="145"/>
      <c r="G756" s="145"/>
      <c r="H756" s="152"/>
      <c r="I756" s="152"/>
      <c r="J756" s="152"/>
      <c r="K756" s="152"/>
    </row>
    <row r="757" spans="6:11" x14ac:dyDescent="0.55000000000000004">
      <c r="F757" s="145"/>
      <c r="G757" s="145"/>
      <c r="H757" s="152"/>
      <c r="I757" s="152"/>
      <c r="J757" s="152"/>
      <c r="K757" s="152"/>
    </row>
    <row r="758" spans="6:11" x14ac:dyDescent="0.55000000000000004">
      <c r="F758" s="145"/>
      <c r="G758" s="145"/>
      <c r="H758" s="152"/>
      <c r="I758" s="152"/>
      <c r="J758" s="152"/>
      <c r="K758" s="152"/>
    </row>
    <row r="759" spans="6:11" x14ac:dyDescent="0.55000000000000004">
      <c r="F759" s="145"/>
      <c r="G759" s="145"/>
      <c r="H759" s="152"/>
      <c r="I759" s="152"/>
      <c r="J759" s="152"/>
      <c r="K759" s="152"/>
    </row>
    <row r="760" spans="6:11" x14ac:dyDescent="0.55000000000000004">
      <c r="F760" s="145"/>
      <c r="G760" s="145"/>
      <c r="H760" s="152"/>
      <c r="I760" s="152"/>
      <c r="J760" s="152"/>
      <c r="K760" s="152"/>
    </row>
    <row r="761" spans="6:11" x14ac:dyDescent="0.55000000000000004">
      <c r="F761" s="145"/>
      <c r="G761" s="145"/>
      <c r="H761" s="152"/>
      <c r="I761" s="152"/>
      <c r="J761" s="152"/>
      <c r="K761" s="152"/>
    </row>
    <row r="762" spans="6:11" x14ac:dyDescent="0.55000000000000004">
      <c r="F762" s="145"/>
      <c r="G762" s="145"/>
      <c r="H762" s="152"/>
      <c r="I762" s="152"/>
      <c r="J762" s="152"/>
      <c r="K762" s="152"/>
    </row>
    <row r="763" spans="6:11" x14ac:dyDescent="0.55000000000000004">
      <c r="F763" s="145"/>
      <c r="G763" s="145"/>
      <c r="H763" s="152"/>
      <c r="I763" s="152"/>
      <c r="J763" s="152"/>
      <c r="K763" s="152"/>
    </row>
    <row r="764" spans="6:11" x14ac:dyDescent="0.55000000000000004">
      <c r="F764" s="145"/>
      <c r="G764" s="145"/>
      <c r="H764" s="152"/>
      <c r="I764" s="152"/>
      <c r="J764" s="152"/>
      <c r="K764" s="152"/>
    </row>
    <row r="765" spans="6:11" x14ac:dyDescent="0.55000000000000004">
      <c r="F765" s="145"/>
      <c r="G765" s="145"/>
      <c r="H765" s="152"/>
      <c r="I765" s="152"/>
      <c r="J765" s="152"/>
      <c r="K765" s="152"/>
    </row>
    <row r="766" spans="6:11" x14ac:dyDescent="0.55000000000000004">
      <c r="F766" s="145"/>
      <c r="G766" s="145"/>
      <c r="H766" s="152"/>
      <c r="I766" s="152"/>
      <c r="J766" s="152"/>
      <c r="K766" s="152"/>
    </row>
    <row r="767" spans="6:11" x14ac:dyDescent="0.55000000000000004">
      <c r="F767" s="145"/>
      <c r="G767" s="145"/>
      <c r="H767" s="152"/>
      <c r="I767" s="152"/>
      <c r="J767" s="152"/>
      <c r="K767" s="152"/>
    </row>
    <row r="768" spans="6:11" x14ac:dyDescent="0.55000000000000004">
      <c r="F768" s="145"/>
      <c r="G768" s="145"/>
      <c r="H768" s="152"/>
      <c r="I768" s="152"/>
      <c r="J768" s="152"/>
      <c r="K768" s="152"/>
    </row>
    <row r="769" spans="6:11" x14ac:dyDescent="0.55000000000000004">
      <c r="F769" s="145"/>
      <c r="G769" s="145"/>
      <c r="H769" s="152"/>
      <c r="I769" s="152"/>
      <c r="J769" s="152"/>
      <c r="K769" s="152"/>
    </row>
    <row r="770" spans="6:11" x14ac:dyDescent="0.55000000000000004">
      <c r="F770" s="145"/>
      <c r="G770" s="145"/>
      <c r="H770" s="152"/>
      <c r="I770" s="152"/>
      <c r="J770" s="152"/>
      <c r="K770" s="152"/>
    </row>
    <row r="771" spans="6:11" x14ac:dyDescent="0.55000000000000004">
      <c r="F771" s="145"/>
      <c r="G771" s="145"/>
      <c r="H771" s="152"/>
      <c r="I771" s="152"/>
      <c r="J771" s="152"/>
      <c r="K771" s="152"/>
    </row>
    <row r="772" spans="6:11" x14ac:dyDescent="0.55000000000000004">
      <c r="F772" s="145"/>
      <c r="G772" s="145"/>
      <c r="H772" s="152"/>
      <c r="I772" s="152"/>
      <c r="J772" s="152"/>
      <c r="K772" s="152"/>
    </row>
    <row r="773" spans="6:11" x14ac:dyDescent="0.55000000000000004">
      <c r="F773" s="145"/>
      <c r="G773" s="145"/>
      <c r="H773" s="152"/>
      <c r="I773" s="152"/>
      <c r="J773" s="152"/>
      <c r="K773" s="152"/>
    </row>
    <row r="774" spans="6:11" x14ac:dyDescent="0.55000000000000004">
      <c r="F774" s="145"/>
      <c r="G774" s="145"/>
      <c r="H774" s="152"/>
      <c r="I774" s="152"/>
      <c r="J774" s="152"/>
      <c r="K774" s="152"/>
    </row>
    <row r="775" spans="6:11" x14ac:dyDescent="0.55000000000000004">
      <c r="F775" s="145"/>
      <c r="G775" s="145"/>
      <c r="H775" s="152"/>
      <c r="I775" s="152"/>
      <c r="J775" s="152"/>
      <c r="K775" s="152"/>
    </row>
    <row r="776" spans="6:11" x14ac:dyDescent="0.55000000000000004">
      <c r="F776" s="145"/>
      <c r="G776" s="145"/>
      <c r="H776" s="152"/>
      <c r="I776" s="152"/>
      <c r="J776" s="152"/>
      <c r="K776" s="152"/>
    </row>
    <row r="777" spans="6:11" x14ac:dyDescent="0.55000000000000004">
      <c r="F777" s="145"/>
      <c r="G777" s="145"/>
      <c r="H777" s="152"/>
      <c r="I777" s="152"/>
      <c r="J777" s="152"/>
      <c r="K777" s="152"/>
    </row>
    <row r="778" spans="6:11" x14ac:dyDescent="0.55000000000000004">
      <c r="F778" s="145"/>
      <c r="G778" s="145"/>
      <c r="H778" s="152"/>
      <c r="I778" s="152"/>
      <c r="J778" s="152"/>
      <c r="K778" s="152"/>
    </row>
    <row r="779" spans="6:11" x14ac:dyDescent="0.55000000000000004">
      <c r="F779" s="145"/>
      <c r="G779" s="145"/>
      <c r="H779" s="152"/>
      <c r="I779" s="152"/>
      <c r="J779" s="152"/>
      <c r="K779" s="152"/>
    </row>
    <row r="780" spans="6:11" x14ac:dyDescent="0.55000000000000004">
      <c r="F780" s="145"/>
      <c r="G780" s="145"/>
      <c r="H780" s="152"/>
      <c r="I780" s="152"/>
      <c r="J780" s="152"/>
      <c r="K780" s="152"/>
    </row>
    <row r="781" spans="6:11" x14ac:dyDescent="0.55000000000000004">
      <c r="F781" s="145"/>
      <c r="G781" s="145"/>
      <c r="H781" s="152"/>
      <c r="I781" s="152"/>
      <c r="J781" s="152"/>
      <c r="K781" s="152"/>
    </row>
    <row r="782" spans="6:11" x14ac:dyDescent="0.55000000000000004">
      <c r="F782" s="145"/>
      <c r="G782" s="145"/>
      <c r="H782" s="152"/>
      <c r="I782" s="152"/>
      <c r="J782" s="152"/>
      <c r="K782" s="152"/>
    </row>
    <row r="783" spans="6:11" x14ac:dyDescent="0.55000000000000004">
      <c r="F783" s="145"/>
      <c r="G783" s="145"/>
      <c r="H783" s="152"/>
      <c r="I783" s="152"/>
      <c r="J783" s="152"/>
      <c r="K783" s="152"/>
    </row>
    <row r="784" spans="6:11" x14ac:dyDescent="0.55000000000000004">
      <c r="F784" s="145"/>
      <c r="G784" s="145"/>
      <c r="H784" s="152"/>
      <c r="I784" s="152"/>
      <c r="J784" s="152"/>
      <c r="K784" s="152"/>
    </row>
    <row r="785" spans="6:11" x14ac:dyDescent="0.55000000000000004">
      <c r="F785" s="145"/>
      <c r="G785" s="145"/>
      <c r="H785" s="152"/>
      <c r="I785" s="152"/>
      <c r="J785" s="152"/>
      <c r="K785" s="152"/>
    </row>
    <row r="786" spans="6:11" x14ac:dyDescent="0.55000000000000004">
      <c r="F786" s="145"/>
      <c r="G786" s="145"/>
      <c r="H786" s="152"/>
      <c r="I786" s="152"/>
      <c r="J786" s="152"/>
      <c r="K786" s="152"/>
    </row>
    <row r="787" spans="6:11" x14ac:dyDescent="0.55000000000000004">
      <c r="F787" s="145"/>
      <c r="G787" s="145"/>
      <c r="H787" s="152"/>
      <c r="I787" s="152"/>
      <c r="J787" s="152"/>
      <c r="K787" s="152"/>
    </row>
    <row r="788" spans="6:11" x14ac:dyDescent="0.55000000000000004">
      <c r="F788" s="145"/>
      <c r="G788" s="145"/>
      <c r="H788" s="152"/>
      <c r="I788" s="152"/>
      <c r="J788" s="152"/>
      <c r="K788" s="152"/>
    </row>
    <row r="789" spans="6:11" x14ac:dyDescent="0.55000000000000004">
      <c r="F789" s="145"/>
      <c r="G789" s="145"/>
      <c r="H789" s="152"/>
      <c r="I789" s="152"/>
      <c r="J789" s="152"/>
      <c r="K789" s="152"/>
    </row>
    <row r="790" spans="6:11" x14ac:dyDescent="0.55000000000000004">
      <c r="F790" s="145"/>
      <c r="G790" s="145"/>
      <c r="H790" s="152"/>
      <c r="I790" s="152"/>
      <c r="J790" s="152"/>
      <c r="K790" s="152"/>
    </row>
    <row r="791" spans="6:11" x14ac:dyDescent="0.55000000000000004">
      <c r="F791" s="145"/>
      <c r="G791" s="145"/>
      <c r="H791" s="152"/>
      <c r="I791" s="152"/>
      <c r="J791" s="152"/>
      <c r="K791" s="152"/>
    </row>
    <row r="792" spans="6:11" x14ac:dyDescent="0.55000000000000004">
      <c r="F792" s="145"/>
      <c r="G792" s="145"/>
      <c r="H792" s="152"/>
      <c r="I792" s="152"/>
      <c r="J792" s="152"/>
      <c r="K792" s="152"/>
    </row>
    <row r="793" spans="6:11" x14ac:dyDescent="0.55000000000000004">
      <c r="F793" s="145"/>
      <c r="G793" s="145"/>
      <c r="H793" s="152"/>
      <c r="I793" s="152"/>
      <c r="J793" s="152"/>
      <c r="K793" s="152"/>
    </row>
    <row r="794" spans="6:11" x14ac:dyDescent="0.55000000000000004">
      <c r="F794" s="145"/>
      <c r="G794" s="145"/>
      <c r="H794" s="152"/>
      <c r="I794" s="152"/>
      <c r="J794" s="152"/>
      <c r="K794" s="152"/>
    </row>
    <row r="795" spans="6:11" x14ac:dyDescent="0.55000000000000004">
      <c r="F795" s="145"/>
      <c r="G795" s="145"/>
      <c r="H795" s="152"/>
      <c r="I795" s="152"/>
      <c r="J795" s="152"/>
      <c r="K795" s="152"/>
    </row>
    <row r="796" spans="6:11" x14ac:dyDescent="0.55000000000000004">
      <c r="F796" s="145"/>
      <c r="G796" s="145"/>
      <c r="H796" s="152"/>
      <c r="I796" s="152"/>
      <c r="J796" s="152"/>
      <c r="K796" s="152"/>
    </row>
    <row r="797" spans="6:11" x14ac:dyDescent="0.55000000000000004">
      <c r="F797" s="145"/>
      <c r="G797" s="145"/>
      <c r="H797" s="152"/>
      <c r="I797" s="152"/>
      <c r="J797" s="152"/>
      <c r="K797" s="152"/>
    </row>
    <row r="798" spans="6:11" x14ac:dyDescent="0.55000000000000004">
      <c r="F798" s="145"/>
      <c r="G798" s="145"/>
      <c r="H798" s="152"/>
      <c r="I798" s="152"/>
      <c r="J798" s="152"/>
      <c r="K798" s="152"/>
    </row>
    <row r="799" spans="6:11" x14ac:dyDescent="0.55000000000000004">
      <c r="F799" s="145"/>
      <c r="G799" s="145"/>
      <c r="H799" s="152"/>
      <c r="I799" s="152"/>
      <c r="J799" s="152"/>
      <c r="K799" s="152"/>
    </row>
    <row r="800" spans="6:11" x14ac:dyDescent="0.55000000000000004">
      <c r="F800" s="145"/>
      <c r="G800" s="145"/>
      <c r="H800" s="152"/>
      <c r="I800" s="152"/>
      <c r="J800" s="152"/>
      <c r="K800" s="152"/>
    </row>
    <row r="801" spans="6:11" x14ac:dyDescent="0.55000000000000004">
      <c r="F801" s="145"/>
      <c r="G801" s="145"/>
      <c r="H801" s="152"/>
      <c r="I801" s="152"/>
      <c r="J801" s="152"/>
      <c r="K801" s="152"/>
    </row>
    <row r="802" spans="6:11" x14ac:dyDescent="0.55000000000000004">
      <c r="F802" s="145"/>
      <c r="G802" s="145"/>
      <c r="H802" s="152"/>
      <c r="I802" s="152"/>
      <c r="J802" s="152"/>
      <c r="K802" s="152"/>
    </row>
    <row r="803" spans="6:11" x14ac:dyDescent="0.55000000000000004">
      <c r="F803" s="145"/>
      <c r="G803" s="145"/>
      <c r="H803" s="152"/>
      <c r="I803" s="152"/>
      <c r="J803" s="152"/>
      <c r="K803" s="152"/>
    </row>
    <row r="804" spans="6:11" x14ac:dyDescent="0.55000000000000004">
      <c r="F804" s="145"/>
      <c r="G804" s="145"/>
      <c r="H804" s="152"/>
      <c r="I804" s="152"/>
      <c r="J804" s="152"/>
      <c r="K804" s="152"/>
    </row>
    <row r="805" spans="6:11" x14ac:dyDescent="0.55000000000000004">
      <c r="F805" s="145"/>
      <c r="G805" s="145"/>
      <c r="H805" s="152"/>
      <c r="I805" s="152"/>
      <c r="J805" s="152"/>
      <c r="K805" s="152"/>
    </row>
    <row r="806" spans="6:11" x14ac:dyDescent="0.55000000000000004">
      <c r="F806" s="145"/>
      <c r="G806" s="145"/>
      <c r="H806" s="152"/>
      <c r="I806" s="152"/>
      <c r="J806" s="152"/>
      <c r="K806" s="152"/>
    </row>
    <row r="807" spans="6:11" x14ac:dyDescent="0.55000000000000004">
      <c r="F807" s="145"/>
      <c r="G807" s="145"/>
      <c r="H807" s="152"/>
      <c r="I807" s="152"/>
      <c r="J807" s="152"/>
      <c r="K807" s="152"/>
    </row>
    <row r="808" spans="6:11" x14ac:dyDescent="0.55000000000000004">
      <c r="F808" s="145"/>
      <c r="G808" s="145"/>
      <c r="H808" s="152"/>
      <c r="I808" s="152"/>
      <c r="J808" s="152"/>
      <c r="K808" s="152"/>
    </row>
    <row r="809" spans="6:11" x14ac:dyDescent="0.55000000000000004">
      <c r="F809" s="145"/>
      <c r="G809" s="145"/>
      <c r="H809" s="152"/>
      <c r="I809" s="152"/>
      <c r="J809" s="152"/>
      <c r="K809" s="152"/>
    </row>
    <row r="810" spans="6:11" x14ac:dyDescent="0.55000000000000004">
      <c r="F810" s="145"/>
      <c r="G810" s="145"/>
      <c r="H810" s="152"/>
      <c r="I810" s="152"/>
      <c r="J810" s="152"/>
      <c r="K810" s="152"/>
    </row>
    <row r="811" spans="6:11" x14ac:dyDescent="0.55000000000000004">
      <c r="F811" s="145"/>
      <c r="G811" s="145"/>
      <c r="H811" s="152"/>
      <c r="I811" s="152"/>
      <c r="J811" s="152"/>
      <c r="K811" s="152"/>
    </row>
    <row r="812" spans="6:11" x14ac:dyDescent="0.55000000000000004">
      <c r="F812" s="145"/>
      <c r="G812" s="145"/>
      <c r="H812" s="152"/>
      <c r="I812" s="152"/>
      <c r="J812" s="152"/>
      <c r="K812" s="152"/>
    </row>
    <row r="813" spans="6:11" x14ac:dyDescent="0.55000000000000004">
      <c r="F813" s="145"/>
      <c r="G813" s="145"/>
      <c r="H813" s="152"/>
      <c r="I813" s="152"/>
      <c r="J813" s="152"/>
      <c r="K813" s="152"/>
    </row>
    <row r="814" spans="6:11" x14ac:dyDescent="0.55000000000000004">
      <c r="F814" s="145"/>
      <c r="G814" s="145"/>
      <c r="H814" s="152"/>
      <c r="I814" s="152"/>
      <c r="J814" s="152"/>
      <c r="K814" s="152"/>
    </row>
    <row r="815" spans="6:11" x14ac:dyDescent="0.55000000000000004">
      <c r="F815" s="145"/>
      <c r="G815" s="145"/>
      <c r="H815" s="152"/>
      <c r="I815" s="152"/>
      <c r="J815" s="152"/>
      <c r="K815" s="152"/>
    </row>
    <row r="816" spans="6:11" x14ac:dyDescent="0.55000000000000004">
      <c r="F816" s="145"/>
      <c r="G816" s="145"/>
      <c r="H816" s="152"/>
      <c r="I816" s="152"/>
      <c r="J816" s="152"/>
      <c r="K816" s="152"/>
    </row>
    <row r="817" spans="6:11" x14ac:dyDescent="0.55000000000000004">
      <c r="F817" s="145"/>
      <c r="G817" s="145"/>
      <c r="H817" s="152"/>
      <c r="I817" s="152"/>
      <c r="J817" s="152"/>
      <c r="K817" s="152"/>
    </row>
    <row r="818" spans="6:11" x14ac:dyDescent="0.55000000000000004">
      <c r="F818" s="145"/>
      <c r="G818" s="145"/>
      <c r="H818" s="152"/>
      <c r="I818" s="152"/>
      <c r="J818" s="152"/>
      <c r="K818" s="152"/>
    </row>
    <row r="819" spans="6:11" x14ac:dyDescent="0.55000000000000004">
      <c r="F819" s="145"/>
      <c r="G819" s="145"/>
      <c r="H819" s="152"/>
      <c r="I819" s="152"/>
      <c r="J819" s="152"/>
      <c r="K819" s="152"/>
    </row>
    <row r="820" spans="6:11" x14ac:dyDescent="0.55000000000000004">
      <c r="F820" s="145"/>
      <c r="G820" s="145"/>
      <c r="H820" s="152"/>
      <c r="I820" s="152"/>
      <c r="J820" s="152"/>
      <c r="K820" s="152"/>
    </row>
    <row r="821" spans="6:11" x14ac:dyDescent="0.55000000000000004">
      <c r="F821" s="145"/>
      <c r="G821" s="145"/>
      <c r="H821" s="152"/>
      <c r="I821" s="152"/>
      <c r="J821" s="152"/>
      <c r="K821" s="152"/>
    </row>
    <row r="822" spans="6:11" x14ac:dyDescent="0.55000000000000004">
      <c r="F822" s="145"/>
      <c r="G822" s="145"/>
      <c r="H822" s="152"/>
      <c r="I822" s="152"/>
      <c r="J822" s="152"/>
      <c r="K822" s="152"/>
    </row>
    <row r="823" spans="6:11" x14ac:dyDescent="0.55000000000000004">
      <c r="F823" s="145"/>
      <c r="G823" s="145"/>
      <c r="H823" s="152"/>
      <c r="I823" s="152"/>
      <c r="J823" s="152"/>
      <c r="K823" s="152"/>
    </row>
    <row r="824" spans="6:11" x14ac:dyDescent="0.55000000000000004">
      <c r="F824" s="145"/>
      <c r="G824" s="145"/>
      <c r="H824" s="152"/>
      <c r="I824" s="152"/>
      <c r="J824" s="152"/>
      <c r="K824" s="152"/>
    </row>
    <row r="825" spans="6:11" x14ac:dyDescent="0.55000000000000004">
      <c r="F825" s="145"/>
      <c r="G825" s="145"/>
      <c r="H825" s="152"/>
      <c r="I825" s="152"/>
      <c r="J825" s="152"/>
      <c r="K825" s="152"/>
    </row>
    <row r="826" spans="6:11" x14ac:dyDescent="0.55000000000000004">
      <c r="F826" s="145"/>
      <c r="G826" s="145"/>
      <c r="H826" s="152"/>
      <c r="I826" s="152"/>
      <c r="J826" s="152"/>
      <c r="K826" s="152"/>
    </row>
    <row r="827" spans="6:11" x14ac:dyDescent="0.55000000000000004">
      <c r="F827" s="145"/>
      <c r="G827" s="145"/>
      <c r="H827" s="152"/>
      <c r="I827" s="152"/>
      <c r="J827" s="152"/>
      <c r="K827" s="152"/>
    </row>
    <row r="828" spans="6:11" x14ac:dyDescent="0.55000000000000004">
      <c r="F828" s="145"/>
      <c r="G828" s="145"/>
      <c r="H828" s="152"/>
      <c r="I828" s="152"/>
      <c r="J828" s="152"/>
      <c r="K828" s="152"/>
    </row>
    <row r="829" spans="6:11" x14ac:dyDescent="0.55000000000000004">
      <c r="F829" s="145"/>
      <c r="G829" s="145"/>
      <c r="H829" s="152"/>
      <c r="I829" s="152"/>
      <c r="J829" s="152"/>
      <c r="K829" s="152"/>
    </row>
    <row r="830" spans="6:11" x14ac:dyDescent="0.55000000000000004">
      <c r="F830" s="145"/>
      <c r="G830" s="145"/>
      <c r="H830" s="152"/>
      <c r="I830" s="152"/>
      <c r="J830" s="152"/>
      <c r="K830" s="152"/>
    </row>
    <row r="831" spans="6:11" x14ac:dyDescent="0.55000000000000004">
      <c r="F831" s="145"/>
      <c r="G831" s="145"/>
      <c r="H831" s="152"/>
      <c r="I831" s="152"/>
      <c r="J831" s="152"/>
      <c r="K831" s="152"/>
    </row>
    <row r="832" spans="6:11" x14ac:dyDescent="0.55000000000000004">
      <c r="F832" s="145"/>
      <c r="G832" s="145"/>
      <c r="H832" s="152"/>
      <c r="I832" s="152"/>
      <c r="J832" s="152"/>
      <c r="K832" s="152"/>
    </row>
    <row r="833" spans="6:11" x14ac:dyDescent="0.55000000000000004">
      <c r="F833" s="145"/>
      <c r="G833" s="145"/>
      <c r="H833" s="152"/>
      <c r="I833" s="152"/>
      <c r="J833" s="152"/>
      <c r="K833" s="152"/>
    </row>
    <row r="834" spans="6:11" x14ac:dyDescent="0.55000000000000004">
      <c r="F834" s="145"/>
      <c r="G834" s="145"/>
      <c r="H834" s="152"/>
      <c r="I834" s="152"/>
      <c r="J834" s="152"/>
      <c r="K834" s="152"/>
    </row>
    <row r="835" spans="6:11" x14ac:dyDescent="0.55000000000000004">
      <c r="F835" s="145"/>
      <c r="G835" s="145"/>
      <c r="H835" s="152"/>
      <c r="I835" s="152"/>
      <c r="J835" s="152"/>
      <c r="K835" s="152"/>
    </row>
    <row r="836" spans="6:11" x14ac:dyDescent="0.55000000000000004">
      <c r="F836" s="145"/>
      <c r="G836" s="145"/>
      <c r="H836" s="152"/>
      <c r="I836" s="152"/>
      <c r="J836" s="152"/>
      <c r="K836" s="152"/>
    </row>
    <row r="837" spans="6:11" x14ac:dyDescent="0.55000000000000004">
      <c r="F837" s="145"/>
      <c r="G837" s="145"/>
      <c r="H837" s="152"/>
      <c r="I837" s="152"/>
      <c r="J837" s="152"/>
      <c r="K837" s="152"/>
    </row>
    <row r="838" spans="6:11" x14ac:dyDescent="0.55000000000000004">
      <c r="F838" s="145"/>
      <c r="G838" s="145"/>
      <c r="H838" s="152"/>
      <c r="I838" s="152"/>
      <c r="J838" s="152"/>
      <c r="K838" s="152"/>
    </row>
    <row r="839" spans="6:11" x14ac:dyDescent="0.55000000000000004">
      <c r="F839" s="145"/>
      <c r="G839" s="145"/>
      <c r="H839" s="152"/>
      <c r="I839" s="152"/>
      <c r="J839" s="152"/>
      <c r="K839" s="152"/>
    </row>
    <row r="840" spans="6:11" x14ac:dyDescent="0.55000000000000004">
      <c r="F840" s="145"/>
      <c r="G840" s="145"/>
      <c r="H840" s="152"/>
      <c r="I840" s="152"/>
      <c r="J840" s="152"/>
      <c r="K840" s="152"/>
    </row>
    <row r="841" spans="6:11" x14ac:dyDescent="0.55000000000000004">
      <c r="F841" s="145"/>
      <c r="G841" s="145"/>
      <c r="H841" s="152"/>
      <c r="I841" s="152"/>
      <c r="J841" s="152"/>
      <c r="K841" s="152"/>
    </row>
    <row r="842" spans="6:11" x14ac:dyDescent="0.55000000000000004">
      <c r="F842" s="145"/>
      <c r="G842" s="145"/>
      <c r="H842" s="152"/>
      <c r="I842" s="152"/>
      <c r="J842" s="152"/>
      <c r="K842" s="152"/>
    </row>
    <row r="843" spans="6:11" x14ac:dyDescent="0.55000000000000004">
      <c r="F843" s="145"/>
      <c r="G843" s="145"/>
      <c r="H843" s="152"/>
      <c r="I843" s="152"/>
      <c r="J843" s="152"/>
      <c r="K843" s="152"/>
    </row>
    <row r="844" spans="6:11" x14ac:dyDescent="0.55000000000000004">
      <c r="F844" s="145"/>
      <c r="G844" s="145"/>
      <c r="H844" s="152"/>
      <c r="I844" s="152"/>
      <c r="J844" s="152"/>
      <c r="K844" s="152"/>
    </row>
    <row r="845" spans="6:11" x14ac:dyDescent="0.55000000000000004">
      <c r="F845" s="145"/>
      <c r="G845" s="145"/>
      <c r="H845" s="152"/>
      <c r="I845" s="152"/>
      <c r="J845" s="152"/>
      <c r="K845" s="152"/>
    </row>
    <row r="846" spans="6:11" x14ac:dyDescent="0.55000000000000004">
      <c r="F846" s="145"/>
      <c r="G846" s="145"/>
      <c r="H846" s="152"/>
      <c r="I846" s="152"/>
      <c r="J846" s="152"/>
      <c r="K846" s="152"/>
    </row>
    <row r="847" spans="6:11" x14ac:dyDescent="0.55000000000000004">
      <c r="F847" s="145"/>
      <c r="G847" s="145"/>
      <c r="H847" s="152"/>
      <c r="I847" s="152"/>
      <c r="J847" s="152"/>
      <c r="K847" s="152"/>
    </row>
    <row r="848" spans="6:11" x14ac:dyDescent="0.55000000000000004">
      <c r="F848" s="145"/>
      <c r="G848" s="145"/>
      <c r="H848" s="152"/>
      <c r="I848" s="152"/>
      <c r="J848" s="152"/>
      <c r="K848" s="152"/>
    </row>
    <row r="849" spans="6:11" x14ac:dyDescent="0.55000000000000004">
      <c r="F849" s="145"/>
      <c r="G849" s="145"/>
      <c r="H849" s="152"/>
      <c r="I849" s="152"/>
      <c r="J849" s="152"/>
      <c r="K849" s="152"/>
    </row>
    <row r="850" spans="6:11" x14ac:dyDescent="0.55000000000000004">
      <c r="F850" s="145"/>
      <c r="G850" s="145"/>
      <c r="H850" s="152"/>
      <c r="I850" s="152"/>
      <c r="J850" s="152"/>
      <c r="K850" s="152"/>
    </row>
    <row r="851" spans="6:11" x14ac:dyDescent="0.55000000000000004">
      <c r="F851" s="145"/>
      <c r="G851" s="145"/>
      <c r="H851" s="152"/>
      <c r="I851" s="152"/>
      <c r="J851" s="152"/>
      <c r="K851" s="152"/>
    </row>
    <row r="852" spans="6:11" x14ac:dyDescent="0.55000000000000004">
      <c r="F852" s="145"/>
      <c r="G852" s="145"/>
      <c r="H852" s="152"/>
      <c r="I852" s="152"/>
      <c r="J852" s="152"/>
      <c r="K852" s="152"/>
    </row>
    <row r="853" spans="6:11" x14ac:dyDescent="0.55000000000000004">
      <c r="F853" s="145"/>
      <c r="G853" s="145"/>
      <c r="H853" s="152"/>
      <c r="I853" s="152"/>
      <c r="J853" s="152"/>
      <c r="K853" s="152"/>
    </row>
    <row r="854" spans="6:11" x14ac:dyDescent="0.55000000000000004">
      <c r="F854" s="145"/>
      <c r="G854" s="145"/>
      <c r="H854" s="152"/>
      <c r="I854" s="152"/>
      <c r="J854" s="152"/>
      <c r="K854" s="152"/>
    </row>
    <row r="855" spans="6:11" x14ac:dyDescent="0.55000000000000004">
      <c r="F855" s="145"/>
      <c r="G855" s="145"/>
      <c r="H855" s="152"/>
      <c r="I855" s="152"/>
      <c r="J855" s="152"/>
      <c r="K855" s="152"/>
    </row>
    <row r="856" spans="6:11" x14ac:dyDescent="0.55000000000000004">
      <c r="F856" s="145"/>
      <c r="G856" s="145"/>
      <c r="H856" s="152"/>
      <c r="I856" s="152"/>
      <c r="J856" s="152"/>
      <c r="K856" s="152"/>
    </row>
    <row r="857" spans="6:11" x14ac:dyDescent="0.55000000000000004">
      <c r="F857" s="145"/>
      <c r="G857" s="145"/>
      <c r="H857" s="152"/>
      <c r="I857" s="152"/>
      <c r="J857" s="152"/>
      <c r="K857" s="152"/>
    </row>
    <row r="858" spans="6:11" x14ac:dyDescent="0.55000000000000004">
      <c r="F858" s="145"/>
      <c r="G858" s="145"/>
      <c r="H858" s="152"/>
      <c r="I858" s="152"/>
      <c r="J858" s="152"/>
      <c r="K858" s="152"/>
    </row>
    <row r="859" spans="6:11" x14ac:dyDescent="0.55000000000000004">
      <c r="F859" s="145"/>
      <c r="G859" s="145"/>
      <c r="H859" s="152"/>
      <c r="I859" s="152"/>
      <c r="J859" s="152"/>
      <c r="K859" s="152"/>
    </row>
    <row r="860" spans="6:11" x14ac:dyDescent="0.55000000000000004">
      <c r="F860" s="145"/>
      <c r="G860" s="145"/>
      <c r="H860" s="152"/>
      <c r="I860" s="152"/>
      <c r="J860" s="152"/>
      <c r="K860" s="152"/>
    </row>
    <row r="861" spans="6:11" x14ac:dyDescent="0.55000000000000004">
      <c r="F861" s="145"/>
      <c r="G861" s="145"/>
      <c r="H861" s="152"/>
      <c r="I861" s="152"/>
      <c r="J861" s="152"/>
      <c r="K861" s="152"/>
    </row>
    <row r="862" spans="6:11" x14ac:dyDescent="0.55000000000000004">
      <c r="F862" s="145"/>
      <c r="G862" s="145"/>
      <c r="H862" s="152"/>
      <c r="I862" s="152"/>
      <c r="J862" s="152"/>
      <c r="K862" s="152"/>
    </row>
    <row r="863" spans="6:11" x14ac:dyDescent="0.55000000000000004">
      <c r="F863" s="145"/>
      <c r="G863" s="145"/>
      <c r="H863" s="152"/>
      <c r="I863" s="152"/>
      <c r="J863" s="152"/>
      <c r="K863" s="152"/>
    </row>
    <row r="864" spans="6:11" x14ac:dyDescent="0.55000000000000004">
      <c r="F864" s="145"/>
      <c r="G864" s="145"/>
      <c r="H864" s="152"/>
      <c r="I864" s="152"/>
      <c r="J864" s="152"/>
      <c r="K864" s="152"/>
    </row>
    <row r="865" spans="6:11" x14ac:dyDescent="0.55000000000000004">
      <c r="F865" s="145"/>
      <c r="G865" s="145"/>
      <c r="H865" s="152"/>
      <c r="I865" s="152"/>
      <c r="J865" s="152"/>
      <c r="K865" s="152"/>
    </row>
    <row r="866" spans="6:11" x14ac:dyDescent="0.55000000000000004">
      <c r="F866" s="145"/>
      <c r="G866" s="145"/>
      <c r="H866" s="152"/>
      <c r="I866" s="152"/>
      <c r="J866" s="152"/>
      <c r="K866" s="152"/>
    </row>
    <row r="867" spans="6:11" x14ac:dyDescent="0.55000000000000004">
      <c r="F867" s="145"/>
      <c r="G867" s="145"/>
      <c r="H867" s="152"/>
      <c r="I867" s="152"/>
      <c r="J867" s="152"/>
      <c r="K867" s="152"/>
    </row>
    <row r="868" spans="6:11" x14ac:dyDescent="0.55000000000000004">
      <c r="F868" s="145"/>
      <c r="G868" s="145"/>
      <c r="H868" s="152"/>
      <c r="I868" s="152"/>
      <c r="J868" s="152"/>
      <c r="K868" s="152"/>
    </row>
    <row r="869" spans="6:11" x14ac:dyDescent="0.55000000000000004">
      <c r="F869" s="145"/>
      <c r="G869" s="145"/>
      <c r="H869" s="152"/>
      <c r="I869" s="152"/>
      <c r="J869" s="152"/>
      <c r="K869" s="152"/>
    </row>
    <row r="870" spans="6:11" x14ac:dyDescent="0.55000000000000004">
      <c r="F870" s="145"/>
      <c r="G870" s="145"/>
      <c r="H870" s="152"/>
      <c r="I870" s="152"/>
      <c r="J870" s="152"/>
      <c r="K870" s="152"/>
    </row>
    <row r="871" spans="6:11" x14ac:dyDescent="0.55000000000000004">
      <c r="F871" s="145"/>
      <c r="G871" s="145"/>
      <c r="H871" s="152"/>
      <c r="I871" s="152"/>
      <c r="J871" s="152"/>
      <c r="K871" s="152"/>
    </row>
    <row r="872" spans="6:11" x14ac:dyDescent="0.55000000000000004">
      <c r="F872" s="145"/>
      <c r="G872" s="145"/>
      <c r="H872" s="152"/>
      <c r="I872" s="152"/>
      <c r="J872" s="152"/>
      <c r="K872" s="152"/>
    </row>
    <row r="873" spans="6:11" x14ac:dyDescent="0.55000000000000004">
      <c r="F873" s="145"/>
      <c r="G873" s="145"/>
      <c r="H873" s="152"/>
      <c r="I873" s="152"/>
      <c r="J873" s="152"/>
      <c r="K873" s="152"/>
    </row>
    <row r="874" spans="6:11" x14ac:dyDescent="0.55000000000000004">
      <c r="F874" s="145"/>
      <c r="G874" s="145"/>
      <c r="H874" s="152"/>
      <c r="I874" s="152"/>
      <c r="J874" s="152"/>
      <c r="K874" s="152"/>
    </row>
    <row r="875" spans="6:11" x14ac:dyDescent="0.55000000000000004">
      <c r="F875" s="145"/>
      <c r="G875" s="145"/>
      <c r="H875" s="152"/>
      <c r="I875" s="152"/>
      <c r="J875" s="152"/>
      <c r="K875" s="152"/>
    </row>
    <row r="876" spans="6:11" x14ac:dyDescent="0.55000000000000004">
      <c r="F876" s="145"/>
      <c r="G876" s="145"/>
      <c r="H876" s="152"/>
      <c r="I876" s="152"/>
      <c r="J876" s="152"/>
      <c r="K876" s="152"/>
    </row>
    <row r="877" spans="6:11" x14ac:dyDescent="0.55000000000000004">
      <c r="F877" s="145"/>
      <c r="G877" s="145"/>
      <c r="H877" s="152"/>
      <c r="I877" s="152"/>
      <c r="J877" s="152"/>
      <c r="K877" s="152"/>
    </row>
    <row r="878" spans="6:11" x14ac:dyDescent="0.55000000000000004">
      <c r="F878" s="145"/>
      <c r="G878" s="145"/>
      <c r="H878" s="152"/>
      <c r="I878" s="152"/>
      <c r="J878" s="152"/>
      <c r="K878" s="152"/>
    </row>
    <row r="879" spans="6:11" x14ac:dyDescent="0.55000000000000004">
      <c r="F879" s="145"/>
      <c r="G879" s="145"/>
      <c r="H879" s="152"/>
      <c r="I879" s="152"/>
      <c r="J879" s="152"/>
      <c r="K879" s="152"/>
    </row>
    <row r="880" spans="6:11" x14ac:dyDescent="0.55000000000000004">
      <c r="F880" s="145"/>
      <c r="G880" s="145"/>
      <c r="H880" s="152"/>
      <c r="I880" s="152"/>
      <c r="J880" s="152"/>
      <c r="K880" s="152"/>
    </row>
    <row r="881" spans="6:11" x14ac:dyDescent="0.55000000000000004">
      <c r="F881" s="145"/>
      <c r="G881" s="145"/>
      <c r="H881" s="152"/>
      <c r="I881" s="152"/>
      <c r="J881" s="152"/>
      <c r="K881" s="152"/>
    </row>
    <row r="882" spans="6:11" x14ac:dyDescent="0.55000000000000004">
      <c r="F882" s="145"/>
      <c r="G882" s="145"/>
      <c r="H882" s="152"/>
      <c r="I882" s="152"/>
      <c r="J882" s="152"/>
      <c r="K882" s="152"/>
    </row>
    <row r="883" spans="6:11" x14ac:dyDescent="0.55000000000000004">
      <c r="F883" s="145"/>
      <c r="G883" s="145"/>
      <c r="H883" s="152"/>
      <c r="I883" s="152"/>
      <c r="J883" s="152"/>
      <c r="K883" s="152"/>
    </row>
    <row r="884" spans="6:11" x14ac:dyDescent="0.55000000000000004">
      <c r="F884" s="145"/>
      <c r="G884" s="145"/>
      <c r="H884" s="152"/>
      <c r="I884" s="152"/>
      <c r="J884" s="152"/>
      <c r="K884" s="152"/>
    </row>
    <row r="885" spans="6:11" x14ac:dyDescent="0.55000000000000004">
      <c r="F885" s="145"/>
      <c r="G885" s="145"/>
      <c r="H885" s="152"/>
      <c r="I885" s="152"/>
      <c r="J885" s="152"/>
      <c r="K885" s="152"/>
    </row>
    <row r="886" spans="6:11" x14ac:dyDescent="0.55000000000000004">
      <c r="F886" s="145"/>
      <c r="G886" s="145"/>
      <c r="H886" s="152"/>
      <c r="I886" s="152"/>
      <c r="J886" s="152"/>
      <c r="K886" s="152"/>
    </row>
    <row r="887" spans="6:11" x14ac:dyDescent="0.55000000000000004">
      <c r="F887" s="145"/>
      <c r="G887" s="145"/>
      <c r="H887" s="152"/>
      <c r="I887" s="152"/>
      <c r="J887" s="152"/>
      <c r="K887" s="152"/>
    </row>
    <row r="888" spans="6:11" x14ac:dyDescent="0.55000000000000004">
      <c r="F888" s="145"/>
      <c r="G888" s="145"/>
      <c r="H888" s="152"/>
      <c r="I888" s="152"/>
      <c r="J888" s="152"/>
      <c r="K888" s="152"/>
    </row>
    <row r="889" spans="6:11" x14ac:dyDescent="0.55000000000000004">
      <c r="F889" s="145"/>
      <c r="G889" s="145"/>
      <c r="H889" s="152"/>
      <c r="I889" s="152"/>
      <c r="J889" s="152"/>
      <c r="K889" s="152"/>
    </row>
    <row r="890" spans="6:11" x14ac:dyDescent="0.55000000000000004">
      <c r="F890" s="145"/>
      <c r="G890" s="145"/>
      <c r="H890" s="152"/>
      <c r="I890" s="152"/>
      <c r="J890" s="152"/>
      <c r="K890" s="152"/>
    </row>
    <row r="891" spans="6:11" x14ac:dyDescent="0.55000000000000004">
      <c r="F891" s="145"/>
      <c r="G891" s="145"/>
      <c r="H891" s="152"/>
      <c r="I891" s="152"/>
      <c r="J891" s="152"/>
      <c r="K891" s="152"/>
    </row>
    <row r="892" spans="6:11" x14ac:dyDescent="0.55000000000000004">
      <c r="F892" s="145"/>
      <c r="G892" s="145"/>
      <c r="H892" s="152"/>
      <c r="I892" s="152"/>
      <c r="J892" s="152"/>
      <c r="K892" s="152"/>
    </row>
    <row r="893" spans="6:11" x14ac:dyDescent="0.55000000000000004">
      <c r="F893" s="145"/>
      <c r="G893" s="145"/>
      <c r="H893" s="152"/>
      <c r="I893" s="152"/>
      <c r="J893" s="152"/>
      <c r="K893" s="152"/>
    </row>
    <row r="894" spans="6:11" x14ac:dyDescent="0.55000000000000004">
      <c r="F894" s="145"/>
      <c r="G894" s="145"/>
      <c r="H894" s="152"/>
      <c r="I894" s="152"/>
      <c r="J894" s="152"/>
      <c r="K894" s="152"/>
    </row>
    <row r="895" spans="6:11" x14ac:dyDescent="0.55000000000000004">
      <c r="F895" s="145"/>
      <c r="G895" s="145"/>
      <c r="H895" s="152"/>
      <c r="I895" s="152"/>
      <c r="J895" s="152"/>
      <c r="K895" s="152"/>
    </row>
    <row r="896" spans="6:11" x14ac:dyDescent="0.55000000000000004">
      <c r="F896" s="145"/>
      <c r="G896" s="145"/>
      <c r="H896" s="152"/>
      <c r="I896" s="152"/>
      <c r="J896" s="152"/>
      <c r="K896" s="152"/>
    </row>
    <row r="897" spans="6:11" x14ac:dyDescent="0.55000000000000004">
      <c r="F897" s="145"/>
      <c r="G897" s="145"/>
      <c r="H897" s="152"/>
      <c r="I897" s="152"/>
      <c r="J897" s="152"/>
      <c r="K897" s="152"/>
    </row>
    <row r="898" spans="6:11" x14ac:dyDescent="0.55000000000000004">
      <c r="F898" s="145"/>
      <c r="G898" s="145"/>
      <c r="H898" s="152"/>
      <c r="I898" s="152"/>
      <c r="J898" s="152"/>
      <c r="K898" s="152"/>
    </row>
    <row r="899" spans="6:11" x14ac:dyDescent="0.55000000000000004">
      <c r="F899" s="145"/>
      <c r="G899" s="145"/>
      <c r="H899" s="152"/>
      <c r="I899" s="152"/>
      <c r="J899" s="152"/>
      <c r="K899" s="152"/>
    </row>
    <row r="900" spans="6:11" x14ac:dyDescent="0.55000000000000004">
      <c r="F900" s="145"/>
      <c r="G900" s="145"/>
      <c r="H900" s="152"/>
      <c r="I900" s="152"/>
      <c r="J900" s="152"/>
      <c r="K900" s="152"/>
    </row>
    <row r="901" spans="6:11" x14ac:dyDescent="0.55000000000000004">
      <c r="F901" s="145"/>
      <c r="G901" s="145"/>
      <c r="H901" s="152"/>
      <c r="I901" s="152"/>
      <c r="J901" s="152"/>
      <c r="K901" s="152"/>
    </row>
    <row r="902" spans="6:11" x14ac:dyDescent="0.55000000000000004">
      <c r="F902" s="145"/>
      <c r="G902" s="145"/>
      <c r="H902" s="152"/>
      <c r="I902" s="152"/>
      <c r="J902" s="152"/>
      <c r="K902" s="152"/>
    </row>
    <row r="903" spans="6:11" x14ac:dyDescent="0.55000000000000004">
      <c r="F903" s="145"/>
      <c r="G903" s="145"/>
      <c r="H903" s="152"/>
      <c r="I903" s="152"/>
      <c r="J903" s="152"/>
      <c r="K903" s="152"/>
    </row>
    <row r="904" spans="6:11" x14ac:dyDescent="0.55000000000000004">
      <c r="F904" s="145"/>
      <c r="G904" s="145"/>
      <c r="H904" s="152"/>
      <c r="I904" s="152"/>
      <c r="J904" s="152"/>
      <c r="K904" s="152"/>
    </row>
    <row r="905" spans="6:11" x14ac:dyDescent="0.55000000000000004">
      <c r="F905" s="145"/>
      <c r="G905" s="145"/>
      <c r="H905" s="152"/>
      <c r="I905" s="152"/>
      <c r="J905" s="152"/>
      <c r="K905" s="152"/>
    </row>
    <row r="906" spans="6:11" x14ac:dyDescent="0.55000000000000004">
      <c r="F906" s="145"/>
      <c r="G906" s="145"/>
      <c r="H906" s="152"/>
      <c r="I906" s="152"/>
      <c r="J906" s="152"/>
      <c r="K906" s="152"/>
    </row>
    <row r="907" spans="6:11" x14ac:dyDescent="0.55000000000000004">
      <c r="F907" s="145"/>
      <c r="G907" s="145"/>
      <c r="H907" s="152"/>
      <c r="I907" s="152"/>
      <c r="J907" s="152"/>
      <c r="K907" s="152"/>
    </row>
    <row r="908" spans="6:11" x14ac:dyDescent="0.55000000000000004">
      <c r="F908" s="145"/>
      <c r="G908" s="145"/>
      <c r="H908" s="152"/>
      <c r="I908" s="152"/>
      <c r="J908" s="152"/>
      <c r="K908" s="152"/>
    </row>
    <row r="909" spans="6:11" x14ac:dyDescent="0.55000000000000004">
      <c r="F909" s="145"/>
      <c r="G909" s="145"/>
      <c r="H909" s="152"/>
      <c r="I909" s="152"/>
      <c r="J909" s="152"/>
      <c r="K909" s="152"/>
    </row>
    <row r="910" spans="6:11" x14ac:dyDescent="0.55000000000000004">
      <c r="F910" s="145"/>
      <c r="G910" s="145"/>
      <c r="H910" s="152"/>
      <c r="I910" s="152"/>
      <c r="J910" s="152"/>
      <c r="K910" s="152"/>
    </row>
    <row r="911" spans="6:11" x14ac:dyDescent="0.55000000000000004">
      <c r="F911" s="145"/>
      <c r="G911" s="145"/>
      <c r="H911" s="152"/>
      <c r="I911" s="152"/>
      <c r="J911" s="152"/>
      <c r="K911" s="152"/>
    </row>
    <row r="912" spans="6:11" x14ac:dyDescent="0.55000000000000004">
      <c r="F912" s="145"/>
      <c r="G912" s="145"/>
      <c r="H912" s="152"/>
      <c r="I912" s="152"/>
      <c r="J912" s="152"/>
      <c r="K912" s="152"/>
    </row>
    <row r="913" spans="6:11" x14ac:dyDescent="0.55000000000000004">
      <c r="F913" s="145"/>
      <c r="G913" s="145"/>
      <c r="H913" s="152"/>
      <c r="I913" s="152"/>
      <c r="J913" s="152"/>
      <c r="K913" s="152"/>
    </row>
    <row r="914" spans="6:11" x14ac:dyDescent="0.55000000000000004">
      <c r="F914" s="145"/>
      <c r="G914" s="145"/>
      <c r="H914" s="152"/>
      <c r="I914" s="152"/>
      <c r="J914" s="152"/>
      <c r="K914" s="152"/>
    </row>
    <row r="915" spans="6:11" x14ac:dyDescent="0.55000000000000004">
      <c r="F915" s="145"/>
      <c r="G915" s="145"/>
      <c r="H915" s="152"/>
      <c r="I915" s="152"/>
      <c r="J915" s="152"/>
      <c r="K915" s="152"/>
    </row>
    <row r="916" spans="6:11" x14ac:dyDescent="0.55000000000000004">
      <c r="F916" s="145"/>
      <c r="G916" s="145"/>
      <c r="H916" s="152"/>
      <c r="I916" s="152"/>
      <c r="J916" s="152"/>
      <c r="K916" s="152"/>
    </row>
    <row r="917" spans="6:11" x14ac:dyDescent="0.55000000000000004">
      <c r="F917" s="145"/>
      <c r="G917" s="145"/>
      <c r="H917" s="152"/>
      <c r="I917" s="152"/>
      <c r="J917" s="152"/>
      <c r="K917" s="152"/>
    </row>
    <row r="918" spans="6:11" x14ac:dyDescent="0.55000000000000004">
      <c r="F918" s="145"/>
      <c r="G918" s="145"/>
      <c r="H918" s="152"/>
      <c r="I918" s="152"/>
      <c r="J918" s="152"/>
      <c r="K918" s="152"/>
    </row>
    <row r="919" spans="6:11" x14ac:dyDescent="0.55000000000000004">
      <c r="F919" s="145"/>
      <c r="G919" s="145"/>
      <c r="H919" s="152"/>
      <c r="I919" s="152"/>
      <c r="J919" s="152"/>
      <c r="K919" s="152"/>
    </row>
    <row r="920" spans="6:11" x14ac:dyDescent="0.55000000000000004">
      <c r="F920" s="145"/>
      <c r="G920" s="145"/>
      <c r="H920" s="152"/>
      <c r="I920" s="152"/>
      <c r="J920" s="152"/>
      <c r="K920" s="152"/>
    </row>
    <row r="921" spans="6:11" x14ac:dyDescent="0.55000000000000004">
      <c r="F921" s="145"/>
      <c r="G921" s="145"/>
      <c r="H921" s="152"/>
      <c r="I921" s="152"/>
      <c r="J921" s="152"/>
      <c r="K921" s="152"/>
    </row>
    <row r="922" spans="6:11" x14ac:dyDescent="0.55000000000000004">
      <c r="F922" s="145"/>
      <c r="G922" s="145"/>
      <c r="H922" s="152"/>
      <c r="I922" s="152"/>
      <c r="J922" s="152"/>
      <c r="K922" s="152"/>
    </row>
    <row r="923" spans="6:11" x14ac:dyDescent="0.55000000000000004">
      <c r="F923" s="145"/>
      <c r="G923" s="145"/>
      <c r="H923" s="152"/>
      <c r="I923" s="152"/>
      <c r="J923" s="152"/>
      <c r="K923" s="152"/>
    </row>
    <row r="924" spans="6:11" x14ac:dyDescent="0.55000000000000004">
      <c r="F924" s="145"/>
      <c r="G924" s="145"/>
      <c r="H924" s="152"/>
      <c r="I924" s="152"/>
      <c r="J924" s="152"/>
      <c r="K924" s="152"/>
    </row>
    <row r="925" spans="6:11" x14ac:dyDescent="0.55000000000000004">
      <c r="F925" s="145"/>
      <c r="G925" s="145"/>
      <c r="H925" s="152"/>
      <c r="I925" s="152"/>
      <c r="J925" s="152"/>
      <c r="K925" s="152"/>
    </row>
    <row r="926" spans="6:11" x14ac:dyDescent="0.55000000000000004">
      <c r="F926" s="145"/>
      <c r="G926" s="145"/>
      <c r="H926" s="152"/>
      <c r="I926" s="152"/>
      <c r="J926" s="152"/>
      <c r="K926" s="152"/>
    </row>
    <row r="927" spans="6:11" x14ac:dyDescent="0.55000000000000004">
      <c r="F927" s="145"/>
      <c r="G927" s="145"/>
      <c r="H927" s="152"/>
      <c r="I927" s="152"/>
      <c r="J927" s="152"/>
      <c r="K927" s="152"/>
    </row>
    <row r="928" spans="6:11" x14ac:dyDescent="0.55000000000000004">
      <c r="F928" s="145"/>
      <c r="G928" s="145"/>
      <c r="H928" s="152"/>
      <c r="I928" s="152"/>
      <c r="J928" s="152"/>
      <c r="K928" s="152"/>
    </row>
    <row r="929" spans="6:11" x14ac:dyDescent="0.55000000000000004">
      <c r="F929" s="145"/>
      <c r="G929" s="145"/>
      <c r="H929" s="152"/>
      <c r="I929" s="152"/>
      <c r="J929" s="152"/>
      <c r="K929" s="152"/>
    </row>
    <row r="930" spans="6:11" x14ac:dyDescent="0.55000000000000004">
      <c r="F930" s="145"/>
      <c r="G930" s="145"/>
      <c r="H930" s="152"/>
      <c r="I930" s="152"/>
      <c r="J930" s="152"/>
      <c r="K930" s="152"/>
    </row>
    <row r="931" spans="6:11" x14ac:dyDescent="0.55000000000000004">
      <c r="F931" s="145"/>
      <c r="G931" s="145"/>
      <c r="H931" s="152"/>
      <c r="I931" s="152"/>
      <c r="J931" s="152"/>
      <c r="K931" s="152"/>
    </row>
    <row r="932" spans="6:11" x14ac:dyDescent="0.55000000000000004">
      <c r="F932" s="145"/>
      <c r="G932" s="145"/>
      <c r="H932" s="152"/>
      <c r="I932" s="152"/>
      <c r="J932" s="152"/>
      <c r="K932" s="152"/>
    </row>
    <row r="933" spans="6:11" x14ac:dyDescent="0.55000000000000004">
      <c r="F933" s="145"/>
      <c r="G933" s="145"/>
      <c r="H933" s="152"/>
      <c r="I933" s="152"/>
      <c r="J933" s="152"/>
      <c r="K933" s="152"/>
    </row>
    <row r="934" spans="6:11" x14ac:dyDescent="0.55000000000000004">
      <c r="F934" s="145"/>
      <c r="G934" s="145"/>
      <c r="H934" s="152"/>
      <c r="I934" s="152"/>
      <c r="J934" s="152"/>
      <c r="K934" s="152"/>
    </row>
    <row r="935" spans="6:11" x14ac:dyDescent="0.55000000000000004">
      <c r="F935" s="145"/>
      <c r="G935" s="145"/>
      <c r="H935" s="152"/>
      <c r="I935" s="152"/>
      <c r="J935" s="152"/>
      <c r="K935" s="152"/>
    </row>
    <row r="936" spans="6:11" x14ac:dyDescent="0.55000000000000004">
      <c r="F936" s="145"/>
      <c r="G936" s="145"/>
      <c r="H936" s="152"/>
      <c r="I936" s="152"/>
      <c r="J936" s="152"/>
      <c r="K936" s="152"/>
    </row>
    <row r="937" spans="6:11" x14ac:dyDescent="0.55000000000000004">
      <c r="F937" s="145"/>
      <c r="G937" s="145"/>
      <c r="H937" s="152"/>
      <c r="I937" s="152"/>
      <c r="J937" s="152"/>
      <c r="K937" s="152"/>
    </row>
    <row r="938" spans="6:11" x14ac:dyDescent="0.55000000000000004">
      <c r="F938" s="145"/>
      <c r="G938" s="145"/>
      <c r="H938" s="152"/>
      <c r="I938" s="152"/>
      <c r="J938" s="152"/>
      <c r="K938" s="152"/>
    </row>
    <row r="939" spans="6:11" x14ac:dyDescent="0.55000000000000004">
      <c r="F939" s="145"/>
      <c r="G939" s="145"/>
      <c r="H939" s="152"/>
      <c r="I939" s="152"/>
      <c r="J939" s="152"/>
      <c r="K939" s="152"/>
    </row>
    <row r="940" spans="6:11" x14ac:dyDescent="0.55000000000000004">
      <c r="F940" s="145"/>
      <c r="G940" s="145"/>
      <c r="H940" s="152"/>
      <c r="I940" s="152"/>
      <c r="J940" s="152"/>
      <c r="K940" s="152"/>
    </row>
    <row r="941" spans="6:11" x14ac:dyDescent="0.55000000000000004">
      <c r="F941" s="145"/>
      <c r="G941" s="145"/>
      <c r="H941" s="152"/>
      <c r="I941" s="152"/>
      <c r="J941" s="152"/>
      <c r="K941" s="152"/>
    </row>
    <row r="942" spans="6:11" x14ac:dyDescent="0.55000000000000004">
      <c r="F942" s="145"/>
      <c r="G942" s="145"/>
      <c r="H942" s="152"/>
      <c r="I942" s="152"/>
      <c r="J942" s="152"/>
      <c r="K942" s="152"/>
    </row>
    <row r="943" spans="6:11" x14ac:dyDescent="0.55000000000000004">
      <c r="F943" s="145"/>
      <c r="G943" s="145"/>
      <c r="H943" s="152"/>
      <c r="I943" s="152"/>
      <c r="J943" s="152"/>
      <c r="K943" s="152"/>
    </row>
    <row r="944" spans="6:11" x14ac:dyDescent="0.55000000000000004">
      <c r="F944" s="145"/>
      <c r="G944" s="145"/>
      <c r="H944" s="152"/>
      <c r="I944" s="152"/>
      <c r="J944" s="152"/>
      <c r="K944" s="152"/>
    </row>
    <row r="945" spans="6:11" x14ac:dyDescent="0.55000000000000004">
      <c r="F945" s="145"/>
      <c r="G945" s="145"/>
      <c r="H945" s="152"/>
      <c r="I945" s="152"/>
      <c r="J945" s="152"/>
      <c r="K945" s="152"/>
    </row>
    <row r="946" spans="6:11" x14ac:dyDescent="0.55000000000000004">
      <c r="F946" s="145"/>
      <c r="G946" s="145"/>
      <c r="H946" s="152"/>
      <c r="I946" s="152"/>
      <c r="J946" s="152"/>
      <c r="K946" s="152"/>
    </row>
    <row r="947" spans="6:11" x14ac:dyDescent="0.55000000000000004">
      <c r="F947" s="145"/>
      <c r="G947" s="145"/>
      <c r="H947" s="152"/>
      <c r="I947" s="152"/>
      <c r="J947" s="152"/>
      <c r="K947" s="152"/>
    </row>
    <row r="948" spans="6:11" x14ac:dyDescent="0.55000000000000004">
      <c r="F948" s="145"/>
      <c r="G948" s="145"/>
      <c r="H948" s="152"/>
      <c r="I948" s="152"/>
      <c r="J948" s="152"/>
      <c r="K948" s="152"/>
    </row>
    <row r="949" spans="6:11" x14ac:dyDescent="0.55000000000000004">
      <c r="F949" s="145"/>
      <c r="G949" s="145"/>
      <c r="H949" s="152"/>
      <c r="I949" s="152"/>
      <c r="J949" s="152"/>
      <c r="K949" s="152"/>
    </row>
    <row r="950" spans="6:11" x14ac:dyDescent="0.55000000000000004">
      <c r="F950" s="145"/>
      <c r="G950" s="145"/>
      <c r="H950" s="152"/>
      <c r="I950" s="152"/>
      <c r="J950" s="152"/>
      <c r="K950" s="152"/>
    </row>
    <row r="951" spans="6:11" x14ac:dyDescent="0.55000000000000004">
      <c r="F951" s="145"/>
      <c r="G951" s="145"/>
      <c r="H951" s="152"/>
      <c r="I951" s="152"/>
      <c r="J951" s="152"/>
      <c r="K951" s="152"/>
    </row>
    <row r="952" spans="6:11" x14ac:dyDescent="0.55000000000000004">
      <c r="F952" s="145"/>
      <c r="G952" s="145"/>
      <c r="H952" s="152"/>
      <c r="I952" s="152"/>
      <c r="J952" s="152"/>
      <c r="K952" s="152"/>
    </row>
    <row r="953" spans="6:11" x14ac:dyDescent="0.55000000000000004">
      <c r="F953" s="145"/>
      <c r="G953" s="145"/>
      <c r="H953" s="152"/>
      <c r="I953" s="152"/>
      <c r="J953" s="152"/>
      <c r="K953" s="152"/>
    </row>
    <row r="954" spans="6:11" x14ac:dyDescent="0.55000000000000004">
      <c r="F954" s="145"/>
      <c r="G954" s="145"/>
      <c r="H954" s="152"/>
      <c r="I954" s="152"/>
      <c r="J954" s="152"/>
      <c r="K954" s="152"/>
    </row>
    <row r="955" spans="6:11" x14ac:dyDescent="0.55000000000000004">
      <c r="F955" s="145"/>
      <c r="G955" s="145"/>
      <c r="H955" s="152"/>
      <c r="I955" s="152"/>
      <c r="J955" s="152"/>
      <c r="K955" s="152"/>
    </row>
    <row r="956" spans="6:11" x14ac:dyDescent="0.55000000000000004">
      <c r="F956" s="145"/>
      <c r="G956" s="145"/>
      <c r="H956" s="152"/>
      <c r="I956" s="152"/>
      <c r="J956" s="152"/>
      <c r="K956" s="152"/>
    </row>
    <row r="957" spans="6:11" x14ac:dyDescent="0.55000000000000004">
      <c r="F957" s="145"/>
      <c r="G957" s="145"/>
      <c r="H957" s="152"/>
      <c r="I957" s="152"/>
      <c r="J957" s="152"/>
      <c r="K957" s="152"/>
    </row>
    <row r="958" spans="6:11" x14ac:dyDescent="0.55000000000000004">
      <c r="F958" s="145"/>
      <c r="G958" s="145"/>
      <c r="H958" s="152"/>
      <c r="I958" s="152"/>
      <c r="J958" s="152"/>
      <c r="K958" s="152"/>
    </row>
    <row r="959" spans="6:11" x14ac:dyDescent="0.55000000000000004">
      <c r="F959" s="145"/>
      <c r="G959" s="145"/>
      <c r="H959" s="152"/>
      <c r="I959" s="152"/>
      <c r="J959" s="152"/>
      <c r="K959" s="152"/>
    </row>
    <row r="960" spans="6:11" x14ac:dyDescent="0.55000000000000004">
      <c r="F960" s="145"/>
      <c r="G960" s="145"/>
      <c r="H960" s="152"/>
      <c r="I960" s="152"/>
      <c r="J960" s="152"/>
      <c r="K960" s="152"/>
    </row>
    <row r="961" spans="6:11" x14ac:dyDescent="0.55000000000000004">
      <c r="F961" s="145"/>
      <c r="G961" s="145"/>
      <c r="H961" s="152"/>
      <c r="I961" s="152"/>
      <c r="J961" s="152"/>
      <c r="K961" s="152"/>
    </row>
    <row r="962" spans="6:11" x14ac:dyDescent="0.55000000000000004">
      <c r="F962" s="145"/>
      <c r="G962" s="145"/>
      <c r="H962" s="152"/>
      <c r="I962" s="152"/>
      <c r="J962" s="152"/>
      <c r="K962" s="152"/>
    </row>
    <row r="963" spans="6:11" x14ac:dyDescent="0.55000000000000004">
      <c r="F963" s="145"/>
      <c r="G963" s="145"/>
      <c r="H963" s="152"/>
      <c r="I963" s="152"/>
      <c r="J963" s="152"/>
      <c r="K963" s="152"/>
    </row>
    <row r="964" spans="6:11" x14ac:dyDescent="0.55000000000000004">
      <c r="F964" s="145"/>
      <c r="G964" s="145"/>
      <c r="H964" s="152"/>
      <c r="I964" s="152"/>
      <c r="J964" s="152"/>
      <c r="K964" s="152"/>
    </row>
    <row r="965" spans="6:11" x14ac:dyDescent="0.55000000000000004">
      <c r="F965" s="145"/>
      <c r="G965" s="145"/>
      <c r="H965" s="152"/>
      <c r="I965" s="152"/>
      <c r="J965" s="152"/>
      <c r="K965" s="152"/>
    </row>
    <row r="966" spans="6:11" x14ac:dyDescent="0.55000000000000004">
      <c r="F966" s="145"/>
      <c r="G966" s="145"/>
      <c r="H966" s="152"/>
      <c r="I966" s="152"/>
      <c r="J966" s="152"/>
      <c r="K966" s="152"/>
    </row>
    <row r="967" spans="6:11" x14ac:dyDescent="0.55000000000000004">
      <c r="F967" s="145"/>
      <c r="G967" s="145"/>
      <c r="H967" s="152"/>
      <c r="I967" s="152"/>
      <c r="J967" s="152"/>
      <c r="K967" s="152"/>
    </row>
    <row r="968" spans="6:11" x14ac:dyDescent="0.55000000000000004">
      <c r="F968" s="145"/>
      <c r="G968" s="145"/>
      <c r="H968" s="152"/>
      <c r="I968" s="152"/>
      <c r="J968" s="152"/>
      <c r="K968" s="152"/>
    </row>
    <row r="969" spans="6:11" x14ac:dyDescent="0.55000000000000004">
      <c r="F969" s="145"/>
      <c r="G969" s="145"/>
      <c r="H969" s="152"/>
      <c r="I969" s="152"/>
      <c r="J969" s="152"/>
      <c r="K969" s="152"/>
    </row>
    <row r="970" spans="6:11" x14ac:dyDescent="0.55000000000000004">
      <c r="F970" s="145"/>
      <c r="G970" s="145"/>
      <c r="H970" s="152"/>
      <c r="I970" s="152"/>
      <c r="J970" s="152"/>
      <c r="K970" s="152"/>
    </row>
    <row r="971" spans="6:11" x14ac:dyDescent="0.55000000000000004">
      <c r="F971" s="145"/>
      <c r="G971" s="145"/>
      <c r="H971" s="152"/>
      <c r="I971" s="152"/>
      <c r="J971" s="152"/>
      <c r="K971" s="152"/>
    </row>
    <row r="972" spans="6:11" x14ac:dyDescent="0.55000000000000004">
      <c r="F972" s="145"/>
      <c r="G972" s="145"/>
      <c r="H972" s="152"/>
      <c r="I972" s="152"/>
      <c r="J972" s="152"/>
      <c r="K972" s="152"/>
    </row>
    <row r="973" spans="6:11" x14ac:dyDescent="0.55000000000000004">
      <c r="F973" s="145"/>
      <c r="G973" s="145"/>
      <c r="H973" s="152"/>
      <c r="I973" s="152"/>
      <c r="J973" s="152"/>
      <c r="K973" s="152"/>
    </row>
    <row r="974" spans="6:11" x14ac:dyDescent="0.55000000000000004">
      <c r="F974" s="145"/>
      <c r="G974" s="145"/>
      <c r="H974" s="152"/>
      <c r="I974" s="152"/>
      <c r="J974" s="152"/>
      <c r="K974" s="152"/>
    </row>
    <row r="975" spans="6:11" x14ac:dyDescent="0.55000000000000004">
      <c r="F975" s="145"/>
      <c r="G975" s="145"/>
      <c r="H975" s="152"/>
      <c r="I975" s="152"/>
      <c r="J975" s="152"/>
      <c r="K975" s="152"/>
    </row>
    <row r="976" spans="6:11" x14ac:dyDescent="0.55000000000000004">
      <c r="F976" s="145"/>
      <c r="G976" s="145"/>
      <c r="H976" s="152"/>
      <c r="I976" s="152"/>
      <c r="J976" s="152"/>
      <c r="K976" s="152"/>
    </row>
    <row r="977" spans="6:11" x14ac:dyDescent="0.55000000000000004">
      <c r="F977" s="145"/>
      <c r="G977" s="145"/>
      <c r="H977" s="152"/>
      <c r="I977" s="152"/>
      <c r="J977" s="152"/>
      <c r="K977" s="152"/>
    </row>
    <row r="978" spans="6:11" x14ac:dyDescent="0.55000000000000004">
      <c r="F978" s="145"/>
      <c r="G978" s="145"/>
      <c r="H978" s="152"/>
      <c r="I978" s="152"/>
      <c r="J978" s="152"/>
      <c r="K978" s="152"/>
    </row>
    <row r="979" spans="6:11" x14ac:dyDescent="0.55000000000000004">
      <c r="F979" s="145"/>
      <c r="G979" s="145"/>
      <c r="H979" s="152"/>
      <c r="I979" s="152"/>
      <c r="J979" s="152"/>
      <c r="K979" s="152"/>
    </row>
    <row r="980" spans="6:11" x14ac:dyDescent="0.55000000000000004">
      <c r="F980" s="145"/>
      <c r="G980" s="145"/>
      <c r="H980" s="152"/>
      <c r="I980" s="152"/>
      <c r="J980" s="152"/>
      <c r="K980" s="152"/>
    </row>
    <row r="981" spans="6:11" x14ac:dyDescent="0.55000000000000004">
      <c r="F981" s="145"/>
      <c r="G981" s="145"/>
      <c r="H981" s="152"/>
      <c r="I981" s="152"/>
      <c r="J981" s="152"/>
      <c r="K981" s="152"/>
    </row>
    <row r="982" spans="6:11" x14ac:dyDescent="0.55000000000000004">
      <c r="F982" s="145"/>
      <c r="G982" s="145"/>
      <c r="H982" s="152"/>
      <c r="I982" s="152"/>
      <c r="J982" s="152"/>
      <c r="K982" s="152"/>
    </row>
    <row r="983" spans="6:11" x14ac:dyDescent="0.55000000000000004">
      <c r="F983" s="145"/>
      <c r="G983" s="145"/>
      <c r="H983" s="152"/>
      <c r="I983" s="152"/>
      <c r="J983" s="152"/>
      <c r="K983" s="152"/>
    </row>
    <row r="984" spans="6:11" x14ac:dyDescent="0.55000000000000004">
      <c r="F984" s="145"/>
      <c r="G984" s="145"/>
      <c r="H984" s="152"/>
      <c r="I984" s="152"/>
      <c r="J984" s="152"/>
      <c r="K984" s="152"/>
    </row>
    <row r="985" spans="6:11" x14ac:dyDescent="0.55000000000000004">
      <c r="F985" s="145"/>
      <c r="G985" s="145"/>
      <c r="H985" s="152"/>
      <c r="I985" s="152"/>
      <c r="J985" s="152"/>
      <c r="K985" s="152"/>
    </row>
    <row r="986" spans="6:11" x14ac:dyDescent="0.55000000000000004">
      <c r="F986" s="145"/>
      <c r="G986" s="145"/>
      <c r="H986" s="152"/>
      <c r="I986" s="152"/>
      <c r="J986" s="152"/>
      <c r="K986" s="152"/>
    </row>
    <row r="987" spans="6:11" x14ac:dyDescent="0.55000000000000004">
      <c r="F987" s="145"/>
      <c r="G987" s="145"/>
      <c r="H987" s="152"/>
      <c r="I987" s="152"/>
      <c r="J987" s="152"/>
      <c r="K987" s="152"/>
    </row>
    <row r="988" spans="6:11" x14ac:dyDescent="0.55000000000000004">
      <c r="F988" s="145"/>
      <c r="G988" s="145"/>
      <c r="H988" s="152"/>
      <c r="I988" s="152"/>
      <c r="J988" s="152"/>
      <c r="K988" s="152"/>
    </row>
    <row r="989" spans="6:11" x14ac:dyDescent="0.55000000000000004">
      <c r="F989" s="145"/>
      <c r="G989" s="145"/>
      <c r="H989" s="152"/>
      <c r="I989" s="152"/>
      <c r="J989" s="152"/>
      <c r="K989" s="152"/>
    </row>
    <row r="990" spans="6:11" x14ac:dyDescent="0.55000000000000004">
      <c r="F990" s="145"/>
      <c r="G990" s="145"/>
      <c r="H990" s="152"/>
      <c r="I990" s="152"/>
      <c r="J990" s="152"/>
      <c r="K990" s="152"/>
    </row>
    <row r="991" spans="6:11" x14ac:dyDescent="0.55000000000000004">
      <c r="F991" s="145"/>
      <c r="G991" s="145"/>
      <c r="H991" s="152"/>
      <c r="I991" s="152"/>
      <c r="J991" s="152"/>
      <c r="K991" s="152"/>
    </row>
    <row r="992" spans="6:11" x14ac:dyDescent="0.55000000000000004">
      <c r="F992" s="145"/>
      <c r="G992" s="145"/>
      <c r="H992" s="152"/>
      <c r="I992" s="152"/>
      <c r="J992" s="152"/>
      <c r="K992" s="152"/>
    </row>
    <row r="993" spans="6:11" x14ac:dyDescent="0.55000000000000004">
      <c r="F993" s="145"/>
      <c r="G993" s="145"/>
      <c r="H993" s="152"/>
      <c r="I993" s="152"/>
      <c r="J993" s="152"/>
      <c r="K993" s="152"/>
    </row>
    <row r="994" spans="6:11" x14ac:dyDescent="0.55000000000000004">
      <c r="F994" s="145"/>
      <c r="G994" s="145"/>
      <c r="H994" s="152"/>
      <c r="I994" s="152"/>
      <c r="J994" s="152"/>
      <c r="K994" s="152"/>
    </row>
    <row r="995" spans="6:11" x14ac:dyDescent="0.55000000000000004">
      <c r="F995" s="145"/>
      <c r="G995" s="145"/>
      <c r="H995" s="152"/>
      <c r="I995" s="152"/>
      <c r="J995" s="152"/>
      <c r="K995" s="152"/>
    </row>
    <row r="996" spans="6:11" x14ac:dyDescent="0.55000000000000004">
      <c r="F996" s="145"/>
      <c r="G996" s="145"/>
      <c r="H996" s="152"/>
      <c r="I996" s="152"/>
      <c r="J996" s="152"/>
      <c r="K996" s="152"/>
    </row>
    <row r="997" spans="6:11" x14ac:dyDescent="0.55000000000000004">
      <c r="F997" s="145"/>
      <c r="G997" s="145"/>
      <c r="H997" s="152"/>
      <c r="I997" s="152"/>
      <c r="J997" s="152"/>
      <c r="K997" s="152"/>
    </row>
    <row r="998" spans="6:11" x14ac:dyDescent="0.55000000000000004">
      <c r="F998" s="145"/>
      <c r="G998" s="145"/>
      <c r="H998" s="152"/>
      <c r="I998" s="152"/>
      <c r="J998" s="152"/>
      <c r="K998" s="152"/>
    </row>
    <row r="999" spans="6:11" x14ac:dyDescent="0.55000000000000004">
      <c r="F999" s="145"/>
      <c r="G999" s="145"/>
      <c r="H999" s="152"/>
      <c r="I999" s="152"/>
      <c r="J999" s="152"/>
      <c r="K999" s="152"/>
    </row>
    <row r="1000" spans="6:11" x14ac:dyDescent="0.55000000000000004">
      <c r="F1000" s="145"/>
      <c r="G1000" s="145"/>
      <c r="H1000" s="152"/>
      <c r="I1000" s="152"/>
      <c r="J1000" s="152"/>
      <c r="K1000" s="152"/>
    </row>
    <row r="1001" spans="6:11" x14ac:dyDescent="0.55000000000000004">
      <c r="F1001" s="145"/>
      <c r="G1001" s="145"/>
      <c r="H1001" s="152"/>
      <c r="I1001" s="152"/>
      <c r="J1001" s="152"/>
      <c r="K1001" s="152"/>
    </row>
    <row r="1002" spans="6:11" x14ac:dyDescent="0.55000000000000004">
      <c r="F1002" s="145"/>
      <c r="G1002" s="145"/>
      <c r="H1002" s="152"/>
      <c r="I1002" s="152"/>
      <c r="J1002" s="152"/>
      <c r="K1002" s="152"/>
    </row>
    <row r="1003" spans="6:11" x14ac:dyDescent="0.55000000000000004">
      <c r="F1003" s="145"/>
      <c r="G1003" s="145"/>
      <c r="H1003" s="152"/>
      <c r="I1003" s="152"/>
      <c r="J1003" s="152"/>
      <c r="K1003" s="152"/>
    </row>
    <row r="1004" spans="6:11" x14ac:dyDescent="0.55000000000000004">
      <c r="F1004" s="145"/>
      <c r="G1004" s="145"/>
      <c r="H1004" s="152"/>
      <c r="I1004" s="152"/>
      <c r="J1004" s="152"/>
      <c r="K1004" s="152"/>
    </row>
    <row r="1005" spans="6:11" x14ac:dyDescent="0.55000000000000004">
      <c r="F1005" s="145"/>
      <c r="G1005" s="145"/>
      <c r="H1005" s="152"/>
      <c r="I1005" s="152"/>
      <c r="J1005" s="152"/>
      <c r="K1005" s="152"/>
    </row>
    <row r="1006" spans="6:11" x14ac:dyDescent="0.55000000000000004">
      <c r="F1006" s="145"/>
      <c r="G1006" s="145"/>
      <c r="H1006" s="152"/>
      <c r="I1006" s="152"/>
      <c r="J1006" s="152"/>
      <c r="K1006" s="152"/>
    </row>
    <row r="1007" spans="6:11" x14ac:dyDescent="0.55000000000000004">
      <c r="F1007" s="145"/>
      <c r="G1007" s="145"/>
      <c r="H1007" s="152"/>
      <c r="I1007" s="152"/>
      <c r="J1007" s="152"/>
      <c r="K1007" s="152"/>
    </row>
    <row r="1008" spans="6:11" x14ac:dyDescent="0.55000000000000004">
      <c r="F1008" s="145"/>
      <c r="G1008" s="145"/>
      <c r="H1008" s="152"/>
      <c r="I1008" s="152"/>
      <c r="J1008" s="152"/>
      <c r="K1008" s="152"/>
    </row>
    <row r="1009" spans="6:11" x14ac:dyDescent="0.55000000000000004">
      <c r="F1009" s="145"/>
      <c r="G1009" s="145"/>
      <c r="H1009" s="152"/>
      <c r="I1009" s="152"/>
      <c r="J1009" s="152"/>
      <c r="K1009" s="152"/>
    </row>
    <row r="1010" spans="6:11" x14ac:dyDescent="0.55000000000000004">
      <c r="F1010" s="145"/>
      <c r="G1010" s="145"/>
      <c r="H1010" s="152"/>
      <c r="I1010" s="152"/>
      <c r="J1010" s="152"/>
      <c r="K1010" s="152"/>
    </row>
    <row r="1011" spans="6:11" x14ac:dyDescent="0.55000000000000004">
      <c r="F1011" s="145"/>
      <c r="G1011" s="145"/>
      <c r="H1011" s="152"/>
      <c r="I1011" s="152"/>
      <c r="J1011" s="152"/>
      <c r="K1011" s="152"/>
    </row>
    <row r="1012" spans="6:11" x14ac:dyDescent="0.55000000000000004">
      <c r="F1012" s="145"/>
      <c r="G1012" s="145"/>
      <c r="H1012" s="152"/>
      <c r="I1012" s="152"/>
      <c r="J1012" s="152"/>
      <c r="K1012" s="152"/>
    </row>
    <row r="1013" spans="6:11" x14ac:dyDescent="0.55000000000000004">
      <c r="F1013" s="145"/>
      <c r="G1013" s="145"/>
      <c r="H1013" s="152"/>
      <c r="I1013" s="152"/>
      <c r="J1013" s="152"/>
      <c r="K1013" s="152"/>
    </row>
    <row r="1014" spans="6:11" x14ac:dyDescent="0.55000000000000004">
      <c r="F1014" s="145"/>
      <c r="G1014" s="145"/>
      <c r="H1014" s="152"/>
      <c r="I1014" s="152"/>
      <c r="J1014" s="152"/>
      <c r="K1014" s="152"/>
    </row>
    <row r="1015" spans="6:11" x14ac:dyDescent="0.55000000000000004">
      <c r="F1015" s="145"/>
      <c r="G1015" s="145"/>
      <c r="H1015" s="152"/>
      <c r="I1015" s="152"/>
      <c r="J1015" s="152"/>
      <c r="K1015" s="152"/>
    </row>
    <row r="1016" spans="6:11" x14ac:dyDescent="0.55000000000000004">
      <c r="F1016" s="145"/>
      <c r="G1016" s="145"/>
      <c r="H1016" s="152"/>
      <c r="I1016" s="152"/>
      <c r="J1016" s="152"/>
      <c r="K1016" s="152"/>
    </row>
    <row r="1017" spans="6:11" x14ac:dyDescent="0.55000000000000004">
      <c r="F1017" s="145"/>
      <c r="G1017" s="145"/>
      <c r="H1017" s="152"/>
      <c r="I1017" s="152"/>
      <c r="J1017" s="152"/>
      <c r="K1017" s="152"/>
    </row>
    <row r="1018" spans="6:11" x14ac:dyDescent="0.55000000000000004">
      <c r="F1018" s="145"/>
      <c r="G1018" s="145"/>
      <c r="H1018" s="152"/>
      <c r="I1018" s="152"/>
      <c r="J1018" s="152"/>
      <c r="K1018" s="152"/>
    </row>
    <row r="1019" spans="6:11" x14ac:dyDescent="0.55000000000000004">
      <c r="F1019" s="145"/>
      <c r="G1019" s="145"/>
      <c r="H1019" s="152"/>
      <c r="I1019" s="152"/>
      <c r="J1019" s="152"/>
      <c r="K1019" s="152"/>
    </row>
    <row r="1020" spans="6:11" x14ac:dyDescent="0.55000000000000004">
      <c r="F1020" s="145"/>
      <c r="G1020" s="145"/>
      <c r="H1020" s="152"/>
      <c r="I1020" s="152"/>
      <c r="J1020" s="152"/>
      <c r="K1020" s="152"/>
    </row>
    <row r="1021" spans="6:11" x14ac:dyDescent="0.55000000000000004">
      <c r="F1021" s="145"/>
      <c r="G1021" s="145"/>
      <c r="H1021" s="152"/>
      <c r="I1021" s="152"/>
      <c r="J1021" s="152"/>
      <c r="K1021" s="152"/>
    </row>
    <row r="1022" spans="6:11" x14ac:dyDescent="0.55000000000000004">
      <c r="F1022" s="145"/>
      <c r="G1022" s="145"/>
      <c r="H1022" s="152"/>
      <c r="I1022" s="152"/>
      <c r="J1022" s="152"/>
      <c r="K1022" s="152"/>
    </row>
    <row r="1023" spans="6:11" x14ac:dyDescent="0.55000000000000004">
      <c r="F1023" s="145"/>
      <c r="G1023" s="145"/>
      <c r="H1023" s="152"/>
      <c r="I1023" s="152"/>
      <c r="J1023" s="152"/>
      <c r="K1023" s="152"/>
    </row>
    <row r="1024" spans="6:11" x14ac:dyDescent="0.55000000000000004">
      <c r="F1024" s="145"/>
      <c r="G1024" s="145"/>
      <c r="H1024" s="152"/>
      <c r="I1024" s="152"/>
      <c r="J1024" s="152"/>
      <c r="K1024" s="152"/>
    </row>
    <row r="1025" spans="6:11" x14ac:dyDescent="0.55000000000000004">
      <c r="F1025" s="145"/>
      <c r="G1025" s="145"/>
      <c r="H1025" s="152"/>
      <c r="I1025" s="152"/>
      <c r="J1025" s="152"/>
      <c r="K1025" s="152"/>
    </row>
    <row r="1026" spans="6:11" x14ac:dyDescent="0.55000000000000004">
      <c r="F1026" s="145"/>
      <c r="G1026" s="145"/>
      <c r="H1026" s="152"/>
      <c r="I1026" s="152"/>
      <c r="J1026" s="152"/>
      <c r="K1026" s="152"/>
    </row>
    <row r="1027" spans="6:11" x14ac:dyDescent="0.55000000000000004">
      <c r="F1027" s="145"/>
      <c r="G1027" s="145"/>
      <c r="H1027" s="152"/>
      <c r="I1027" s="152"/>
      <c r="J1027" s="152"/>
      <c r="K1027" s="152"/>
    </row>
    <row r="1028" spans="6:11" x14ac:dyDescent="0.55000000000000004">
      <c r="F1028" s="145"/>
      <c r="G1028" s="145"/>
      <c r="H1028" s="152"/>
      <c r="I1028" s="152"/>
      <c r="J1028" s="152"/>
      <c r="K1028" s="152"/>
    </row>
    <row r="1029" spans="6:11" x14ac:dyDescent="0.55000000000000004">
      <c r="F1029" s="145"/>
      <c r="G1029" s="145"/>
      <c r="H1029" s="152"/>
      <c r="I1029" s="152"/>
      <c r="J1029" s="152"/>
      <c r="K1029" s="152"/>
    </row>
    <row r="1030" spans="6:11" x14ac:dyDescent="0.55000000000000004">
      <c r="F1030" s="145"/>
      <c r="G1030" s="145"/>
      <c r="H1030" s="152"/>
      <c r="I1030" s="152"/>
      <c r="J1030" s="152"/>
      <c r="K1030" s="152"/>
    </row>
    <row r="1031" spans="6:11" x14ac:dyDescent="0.55000000000000004">
      <c r="F1031" s="145"/>
      <c r="G1031" s="145"/>
      <c r="H1031" s="152"/>
      <c r="I1031" s="152"/>
      <c r="J1031" s="152"/>
      <c r="K1031" s="152"/>
    </row>
    <row r="1032" spans="6:11" x14ac:dyDescent="0.55000000000000004">
      <c r="F1032" s="145"/>
      <c r="G1032" s="145"/>
      <c r="H1032" s="152"/>
      <c r="I1032" s="152"/>
      <c r="J1032" s="152"/>
      <c r="K1032" s="152"/>
    </row>
    <row r="1033" spans="6:11" x14ac:dyDescent="0.55000000000000004">
      <c r="F1033" s="145"/>
      <c r="G1033" s="145"/>
      <c r="H1033" s="152"/>
      <c r="I1033" s="152"/>
      <c r="J1033" s="152"/>
      <c r="K1033" s="152"/>
    </row>
    <row r="1034" spans="6:11" x14ac:dyDescent="0.55000000000000004">
      <c r="F1034" s="145"/>
      <c r="G1034" s="145"/>
      <c r="H1034" s="152"/>
      <c r="I1034" s="152"/>
      <c r="J1034" s="152"/>
      <c r="K1034" s="152"/>
    </row>
    <row r="1035" spans="6:11" x14ac:dyDescent="0.55000000000000004">
      <c r="F1035" s="145"/>
      <c r="G1035" s="145"/>
      <c r="H1035" s="152"/>
      <c r="I1035" s="152"/>
      <c r="J1035" s="152"/>
      <c r="K1035" s="152"/>
    </row>
    <row r="1036" spans="6:11" x14ac:dyDescent="0.55000000000000004">
      <c r="F1036" s="145"/>
      <c r="G1036" s="145"/>
      <c r="H1036" s="152"/>
      <c r="I1036" s="152"/>
      <c r="J1036" s="152"/>
      <c r="K1036" s="152"/>
    </row>
    <row r="1037" spans="6:11" x14ac:dyDescent="0.55000000000000004">
      <c r="F1037" s="145"/>
      <c r="G1037" s="145"/>
      <c r="H1037" s="152"/>
      <c r="I1037" s="152"/>
      <c r="J1037" s="152"/>
      <c r="K1037" s="152"/>
    </row>
    <row r="1038" spans="6:11" x14ac:dyDescent="0.55000000000000004">
      <c r="F1038" s="145"/>
      <c r="G1038" s="145"/>
      <c r="H1038" s="152"/>
      <c r="I1038" s="152"/>
      <c r="J1038" s="152"/>
      <c r="K1038" s="152"/>
    </row>
    <row r="1039" spans="6:11" x14ac:dyDescent="0.55000000000000004">
      <c r="F1039" s="145"/>
      <c r="G1039" s="145"/>
      <c r="H1039" s="152"/>
      <c r="I1039" s="152"/>
      <c r="J1039" s="152"/>
      <c r="K1039" s="152"/>
    </row>
    <row r="1040" spans="6:11" x14ac:dyDescent="0.55000000000000004">
      <c r="F1040" s="145"/>
      <c r="G1040" s="145"/>
      <c r="H1040" s="152"/>
      <c r="I1040" s="152"/>
      <c r="J1040" s="152"/>
      <c r="K1040" s="152"/>
    </row>
    <row r="1041" spans="6:11" x14ac:dyDescent="0.55000000000000004">
      <c r="F1041" s="145"/>
      <c r="G1041" s="145"/>
      <c r="H1041" s="152"/>
      <c r="I1041" s="152"/>
      <c r="J1041" s="152"/>
      <c r="K1041" s="152"/>
    </row>
    <row r="1042" spans="6:11" x14ac:dyDescent="0.55000000000000004">
      <c r="F1042" s="145"/>
      <c r="G1042" s="145"/>
      <c r="H1042" s="152"/>
      <c r="I1042" s="152"/>
      <c r="J1042" s="152"/>
      <c r="K1042" s="152"/>
    </row>
    <row r="1043" spans="6:11" x14ac:dyDescent="0.55000000000000004">
      <c r="F1043" s="145"/>
      <c r="G1043" s="145"/>
      <c r="H1043" s="152"/>
      <c r="I1043" s="152"/>
      <c r="J1043" s="152"/>
      <c r="K1043" s="152"/>
    </row>
    <row r="1044" spans="6:11" x14ac:dyDescent="0.55000000000000004">
      <c r="F1044" s="145"/>
      <c r="G1044" s="145"/>
      <c r="H1044" s="152"/>
      <c r="I1044" s="152"/>
      <c r="J1044" s="152"/>
      <c r="K1044" s="152"/>
    </row>
    <row r="1045" spans="6:11" x14ac:dyDescent="0.55000000000000004">
      <c r="F1045" s="145"/>
      <c r="G1045" s="145"/>
      <c r="H1045" s="152"/>
      <c r="I1045" s="152"/>
      <c r="J1045" s="152"/>
      <c r="K1045" s="152"/>
    </row>
    <row r="1046" spans="6:11" x14ac:dyDescent="0.55000000000000004">
      <c r="F1046" s="145"/>
      <c r="G1046" s="145"/>
      <c r="H1046" s="152"/>
      <c r="I1046" s="152"/>
      <c r="J1046" s="152"/>
      <c r="K1046" s="152"/>
    </row>
    <row r="1047" spans="6:11" x14ac:dyDescent="0.55000000000000004">
      <c r="F1047" s="145"/>
      <c r="G1047" s="145"/>
      <c r="H1047" s="152"/>
      <c r="I1047" s="152"/>
      <c r="J1047" s="152"/>
      <c r="K1047" s="152"/>
    </row>
    <row r="1048" spans="6:11" x14ac:dyDescent="0.55000000000000004">
      <c r="F1048" s="145"/>
      <c r="G1048" s="145"/>
      <c r="H1048" s="152"/>
      <c r="I1048" s="152"/>
      <c r="J1048" s="152"/>
      <c r="K1048" s="152"/>
    </row>
    <row r="1049" spans="6:11" x14ac:dyDescent="0.55000000000000004">
      <c r="F1049" s="145"/>
      <c r="G1049" s="145"/>
      <c r="H1049" s="152"/>
      <c r="I1049" s="152"/>
      <c r="J1049" s="152"/>
      <c r="K1049" s="152"/>
    </row>
    <row r="1050" spans="6:11" x14ac:dyDescent="0.55000000000000004">
      <c r="F1050" s="145"/>
      <c r="G1050" s="145"/>
      <c r="H1050" s="152"/>
      <c r="I1050" s="152"/>
      <c r="J1050" s="152"/>
      <c r="K1050" s="152"/>
    </row>
    <row r="1051" spans="6:11" x14ac:dyDescent="0.55000000000000004">
      <c r="F1051" s="145"/>
      <c r="G1051" s="145"/>
      <c r="H1051" s="152"/>
      <c r="I1051" s="152"/>
      <c r="J1051" s="152"/>
      <c r="K1051" s="152"/>
    </row>
    <row r="1052" spans="6:11" x14ac:dyDescent="0.55000000000000004">
      <c r="F1052" s="145"/>
      <c r="G1052" s="145"/>
      <c r="H1052" s="152"/>
      <c r="I1052" s="152"/>
      <c r="J1052" s="152"/>
      <c r="K1052" s="152"/>
    </row>
    <row r="1053" spans="6:11" x14ac:dyDescent="0.55000000000000004">
      <c r="F1053" s="145"/>
      <c r="G1053" s="145"/>
      <c r="H1053" s="152"/>
      <c r="I1053" s="152"/>
      <c r="J1053" s="152"/>
      <c r="K1053" s="152"/>
    </row>
    <row r="1054" spans="6:11" x14ac:dyDescent="0.55000000000000004">
      <c r="F1054" s="145"/>
      <c r="G1054" s="145"/>
      <c r="H1054" s="152"/>
      <c r="I1054" s="152"/>
      <c r="J1054" s="152"/>
      <c r="K1054" s="152"/>
    </row>
    <row r="1055" spans="6:11" x14ac:dyDescent="0.55000000000000004">
      <c r="F1055" s="145"/>
      <c r="G1055" s="145"/>
      <c r="H1055" s="152"/>
      <c r="I1055" s="152"/>
      <c r="J1055" s="152"/>
      <c r="K1055" s="152"/>
    </row>
    <row r="1056" spans="6:11" x14ac:dyDescent="0.55000000000000004">
      <c r="F1056" s="145"/>
      <c r="G1056" s="145"/>
      <c r="H1056" s="152"/>
      <c r="I1056" s="152"/>
      <c r="J1056" s="152"/>
      <c r="K1056" s="152"/>
    </row>
    <row r="1057" spans="6:11" x14ac:dyDescent="0.55000000000000004">
      <c r="F1057" s="145"/>
      <c r="G1057" s="145"/>
      <c r="H1057" s="152"/>
      <c r="I1057" s="152"/>
      <c r="J1057" s="152"/>
      <c r="K1057" s="152"/>
    </row>
    <row r="1058" spans="6:11" x14ac:dyDescent="0.55000000000000004">
      <c r="F1058" s="145"/>
      <c r="G1058" s="145"/>
      <c r="H1058" s="152"/>
      <c r="I1058" s="152"/>
      <c r="J1058" s="152"/>
      <c r="K1058" s="152"/>
    </row>
    <row r="1059" spans="6:11" x14ac:dyDescent="0.55000000000000004">
      <c r="F1059" s="145"/>
      <c r="G1059" s="145"/>
      <c r="H1059" s="152"/>
      <c r="I1059" s="152"/>
      <c r="J1059" s="152"/>
      <c r="K1059" s="152"/>
    </row>
    <row r="1060" spans="6:11" x14ac:dyDescent="0.55000000000000004">
      <c r="F1060" s="145"/>
      <c r="G1060" s="145"/>
      <c r="H1060" s="152"/>
      <c r="I1060" s="152"/>
      <c r="J1060" s="152"/>
      <c r="K1060" s="152"/>
    </row>
    <row r="1061" spans="6:11" x14ac:dyDescent="0.55000000000000004">
      <c r="F1061" s="145"/>
      <c r="G1061" s="145"/>
      <c r="H1061" s="152"/>
      <c r="I1061" s="152"/>
      <c r="J1061" s="152"/>
      <c r="K1061" s="152"/>
    </row>
    <row r="1062" spans="6:11" x14ac:dyDescent="0.55000000000000004">
      <c r="F1062" s="145"/>
      <c r="G1062" s="145"/>
      <c r="H1062" s="152"/>
      <c r="I1062" s="152"/>
      <c r="J1062" s="152"/>
      <c r="K1062" s="152"/>
    </row>
    <row r="1063" spans="6:11" x14ac:dyDescent="0.55000000000000004">
      <c r="F1063" s="145"/>
      <c r="G1063" s="145"/>
      <c r="H1063" s="152"/>
      <c r="I1063" s="152"/>
      <c r="J1063" s="152"/>
      <c r="K1063" s="152"/>
    </row>
    <row r="1064" spans="6:11" x14ac:dyDescent="0.55000000000000004">
      <c r="F1064" s="145"/>
      <c r="G1064" s="145"/>
      <c r="H1064" s="152"/>
      <c r="I1064" s="152"/>
      <c r="J1064" s="152"/>
      <c r="K1064" s="152"/>
    </row>
    <row r="1065" spans="6:11" x14ac:dyDescent="0.55000000000000004">
      <c r="F1065" s="145"/>
      <c r="G1065" s="145"/>
      <c r="H1065" s="152"/>
      <c r="I1065" s="152"/>
      <c r="J1065" s="152"/>
      <c r="K1065" s="152"/>
    </row>
    <row r="1066" spans="6:11" x14ac:dyDescent="0.55000000000000004">
      <c r="F1066" s="145"/>
      <c r="G1066" s="145"/>
      <c r="H1066" s="152"/>
      <c r="I1066" s="152"/>
      <c r="J1066" s="152"/>
      <c r="K1066" s="152"/>
    </row>
    <row r="1067" spans="6:11" x14ac:dyDescent="0.55000000000000004">
      <c r="F1067" s="145"/>
      <c r="G1067" s="145"/>
      <c r="H1067" s="152"/>
      <c r="I1067" s="152"/>
      <c r="J1067" s="152"/>
      <c r="K1067" s="152"/>
    </row>
    <row r="1068" spans="6:11" x14ac:dyDescent="0.55000000000000004">
      <c r="F1068" s="145"/>
      <c r="G1068" s="145"/>
      <c r="H1068" s="152"/>
      <c r="I1068" s="152"/>
      <c r="J1068" s="152"/>
      <c r="K1068" s="152"/>
    </row>
    <row r="1069" spans="6:11" x14ac:dyDescent="0.55000000000000004">
      <c r="F1069" s="145"/>
      <c r="G1069" s="145"/>
      <c r="H1069" s="152"/>
      <c r="I1069" s="152"/>
      <c r="J1069" s="152"/>
      <c r="K1069" s="152"/>
    </row>
    <row r="1070" spans="6:11" x14ac:dyDescent="0.55000000000000004">
      <c r="F1070" s="145"/>
      <c r="G1070" s="145"/>
      <c r="H1070" s="152"/>
      <c r="I1070" s="152"/>
      <c r="J1070" s="152"/>
      <c r="K1070" s="152"/>
    </row>
    <row r="1071" spans="6:11" x14ac:dyDescent="0.55000000000000004">
      <c r="F1071" s="145"/>
      <c r="G1071" s="145"/>
      <c r="H1071" s="152"/>
      <c r="I1071" s="152"/>
      <c r="J1071" s="152"/>
      <c r="K1071" s="152"/>
    </row>
    <row r="1072" spans="6:11" x14ac:dyDescent="0.55000000000000004">
      <c r="F1072" s="145"/>
      <c r="G1072" s="145"/>
      <c r="H1072" s="152"/>
      <c r="I1072" s="152"/>
      <c r="J1072" s="152"/>
      <c r="K1072" s="152"/>
    </row>
    <row r="1073" spans="6:11" x14ac:dyDescent="0.55000000000000004">
      <c r="F1073" s="145"/>
      <c r="G1073" s="145"/>
      <c r="H1073" s="152"/>
      <c r="I1073" s="152"/>
      <c r="J1073" s="152"/>
      <c r="K1073" s="152"/>
    </row>
    <row r="1074" spans="6:11" x14ac:dyDescent="0.55000000000000004">
      <c r="F1074" s="145"/>
      <c r="G1074" s="145"/>
      <c r="H1074" s="152"/>
      <c r="I1074" s="152"/>
      <c r="J1074" s="152"/>
      <c r="K1074" s="152"/>
    </row>
    <row r="1075" spans="6:11" x14ac:dyDescent="0.55000000000000004">
      <c r="F1075" s="145"/>
      <c r="G1075" s="145"/>
      <c r="H1075" s="152"/>
      <c r="I1075" s="152"/>
      <c r="J1075" s="152"/>
      <c r="K1075" s="152"/>
    </row>
    <row r="1076" spans="6:11" x14ac:dyDescent="0.55000000000000004">
      <c r="F1076" s="145"/>
      <c r="G1076" s="145"/>
      <c r="H1076" s="152"/>
      <c r="I1076" s="152"/>
      <c r="J1076" s="152"/>
      <c r="K1076" s="152"/>
    </row>
    <row r="1077" spans="6:11" x14ac:dyDescent="0.55000000000000004">
      <c r="F1077" s="145"/>
      <c r="G1077" s="145"/>
      <c r="H1077" s="152"/>
      <c r="I1077" s="152"/>
      <c r="J1077" s="152"/>
      <c r="K1077" s="152"/>
    </row>
    <row r="1078" spans="6:11" x14ac:dyDescent="0.55000000000000004">
      <c r="F1078" s="145"/>
      <c r="G1078" s="145"/>
      <c r="H1078" s="152"/>
      <c r="I1078" s="152"/>
      <c r="J1078" s="152"/>
      <c r="K1078" s="152"/>
    </row>
    <row r="1079" spans="6:11" x14ac:dyDescent="0.55000000000000004">
      <c r="F1079" s="145"/>
      <c r="G1079" s="145"/>
      <c r="H1079" s="152"/>
      <c r="I1079" s="152"/>
      <c r="J1079" s="152"/>
      <c r="K1079" s="152"/>
    </row>
    <row r="1080" spans="6:11" x14ac:dyDescent="0.55000000000000004">
      <c r="F1080" s="145"/>
      <c r="G1080" s="145"/>
      <c r="H1080" s="152"/>
      <c r="I1080" s="152"/>
      <c r="J1080" s="152"/>
      <c r="K1080" s="152"/>
    </row>
    <row r="1081" spans="6:11" x14ac:dyDescent="0.55000000000000004">
      <c r="F1081" s="145"/>
      <c r="G1081" s="145"/>
      <c r="H1081" s="152"/>
      <c r="I1081" s="152"/>
      <c r="J1081" s="152"/>
      <c r="K1081" s="152"/>
    </row>
    <row r="1082" spans="6:11" x14ac:dyDescent="0.55000000000000004">
      <c r="F1082" s="145"/>
      <c r="G1082" s="145"/>
      <c r="H1082" s="152"/>
      <c r="I1082" s="152"/>
      <c r="J1082" s="152"/>
      <c r="K1082" s="152"/>
    </row>
    <row r="1083" spans="6:11" x14ac:dyDescent="0.55000000000000004">
      <c r="F1083" s="145"/>
      <c r="G1083" s="145"/>
      <c r="H1083" s="152"/>
      <c r="I1083" s="152"/>
      <c r="J1083" s="152"/>
      <c r="K1083" s="152"/>
    </row>
    <row r="1084" spans="6:11" x14ac:dyDescent="0.55000000000000004">
      <c r="F1084" s="145"/>
      <c r="G1084" s="145"/>
      <c r="H1084" s="152"/>
      <c r="I1084" s="152"/>
      <c r="J1084" s="152"/>
      <c r="K1084" s="152"/>
    </row>
    <row r="1085" spans="6:11" x14ac:dyDescent="0.55000000000000004">
      <c r="F1085" s="145"/>
      <c r="G1085" s="145"/>
      <c r="H1085" s="152"/>
      <c r="I1085" s="152"/>
      <c r="J1085" s="152"/>
      <c r="K1085" s="152"/>
    </row>
    <row r="1086" spans="6:11" x14ac:dyDescent="0.55000000000000004">
      <c r="F1086" s="145"/>
      <c r="G1086" s="145"/>
      <c r="H1086" s="152"/>
      <c r="I1086" s="152"/>
      <c r="J1086" s="152"/>
      <c r="K1086" s="152"/>
    </row>
    <row r="1087" spans="6:11" x14ac:dyDescent="0.55000000000000004">
      <c r="F1087" s="145"/>
      <c r="G1087" s="145"/>
      <c r="H1087" s="152"/>
      <c r="I1087" s="152"/>
      <c r="J1087" s="152"/>
      <c r="K1087" s="152"/>
    </row>
    <row r="1088" spans="6:11" x14ac:dyDescent="0.55000000000000004">
      <c r="F1088" s="145"/>
      <c r="G1088" s="145"/>
      <c r="H1088" s="152"/>
      <c r="I1088" s="152"/>
      <c r="J1088" s="152"/>
      <c r="K1088" s="152"/>
    </row>
    <row r="1089" spans="6:11" x14ac:dyDescent="0.55000000000000004">
      <c r="F1089" s="145"/>
      <c r="G1089" s="145"/>
      <c r="H1089" s="152"/>
      <c r="I1089" s="152"/>
      <c r="J1089" s="152"/>
      <c r="K1089" s="152"/>
    </row>
    <row r="1090" spans="6:11" x14ac:dyDescent="0.55000000000000004">
      <c r="F1090" s="145"/>
      <c r="G1090" s="145"/>
      <c r="H1090" s="152"/>
      <c r="I1090" s="152"/>
      <c r="J1090" s="152"/>
      <c r="K1090" s="152"/>
    </row>
    <row r="1091" spans="6:11" x14ac:dyDescent="0.55000000000000004">
      <c r="F1091" s="145"/>
      <c r="G1091" s="145"/>
      <c r="H1091" s="152"/>
      <c r="I1091" s="152"/>
      <c r="J1091" s="152"/>
      <c r="K1091" s="152"/>
    </row>
    <row r="1092" spans="6:11" x14ac:dyDescent="0.55000000000000004">
      <c r="F1092" s="145"/>
      <c r="G1092" s="145"/>
      <c r="H1092" s="152"/>
      <c r="I1092" s="152"/>
      <c r="J1092" s="152"/>
      <c r="K1092" s="152"/>
    </row>
    <row r="1093" spans="6:11" x14ac:dyDescent="0.55000000000000004">
      <c r="F1093" s="145"/>
      <c r="G1093" s="145"/>
      <c r="H1093" s="152"/>
      <c r="I1093" s="152"/>
      <c r="J1093" s="152"/>
      <c r="K1093" s="152"/>
    </row>
    <row r="1094" spans="6:11" x14ac:dyDescent="0.55000000000000004">
      <c r="F1094" s="145"/>
      <c r="G1094" s="145"/>
      <c r="H1094" s="152"/>
      <c r="I1094" s="152"/>
      <c r="J1094" s="152"/>
      <c r="K1094" s="152"/>
    </row>
    <row r="1095" spans="6:11" x14ac:dyDescent="0.55000000000000004">
      <c r="F1095" s="145"/>
      <c r="G1095" s="145"/>
      <c r="H1095" s="152"/>
      <c r="I1095" s="152"/>
      <c r="J1095" s="152"/>
      <c r="K1095" s="152"/>
    </row>
    <row r="1096" spans="6:11" x14ac:dyDescent="0.55000000000000004">
      <c r="F1096" s="145"/>
      <c r="G1096" s="145"/>
      <c r="H1096" s="152"/>
      <c r="I1096" s="152"/>
      <c r="J1096" s="152"/>
      <c r="K1096" s="152"/>
    </row>
    <row r="1097" spans="6:11" x14ac:dyDescent="0.55000000000000004">
      <c r="F1097" s="145"/>
      <c r="G1097" s="145"/>
      <c r="H1097" s="152"/>
      <c r="I1097" s="152"/>
      <c r="J1097" s="152"/>
      <c r="K1097" s="152"/>
    </row>
    <row r="1098" spans="6:11" x14ac:dyDescent="0.55000000000000004">
      <c r="F1098" s="145"/>
      <c r="G1098" s="145"/>
      <c r="H1098" s="152"/>
      <c r="I1098" s="152"/>
      <c r="J1098" s="152"/>
      <c r="K1098" s="152"/>
    </row>
    <row r="1099" spans="6:11" x14ac:dyDescent="0.55000000000000004">
      <c r="F1099" s="145"/>
      <c r="G1099" s="145"/>
      <c r="H1099" s="152"/>
      <c r="I1099" s="152"/>
      <c r="J1099" s="152"/>
      <c r="K1099" s="152"/>
    </row>
    <row r="1100" spans="6:11" x14ac:dyDescent="0.55000000000000004">
      <c r="F1100" s="145"/>
      <c r="G1100" s="145"/>
      <c r="H1100" s="152"/>
      <c r="I1100" s="152"/>
      <c r="J1100" s="152"/>
      <c r="K1100" s="152"/>
    </row>
    <row r="1101" spans="6:11" x14ac:dyDescent="0.55000000000000004">
      <c r="F1101" s="145"/>
      <c r="G1101" s="145"/>
      <c r="H1101" s="152"/>
      <c r="I1101" s="152"/>
      <c r="J1101" s="152"/>
      <c r="K1101" s="152"/>
    </row>
    <row r="1102" spans="6:11" x14ac:dyDescent="0.55000000000000004">
      <c r="F1102" s="145"/>
      <c r="G1102" s="145"/>
      <c r="H1102" s="152"/>
      <c r="I1102" s="152"/>
      <c r="J1102" s="152"/>
      <c r="K1102" s="152"/>
    </row>
    <row r="1103" spans="6:11" x14ac:dyDescent="0.55000000000000004">
      <c r="F1103" s="145"/>
      <c r="G1103" s="145"/>
      <c r="H1103" s="152"/>
      <c r="I1103" s="152"/>
      <c r="J1103" s="152"/>
      <c r="K1103" s="152"/>
    </row>
    <row r="1104" spans="6:11" x14ac:dyDescent="0.55000000000000004">
      <c r="F1104" s="145"/>
      <c r="G1104" s="145"/>
      <c r="H1104" s="152"/>
      <c r="I1104" s="152"/>
      <c r="J1104" s="152"/>
      <c r="K1104" s="152"/>
    </row>
    <row r="1105" spans="6:11" x14ac:dyDescent="0.55000000000000004">
      <c r="F1105" s="145"/>
      <c r="G1105" s="145"/>
      <c r="H1105" s="152"/>
      <c r="I1105" s="152"/>
      <c r="J1105" s="152"/>
      <c r="K1105" s="152"/>
    </row>
    <row r="1106" spans="6:11" x14ac:dyDescent="0.55000000000000004">
      <c r="F1106" s="145"/>
      <c r="G1106" s="145"/>
      <c r="H1106" s="152"/>
      <c r="I1106" s="152"/>
      <c r="J1106" s="152"/>
      <c r="K1106" s="152"/>
    </row>
    <row r="1107" spans="6:11" x14ac:dyDescent="0.55000000000000004">
      <c r="F1107" s="145"/>
      <c r="G1107" s="145"/>
      <c r="H1107" s="152"/>
      <c r="I1107" s="152"/>
      <c r="J1107" s="152"/>
      <c r="K1107" s="152"/>
    </row>
    <row r="1108" spans="6:11" x14ac:dyDescent="0.55000000000000004">
      <c r="F1108" s="145"/>
      <c r="G1108" s="145"/>
      <c r="H1108" s="152"/>
      <c r="I1108" s="152"/>
      <c r="J1108" s="152"/>
      <c r="K1108" s="152"/>
    </row>
    <row r="1109" spans="6:11" x14ac:dyDescent="0.55000000000000004">
      <c r="F1109" s="145"/>
      <c r="G1109" s="145"/>
      <c r="H1109" s="152"/>
      <c r="I1109" s="152"/>
      <c r="J1109" s="152"/>
      <c r="K1109" s="152"/>
    </row>
    <row r="1110" spans="6:11" x14ac:dyDescent="0.55000000000000004">
      <c r="F1110" s="145"/>
      <c r="G1110" s="145"/>
      <c r="H1110" s="152"/>
      <c r="I1110" s="152"/>
      <c r="J1110" s="152"/>
      <c r="K1110" s="152"/>
    </row>
    <row r="1111" spans="6:11" x14ac:dyDescent="0.55000000000000004">
      <c r="F1111" s="145"/>
      <c r="G1111" s="145"/>
      <c r="H1111" s="152"/>
      <c r="I1111" s="152"/>
      <c r="J1111" s="152"/>
      <c r="K1111" s="152"/>
    </row>
    <row r="1112" spans="6:11" x14ac:dyDescent="0.55000000000000004">
      <c r="F1112" s="145"/>
      <c r="G1112" s="145"/>
      <c r="H1112" s="152"/>
      <c r="I1112" s="152"/>
      <c r="J1112" s="152"/>
      <c r="K1112" s="152"/>
    </row>
    <row r="1113" spans="6:11" x14ac:dyDescent="0.55000000000000004">
      <c r="F1113" s="145"/>
      <c r="G1113" s="145"/>
      <c r="H1113" s="152"/>
      <c r="I1113" s="152"/>
      <c r="J1113" s="152"/>
      <c r="K1113" s="152"/>
    </row>
    <row r="1114" spans="6:11" x14ac:dyDescent="0.55000000000000004">
      <c r="F1114" s="145"/>
      <c r="G1114" s="145"/>
      <c r="H1114" s="152"/>
      <c r="I1114" s="152"/>
      <c r="J1114" s="152"/>
      <c r="K1114" s="152"/>
    </row>
    <row r="1115" spans="6:11" x14ac:dyDescent="0.55000000000000004">
      <c r="F1115" s="145"/>
      <c r="G1115" s="145"/>
      <c r="H1115" s="152"/>
      <c r="I1115" s="152"/>
      <c r="J1115" s="152"/>
      <c r="K1115" s="152"/>
    </row>
    <row r="1116" spans="6:11" x14ac:dyDescent="0.55000000000000004">
      <c r="F1116" s="145"/>
      <c r="G1116" s="145"/>
      <c r="H1116" s="152"/>
      <c r="I1116" s="152"/>
      <c r="J1116" s="152"/>
      <c r="K1116" s="152"/>
    </row>
    <row r="1117" spans="6:11" x14ac:dyDescent="0.55000000000000004">
      <c r="F1117" s="145"/>
      <c r="G1117" s="145"/>
      <c r="H1117" s="152"/>
      <c r="I1117" s="152"/>
      <c r="J1117" s="152"/>
      <c r="K1117" s="152"/>
    </row>
    <row r="1118" spans="6:11" x14ac:dyDescent="0.55000000000000004">
      <c r="F1118" s="145"/>
      <c r="G1118" s="145"/>
      <c r="H1118" s="152"/>
      <c r="I1118" s="152"/>
      <c r="J1118" s="152"/>
      <c r="K1118" s="152"/>
    </row>
    <row r="1119" spans="6:11" x14ac:dyDescent="0.55000000000000004">
      <c r="F1119" s="145"/>
      <c r="G1119" s="145"/>
      <c r="H1119" s="152"/>
      <c r="I1119" s="152"/>
      <c r="J1119" s="152"/>
      <c r="K1119" s="152"/>
    </row>
    <row r="1120" spans="6:11" x14ac:dyDescent="0.55000000000000004">
      <c r="F1120" s="145"/>
      <c r="G1120" s="145"/>
      <c r="H1120" s="152"/>
      <c r="I1120" s="152"/>
      <c r="J1120" s="152"/>
      <c r="K1120" s="152"/>
    </row>
    <row r="1121" spans="6:11" x14ac:dyDescent="0.55000000000000004">
      <c r="F1121" s="145"/>
      <c r="G1121" s="145"/>
      <c r="H1121" s="152"/>
      <c r="I1121" s="152"/>
      <c r="J1121" s="152"/>
      <c r="K1121" s="152"/>
    </row>
    <row r="1122" spans="6:11" x14ac:dyDescent="0.55000000000000004">
      <c r="F1122" s="145"/>
      <c r="G1122" s="145"/>
      <c r="H1122" s="152"/>
      <c r="I1122" s="152"/>
      <c r="J1122" s="152"/>
      <c r="K1122" s="152"/>
    </row>
    <row r="1123" spans="6:11" x14ac:dyDescent="0.55000000000000004">
      <c r="F1123" s="145"/>
      <c r="G1123" s="145"/>
      <c r="H1123" s="152"/>
      <c r="I1123" s="152"/>
      <c r="J1123" s="152"/>
      <c r="K1123" s="152"/>
    </row>
    <row r="1124" spans="6:11" x14ac:dyDescent="0.55000000000000004">
      <c r="F1124" s="145"/>
      <c r="G1124" s="145"/>
      <c r="H1124" s="152"/>
      <c r="I1124" s="152"/>
      <c r="J1124" s="152"/>
      <c r="K1124" s="152"/>
    </row>
    <row r="1125" spans="6:11" x14ac:dyDescent="0.55000000000000004">
      <c r="F1125" s="145"/>
      <c r="G1125" s="145"/>
      <c r="H1125" s="152"/>
      <c r="I1125" s="152"/>
      <c r="J1125" s="152"/>
      <c r="K1125" s="152"/>
    </row>
    <row r="1126" spans="6:11" x14ac:dyDescent="0.55000000000000004">
      <c r="F1126" s="145"/>
      <c r="G1126" s="145"/>
      <c r="H1126" s="152"/>
      <c r="I1126" s="152"/>
      <c r="J1126" s="152"/>
      <c r="K1126" s="152"/>
    </row>
    <row r="1127" spans="6:11" x14ac:dyDescent="0.55000000000000004">
      <c r="F1127" s="145"/>
      <c r="G1127" s="145"/>
      <c r="H1127" s="152"/>
      <c r="I1127" s="152"/>
      <c r="J1127" s="152"/>
      <c r="K1127" s="152"/>
    </row>
    <row r="1128" spans="6:11" x14ac:dyDescent="0.55000000000000004">
      <c r="F1128" s="145"/>
      <c r="G1128" s="145"/>
      <c r="H1128" s="152"/>
      <c r="I1128" s="152"/>
      <c r="J1128" s="152"/>
      <c r="K1128" s="152"/>
    </row>
    <row r="1129" spans="6:11" x14ac:dyDescent="0.55000000000000004">
      <c r="F1129" s="145"/>
      <c r="G1129" s="145"/>
      <c r="H1129" s="152"/>
      <c r="I1129" s="152"/>
      <c r="J1129" s="152"/>
      <c r="K1129" s="152"/>
    </row>
    <row r="1130" spans="6:11" x14ac:dyDescent="0.55000000000000004">
      <c r="F1130" s="145"/>
      <c r="G1130" s="145"/>
      <c r="H1130" s="152"/>
      <c r="I1130" s="152"/>
      <c r="J1130" s="152"/>
      <c r="K1130" s="152"/>
    </row>
    <row r="1131" spans="6:11" x14ac:dyDescent="0.55000000000000004">
      <c r="F1131" s="145"/>
      <c r="G1131" s="145"/>
      <c r="H1131" s="152"/>
      <c r="I1131" s="152"/>
      <c r="J1131" s="152"/>
      <c r="K1131" s="152"/>
    </row>
    <row r="1132" spans="6:11" x14ac:dyDescent="0.55000000000000004">
      <c r="F1132" s="145"/>
      <c r="G1132" s="145"/>
      <c r="H1132" s="152"/>
      <c r="I1132" s="152"/>
      <c r="J1132" s="152"/>
      <c r="K1132" s="152"/>
    </row>
    <row r="1133" spans="6:11" x14ac:dyDescent="0.55000000000000004">
      <c r="F1133" s="145"/>
      <c r="G1133" s="145"/>
      <c r="H1133" s="152"/>
      <c r="I1133" s="152"/>
      <c r="J1133" s="152"/>
      <c r="K1133" s="152"/>
    </row>
    <row r="1134" spans="6:11" x14ac:dyDescent="0.55000000000000004">
      <c r="F1134" s="145"/>
      <c r="G1134" s="145"/>
      <c r="H1134" s="152"/>
      <c r="I1134" s="152"/>
      <c r="J1134" s="152"/>
      <c r="K1134" s="152"/>
    </row>
    <row r="1135" spans="6:11" x14ac:dyDescent="0.55000000000000004">
      <c r="F1135" s="145"/>
      <c r="G1135" s="145"/>
      <c r="H1135" s="152"/>
      <c r="I1135" s="152"/>
      <c r="J1135" s="152"/>
      <c r="K1135" s="152"/>
    </row>
    <row r="1136" spans="6:11" x14ac:dyDescent="0.55000000000000004">
      <c r="F1136" s="145"/>
      <c r="G1136" s="145"/>
      <c r="H1136" s="152"/>
      <c r="I1136" s="152"/>
      <c r="J1136" s="152"/>
      <c r="K1136" s="152"/>
    </row>
    <row r="1137" spans="6:11" x14ac:dyDescent="0.55000000000000004">
      <c r="F1137" s="145"/>
      <c r="G1137" s="145"/>
      <c r="H1137" s="152"/>
      <c r="I1137" s="152"/>
      <c r="J1137" s="152"/>
      <c r="K1137" s="152"/>
    </row>
    <row r="1138" spans="6:11" x14ac:dyDescent="0.55000000000000004">
      <c r="F1138" s="145"/>
      <c r="G1138" s="145"/>
      <c r="H1138" s="152"/>
      <c r="I1138" s="152"/>
      <c r="J1138" s="152"/>
      <c r="K1138" s="152"/>
    </row>
    <row r="1139" spans="6:11" x14ac:dyDescent="0.55000000000000004">
      <c r="F1139" s="145"/>
      <c r="G1139" s="145"/>
      <c r="H1139" s="152"/>
      <c r="I1139" s="152"/>
      <c r="J1139" s="152"/>
      <c r="K1139" s="152"/>
    </row>
    <row r="1140" spans="6:11" x14ac:dyDescent="0.55000000000000004">
      <c r="F1140" s="145"/>
      <c r="G1140" s="145"/>
      <c r="H1140" s="152"/>
      <c r="I1140" s="152"/>
      <c r="J1140" s="152"/>
      <c r="K1140" s="152"/>
    </row>
    <row r="1141" spans="6:11" x14ac:dyDescent="0.55000000000000004">
      <c r="F1141" s="145"/>
      <c r="G1141" s="145"/>
      <c r="H1141" s="152"/>
      <c r="I1141" s="152"/>
      <c r="J1141" s="152"/>
      <c r="K1141" s="152"/>
    </row>
    <row r="1142" spans="6:11" x14ac:dyDescent="0.55000000000000004">
      <c r="F1142" s="145"/>
      <c r="G1142" s="145"/>
      <c r="H1142" s="152"/>
      <c r="I1142" s="152"/>
      <c r="J1142" s="152"/>
      <c r="K1142" s="152"/>
    </row>
    <row r="1143" spans="6:11" x14ac:dyDescent="0.55000000000000004">
      <c r="F1143" s="145"/>
      <c r="G1143" s="145"/>
      <c r="H1143" s="152"/>
      <c r="I1143" s="152"/>
      <c r="J1143" s="152"/>
      <c r="K1143" s="152"/>
    </row>
    <row r="1144" spans="6:11" x14ac:dyDescent="0.55000000000000004">
      <c r="F1144" s="145"/>
      <c r="G1144" s="145"/>
      <c r="H1144" s="152"/>
      <c r="I1144" s="152"/>
      <c r="J1144" s="152"/>
      <c r="K1144" s="152"/>
    </row>
    <row r="1145" spans="6:11" x14ac:dyDescent="0.55000000000000004">
      <c r="F1145" s="145"/>
      <c r="G1145" s="145"/>
      <c r="H1145" s="152"/>
      <c r="I1145" s="152"/>
      <c r="J1145" s="152"/>
      <c r="K1145" s="152"/>
    </row>
    <row r="1146" spans="6:11" x14ac:dyDescent="0.55000000000000004">
      <c r="F1146" s="145"/>
      <c r="G1146" s="145"/>
      <c r="H1146" s="152"/>
      <c r="I1146" s="152"/>
      <c r="J1146" s="152"/>
      <c r="K1146" s="152"/>
    </row>
    <row r="1147" spans="6:11" x14ac:dyDescent="0.55000000000000004">
      <c r="F1147" s="145"/>
      <c r="G1147" s="145"/>
      <c r="H1147" s="152"/>
      <c r="I1147" s="152"/>
      <c r="J1147" s="152"/>
      <c r="K1147" s="152"/>
    </row>
    <row r="1148" spans="6:11" x14ac:dyDescent="0.55000000000000004">
      <c r="F1148" s="145"/>
      <c r="G1148" s="145"/>
      <c r="H1148" s="152"/>
      <c r="I1148" s="152"/>
      <c r="J1148" s="152"/>
      <c r="K1148" s="152"/>
    </row>
    <row r="1149" spans="6:11" x14ac:dyDescent="0.55000000000000004">
      <c r="F1149" s="145"/>
      <c r="G1149" s="145"/>
      <c r="H1149" s="152"/>
      <c r="I1149" s="152"/>
      <c r="J1149" s="152"/>
      <c r="K1149" s="152"/>
    </row>
    <row r="1150" spans="6:11" x14ac:dyDescent="0.55000000000000004">
      <c r="F1150" s="145"/>
      <c r="G1150" s="145"/>
      <c r="H1150" s="152"/>
      <c r="I1150" s="152"/>
      <c r="J1150" s="152"/>
      <c r="K1150" s="152"/>
    </row>
    <row r="1151" spans="6:11" x14ac:dyDescent="0.55000000000000004">
      <c r="F1151" s="145"/>
      <c r="G1151" s="145"/>
      <c r="H1151" s="152"/>
      <c r="I1151" s="152"/>
      <c r="J1151" s="152"/>
      <c r="K1151" s="152"/>
    </row>
    <row r="1152" spans="6:11" x14ac:dyDescent="0.55000000000000004">
      <c r="F1152" s="145"/>
      <c r="G1152" s="145"/>
      <c r="H1152" s="152"/>
      <c r="I1152" s="152"/>
      <c r="J1152" s="152"/>
      <c r="K1152" s="152"/>
    </row>
    <row r="1153" spans="6:11" x14ac:dyDescent="0.55000000000000004">
      <c r="F1153" s="145"/>
      <c r="G1153" s="145"/>
      <c r="H1153" s="152"/>
      <c r="I1153" s="152"/>
      <c r="J1153" s="152"/>
      <c r="K1153" s="152"/>
    </row>
    <row r="1154" spans="6:11" x14ac:dyDescent="0.55000000000000004">
      <c r="F1154" s="145"/>
      <c r="G1154" s="145"/>
      <c r="H1154" s="152"/>
      <c r="I1154" s="152"/>
      <c r="J1154" s="152"/>
      <c r="K1154" s="152"/>
    </row>
    <row r="1155" spans="6:11" x14ac:dyDescent="0.55000000000000004">
      <c r="F1155" s="145"/>
      <c r="G1155" s="145"/>
      <c r="H1155" s="152"/>
      <c r="I1155" s="152"/>
      <c r="J1155" s="152"/>
      <c r="K1155" s="152"/>
    </row>
    <row r="1156" spans="6:11" x14ac:dyDescent="0.55000000000000004">
      <c r="F1156" s="145"/>
      <c r="G1156" s="145"/>
      <c r="H1156" s="152"/>
      <c r="I1156" s="152"/>
      <c r="J1156" s="152"/>
      <c r="K1156" s="152"/>
    </row>
    <row r="1157" spans="6:11" x14ac:dyDescent="0.55000000000000004">
      <c r="F1157" s="145"/>
      <c r="G1157" s="145"/>
      <c r="H1157" s="152"/>
      <c r="I1157" s="152"/>
      <c r="J1157" s="152"/>
      <c r="K1157" s="152"/>
    </row>
    <row r="1158" spans="6:11" x14ac:dyDescent="0.55000000000000004">
      <c r="F1158" s="145"/>
      <c r="G1158" s="145"/>
      <c r="H1158" s="152"/>
      <c r="I1158" s="152"/>
      <c r="J1158" s="152"/>
      <c r="K1158" s="152"/>
    </row>
    <row r="1159" spans="6:11" x14ac:dyDescent="0.55000000000000004">
      <c r="F1159" s="145"/>
      <c r="G1159" s="145"/>
      <c r="H1159" s="152"/>
      <c r="I1159" s="152"/>
      <c r="J1159" s="152"/>
      <c r="K1159" s="152"/>
    </row>
    <row r="1160" spans="6:11" x14ac:dyDescent="0.55000000000000004">
      <c r="F1160" s="145"/>
      <c r="G1160" s="145"/>
      <c r="H1160" s="152"/>
      <c r="I1160" s="152"/>
      <c r="J1160" s="152"/>
      <c r="K1160" s="152"/>
    </row>
    <row r="1161" spans="6:11" x14ac:dyDescent="0.55000000000000004">
      <c r="F1161" s="145"/>
      <c r="G1161" s="145"/>
      <c r="H1161" s="152"/>
      <c r="I1161" s="152"/>
      <c r="J1161" s="152"/>
      <c r="K1161" s="152"/>
    </row>
    <row r="1162" spans="6:11" x14ac:dyDescent="0.55000000000000004">
      <c r="F1162" s="145"/>
      <c r="G1162" s="145"/>
      <c r="H1162" s="152"/>
      <c r="I1162" s="152"/>
      <c r="J1162" s="152"/>
      <c r="K1162" s="152"/>
    </row>
    <row r="1163" spans="6:11" x14ac:dyDescent="0.55000000000000004">
      <c r="F1163" s="145"/>
      <c r="G1163" s="145"/>
      <c r="H1163" s="152"/>
      <c r="I1163" s="152"/>
      <c r="J1163" s="152"/>
      <c r="K1163" s="152"/>
    </row>
    <row r="1164" spans="6:11" x14ac:dyDescent="0.55000000000000004">
      <c r="F1164" s="145"/>
      <c r="G1164" s="145"/>
      <c r="H1164" s="152"/>
      <c r="I1164" s="152"/>
      <c r="J1164" s="152"/>
      <c r="K1164" s="152"/>
    </row>
    <row r="1165" spans="6:11" x14ac:dyDescent="0.55000000000000004">
      <c r="F1165" s="145"/>
      <c r="G1165" s="145"/>
      <c r="H1165" s="152"/>
      <c r="I1165" s="152"/>
      <c r="J1165" s="152"/>
      <c r="K1165" s="152"/>
    </row>
    <row r="1166" spans="6:11" x14ac:dyDescent="0.55000000000000004">
      <c r="F1166" s="145"/>
      <c r="G1166" s="145"/>
      <c r="H1166" s="152"/>
      <c r="I1166" s="152"/>
      <c r="J1166" s="152"/>
      <c r="K1166" s="152"/>
    </row>
    <row r="1167" spans="6:11" x14ac:dyDescent="0.55000000000000004">
      <c r="F1167" s="145"/>
      <c r="G1167" s="145"/>
      <c r="H1167" s="152"/>
      <c r="I1167" s="152"/>
      <c r="J1167" s="152"/>
      <c r="K1167" s="152"/>
    </row>
    <row r="1168" spans="6:11" x14ac:dyDescent="0.55000000000000004">
      <c r="F1168" s="145"/>
      <c r="G1168" s="145"/>
      <c r="H1168" s="152"/>
      <c r="I1168" s="152"/>
      <c r="J1168" s="152"/>
      <c r="K1168" s="152"/>
    </row>
    <row r="1169" spans="6:11" x14ac:dyDescent="0.55000000000000004">
      <c r="F1169" s="145"/>
      <c r="G1169" s="145"/>
      <c r="H1169" s="152"/>
      <c r="I1169" s="152"/>
      <c r="J1169" s="152"/>
      <c r="K1169" s="152"/>
    </row>
    <row r="1170" spans="6:11" x14ac:dyDescent="0.55000000000000004">
      <c r="F1170" s="145"/>
      <c r="G1170" s="145"/>
      <c r="H1170" s="152"/>
      <c r="I1170" s="152"/>
      <c r="J1170" s="152"/>
      <c r="K1170" s="152"/>
    </row>
    <row r="1171" spans="6:11" x14ac:dyDescent="0.55000000000000004">
      <c r="F1171" s="145"/>
      <c r="G1171" s="145"/>
      <c r="H1171" s="152"/>
      <c r="I1171" s="152"/>
      <c r="J1171" s="152"/>
      <c r="K1171" s="152"/>
    </row>
    <row r="1172" spans="6:11" x14ac:dyDescent="0.55000000000000004">
      <c r="F1172" s="145"/>
      <c r="G1172" s="145"/>
      <c r="H1172" s="152"/>
      <c r="I1172" s="152"/>
      <c r="J1172" s="152"/>
      <c r="K1172" s="152"/>
    </row>
    <row r="1173" spans="6:11" x14ac:dyDescent="0.55000000000000004">
      <c r="F1173" s="145"/>
      <c r="G1173" s="145"/>
      <c r="H1173" s="152"/>
      <c r="I1173" s="152"/>
      <c r="J1173" s="152"/>
      <c r="K1173" s="152"/>
    </row>
    <row r="1174" spans="6:11" x14ac:dyDescent="0.55000000000000004">
      <c r="F1174" s="145"/>
      <c r="G1174" s="145"/>
      <c r="H1174" s="152"/>
      <c r="I1174" s="152"/>
      <c r="J1174" s="152"/>
      <c r="K1174" s="152"/>
    </row>
    <row r="1175" spans="6:11" x14ac:dyDescent="0.55000000000000004">
      <c r="F1175" s="145"/>
      <c r="G1175" s="145"/>
      <c r="H1175" s="152"/>
      <c r="I1175" s="152"/>
      <c r="J1175" s="152"/>
      <c r="K1175" s="152"/>
    </row>
    <row r="1176" spans="6:11" x14ac:dyDescent="0.55000000000000004">
      <c r="F1176" s="145"/>
      <c r="G1176" s="145"/>
      <c r="H1176" s="152"/>
      <c r="I1176" s="152"/>
      <c r="J1176" s="152"/>
      <c r="K1176" s="152"/>
    </row>
    <row r="1177" spans="6:11" x14ac:dyDescent="0.55000000000000004">
      <c r="F1177" s="145"/>
      <c r="G1177" s="145"/>
      <c r="H1177" s="152"/>
      <c r="I1177" s="152"/>
      <c r="J1177" s="152"/>
      <c r="K1177" s="152"/>
    </row>
    <row r="1178" spans="6:11" x14ac:dyDescent="0.55000000000000004">
      <c r="F1178" s="145"/>
      <c r="G1178" s="145"/>
      <c r="H1178" s="152"/>
      <c r="I1178" s="152"/>
      <c r="J1178" s="152"/>
      <c r="K1178" s="152"/>
    </row>
    <row r="1179" spans="6:11" x14ac:dyDescent="0.55000000000000004">
      <c r="F1179" s="145"/>
      <c r="G1179" s="145"/>
      <c r="H1179" s="152"/>
      <c r="I1179" s="152"/>
      <c r="J1179" s="152"/>
      <c r="K1179" s="152"/>
    </row>
    <row r="1180" spans="6:11" x14ac:dyDescent="0.55000000000000004">
      <c r="F1180" s="145"/>
      <c r="G1180" s="145"/>
      <c r="H1180" s="152"/>
      <c r="I1180" s="152"/>
      <c r="J1180" s="152"/>
      <c r="K1180" s="152"/>
    </row>
    <row r="1181" spans="6:11" x14ac:dyDescent="0.55000000000000004">
      <c r="F1181" s="145"/>
      <c r="G1181" s="145"/>
      <c r="H1181" s="152"/>
      <c r="I1181" s="152"/>
      <c r="J1181" s="152"/>
      <c r="K1181" s="152"/>
    </row>
    <row r="1182" spans="6:11" x14ac:dyDescent="0.55000000000000004">
      <c r="F1182" s="145"/>
      <c r="G1182" s="145"/>
      <c r="H1182" s="152"/>
      <c r="I1182" s="152"/>
      <c r="J1182" s="152"/>
      <c r="K1182" s="152"/>
    </row>
    <row r="1183" spans="6:11" x14ac:dyDescent="0.55000000000000004">
      <c r="F1183" s="145"/>
      <c r="G1183" s="145"/>
      <c r="H1183" s="152"/>
      <c r="I1183" s="152"/>
      <c r="J1183" s="152"/>
      <c r="K1183" s="152"/>
    </row>
    <row r="1184" spans="6:11" x14ac:dyDescent="0.55000000000000004">
      <c r="F1184" s="145"/>
      <c r="G1184" s="145"/>
      <c r="H1184" s="152"/>
      <c r="I1184" s="152"/>
      <c r="J1184" s="152"/>
      <c r="K1184" s="152"/>
    </row>
    <row r="1185" spans="6:11" x14ac:dyDescent="0.55000000000000004">
      <c r="F1185" s="145"/>
      <c r="G1185" s="145"/>
      <c r="H1185" s="152"/>
      <c r="I1185" s="152"/>
      <c r="J1185" s="152"/>
      <c r="K1185" s="152"/>
    </row>
    <row r="1186" spans="6:11" x14ac:dyDescent="0.55000000000000004">
      <c r="F1186" s="145"/>
      <c r="G1186" s="145"/>
      <c r="H1186" s="152"/>
      <c r="I1186" s="152"/>
      <c r="J1186" s="152"/>
      <c r="K1186" s="152"/>
    </row>
    <row r="1187" spans="6:11" x14ac:dyDescent="0.55000000000000004">
      <c r="F1187" s="145"/>
      <c r="G1187" s="145"/>
      <c r="H1187" s="152"/>
      <c r="I1187" s="152"/>
      <c r="J1187" s="152"/>
      <c r="K1187" s="152"/>
    </row>
    <row r="1188" spans="6:11" x14ac:dyDescent="0.55000000000000004">
      <c r="F1188" s="145"/>
      <c r="G1188" s="145"/>
      <c r="H1188" s="152"/>
      <c r="I1188" s="152"/>
      <c r="J1188" s="152"/>
      <c r="K1188" s="152"/>
    </row>
    <row r="1189" spans="6:11" x14ac:dyDescent="0.55000000000000004">
      <c r="F1189" s="145"/>
      <c r="G1189" s="145"/>
      <c r="H1189" s="152"/>
      <c r="I1189" s="152"/>
      <c r="J1189" s="152"/>
      <c r="K1189" s="152"/>
    </row>
    <row r="1190" spans="6:11" x14ac:dyDescent="0.55000000000000004">
      <c r="F1190" s="145"/>
      <c r="G1190" s="145"/>
      <c r="H1190" s="152"/>
      <c r="I1190" s="152"/>
      <c r="J1190" s="152"/>
      <c r="K1190" s="152"/>
    </row>
    <row r="1191" spans="6:11" x14ac:dyDescent="0.55000000000000004">
      <c r="F1191" s="145"/>
      <c r="G1191" s="145"/>
      <c r="H1191" s="152"/>
      <c r="I1191" s="152"/>
      <c r="J1191" s="152"/>
      <c r="K1191" s="152"/>
    </row>
    <row r="1192" spans="6:11" x14ac:dyDescent="0.55000000000000004">
      <c r="F1192" s="145"/>
      <c r="G1192" s="145"/>
      <c r="H1192" s="152"/>
      <c r="I1192" s="152"/>
      <c r="J1192" s="152"/>
      <c r="K1192" s="152"/>
    </row>
    <row r="1193" spans="6:11" x14ac:dyDescent="0.55000000000000004">
      <c r="F1193" s="145"/>
      <c r="G1193" s="145"/>
      <c r="H1193" s="152"/>
      <c r="I1193" s="152"/>
      <c r="J1193" s="152"/>
      <c r="K1193" s="152"/>
    </row>
    <row r="1194" spans="6:11" x14ac:dyDescent="0.55000000000000004">
      <c r="F1194" s="145"/>
      <c r="G1194" s="145"/>
      <c r="H1194" s="152"/>
      <c r="I1194" s="152"/>
      <c r="J1194" s="152"/>
      <c r="K1194" s="152"/>
    </row>
    <row r="1195" spans="6:11" x14ac:dyDescent="0.55000000000000004">
      <c r="F1195" s="145"/>
      <c r="G1195" s="145"/>
      <c r="H1195" s="152"/>
      <c r="I1195" s="152"/>
      <c r="J1195" s="152"/>
      <c r="K1195" s="152"/>
    </row>
    <row r="1196" spans="6:11" x14ac:dyDescent="0.55000000000000004">
      <c r="F1196" s="145"/>
      <c r="G1196" s="145"/>
      <c r="H1196" s="152"/>
      <c r="I1196" s="152"/>
      <c r="J1196" s="152"/>
      <c r="K1196" s="152"/>
    </row>
    <row r="1197" spans="6:11" x14ac:dyDescent="0.55000000000000004">
      <c r="F1197" s="145"/>
      <c r="G1197" s="145"/>
      <c r="H1197" s="152"/>
      <c r="I1197" s="152"/>
      <c r="J1197" s="152"/>
      <c r="K1197" s="152"/>
    </row>
    <row r="1198" spans="6:11" x14ac:dyDescent="0.55000000000000004">
      <c r="F1198" s="145"/>
      <c r="G1198" s="145"/>
      <c r="H1198" s="152"/>
      <c r="I1198" s="152"/>
      <c r="J1198" s="152"/>
      <c r="K1198" s="152"/>
    </row>
    <row r="1199" spans="6:11" x14ac:dyDescent="0.55000000000000004">
      <c r="F1199" s="145"/>
      <c r="G1199" s="145"/>
    </row>
    <row r="1200" spans="6:11" x14ac:dyDescent="0.55000000000000004">
      <c r="F1200" s="145"/>
      <c r="G1200" s="145"/>
    </row>
    <row r="1201" spans="6:7" x14ac:dyDescent="0.55000000000000004">
      <c r="F1201" s="145"/>
      <c r="G1201" s="145"/>
    </row>
    <row r="1202" spans="6:7" x14ac:dyDescent="0.55000000000000004">
      <c r="F1202" s="145"/>
      <c r="G1202" s="145"/>
    </row>
    <row r="1203" spans="6:7" x14ac:dyDescent="0.55000000000000004">
      <c r="F1203" s="145"/>
      <c r="G1203" s="145"/>
    </row>
    <row r="1204" spans="6:7" x14ac:dyDescent="0.55000000000000004">
      <c r="F1204" s="145"/>
      <c r="G1204" s="145"/>
    </row>
    <row r="1205" spans="6:7" x14ac:dyDescent="0.55000000000000004">
      <c r="F1205" s="145"/>
      <c r="G1205" s="145"/>
    </row>
    <row r="1206" spans="6:7" x14ac:dyDescent="0.55000000000000004">
      <c r="F1206" s="145"/>
      <c r="G1206" s="145"/>
    </row>
    <row r="1207" spans="6:7" x14ac:dyDescent="0.55000000000000004">
      <c r="F1207" s="145"/>
      <c r="G1207" s="145"/>
    </row>
    <row r="1208" spans="6:7" x14ac:dyDescent="0.55000000000000004">
      <c r="F1208" s="145"/>
      <c r="G1208" s="145"/>
    </row>
    <row r="1209" spans="6:7" x14ac:dyDescent="0.55000000000000004">
      <c r="F1209" s="145"/>
      <c r="G1209" s="145"/>
    </row>
    <row r="1210" spans="6:7" x14ac:dyDescent="0.55000000000000004">
      <c r="F1210" s="145"/>
      <c r="G1210" s="145"/>
    </row>
    <row r="1211" spans="6:7" x14ac:dyDescent="0.55000000000000004">
      <c r="F1211" s="145"/>
      <c r="G1211" s="145"/>
    </row>
    <row r="1212" spans="6:7" x14ac:dyDescent="0.55000000000000004">
      <c r="F1212" s="145"/>
      <c r="G1212" s="145"/>
    </row>
    <row r="1213" spans="6:7" x14ac:dyDescent="0.55000000000000004">
      <c r="F1213" s="145"/>
      <c r="G1213" s="145"/>
    </row>
    <row r="1214" spans="6:7" x14ac:dyDescent="0.55000000000000004">
      <c r="F1214" s="145"/>
      <c r="G1214" s="145"/>
    </row>
    <row r="1215" spans="6:7" x14ac:dyDescent="0.55000000000000004">
      <c r="F1215" s="145"/>
      <c r="G1215" s="145"/>
    </row>
    <row r="1216" spans="6:7" x14ac:dyDescent="0.55000000000000004">
      <c r="F1216" s="145"/>
      <c r="G1216" s="145"/>
    </row>
    <row r="1217" spans="6:7" x14ac:dyDescent="0.55000000000000004">
      <c r="F1217" s="145"/>
      <c r="G1217" s="145"/>
    </row>
    <row r="1218" spans="6:7" x14ac:dyDescent="0.55000000000000004">
      <c r="F1218" s="145"/>
      <c r="G1218" s="145"/>
    </row>
    <row r="1219" spans="6:7" x14ac:dyDescent="0.55000000000000004">
      <c r="F1219" s="145"/>
      <c r="G1219" s="145"/>
    </row>
    <row r="1220" spans="6:7" x14ac:dyDescent="0.55000000000000004">
      <c r="F1220" s="145"/>
      <c r="G1220" s="145"/>
    </row>
    <row r="1221" spans="6:7" x14ac:dyDescent="0.55000000000000004">
      <c r="F1221" s="145"/>
      <c r="G1221" s="145"/>
    </row>
    <row r="1222" spans="6:7" x14ac:dyDescent="0.55000000000000004">
      <c r="F1222" s="145"/>
      <c r="G1222" s="145"/>
    </row>
    <row r="1223" spans="6:7" x14ac:dyDescent="0.55000000000000004">
      <c r="F1223" s="145"/>
      <c r="G1223" s="145"/>
    </row>
    <row r="1224" spans="6:7" x14ac:dyDescent="0.55000000000000004">
      <c r="F1224" s="145"/>
      <c r="G1224" s="145"/>
    </row>
    <row r="1225" spans="6:7" x14ac:dyDescent="0.55000000000000004">
      <c r="F1225" s="145"/>
      <c r="G1225" s="145"/>
    </row>
    <row r="1226" spans="6:7" x14ac:dyDescent="0.55000000000000004">
      <c r="F1226" s="145"/>
      <c r="G1226" s="145"/>
    </row>
    <row r="1227" spans="6:7" x14ac:dyDescent="0.55000000000000004">
      <c r="F1227" s="145"/>
      <c r="G1227" s="145"/>
    </row>
    <row r="1228" spans="6:7" x14ac:dyDescent="0.55000000000000004">
      <c r="F1228" s="145"/>
      <c r="G1228" s="145"/>
    </row>
    <row r="1229" spans="6:7" x14ac:dyDescent="0.55000000000000004">
      <c r="F1229" s="145"/>
      <c r="G1229" s="145"/>
    </row>
    <row r="1230" spans="6:7" x14ac:dyDescent="0.55000000000000004">
      <c r="F1230" s="145"/>
      <c r="G1230" s="145"/>
    </row>
    <row r="1231" spans="6:7" x14ac:dyDescent="0.55000000000000004">
      <c r="F1231" s="145"/>
      <c r="G1231" s="145"/>
    </row>
    <row r="1232" spans="6:7" x14ac:dyDescent="0.55000000000000004">
      <c r="F1232" s="145"/>
      <c r="G1232" s="145"/>
    </row>
    <row r="1233" spans="6:7" x14ac:dyDescent="0.55000000000000004">
      <c r="F1233" s="145"/>
      <c r="G1233" s="145"/>
    </row>
    <row r="1234" spans="6:7" x14ac:dyDescent="0.55000000000000004">
      <c r="F1234" s="145"/>
      <c r="G1234" s="145"/>
    </row>
    <row r="1235" spans="6:7" x14ac:dyDescent="0.55000000000000004">
      <c r="F1235" s="145"/>
      <c r="G1235" s="145"/>
    </row>
    <row r="1236" spans="6:7" x14ac:dyDescent="0.55000000000000004">
      <c r="F1236" s="145"/>
      <c r="G1236" s="145"/>
    </row>
    <row r="1237" spans="6:7" x14ac:dyDescent="0.55000000000000004">
      <c r="F1237" s="145"/>
      <c r="G1237" s="145"/>
    </row>
    <row r="1238" spans="6:7" x14ac:dyDescent="0.55000000000000004">
      <c r="F1238" s="145"/>
      <c r="G1238" s="145"/>
    </row>
    <row r="1239" spans="6:7" x14ac:dyDescent="0.55000000000000004">
      <c r="F1239" s="145"/>
      <c r="G1239" s="145"/>
    </row>
    <row r="1240" spans="6:7" x14ac:dyDescent="0.55000000000000004">
      <c r="F1240" s="145"/>
      <c r="G1240" s="145"/>
    </row>
    <row r="1241" spans="6:7" x14ac:dyDescent="0.55000000000000004">
      <c r="F1241" s="145"/>
      <c r="G1241" s="145"/>
    </row>
    <row r="1242" spans="6:7" x14ac:dyDescent="0.55000000000000004">
      <c r="F1242" s="145"/>
      <c r="G1242" s="145"/>
    </row>
    <row r="1243" spans="6:7" x14ac:dyDescent="0.55000000000000004">
      <c r="F1243" s="145"/>
      <c r="G1243" s="145"/>
    </row>
    <row r="1244" spans="6:7" x14ac:dyDescent="0.55000000000000004">
      <c r="F1244" s="145"/>
      <c r="G1244" s="145"/>
    </row>
    <row r="1245" spans="6:7" x14ac:dyDescent="0.55000000000000004">
      <c r="F1245" s="145"/>
      <c r="G1245" s="145"/>
    </row>
    <row r="1246" spans="6:7" x14ac:dyDescent="0.55000000000000004">
      <c r="F1246" s="145"/>
      <c r="G1246" s="145"/>
    </row>
    <row r="1247" spans="6:7" x14ac:dyDescent="0.55000000000000004">
      <c r="F1247" s="145"/>
      <c r="G1247" s="145"/>
    </row>
    <row r="1248" spans="6:7" x14ac:dyDescent="0.55000000000000004">
      <c r="F1248" s="145"/>
      <c r="G1248" s="145"/>
    </row>
    <row r="1249" spans="6:7" x14ac:dyDescent="0.55000000000000004">
      <c r="F1249" s="145"/>
      <c r="G1249" s="145"/>
    </row>
    <row r="1250" spans="6:7" x14ac:dyDescent="0.55000000000000004">
      <c r="F1250" s="145"/>
      <c r="G1250" s="145"/>
    </row>
    <row r="1251" spans="6:7" x14ac:dyDescent="0.55000000000000004">
      <c r="F1251" s="145"/>
      <c r="G1251" s="145"/>
    </row>
    <row r="1252" spans="6:7" x14ac:dyDescent="0.55000000000000004">
      <c r="F1252" s="145"/>
      <c r="G1252" s="145"/>
    </row>
    <row r="1253" spans="6:7" x14ac:dyDescent="0.55000000000000004">
      <c r="F1253" s="145"/>
      <c r="G1253" s="145"/>
    </row>
    <row r="1254" spans="6:7" x14ac:dyDescent="0.55000000000000004">
      <c r="F1254" s="145"/>
      <c r="G1254" s="145"/>
    </row>
    <row r="1255" spans="6:7" x14ac:dyDescent="0.55000000000000004">
      <c r="F1255" s="145"/>
      <c r="G1255" s="145"/>
    </row>
    <row r="1256" spans="6:7" x14ac:dyDescent="0.55000000000000004">
      <c r="F1256" s="145"/>
      <c r="G1256" s="145"/>
    </row>
    <row r="1257" spans="6:7" x14ac:dyDescent="0.55000000000000004">
      <c r="F1257" s="145"/>
      <c r="G1257" s="145"/>
    </row>
    <row r="1258" spans="6:7" x14ac:dyDescent="0.55000000000000004">
      <c r="F1258" s="145"/>
      <c r="G1258" s="145"/>
    </row>
    <row r="1259" spans="6:7" x14ac:dyDescent="0.55000000000000004">
      <c r="F1259" s="145"/>
      <c r="G1259" s="145"/>
    </row>
    <row r="1260" spans="6:7" x14ac:dyDescent="0.55000000000000004">
      <c r="F1260" s="145"/>
      <c r="G1260" s="145"/>
    </row>
    <row r="1261" spans="6:7" x14ac:dyDescent="0.55000000000000004">
      <c r="F1261" s="145"/>
      <c r="G1261" s="145"/>
    </row>
    <row r="1262" spans="6:7" x14ac:dyDescent="0.55000000000000004">
      <c r="F1262" s="145"/>
      <c r="G1262" s="145"/>
    </row>
    <row r="1263" spans="6:7" x14ac:dyDescent="0.55000000000000004">
      <c r="F1263" s="145"/>
      <c r="G1263" s="145"/>
    </row>
    <row r="1264" spans="6:7" x14ac:dyDescent="0.55000000000000004">
      <c r="F1264" s="145"/>
      <c r="G1264" s="145"/>
    </row>
    <row r="1265" spans="6:7" x14ac:dyDescent="0.55000000000000004">
      <c r="F1265" s="145"/>
      <c r="G1265" s="145"/>
    </row>
    <row r="1266" spans="6:7" x14ac:dyDescent="0.55000000000000004">
      <c r="F1266" s="145"/>
      <c r="G1266" s="145"/>
    </row>
    <row r="1267" spans="6:7" x14ac:dyDescent="0.55000000000000004">
      <c r="F1267" s="145"/>
      <c r="G1267" s="145"/>
    </row>
    <row r="1268" spans="6:7" x14ac:dyDescent="0.55000000000000004">
      <c r="F1268" s="145"/>
      <c r="G1268" s="145"/>
    </row>
    <row r="1269" spans="6:7" x14ac:dyDescent="0.55000000000000004">
      <c r="F1269" s="145"/>
      <c r="G1269" s="145"/>
    </row>
    <row r="1270" spans="6:7" x14ac:dyDescent="0.55000000000000004">
      <c r="F1270" s="145"/>
      <c r="G1270" s="145"/>
    </row>
    <row r="1271" spans="6:7" x14ac:dyDescent="0.55000000000000004">
      <c r="F1271" s="145"/>
      <c r="G1271" s="145"/>
    </row>
    <row r="1272" spans="6:7" x14ac:dyDescent="0.55000000000000004">
      <c r="F1272" s="145"/>
      <c r="G1272" s="145"/>
    </row>
    <row r="1273" spans="6:7" x14ac:dyDescent="0.55000000000000004">
      <c r="F1273" s="145"/>
      <c r="G1273" s="145"/>
    </row>
    <row r="1274" spans="6:7" x14ac:dyDescent="0.55000000000000004">
      <c r="F1274" s="145"/>
      <c r="G1274" s="145"/>
    </row>
    <row r="1275" spans="6:7" x14ac:dyDescent="0.55000000000000004">
      <c r="F1275" s="145"/>
      <c r="G1275" s="145"/>
    </row>
    <row r="1276" spans="6:7" x14ac:dyDescent="0.55000000000000004">
      <c r="F1276" s="145"/>
      <c r="G1276" s="145"/>
    </row>
    <row r="1277" spans="6:7" x14ac:dyDescent="0.55000000000000004">
      <c r="F1277" s="145"/>
      <c r="G1277" s="145"/>
    </row>
    <row r="1278" spans="6:7" x14ac:dyDescent="0.55000000000000004">
      <c r="F1278" s="145"/>
      <c r="G1278" s="145"/>
    </row>
    <row r="1279" spans="6:7" x14ac:dyDescent="0.55000000000000004">
      <c r="F1279" s="145"/>
      <c r="G1279" s="145"/>
    </row>
    <row r="1280" spans="6:7" x14ac:dyDescent="0.55000000000000004">
      <c r="F1280" s="145"/>
      <c r="G1280" s="145"/>
    </row>
    <row r="1281" spans="6:7" x14ac:dyDescent="0.55000000000000004">
      <c r="F1281" s="145"/>
      <c r="G1281" s="145"/>
    </row>
    <row r="1282" spans="6:7" x14ac:dyDescent="0.55000000000000004">
      <c r="F1282" s="145"/>
      <c r="G1282" s="145"/>
    </row>
    <row r="1283" spans="6:7" x14ac:dyDescent="0.55000000000000004">
      <c r="F1283" s="145"/>
      <c r="G1283" s="145"/>
    </row>
    <row r="1284" spans="6:7" x14ac:dyDescent="0.55000000000000004">
      <c r="F1284" s="145"/>
      <c r="G1284" s="145"/>
    </row>
    <row r="1285" spans="6:7" x14ac:dyDescent="0.55000000000000004">
      <c r="F1285" s="145"/>
      <c r="G1285" s="145"/>
    </row>
    <row r="1286" spans="6:7" x14ac:dyDescent="0.55000000000000004">
      <c r="F1286" s="145"/>
      <c r="G1286" s="145"/>
    </row>
    <row r="1287" spans="6:7" x14ac:dyDescent="0.55000000000000004">
      <c r="F1287" s="145"/>
      <c r="G1287" s="145"/>
    </row>
    <row r="1288" spans="6:7" x14ac:dyDescent="0.55000000000000004">
      <c r="F1288" s="145"/>
      <c r="G1288" s="145"/>
    </row>
    <row r="1289" spans="6:7" x14ac:dyDescent="0.55000000000000004">
      <c r="F1289" s="145"/>
      <c r="G1289" s="145"/>
    </row>
    <row r="1290" spans="6:7" x14ac:dyDescent="0.55000000000000004">
      <c r="F1290" s="145"/>
      <c r="G1290" s="145"/>
    </row>
    <row r="1291" spans="6:7" x14ac:dyDescent="0.55000000000000004">
      <c r="F1291" s="145"/>
      <c r="G1291" s="145"/>
    </row>
    <row r="1292" spans="6:7" x14ac:dyDescent="0.55000000000000004">
      <c r="F1292" s="145"/>
      <c r="G1292" s="145"/>
    </row>
    <row r="1293" spans="6:7" x14ac:dyDescent="0.55000000000000004">
      <c r="F1293" s="145"/>
      <c r="G1293" s="145"/>
    </row>
    <row r="1294" spans="6:7" x14ac:dyDescent="0.55000000000000004">
      <c r="F1294" s="145"/>
      <c r="G1294" s="145"/>
    </row>
    <row r="1295" spans="6:7" x14ac:dyDescent="0.55000000000000004">
      <c r="F1295" s="145"/>
      <c r="G1295" s="145"/>
    </row>
    <row r="1296" spans="6:7" x14ac:dyDescent="0.55000000000000004">
      <c r="F1296" s="145"/>
      <c r="G1296" s="145"/>
    </row>
    <row r="1297" spans="6:7" x14ac:dyDescent="0.55000000000000004">
      <c r="F1297" s="145"/>
      <c r="G1297" s="145"/>
    </row>
    <row r="1298" spans="6:7" x14ac:dyDescent="0.55000000000000004">
      <c r="F1298" s="145"/>
      <c r="G1298" s="145"/>
    </row>
    <row r="1299" spans="6:7" x14ac:dyDescent="0.55000000000000004">
      <c r="F1299" s="145"/>
      <c r="G1299" s="145"/>
    </row>
    <row r="1300" spans="6:7" x14ac:dyDescent="0.55000000000000004">
      <c r="F1300" s="145"/>
      <c r="G1300" s="145"/>
    </row>
    <row r="1301" spans="6:7" x14ac:dyDescent="0.55000000000000004">
      <c r="F1301" s="145"/>
      <c r="G1301" s="145"/>
    </row>
    <row r="1302" spans="6:7" x14ac:dyDescent="0.55000000000000004">
      <c r="F1302" s="145"/>
      <c r="G1302" s="145"/>
    </row>
    <row r="1303" spans="6:7" x14ac:dyDescent="0.55000000000000004">
      <c r="F1303" s="145"/>
      <c r="G1303" s="145"/>
    </row>
    <row r="1304" spans="6:7" x14ac:dyDescent="0.55000000000000004">
      <c r="F1304" s="145"/>
      <c r="G1304" s="145"/>
    </row>
    <row r="1305" spans="6:7" x14ac:dyDescent="0.55000000000000004">
      <c r="F1305" s="145"/>
      <c r="G1305" s="145"/>
    </row>
    <row r="1306" spans="6:7" x14ac:dyDescent="0.55000000000000004">
      <c r="F1306" s="145"/>
      <c r="G1306" s="145"/>
    </row>
    <row r="1307" spans="6:7" x14ac:dyDescent="0.55000000000000004">
      <c r="F1307" s="145"/>
      <c r="G1307" s="145"/>
    </row>
    <row r="1308" spans="6:7" x14ac:dyDescent="0.55000000000000004">
      <c r="F1308" s="145"/>
      <c r="G1308" s="145"/>
    </row>
    <row r="1309" spans="6:7" x14ac:dyDescent="0.55000000000000004">
      <c r="F1309" s="145"/>
      <c r="G1309" s="145"/>
    </row>
    <row r="1310" spans="6:7" x14ac:dyDescent="0.55000000000000004">
      <c r="F1310" s="145"/>
      <c r="G1310" s="145"/>
    </row>
    <row r="1311" spans="6:7" x14ac:dyDescent="0.55000000000000004">
      <c r="F1311" s="145"/>
      <c r="G1311" s="145"/>
    </row>
    <row r="1312" spans="6:7" x14ac:dyDescent="0.55000000000000004">
      <c r="F1312" s="145"/>
      <c r="G1312" s="145"/>
    </row>
    <row r="1313" spans="6:7" x14ac:dyDescent="0.55000000000000004">
      <c r="F1313" s="145"/>
      <c r="G1313" s="145"/>
    </row>
    <row r="1314" spans="6:7" x14ac:dyDescent="0.55000000000000004">
      <c r="F1314" s="145"/>
      <c r="G1314" s="145"/>
    </row>
    <row r="1315" spans="6:7" x14ac:dyDescent="0.55000000000000004">
      <c r="F1315" s="145"/>
      <c r="G1315" s="145"/>
    </row>
    <row r="1316" spans="6:7" x14ac:dyDescent="0.55000000000000004">
      <c r="F1316" s="145"/>
      <c r="G1316" s="145"/>
    </row>
    <row r="1317" spans="6:7" x14ac:dyDescent="0.55000000000000004">
      <c r="F1317" s="145"/>
      <c r="G1317" s="145"/>
    </row>
    <row r="1318" spans="6:7" x14ac:dyDescent="0.55000000000000004">
      <c r="F1318" s="145"/>
      <c r="G1318" s="145"/>
    </row>
    <row r="1319" spans="6:7" x14ac:dyDescent="0.55000000000000004">
      <c r="F1319" s="145"/>
      <c r="G1319" s="145"/>
    </row>
    <row r="1320" spans="6:7" x14ac:dyDescent="0.55000000000000004">
      <c r="F1320" s="145"/>
      <c r="G1320" s="145"/>
    </row>
    <row r="1321" spans="6:7" x14ac:dyDescent="0.55000000000000004">
      <c r="F1321" s="145"/>
      <c r="G1321" s="145"/>
    </row>
    <row r="1322" spans="6:7" x14ac:dyDescent="0.55000000000000004">
      <c r="F1322" s="145"/>
      <c r="G1322" s="145"/>
    </row>
    <row r="1323" spans="6:7" x14ac:dyDescent="0.55000000000000004">
      <c r="F1323" s="145"/>
      <c r="G1323" s="145"/>
    </row>
    <row r="1324" spans="6:7" x14ac:dyDescent="0.55000000000000004">
      <c r="F1324" s="145"/>
      <c r="G1324" s="145"/>
    </row>
    <row r="1325" spans="6:7" x14ac:dyDescent="0.55000000000000004">
      <c r="F1325" s="145"/>
      <c r="G1325" s="145"/>
    </row>
    <row r="1326" spans="6:7" x14ac:dyDescent="0.55000000000000004">
      <c r="F1326" s="145"/>
      <c r="G1326" s="145"/>
    </row>
    <row r="1327" spans="6:7" x14ac:dyDescent="0.55000000000000004">
      <c r="F1327" s="145"/>
      <c r="G1327" s="145"/>
    </row>
    <row r="1328" spans="6:7" x14ac:dyDescent="0.55000000000000004">
      <c r="F1328" s="145"/>
      <c r="G1328" s="145"/>
    </row>
    <row r="1329" spans="6:7" x14ac:dyDescent="0.55000000000000004">
      <c r="F1329" s="145"/>
      <c r="G1329" s="145"/>
    </row>
    <row r="1330" spans="6:7" x14ac:dyDescent="0.55000000000000004">
      <c r="F1330" s="145"/>
      <c r="G1330" s="145"/>
    </row>
    <row r="1331" spans="6:7" x14ac:dyDescent="0.55000000000000004">
      <c r="F1331" s="145"/>
      <c r="G1331" s="145"/>
    </row>
    <row r="1332" spans="6:7" x14ac:dyDescent="0.55000000000000004">
      <c r="F1332" s="145"/>
      <c r="G1332" s="145"/>
    </row>
    <row r="1333" spans="6:7" x14ac:dyDescent="0.55000000000000004">
      <c r="F1333" s="145"/>
      <c r="G1333" s="145"/>
    </row>
    <row r="1334" spans="6:7" x14ac:dyDescent="0.55000000000000004">
      <c r="F1334" s="145"/>
      <c r="G1334" s="145"/>
    </row>
    <row r="1335" spans="6:7" x14ac:dyDescent="0.55000000000000004">
      <c r="F1335" s="145"/>
      <c r="G1335" s="145"/>
    </row>
    <row r="1336" spans="6:7" x14ac:dyDescent="0.55000000000000004">
      <c r="F1336" s="145"/>
      <c r="G1336" s="145"/>
    </row>
    <row r="1337" spans="6:7" x14ac:dyDescent="0.55000000000000004">
      <c r="F1337" s="145"/>
      <c r="G1337" s="145"/>
    </row>
    <row r="1338" spans="6:7" x14ac:dyDescent="0.55000000000000004">
      <c r="F1338" s="145"/>
      <c r="G1338" s="145"/>
    </row>
    <row r="1339" spans="6:7" x14ac:dyDescent="0.55000000000000004">
      <c r="F1339" s="145"/>
      <c r="G1339" s="145"/>
    </row>
    <row r="1340" spans="6:7" x14ac:dyDescent="0.55000000000000004">
      <c r="F1340" s="145"/>
      <c r="G1340" s="145"/>
    </row>
    <row r="1341" spans="6:7" x14ac:dyDescent="0.55000000000000004">
      <c r="F1341" s="145"/>
      <c r="G1341" s="145"/>
    </row>
    <row r="1342" spans="6:7" x14ac:dyDescent="0.55000000000000004">
      <c r="F1342" s="145"/>
      <c r="G1342" s="145"/>
    </row>
    <row r="1343" spans="6:7" x14ac:dyDescent="0.55000000000000004">
      <c r="F1343" s="145"/>
      <c r="G1343" s="145"/>
    </row>
    <row r="1344" spans="6:7" x14ac:dyDescent="0.55000000000000004">
      <c r="F1344" s="145"/>
      <c r="G1344" s="145"/>
    </row>
    <row r="1345" spans="6:7" x14ac:dyDescent="0.55000000000000004">
      <c r="F1345" s="145"/>
      <c r="G1345" s="145"/>
    </row>
    <row r="1346" spans="6:7" x14ac:dyDescent="0.55000000000000004">
      <c r="F1346" s="145"/>
      <c r="G1346" s="145"/>
    </row>
    <row r="1347" spans="6:7" x14ac:dyDescent="0.55000000000000004">
      <c r="F1347" s="145"/>
      <c r="G1347" s="145"/>
    </row>
    <row r="1348" spans="6:7" x14ac:dyDescent="0.55000000000000004">
      <c r="F1348" s="145"/>
      <c r="G1348" s="145"/>
    </row>
    <row r="1349" spans="6:7" x14ac:dyDescent="0.55000000000000004">
      <c r="F1349" s="145"/>
      <c r="G1349" s="145"/>
    </row>
    <row r="1350" spans="6:7" x14ac:dyDescent="0.55000000000000004">
      <c r="F1350" s="145"/>
      <c r="G1350" s="145"/>
    </row>
    <row r="1351" spans="6:7" x14ac:dyDescent="0.55000000000000004">
      <c r="F1351" s="145"/>
      <c r="G1351" s="145"/>
    </row>
    <row r="1352" spans="6:7" x14ac:dyDescent="0.55000000000000004">
      <c r="F1352" s="145"/>
      <c r="G1352" s="145"/>
    </row>
    <row r="1353" spans="6:7" x14ac:dyDescent="0.55000000000000004">
      <c r="F1353" s="145"/>
      <c r="G1353" s="145"/>
    </row>
    <row r="1354" spans="6:7" x14ac:dyDescent="0.55000000000000004">
      <c r="F1354" s="145"/>
      <c r="G1354" s="145"/>
    </row>
    <row r="1355" spans="6:7" x14ac:dyDescent="0.55000000000000004">
      <c r="F1355" s="145"/>
      <c r="G1355" s="145"/>
    </row>
    <row r="1356" spans="6:7" x14ac:dyDescent="0.55000000000000004">
      <c r="F1356" s="145"/>
      <c r="G1356" s="145"/>
    </row>
    <row r="1357" spans="6:7" x14ac:dyDescent="0.55000000000000004">
      <c r="F1357" s="145"/>
      <c r="G1357" s="145"/>
    </row>
    <row r="1358" spans="6:7" x14ac:dyDescent="0.55000000000000004">
      <c r="F1358" s="145"/>
      <c r="G1358" s="145"/>
    </row>
    <row r="1359" spans="6:7" x14ac:dyDescent="0.55000000000000004">
      <c r="F1359" s="145"/>
      <c r="G1359" s="145"/>
    </row>
    <row r="1360" spans="6:7" x14ac:dyDescent="0.55000000000000004">
      <c r="F1360" s="145"/>
      <c r="G1360" s="145"/>
    </row>
    <row r="1361" spans="6:7" x14ac:dyDescent="0.55000000000000004">
      <c r="F1361" s="145"/>
      <c r="G1361" s="145"/>
    </row>
    <row r="1362" spans="6:7" x14ac:dyDescent="0.55000000000000004">
      <c r="F1362" s="145"/>
      <c r="G1362" s="145"/>
    </row>
    <row r="1363" spans="6:7" x14ac:dyDescent="0.55000000000000004">
      <c r="F1363" s="145"/>
      <c r="G1363" s="145"/>
    </row>
    <row r="1364" spans="6:7" x14ac:dyDescent="0.55000000000000004">
      <c r="F1364" s="145"/>
      <c r="G1364" s="145"/>
    </row>
    <row r="1365" spans="6:7" x14ac:dyDescent="0.55000000000000004">
      <c r="F1365" s="145"/>
      <c r="G1365" s="145"/>
    </row>
    <row r="1366" spans="6:7" x14ac:dyDescent="0.55000000000000004">
      <c r="F1366" s="145"/>
      <c r="G1366" s="145"/>
    </row>
    <row r="1367" spans="6:7" x14ac:dyDescent="0.55000000000000004">
      <c r="F1367" s="145"/>
      <c r="G1367" s="145"/>
    </row>
    <row r="1368" spans="6:7" x14ac:dyDescent="0.55000000000000004">
      <c r="F1368" s="145"/>
      <c r="G1368" s="145"/>
    </row>
    <row r="1369" spans="6:7" x14ac:dyDescent="0.55000000000000004">
      <c r="F1369" s="145"/>
      <c r="G1369" s="145"/>
    </row>
    <row r="1370" spans="6:7" x14ac:dyDescent="0.55000000000000004">
      <c r="F1370" s="145"/>
      <c r="G1370" s="145"/>
    </row>
    <row r="1371" spans="6:7" x14ac:dyDescent="0.55000000000000004">
      <c r="F1371" s="145"/>
      <c r="G1371" s="145"/>
    </row>
    <row r="1372" spans="6:7" x14ac:dyDescent="0.55000000000000004">
      <c r="F1372" s="145"/>
      <c r="G1372" s="145"/>
    </row>
    <row r="1373" spans="6:7" x14ac:dyDescent="0.55000000000000004">
      <c r="F1373" s="145"/>
      <c r="G1373" s="145"/>
    </row>
    <row r="1374" spans="6:7" x14ac:dyDescent="0.55000000000000004">
      <c r="F1374" s="145"/>
      <c r="G1374" s="145"/>
    </row>
    <row r="1375" spans="6:7" x14ac:dyDescent="0.55000000000000004">
      <c r="F1375" s="145"/>
      <c r="G1375" s="145"/>
    </row>
    <row r="1376" spans="6:7" x14ac:dyDescent="0.55000000000000004">
      <c r="F1376" s="145"/>
      <c r="G1376" s="145"/>
    </row>
    <row r="1377" spans="6:7" x14ac:dyDescent="0.55000000000000004">
      <c r="F1377" s="145"/>
      <c r="G1377" s="145"/>
    </row>
    <row r="1378" spans="6:7" x14ac:dyDescent="0.55000000000000004">
      <c r="F1378" s="145"/>
      <c r="G1378" s="145"/>
    </row>
    <row r="1379" spans="6:7" x14ac:dyDescent="0.55000000000000004">
      <c r="F1379" s="145"/>
      <c r="G1379" s="145"/>
    </row>
    <row r="1380" spans="6:7" x14ac:dyDescent="0.55000000000000004">
      <c r="F1380" s="145"/>
      <c r="G1380" s="145"/>
    </row>
    <row r="1381" spans="6:7" x14ac:dyDescent="0.55000000000000004">
      <c r="F1381" s="145"/>
      <c r="G1381" s="145"/>
    </row>
    <row r="1382" spans="6:7" x14ac:dyDescent="0.55000000000000004">
      <c r="F1382" s="145"/>
      <c r="G1382" s="145"/>
    </row>
    <row r="1383" spans="6:7" x14ac:dyDescent="0.55000000000000004">
      <c r="F1383" s="145"/>
      <c r="G1383" s="145"/>
    </row>
    <row r="1384" spans="6:7" x14ac:dyDescent="0.55000000000000004">
      <c r="F1384" s="145"/>
      <c r="G1384" s="145"/>
    </row>
    <row r="1385" spans="6:7" x14ac:dyDescent="0.55000000000000004">
      <c r="F1385" s="145"/>
      <c r="G1385" s="145"/>
    </row>
    <row r="1386" spans="6:7" x14ac:dyDescent="0.55000000000000004">
      <c r="F1386" s="145"/>
      <c r="G1386" s="145"/>
    </row>
    <row r="1387" spans="6:7" x14ac:dyDescent="0.55000000000000004">
      <c r="F1387" s="145"/>
      <c r="G1387" s="145"/>
    </row>
    <row r="1388" spans="6:7" x14ac:dyDescent="0.55000000000000004">
      <c r="F1388" s="145"/>
      <c r="G1388" s="145"/>
    </row>
    <row r="1389" spans="6:7" x14ac:dyDescent="0.55000000000000004">
      <c r="F1389" s="145"/>
      <c r="G1389" s="145"/>
    </row>
    <row r="1390" spans="6:7" x14ac:dyDescent="0.55000000000000004">
      <c r="F1390" s="145"/>
      <c r="G1390" s="145"/>
    </row>
    <row r="1391" spans="6:7" x14ac:dyDescent="0.55000000000000004">
      <c r="F1391" s="145"/>
      <c r="G1391" s="145"/>
    </row>
    <row r="1392" spans="6:7" x14ac:dyDescent="0.55000000000000004">
      <c r="F1392" s="145"/>
      <c r="G1392" s="145"/>
    </row>
    <row r="1393" spans="6:7" x14ac:dyDescent="0.55000000000000004">
      <c r="F1393" s="145"/>
      <c r="G1393" s="145"/>
    </row>
    <row r="1394" spans="6:7" x14ac:dyDescent="0.55000000000000004">
      <c r="F1394" s="145"/>
      <c r="G1394" s="145"/>
    </row>
    <row r="1395" spans="6:7" x14ac:dyDescent="0.55000000000000004">
      <c r="F1395" s="145"/>
      <c r="G1395" s="145"/>
    </row>
    <row r="1396" spans="6:7" x14ac:dyDescent="0.55000000000000004">
      <c r="F1396" s="145"/>
      <c r="G1396" s="145"/>
    </row>
    <row r="1397" spans="6:7" x14ac:dyDescent="0.55000000000000004">
      <c r="F1397" s="145"/>
      <c r="G1397" s="145"/>
    </row>
    <row r="1398" spans="6:7" x14ac:dyDescent="0.55000000000000004">
      <c r="F1398" s="145"/>
      <c r="G1398" s="145"/>
    </row>
    <row r="1399" spans="6:7" x14ac:dyDescent="0.55000000000000004">
      <c r="F1399" s="145"/>
      <c r="G1399" s="145"/>
    </row>
    <row r="1400" spans="6:7" x14ac:dyDescent="0.55000000000000004">
      <c r="F1400" s="145"/>
      <c r="G1400" s="145"/>
    </row>
    <row r="1401" spans="6:7" x14ac:dyDescent="0.55000000000000004">
      <c r="F1401" s="145"/>
      <c r="G1401" s="145"/>
    </row>
    <row r="1402" spans="6:7" x14ac:dyDescent="0.55000000000000004">
      <c r="F1402" s="145"/>
      <c r="G1402" s="145"/>
    </row>
    <row r="1403" spans="6:7" x14ac:dyDescent="0.55000000000000004">
      <c r="F1403" s="145"/>
      <c r="G1403" s="145"/>
    </row>
    <row r="1404" spans="6:7" x14ac:dyDescent="0.55000000000000004">
      <c r="F1404" s="145"/>
      <c r="G1404" s="145"/>
    </row>
    <row r="1405" spans="6:7" x14ac:dyDescent="0.55000000000000004">
      <c r="F1405" s="145"/>
      <c r="G1405" s="145"/>
    </row>
    <row r="1406" spans="6:7" x14ac:dyDescent="0.55000000000000004">
      <c r="F1406" s="145"/>
      <c r="G1406" s="145"/>
    </row>
    <row r="1407" spans="6:7" x14ac:dyDescent="0.55000000000000004">
      <c r="F1407" s="145"/>
      <c r="G1407" s="145"/>
    </row>
    <row r="1408" spans="6:7" x14ac:dyDescent="0.55000000000000004">
      <c r="F1408" s="145"/>
      <c r="G1408" s="145"/>
    </row>
    <row r="1409" spans="6:7" x14ac:dyDescent="0.55000000000000004">
      <c r="F1409" s="145"/>
      <c r="G1409" s="145"/>
    </row>
    <row r="1410" spans="6:7" x14ac:dyDescent="0.55000000000000004">
      <c r="F1410" s="145"/>
      <c r="G1410" s="145"/>
    </row>
    <row r="1411" spans="6:7" x14ac:dyDescent="0.55000000000000004">
      <c r="F1411" s="145"/>
      <c r="G1411" s="145"/>
    </row>
    <row r="1412" spans="6:7" x14ac:dyDescent="0.55000000000000004">
      <c r="F1412" s="145"/>
      <c r="G1412" s="145"/>
    </row>
    <row r="1413" spans="6:7" x14ac:dyDescent="0.55000000000000004">
      <c r="F1413" s="145"/>
      <c r="G1413" s="145"/>
    </row>
    <row r="1414" spans="6:7" x14ac:dyDescent="0.55000000000000004">
      <c r="F1414" s="145"/>
      <c r="G1414" s="145"/>
    </row>
    <row r="1415" spans="6:7" x14ac:dyDescent="0.55000000000000004">
      <c r="F1415" s="145"/>
      <c r="G1415" s="145"/>
    </row>
    <row r="1416" spans="6:7" x14ac:dyDescent="0.55000000000000004">
      <c r="F1416" s="145"/>
      <c r="G1416" s="145"/>
    </row>
    <row r="1417" spans="6:7" x14ac:dyDescent="0.55000000000000004">
      <c r="F1417" s="145"/>
      <c r="G1417" s="145"/>
    </row>
    <row r="1418" spans="6:7" x14ac:dyDescent="0.55000000000000004">
      <c r="F1418" s="145"/>
      <c r="G1418" s="145"/>
    </row>
    <row r="1419" spans="6:7" x14ac:dyDescent="0.55000000000000004">
      <c r="F1419" s="145"/>
      <c r="G1419" s="145"/>
    </row>
    <row r="1420" spans="6:7" x14ac:dyDescent="0.55000000000000004">
      <c r="F1420" s="145"/>
      <c r="G1420" s="145"/>
    </row>
    <row r="1421" spans="6:7" x14ac:dyDescent="0.55000000000000004">
      <c r="F1421" s="145"/>
      <c r="G1421" s="145"/>
    </row>
    <row r="1422" spans="6:7" x14ac:dyDescent="0.55000000000000004">
      <c r="F1422" s="145"/>
      <c r="G1422" s="145"/>
    </row>
    <row r="1423" spans="6:7" x14ac:dyDescent="0.55000000000000004">
      <c r="F1423" s="145"/>
      <c r="G1423" s="145"/>
    </row>
    <row r="1424" spans="6:7" x14ac:dyDescent="0.55000000000000004">
      <c r="F1424" s="145"/>
      <c r="G1424" s="145"/>
    </row>
    <row r="1425" spans="6:7" x14ac:dyDescent="0.55000000000000004">
      <c r="F1425" s="145"/>
      <c r="G1425" s="145"/>
    </row>
    <row r="1426" spans="6:7" x14ac:dyDescent="0.55000000000000004">
      <c r="F1426" s="145"/>
      <c r="G1426" s="145"/>
    </row>
    <row r="1427" spans="6:7" x14ac:dyDescent="0.55000000000000004">
      <c r="F1427" s="145"/>
      <c r="G1427" s="145"/>
    </row>
    <row r="1428" spans="6:7" x14ac:dyDescent="0.55000000000000004">
      <c r="F1428" s="145"/>
      <c r="G1428" s="145"/>
    </row>
    <row r="1429" spans="6:7" x14ac:dyDescent="0.55000000000000004">
      <c r="F1429" s="145"/>
      <c r="G1429" s="145"/>
    </row>
    <row r="1430" spans="6:7" x14ac:dyDescent="0.55000000000000004">
      <c r="F1430" s="145"/>
      <c r="G1430" s="145"/>
    </row>
    <row r="1431" spans="6:7" x14ac:dyDescent="0.55000000000000004">
      <c r="F1431" s="145"/>
      <c r="G1431" s="145"/>
    </row>
    <row r="1432" spans="6:7" x14ac:dyDescent="0.55000000000000004">
      <c r="F1432" s="145"/>
      <c r="G1432" s="145"/>
    </row>
    <row r="1433" spans="6:7" x14ac:dyDescent="0.55000000000000004">
      <c r="F1433" s="145"/>
      <c r="G1433" s="145"/>
    </row>
    <row r="1434" spans="6:7" x14ac:dyDescent="0.55000000000000004">
      <c r="F1434" s="145"/>
      <c r="G1434" s="145"/>
    </row>
    <row r="1435" spans="6:7" x14ac:dyDescent="0.55000000000000004">
      <c r="F1435" s="145"/>
      <c r="G1435" s="145"/>
    </row>
    <row r="1436" spans="6:7" x14ac:dyDescent="0.55000000000000004">
      <c r="F1436" s="145"/>
      <c r="G1436" s="145"/>
    </row>
    <row r="1437" spans="6:7" x14ac:dyDescent="0.55000000000000004">
      <c r="F1437" s="145"/>
      <c r="G1437" s="145"/>
    </row>
    <row r="1438" spans="6:7" x14ac:dyDescent="0.55000000000000004">
      <c r="F1438" s="145"/>
      <c r="G1438" s="145"/>
    </row>
    <row r="1439" spans="6:7" x14ac:dyDescent="0.55000000000000004">
      <c r="F1439" s="145"/>
      <c r="G1439" s="145"/>
    </row>
    <row r="1440" spans="6:7" x14ac:dyDescent="0.55000000000000004">
      <c r="F1440" s="145"/>
      <c r="G1440" s="145"/>
    </row>
    <row r="1441" spans="6:7" x14ac:dyDescent="0.55000000000000004">
      <c r="F1441" s="145"/>
      <c r="G1441" s="145"/>
    </row>
    <row r="1442" spans="6:7" x14ac:dyDescent="0.55000000000000004">
      <c r="F1442" s="145"/>
      <c r="G1442" s="145"/>
    </row>
    <row r="1443" spans="6:7" x14ac:dyDescent="0.55000000000000004">
      <c r="F1443" s="145"/>
      <c r="G1443" s="145"/>
    </row>
    <row r="1444" spans="6:7" x14ac:dyDescent="0.55000000000000004">
      <c r="F1444" s="145"/>
      <c r="G1444" s="145"/>
    </row>
    <row r="1445" spans="6:7" x14ac:dyDescent="0.55000000000000004">
      <c r="F1445" s="145"/>
      <c r="G1445" s="145"/>
    </row>
    <row r="1446" spans="6:7" x14ac:dyDescent="0.55000000000000004">
      <c r="F1446" s="145"/>
      <c r="G1446" s="145"/>
    </row>
    <row r="1447" spans="6:7" x14ac:dyDescent="0.55000000000000004">
      <c r="F1447" s="145"/>
      <c r="G1447" s="145"/>
    </row>
    <row r="1448" spans="6:7" x14ac:dyDescent="0.55000000000000004">
      <c r="F1448" s="145"/>
      <c r="G1448" s="145"/>
    </row>
    <row r="1449" spans="6:7" x14ac:dyDescent="0.55000000000000004">
      <c r="F1449" s="145"/>
      <c r="G1449" s="145"/>
    </row>
    <row r="1450" spans="6:7" x14ac:dyDescent="0.55000000000000004">
      <c r="F1450" s="145"/>
      <c r="G1450" s="145"/>
    </row>
    <row r="1451" spans="6:7" x14ac:dyDescent="0.55000000000000004">
      <c r="F1451" s="145"/>
      <c r="G1451" s="145"/>
    </row>
    <row r="1452" spans="6:7" x14ac:dyDescent="0.55000000000000004">
      <c r="F1452" s="145"/>
      <c r="G1452" s="145"/>
    </row>
    <row r="1453" spans="6:7" x14ac:dyDescent="0.55000000000000004">
      <c r="F1453" s="145"/>
      <c r="G1453" s="145"/>
    </row>
    <row r="1454" spans="6:7" x14ac:dyDescent="0.55000000000000004">
      <c r="F1454" s="145"/>
      <c r="G1454" s="145"/>
    </row>
    <row r="1455" spans="6:7" x14ac:dyDescent="0.55000000000000004">
      <c r="F1455" s="145"/>
      <c r="G1455" s="145"/>
    </row>
    <row r="1456" spans="6:7" x14ac:dyDescent="0.55000000000000004">
      <c r="F1456" s="145"/>
      <c r="G1456" s="145"/>
    </row>
    <row r="1457" spans="6:7" x14ac:dyDescent="0.55000000000000004">
      <c r="F1457" s="145"/>
      <c r="G1457" s="145"/>
    </row>
    <row r="1458" spans="6:7" x14ac:dyDescent="0.55000000000000004">
      <c r="F1458" s="145"/>
      <c r="G1458" s="145"/>
    </row>
    <row r="1459" spans="6:7" x14ac:dyDescent="0.55000000000000004">
      <c r="F1459" s="145"/>
      <c r="G1459" s="145"/>
    </row>
    <row r="1460" spans="6:7" x14ac:dyDescent="0.55000000000000004">
      <c r="F1460" s="145"/>
      <c r="G1460" s="145"/>
    </row>
    <row r="1461" spans="6:7" x14ac:dyDescent="0.55000000000000004">
      <c r="F1461" s="145"/>
      <c r="G1461" s="145"/>
    </row>
    <row r="1462" spans="6:7" x14ac:dyDescent="0.55000000000000004">
      <c r="F1462" s="145"/>
      <c r="G1462" s="145"/>
    </row>
    <row r="1463" spans="6:7" x14ac:dyDescent="0.55000000000000004">
      <c r="F1463" s="145"/>
      <c r="G1463" s="145"/>
    </row>
    <row r="1464" spans="6:7" x14ac:dyDescent="0.55000000000000004">
      <c r="F1464" s="145"/>
      <c r="G1464" s="145"/>
    </row>
    <row r="1465" spans="6:7" x14ac:dyDescent="0.55000000000000004">
      <c r="F1465" s="145"/>
      <c r="G1465" s="145"/>
    </row>
    <row r="1466" spans="6:7" x14ac:dyDescent="0.55000000000000004">
      <c r="F1466" s="145"/>
      <c r="G1466" s="145"/>
    </row>
    <row r="1467" spans="6:7" x14ac:dyDescent="0.55000000000000004">
      <c r="F1467" s="145"/>
      <c r="G1467" s="145"/>
    </row>
    <row r="1468" spans="6:7" x14ac:dyDescent="0.55000000000000004">
      <c r="F1468" s="145"/>
      <c r="G1468" s="145"/>
    </row>
    <row r="1469" spans="6:7" x14ac:dyDescent="0.55000000000000004">
      <c r="F1469" s="145"/>
      <c r="G1469" s="145"/>
    </row>
    <row r="1470" spans="6:7" x14ac:dyDescent="0.55000000000000004">
      <c r="F1470" s="145"/>
      <c r="G1470" s="145"/>
    </row>
    <row r="1471" spans="6:7" x14ac:dyDescent="0.55000000000000004">
      <c r="F1471" s="145"/>
      <c r="G1471" s="145"/>
    </row>
    <row r="1472" spans="6:7" x14ac:dyDescent="0.55000000000000004">
      <c r="F1472" s="145"/>
      <c r="G1472" s="145"/>
    </row>
    <row r="1473" spans="6:7" x14ac:dyDescent="0.55000000000000004">
      <c r="F1473" s="145"/>
      <c r="G1473" s="145"/>
    </row>
    <row r="1474" spans="6:7" x14ac:dyDescent="0.55000000000000004">
      <c r="F1474" s="145"/>
      <c r="G1474" s="145"/>
    </row>
    <row r="1475" spans="6:7" x14ac:dyDescent="0.55000000000000004">
      <c r="F1475" s="145"/>
      <c r="G1475" s="145"/>
    </row>
    <row r="1476" spans="6:7" x14ac:dyDescent="0.55000000000000004">
      <c r="F1476" s="145"/>
      <c r="G1476" s="145"/>
    </row>
    <row r="1477" spans="6:7" x14ac:dyDescent="0.55000000000000004">
      <c r="F1477" s="145"/>
      <c r="G1477" s="145"/>
    </row>
    <row r="1478" spans="6:7" x14ac:dyDescent="0.55000000000000004">
      <c r="F1478" s="145"/>
      <c r="G1478" s="145"/>
    </row>
    <row r="1479" spans="6:7" x14ac:dyDescent="0.55000000000000004">
      <c r="F1479" s="145"/>
      <c r="G1479" s="145"/>
    </row>
    <row r="1480" spans="6:7" x14ac:dyDescent="0.55000000000000004">
      <c r="F1480" s="145"/>
      <c r="G1480" s="145"/>
    </row>
    <row r="1481" spans="6:7" x14ac:dyDescent="0.55000000000000004">
      <c r="F1481" s="145"/>
      <c r="G1481" s="145"/>
    </row>
    <row r="1482" spans="6:7" x14ac:dyDescent="0.55000000000000004">
      <c r="F1482" s="145"/>
      <c r="G1482" s="145"/>
    </row>
    <row r="1483" spans="6:7" x14ac:dyDescent="0.55000000000000004">
      <c r="F1483" s="145"/>
      <c r="G1483" s="145"/>
    </row>
    <row r="1484" spans="6:7" x14ac:dyDescent="0.55000000000000004">
      <c r="F1484" s="145"/>
      <c r="G1484" s="145"/>
    </row>
    <row r="1485" spans="6:7" x14ac:dyDescent="0.55000000000000004">
      <c r="F1485" s="145"/>
      <c r="G1485" s="145"/>
    </row>
    <row r="1486" spans="6:7" x14ac:dyDescent="0.55000000000000004">
      <c r="F1486" s="145"/>
      <c r="G1486" s="145"/>
    </row>
    <row r="1487" spans="6:7" x14ac:dyDescent="0.55000000000000004">
      <c r="F1487" s="145"/>
      <c r="G1487" s="145"/>
    </row>
    <row r="1488" spans="6:7" x14ac:dyDescent="0.55000000000000004">
      <c r="F1488" s="145"/>
      <c r="G1488" s="145"/>
    </row>
    <row r="1489" spans="6:7" x14ac:dyDescent="0.55000000000000004">
      <c r="F1489" s="145"/>
      <c r="G1489" s="145"/>
    </row>
    <row r="1490" spans="6:7" x14ac:dyDescent="0.55000000000000004">
      <c r="F1490" s="145"/>
      <c r="G1490" s="145"/>
    </row>
    <row r="1491" spans="6:7" x14ac:dyDescent="0.55000000000000004">
      <c r="F1491" s="145"/>
      <c r="G1491" s="145"/>
    </row>
    <row r="1492" spans="6:7" x14ac:dyDescent="0.55000000000000004">
      <c r="F1492" s="145"/>
      <c r="G1492" s="145"/>
    </row>
    <row r="1493" spans="6:7" x14ac:dyDescent="0.55000000000000004">
      <c r="F1493" s="145"/>
      <c r="G1493" s="145"/>
    </row>
    <row r="1494" spans="6:7" x14ac:dyDescent="0.55000000000000004">
      <c r="F1494" s="145"/>
      <c r="G1494" s="145"/>
    </row>
    <row r="1495" spans="6:7" x14ac:dyDescent="0.55000000000000004">
      <c r="F1495" s="145"/>
      <c r="G1495" s="145"/>
    </row>
    <row r="1496" spans="6:7" x14ac:dyDescent="0.55000000000000004">
      <c r="F1496" s="145"/>
      <c r="G1496" s="145"/>
    </row>
    <row r="1497" spans="6:7" x14ac:dyDescent="0.55000000000000004">
      <c r="F1497" s="145"/>
      <c r="G1497" s="145"/>
    </row>
    <row r="1498" spans="6:7" x14ac:dyDescent="0.55000000000000004">
      <c r="F1498" s="145"/>
      <c r="G1498" s="145"/>
    </row>
    <row r="1499" spans="6:7" x14ac:dyDescent="0.55000000000000004">
      <c r="F1499" s="145"/>
      <c r="G1499" s="145"/>
    </row>
    <row r="1500" spans="6:7" x14ac:dyDescent="0.55000000000000004">
      <c r="F1500" s="145"/>
      <c r="G1500" s="145"/>
    </row>
    <row r="1501" spans="6:7" x14ac:dyDescent="0.55000000000000004">
      <c r="F1501" s="145"/>
      <c r="G1501" s="145"/>
    </row>
    <row r="1502" spans="6:7" x14ac:dyDescent="0.55000000000000004">
      <c r="F1502" s="145"/>
      <c r="G1502" s="145"/>
    </row>
    <row r="1503" spans="6:7" x14ac:dyDescent="0.55000000000000004">
      <c r="F1503" s="145"/>
      <c r="G1503" s="145"/>
    </row>
    <row r="1504" spans="6:7" x14ac:dyDescent="0.55000000000000004">
      <c r="F1504" s="145"/>
      <c r="G1504" s="145"/>
    </row>
    <row r="1505" spans="6:7" x14ac:dyDescent="0.55000000000000004">
      <c r="F1505" s="145"/>
      <c r="G1505" s="145"/>
    </row>
    <row r="1506" spans="6:7" x14ac:dyDescent="0.55000000000000004">
      <c r="F1506" s="145"/>
      <c r="G1506" s="145"/>
    </row>
    <row r="1507" spans="6:7" x14ac:dyDescent="0.55000000000000004">
      <c r="F1507" s="145"/>
      <c r="G1507" s="145"/>
    </row>
    <row r="1508" spans="6:7" x14ac:dyDescent="0.55000000000000004">
      <c r="F1508" s="145"/>
      <c r="G1508" s="145"/>
    </row>
    <row r="1509" spans="6:7" x14ac:dyDescent="0.55000000000000004">
      <c r="F1509" s="145"/>
      <c r="G1509" s="145"/>
    </row>
    <row r="1510" spans="6:7" x14ac:dyDescent="0.55000000000000004">
      <c r="F1510" s="145"/>
      <c r="G1510" s="145"/>
    </row>
    <row r="1511" spans="6:7" x14ac:dyDescent="0.55000000000000004">
      <c r="F1511" s="145"/>
      <c r="G1511" s="145"/>
    </row>
    <row r="1512" spans="6:7" x14ac:dyDescent="0.55000000000000004">
      <c r="F1512" s="145"/>
      <c r="G1512" s="145"/>
    </row>
    <row r="1513" spans="6:7" x14ac:dyDescent="0.55000000000000004">
      <c r="F1513" s="145"/>
      <c r="G1513" s="145"/>
    </row>
    <row r="1514" spans="6:7" x14ac:dyDescent="0.55000000000000004">
      <c r="F1514" s="145"/>
      <c r="G1514" s="145"/>
    </row>
    <row r="1515" spans="6:7" x14ac:dyDescent="0.55000000000000004">
      <c r="F1515" s="145"/>
      <c r="G1515" s="145"/>
    </row>
    <row r="1516" spans="6:7" x14ac:dyDescent="0.55000000000000004">
      <c r="F1516" s="145"/>
      <c r="G1516" s="145"/>
    </row>
    <row r="1517" spans="6:7" x14ac:dyDescent="0.55000000000000004">
      <c r="F1517" s="145"/>
      <c r="G1517" s="145"/>
    </row>
    <row r="1518" spans="6:7" x14ac:dyDescent="0.55000000000000004">
      <c r="F1518" s="145"/>
      <c r="G1518" s="145"/>
    </row>
    <row r="1519" spans="6:7" x14ac:dyDescent="0.55000000000000004">
      <c r="F1519" s="145"/>
      <c r="G1519" s="145"/>
    </row>
    <row r="1520" spans="6:7" x14ac:dyDescent="0.55000000000000004">
      <c r="F1520" s="145"/>
      <c r="G1520" s="145"/>
    </row>
    <row r="1521" spans="6:7" x14ac:dyDescent="0.55000000000000004">
      <c r="F1521" s="145"/>
      <c r="G1521" s="145"/>
    </row>
    <row r="1522" spans="6:7" x14ac:dyDescent="0.55000000000000004">
      <c r="F1522" s="145"/>
      <c r="G1522" s="145"/>
    </row>
    <row r="1523" spans="6:7" x14ac:dyDescent="0.55000000000000004">
      <c r="F1523" s="145"/>
      <c r="G1523" s="145"/>
    </row>
    <row r="1524" spans="6:7" x14ac:dyDescent="0.55000000000000004">
      <c r="F1524" s="145"/>
      <c r="G1524" s="145"/>
    </row>
    <row r="1525" spans="6:7" x14ac:dyDescent="0.55000000000000004">
      <c r="F1525" s="145"/>
      <c r="G1525" s="145"/>
    </row>
    <row r="1526" spans="6:7" x14ac:dyDescent="0.55000000000000004">
      <c r="F1526" s="145"/>
      <c r="G1526" s="145"/>
    </row>
    <row r="1527" spans="6:7" x14ac:dyDescent="0.55000000000000004">
      <c r="F1527" s="145"/>
      <c r="G1527" s="145"/>
    </row>
    <row r="1528" spans="6:7" x14ac:dyDescent="0.55000000000000004">
      <c r="F1528" s="145"/>
      <c r="G1528" s="145"/>
    </row>
    <row r="1529" spans="6:7" x14ac:dyDescent="0.55000000000000004">
      <c r="F1529" s="145"/>
      <c r="G1529" s="145"/>
    </row>
    <row r="1530" spans="6:7" x14ac:dyDescent="0.55000000000000004">
      <c r="F1530" s="145"/>
      <c r="G1530" s="145"/>
    </row>
    <row r="1531" spans="6:7" x14ac:dyDescent="0.55000000000000004">
      <c r="F1531" s="145"/>
      <c r="G1531" s="145"/>
    </row>
    <row r="1532" spans="6:7" x14ac:dyDescent="0.55000000000000004">
      <c r="F1532" s="145"/>
      <c r="G1532" s="145"/>
    </row>
    <row r="1533" spans="6:7" x14ac:dyDescent="0.55000000000000004">
      <c r="F1533" s="145"/>
      <c r="G1533" s="145"/>
    </row>
    <row r="1534" spans="6:7" x14ac:dyDescent="0.55000000000000004">
      <c r="F1534" s="145"/>
      <c r="G1534" s="145"/>
    </row>
    <row r="1535" spans="6:7" x14ac:dyDescent="0.55000000000000004">
      <c r="F1535" s="145"/>
      <c r="G1535" s="145"/>
    </row>
    <row r="1536" spans="6:7" x14ac:dyDescent="0.55000000000000004">
      <c r="F1536" s="145"/>
      <c r="G1536" s="145"/>
    </row>
    <row r="1537" spans="6:7" x14ac:dyDescent="0.55000000000000004">
      <c r="F1537" s="145"/>
      <c r="G1537" s="145"/>
    </row>
    <row r="1538" spans="6:7" x14ac:dyDescent="0.55000000000000004">
      <c r="F1538" s="145"/>
      <c r="G1538" s="145"/>
    </row>
    <row r="1539" spans="6:7" x14ac:dyDescent="0.55000000000000004">
      <c r="F1539" s="145"/>
      <c r="G1539" s="145"/>
    </row>
    <row r="1540" spans="6:7" x14ac:dyDescent="0.55000000000000004">
      <c r="F1540" s="145"/>
      <c r="G1540" s="145"/>
    </row>
    <row r="1541" spans="6:7" x14ac:dyDescent="0.55000000000000004">
      <c r="F1541" s="145"/>
      <c r="G1541" s="145"/>
    </row>
    <row r="1542" spans="6:7" x14ac:dyDescent="0.55000000000000004">
      <c r="F1542" s="145"/>
      <c r="G1542" s="145"/>
    </row>
    <row r="1543" spans="6:7" x14ac:dyDescent="0.55000000000000004">
      <c r="F1543" s="145"/>
      <c r="G1543" s="145"/>
    </row>
    <row r="1544" spans="6:7" x14ac:dyDescent="0.55000000000000004">
      <c r="F1544" s="145"/>
      <c r="G1544" s="145"/>
    </row>
    <row r="1545" spans="6:7" x14ac:dyDescent="0.55000000000000004">
      <c r="F1545" s="145"/>
      <c r="G1545" s="145"/>
    </row>
    <row r="1546" spans="6:7" x14ac:dyDescent="0.55000000000000004">
      <c r="F1546" s="145"/>
      <c r="G1546" s="145"/>
    </row>
    <row r="1547" spans="6:7" x14ac:dyDescent="0.55000000000000004">
      <c r="F1547" s="145"/>
      <c r="G1547" s="145"/>
    </row>
    <row r="1548" spans="6:7" x14ac:dyDescent="0.55000000000000004">
      <c r="F1548" s="145"/>
      <c r="G1548" s="145"/>
    </row>
    <row r="1549" spans="6:7" x14ac:dyDescent="0.55000000000000004">
      <c r="F1549" s="145"/>
      <c r="G1549" s="145"/>
    </row>
    <row r="1550" spans="6:7" x14ac:dyDescent="0.55000000000000004">
      <c r="F1550" s="145"/>
      <c r="G1550" s="145"/>
    </row>
    <row r="1551" spans="6:7" x14ac:dyDescent="0.55000000000000004">
      <c r="F1551" s="145"/>
      <c r="G1551" s="145"/>
    </row>
    <row r="1552" spans="6:7" x14ac:dyDescent="0.55000000000000004">
      <c r="F1552" s="145"/>
      <c r="G1552" s="145"/>
    </row>
    <row r="1553" spans="6:7" x14ac:dyDescent="0.55000000000000004">
      <c r="F1553" s="145"/>
      <c r="G1553" s="145"/>
    </row>
    <row r="1554" spans="6:7" x14ac:dyDescent="0.55000000000000004">
      <c r="F1554" s="145"/>
      <c r="G1554" s="145"/>
    </row>
    <row r="1555" spans="6:7" x14ac:dyDescent="0.55000000000000004">
      <c r="F1555" s="145"/>
      <c r="G1555" s="145"/>
    </row>
    <row r="1556" spans="6:7" x14ac:dyDescent="0.55000000000000004">
      <c r="F1556" s="145"/>
      <c r="G1556" s="145"/>
    </row>
    <row r="1557" spans="6:7" x14ac:dyDescent="0.55000000000000004">
      <c r="F1557" s="145"/>
      <c r="G1557" s="145"/>
    </row>
    <row r="1558" spans="6:7" x14ac:dyDescent="0.55000000000000004">
      <c r="F1558" s="145"/>
      <c r="G1558" s="145"/>
    </row>
    <row r="1559" spans="6:7" x14ac:dyDescent="0.55000000000000004">
      <c r="F1559" s="145"/>
      <c r="G1559" s="145"/>
    </row>
    <row r="1560" spans="6:7" x14ac:dyDescent="0.55000000000000004">
      <c r="F1560" s="145"/>
      <c r="G1560" s="145"/>
    </row>
    <row r="1561" spans="6:7" x14ac:dyDescent="0.55000000000000004">
      <c r="F1561" s="145"/>
      <c r="G1561" s="145"/>
    </row>
    <row r="1562" spans="6:7" x14ac:dyDescent="0.55000000000000004">
      <c r="F1562" s="145"/>
      <c r="G1562" s="145"/>
    </row>
    <row r="1563" spans="6:7" x14ac:dyDescent="0.55000000000000004">
      <c r="F1563" s="145"/>
      <c r="G1563" s="145"/>
    </row>
    <row r="1564" spans="6:7" x14ac:dyDescent="0.55000000000000004">
      <c r="F1564" s="145"/>
      <c r="G1564" s="145"/>
    </row>
    <row r="1565" spans="6:7" x14ac:dyDescent="0.55000000000000004">
      <c r="F1565" s="145"/>
      <c r="G1565" s="145"/>
    </row>
    <row r="1566" spans="6:7" x14ac:dyDescent="0.55000000000000004">
      <c r="F1566" s="145"/>
      <c r="G1566" s="145"/>
    </row>
    <row r="1567" spans="6:7" x14ac:dyDescent="0.55000000000000004">
      <c r="F1567" s="145"/>
      <c r="G1567" s="145"/>
    </row>
    <row r="1568" spans="6:7" x14ac:dyDescent="0.55000000000000004">
      <c r="F1568" s="145"/>
      <c r="G1568" s="145"/>
    </row>
    <row r="1569" spans="6:7" x14ac:dyDescent="0.55000000000000004">
      <c r="F1569" s="145"/>
      <c r="G1569" s="145"/>
    </row>
    <row r="1570" spans="6:7" x14ac:dyDescent="0.55000000000000004">
      <c r="F1570" s="145"/>
      <c r="G1570" s="145"/>
    </row>
    <row r="1571" spans="6:7" x14ac:dyDescent="0.55000000000000004">
      <c r="F1571" s="145"/>
      <c r="G1571" s="145"/>
    </row>
    <row r="1572" spans="6:7" x14ac:dyDescent="0.55000000000000004">
      <c r="F1572" s="145"/>
      <c r="G1572" s="145"/>
    </row>
    <row r="1573" spans="6:7" x14ac:dyDescent="0.55000000000000004">
      <c r="F1573" s="145"/>
      <c r="G1573" s="145"/>
    </row>
    <row r="1574" spans="6:7" x14ac:dyDescent="0.55000000000000004">
      <c r="F1574" s="145"/>
      <c r="G1574" s="145"/>
    </row>
    <row r="1575" spans="6:7" x14ac:dyDescent="0.55000000000000004">
      <c r="F1575" s="145"/>
      <c r="G1575" s="145"/>
    </row>
    <row r="1576" spans="6:7" x14ac:dyDescent="0.55000000000000004">
      <c r="F1576" s="145"/>
      <c r="G1576" s="145"/>
    </row>
    <row r="1577" spans="6:7" x14ac:dyDescent="0.55000000000000004">
      <c r="F1577" s="145"/>
      <c r="G1577" s="145"/>
    </row>
    <row r="1578" spans="6:7" x14ac:dyDescent="0.55000000000000004">
      <c r="F1578" s="145"/>
      <c r="G1578" s="145"/>
    </row>
    <row r="1579" spans="6:7" x14ac:dyDescent="0.55000000000000004">
      <c r="F1579" s="145"/>
      <c r="G1579" s="145"/>
    </row>
    <row r="1580" spans="6:7" x14ac:dyDescent="0.55000000000000004">
      <c r="F1580" s="145"/>
      <c r="G1580" s="145"/>
    </row>
    <row r="1581" spans="6:7" x14ac:dyDescent="0.55000000000000004">
      <c r="F1581" s="145"/>
      <c r="G1581" s="145"/>
    </row>
    <row r="1582" spans="6:7" x14ac:dyDescent="0.55000000000000004">
      <c r="F1582" s="145"/>
      <c r="G1582" s="145"/>
    </row>
    <row r="1583" spans="6:7" x14ac:dyDescent="0.55000000000000004">
      <c r="F1583" s="145"/>
      <c r="G1583" s="145"/>
    </row>
    <row r="1584" spans="6:7" x14ac:dyDescent="0.55000000000000004">
      <c r="F1584" s="145"/>
      <c r="G1584" s="145"/>
    </row>
    <row r="1585" spans="6:7" x14ac:dyDescent="0.55000000000000004">
      <c r="F1585" s="145"/>
      <c r="G1585" s="145"/>
    </row>
    <row r="1586" spans="6:7" x14ac:dyDescent="0.55000000000000004">
      <c r="F1586" s="145"/>
      <c r="G1586" s="145"/>
    </row>
    <row r="1587" spans="6:7" x14ac:dyDescent="0.55000000000000004">
      <c r="F1587" s="145"/>
      <c r="G1587" s="145"/>
    </row>
    <row r="1588" spans="6:7" x14ac:dyDescent="0.55000000000000004">
      <c r="F1588" s="145"/>
      <c r="G1588" s="145"/>
    </row>
    <row r="1589" spans="6:7" x14ac:dyDescent="0.55000000000000004">
      <c r="F1589" s="145"/>
      <c r="G1589" s="145"/>
    </row>
    <row r="1590" spans="6:7" x14ac:dyDescent="0.55000000000000004">
      <c r="F1590" s="145"/>
      <c r="G1590" s="145"/>
    </row>
    <row r="1591" spans="6:7" x14ac:dyDescent="0.55000000000000004">
      <c r="F1591" s="145"/>
      <c r="G1591" s="145"/>
    </row>
    <row r="1592" spans="6:7" x14ac:dyDescent="0.55000000000000004">
      <c r="F1592" s="145"/>
      <c r="G1592" s="145"/>
    </row>
    <row r="1593" spans="6:7" x14ac:dyDescent="0.55000000000000004">
      <c r="F1593" s="145"/>
      <c r="G1593" s="145"/>
    </row>
    <row r="1594" spans="6:7" x14ac:dyDescent="0.55000000000000004">
      <c r="F1594" s="145"/>
      <c r="G1594" s="145"/>
    </row>
    <row r="1595" spans="6:7" x14ac:dyDescent="0.55000000000000004">
      <c r="F1595" s="145"/>
      <c r="G1595" s="145"/>
    </row>
    <row r="1596" spans="6:7" x14ac:dyDescent="0.55000000000000004">
      <c r="F1596" s="145"/>
      <c r="G1596" s="145"/>
    </row>
    <row r="1597" spans="6:7" x14ac:dyDescent="0.55000000000000004">
      <c r="F1597" s="145"/>
      <c r="G1597" s="145"/>
    </row>
    <row r="1598" spans="6:7" x14ac:dyDescent="0.55000000000000004">
      <c r="F1598" s="145"/>
      <c r="G1598" s="145"/>
    </row>
    <row r="1599" spans="6:7" x14ac:dyDescent="0.55000000000000004">
      <c r="F1599" s="145"/>
      <c r="G1599" s="145"/>
    </row>
    <row r="1600" spans="6:7" x14ac:dyDescent="0.55000000000000004">
      <c r="F1600" s="145"/>
      <c r="G1600" s="145"/>
    </row>
    <row r="1601" spans="6:7" x14ac:dyDescent="0.55000000000000004">
      <c r="F1601" s="145"/>
      <c r="G1601" s="145"/>
    </row>
    <row r="1602" spans="6:7" x14ac:dyDescent="0.55000000000000004">
      <c r="F1602" s="145"/>
      <c r="G1602" s="145"/>
    </row>
    <row r="1603" spans="6:7" x14ac:dyDescent="0.55000000000000004">
      <c r="F1603" s="145"/>
      <c r="G1603" s="145"/>
    </row>
    <row r="1604" spans="6:7" x14ac:dyDescent="0.55000000000000004">
      <c r="F1604" s="145"/>
      <c r="G1604" s="145"/>
    </row>
    <row r="1605" spans="6:7" x14ac:dyDescent="0.55000000000000004">
      <c r="F1605" s="145"/>
      <c r="G1605" s="145"/>
    </row>
    <row r="1606" spans="6:7" x14ac:dyDescent="0.55000000000000004">
      <c r="F1606" s="145"/>
      <c r="G1606" s="145"/>
    </row>
    <row r="1607" spans="6:7" x14ac:dyDescent="0.55000000000000004">
      <c r="F1607" s="145"/>
      <c r="G1607" s="145"/>
    </row>
    <row r="1608" spans="6:7" x14ac:dyDescent="0.55000000000000004">
      <c r="F1608" s="145"/>
      <c r="G1608" s="145"/>
    </row>
    <row r="1609" spans="6:7" x14ac:dyDescent="0.55000000000000004">
      <c r="F1609" s="145"/>
      <c r="G1609" s="145"/>
    </row>
    <row r="1610" spans="6:7" x14ac:dyDescent="0.55000000000000004">
      <c r="F1610" s="145"/>
      <c r="G1610" s="145"/>
    </row>
    <row r="1611" spans="6:7" x14ac:dyDescent="0.55000000000000004">
      <c r="F1611" s="145"/>
      <c r="G1611" s="145"/>
    </row>
    <row r="1612" spans="6:7" x14ac:dyDescent="0.55000000000000004">
      <c r="F1612" s="145"/>
      <c r="G1612" s="145"/>
    </row>
    <row r="1613" spans="6:7" x14ac:dyDescent="0.55000000000000004">
      <c r="F1613" s="145"/>
      <c r="G1613" s="145"/>
    </row>
    <row r="1614" spans="6:7" x14ac:dyDescent="0.55000000000000004">
      <c r="F1614" s="145"/>
      <c r="G1614" s="145"/>
    </row>
    <row r="1615" spans="6:7" x14ac:dyDescent="0.55000000000000004">
      <c r="F1615" s="145"/>
      <c r="G1615" s="145"/>
    </row>
    <row r="1616" spans="6:7" x14ac:dyDescent="0.55000000000000004">
      <c r="F1616" s="145"/>
      <c r="G1616" s="145"/>
    </row>
    <row r="1617" spans="6:7" x14ac:dyDescent="0.55000000000000004">
      <c r="F1617" s="145"/>
      <c r="G1617" s="145"/>
    </row>
    <row r="1618" spans="6:7" x14ac:dyDescent="0.55000000000000004">
      <c r="F1618" s="145"/>
      <c r="G1618" s="145"/>
    </row>
    <row r="1619" spans="6:7" x14ac:dyDescent="0.55000000000000004">
      <c r="F1619" s="145"/>
      <c r="G1619" s="145"/>
    </row>
    <row r="1620" spans="6:7" x14ac:dyDescent="0.55000000000000004">
      <c r="F1620" s="145"/>
      <c r="G1620" s="145"/>
    </row>
    <row r="1621" spans="6:7" x14ac:dyDescent="0.55000000000000004">
      <c r="F1621" s="145"/>
      <c r="G1621" s="145"/>
    </row>
    <row r="1622" spans="6:7" x14ac:dyDescent="0.55000000000000004">
      <c r="F1622" s="145"/>
      <c r="G1622" s="145"/>
    </row>
    <row r="1623" spans="6:7" x14ac:dyDescent="0.55000000000000004">
      <c r="F1623" s="145"/>
      <c r="G1623" s="145"/>
    </row>
    <row r="1624" spans="6:7" x14ac:dyDescent="0.55000000000000004">
      <c r="F1624" s="145"/>
      <c r="G1624" s="145"/>
    </row>
    <row r="1625" spans="6:7" x14ac:dyDescent="0.55000000000000004">
      <c r="F1625" s="145"/>
      <c r="G1625" s="145"/>
    </row>
    <row r="1626" spans="6:7" x14ac:dyDescent="0.55000000000000004">
      <c r="F1626" s="145"/>
      <c r="G1626" s="145"/>
    </row>
    <row r="1627" spans="6:7" x14ac:dyDescent="0.55000000000000004">
      <c r="F1627" s="145"/>
      <c r="G1627" s="145"/>
    </row>
    <row r="1628" spans="6:7" x14ac:dyDescent="0.55000000000000004">
      <c r="F1628" s="145"/>
      <c r="G1628" s="145"/>
    </row>
    <row r="1629" spans="6:7" x14ac:dyDescent="0.55000000000000004">
      <c r="F1629" s="145"/>
      <c r="G1629" s="145"/>
    </row>
    <row r="1630" spans="6:7" x14ac:dyDescent="0.55000000000000004">
      <c r="F1630" s="145"/>
      <c r="G1630" s="145"/>
    </row>
    <row r="1631" spans="6:7" x14ac:dyDescent="0.55000000000000004">
      <c r="F1631" s="145"/>
      <c r="G1631" s="145"/>
    </row>
    <row r="1632" spans="6:7" x14ac:dyDescent="0.55000000000000004">
      <c r="F1632" s="145"/>
      <c r="G1632" s="145"/>
    </row>
    <row r="1633" spans="6:7" x14ac:dyDescent="0.55000000000000004">
      <c r="F1633" s="145"/>
      <c r="G1633" s="145"/>
    </row>
    <row r="1634" spans="6:7" x14ac:dyDescent="0.55000000000000004">
      <c r="F1634" s="145"/>
      <c r="G1634" s="145"/>
    </row>
    <row r="1635" spans="6:7" x14ac:dyDescent="0.55000000000000004">
      <c r="F1635" s="145"/>
      <c r="G1635" s="145"/>
    </row>
    <row r="1636" spans="6:7" x14ac:dyDescent="0.55000000000000004">
      <c r="F1636" s="145"/>
      <c r="G1636" s="145"/>
    </row>
    <row r="1637" spans="6:7" x14ac:dyDescent="0.55000000000000004">
      <c r="F1637" s="145"/>
      <c r="G1637" s="145"/>
    </row>
    <row r="1638" spans="6:7" x14ac:dyDescent="0.55000000000000004">
      <c r="F1638" s="145"/>
      <c r="G1638" s="145"/>
    </row>
    <row r="1639" spans="6:7" x14ac:dyDescent="0.55000000000000004">
      <c r="F1639" s="145"/>
      <c r="G1639" s="145"/>
    </row>
    <row r="1640" spans="6:7" x14ac:dyDescent="0.55000000000000004">
      <c r="F1640" s="145"/>
      <c r="G1640" s="145"/>
    </row>
    <row r="1641" spans="6:7" x14ac:dyDescent="0.55000000000000004">
      <c r="F1641" s="145"/>
      <c r="G1641" s="145"/>
    </row>
    <row r="1642" spans="6:7" x14ac:dyDescent="0.55000000000000004">
      <c r="F1642" s="145"/>
      <c r="G1642" s="145"/>
    </row>
    <row r="1643" spans="6:7" x14ac:dyDescent="0.55000000000000004">
      <c r="F1643" s="145"/>
      <c r="G1643" s="145"/>
    </row>
    <row r="1644" spans="6:7" x14ac:dyDescent="0.55000000000000004">
      <c r="F1644" s="145"/>
      <c r="G1644" s="145"/>
    </row>
    <row r="1645" spans="6:7" x14ac:dyDescent="0.55000000000000004">
      <c r="F1645" s="145"/>
      <c r="G1645" s="145"/>
    </row>
    <row r="1646" spans="6:7" x14ac:dyDescent="0.55000000000000004">
      <c r="F1646" s="145"/>
      <c r="G1646" s="145"/>
    </row>
    <row r="1647" spans="6:7" x14ac:dyDescent="0.55000000000000004">
      <c r="F1647" s="145"/>
      <c r="G1647" s="145"/>
    </row>
    <row r="1648" spans="6:7" x14ac:dyDescent="0.55000000000000004">
      <c r="F1648" s="145"/>
      <c r="G1648" s="145"/>
    </row>
    <row r="1649" spans="6:7" x14ac:dyDescent="0.55000000000000004">
      <c r="F1649" s="145"/>
      <c r="G1649" s="145"/>
    </row>
    <row r="1650" spans="6:7" x14ac:dyDescent="0.55000000000000004">
      <c r="F1650" s="145"/>
      <c r="G1650" s="145"/>
    </row>
    <row r="1651" spans="6:7" x14ac:dyDescent="0.55000000000000004">
      <c r="F1651" s="145"/>
      <c r="G1651" s="145"/>
    </row>
    <row r="1652" spans="6:7" x14ac:dyDescent="0.55000000000000004">
      <c r="F1652" s="145"/>
      <c r="G1652" s="145"/>
    </row>
    <row r="1653" spans="6:7" x14ac:dyDescent="0.55000000000000004">
      <c r="F1653" s="145"/>
      <c r="G1653" s="145"/>
    </row>
    <row r="1654" spans="6:7" x14ac:dyDescent="0.55000000000000004">
      <c r="F1654" s="145"/>
      <c r="G1654" s="145"/>
    </row>
    <row r="1655" spans="6:7" x14ac:dyDescent="0.55000000000000004">
      <c r="F1655" s="145"/>
      <c r="G1655" s="145"/>
    </row>
    <row r="1656" spans="6:7" x14ac:dyDescent="0.55000000000000004">
      <c r="F1656" s="145"/>
      <c r="G1656" s="145"/>
    </row>
    <row r="1657" spans="6:7" x14ac:dyDescent="0.55000000000000004">
      <c r="F1657" s="145"/>
      <c r="G1657" s="145"/>
    </row>
    <row r="1658" spans="6:7" x14ac:dyDescent="0.55000000000000004">
      <c r="F1658" s="145"/>
      <c r="G1658" s="145"/>
    </row>
    <row r="1659" spans="6:7" x14ac:dyDescent="0.55000000000000004">
      <c r="F1659" s="145"/>
      <c r="G1659" s="145"/>
    </row>
    <row r="1660" spans="6:7" x14ac:dyDescent="0.55000000000000004">
      <c r="F1660" s="145"/>
      <c r="G1660" s="145"/>
    </row>
    <row r="1661" spans="6:7" x14ac:dyDescent="0.55000000000000004">
      <c r="F1661" s="145"/>
      <c r="G1661" s="145"/>
    </row>
    <row r="1662" spans="6:7" x14ac:dyDescent="0.55000000000000004">
      <c r="F1662" s="145"/>
      <c r="G1662" s="145"/>
    </row>
    <row r="1663" spans="6:7" x14ac:dyDescent="0.55000000000000004">
      <c r="F1663" s="145"/>
      <c r="G1663" s="145"/>
    </row>
    <row r="1664" spans="6:7" x14ac:dyDescent="0.55000000000000004">
      <c r="F1664" s="145"/>
      <c r="G1664" s="145"/>
    </row>
    <row r="1665" spans="6:7" x14ac:dyDescent="0.55000000000000004">
      <c r="F1665" s="145"/>
      <c r="G1665" s="145"/>
    </row>
    <row r="1666" spans="6:7" x14ac:dyDescent="0.55000000000000004">
      <c r="F1666" s="145"/>
      <c r="G1666" s="145"/>
    </row>
    <row r="1667" spans="6:7" x14ac:dyDescent="0.55000000000000004">
      <c r="F1667" s="145"/>
      <c r="G1667" s="145"/>
    </row>
    <row r="1668" spans="6:7" x14ac:dyDescent="0.55000000000000004">
      <c r="F1668" s="145"/>
      <c r="G1668" s="145"/>
    </row>
    <row r="1669" spans="6:7" x14ac:dyDescent="0.55000000000000004">
      <c r="F1669" s="145"/>
      <c r="G1669" s="145"/>
    </row>
    <row r="1670" spans="6:7" x14ac:dyDescent="0.55000000000000004">
      <c r="F1670" s="145"/>
      <c r="G1670" s="145"/>
    </row>
    <row r="1671" spans="6:7" x14ac:dyDescent="0.55000000000000004">
      <c r="F1671" s="145"/>
      <c r="G1671" s="145"/>
    </row>
    <row r="1672" spans="6:7" x14ac:dyDescent="0.55000000000000004">
      <c r="F1672" s="145"/>
      <c r="G1672" s="145"/>
    </row>
    <row r="1673" spans="6:7" x14ac:dyDescent="0.55000000000000004">
      <c r="F1673" s="145"/>
      <c r="G1673" s="145"/>
    </row>
    <row r="1674" spans="6:7" x14ac:dyDescent="0.55000000000000004">
      <c r="F1674" s="145"/>
      <c r="G1674" s="145"/>
    </row>
    <row r="1675" spans="6:7" x14ac:dyDescent="0.55000000000000004">
      <c r="F1675" s="145"/>
      <c r="G1675" s="145"/>
    </row>
    <row r="1676" spans="6:7" x14ac:dyDescent="0.55000000000000004">
      <c r="F1676" s="145"/>
      <c r="G1676" s="145"/>
    </row>
    <row r="1677" spans="6:7" x14ac:dyDescent="0.55000000000000004">
      <c r="F1677" s="145"/>
      <c r="G1677" s="145"/>
    </row>
    <row r="1678" spans="6:7" x14ac:dyDescent="0.55000000000000004">
      <c r="F1678" s="145"/>
      <c r="G1678" s="145"/>
    </row>
    <row r="1679" spans="6:7" x14ac:dyDescent="0.55000000000000004">
      <c r="F1679" s="145"/>
      <c r="G1679" s="145"/>
    </row>
    <row r="1680" spans="6:7" x14ac:dyDescent="0.55000000000000004">
      <c r="F1680" s="145"/>
      <c r="G1680" s="145"/>
    </row>
    <row r="1681" spans="6:7" x14ac:dyDescent="0.55000000000000004">
      <c r="F1681" s="145"/>
      <c r="G1681" s="145"/>
    </row>
    <row r="1682" spans="6:7" x14ac:dyDescent="0.55000000000000004">
      <c r="F1682" s="145"/>
      <c r="G1682" s="145"/>
    </row>
    <row r="1683" spans="6:7" x14ac:dyDescent="0.55000000000000004">
      <c r="F1683" s="145"/>
      <c r="G1683" s="145"/>
    </row>
    <row r="1684" spans="6:7" x14ac:dyDescent="0.55000000000000004">
      <c r="F1684" s="145"/>
      <c r="G1684" s="145"/>
    </row>
    <row r="1685" spans="6:7" x14ac:dyDescent="0.55000000000000004">
      <c r="F1685" s="145"/>
      <c r="G1685" s="145"/>
    </row>
    <row r="1686" spans="6:7" x14ac:dyDescent="0.55000000000000004">
      <c r="F1686" s="145"/>
      <c r="G1686" s="145"/>
    </row>
    <row r="1687" spans="6:7" x14ac:dyDescent="0.55000000000000004">
      <c r="F1687" s="145"/>
      <c r="G1687" s="145"/>
    </row>
    <row r="1688" spans="6:7" x14ac:dyDescent="0.55000000000000004">
      <c r="F1688" s="145"/>
      <c r="G1688" s="145"/>
    </row>
    <row r="1689" spans="6:7" x14ac:dyDescent="0.55000000000000004">
      <c r="F1689" s="145"/>
      <c r="G1689" s="145"/>
    </row>
    <row r="1690" spans="6:7" x14ac:dyDescent="0.55000000000000004">
      <c r="F1690" s="145"/>
      <c r="G1690" s="145"/>
    </row>
    <row r="1691" spans="6:7" x14ac:dyDescent="0.55000000000000004">
      <c r="F1691" s="145"/>
      <c r="G1691" s="145"/>
    </row>
    <row r="1692" spans="6:7" x14ac:dyDescent="0.55000000000000004">
      <c r="F1692" s="145"/>
      <c r="G1692" s="145"/>
    </row>
    <row r="1693" spans="6:7" x14ac:dyDescent="0.55000000000000004">
      <c r="F1693" s="145"/>
      <c r="G1693" s="145"/>
    </row>
    <row r="1694" spans="6:7" x14ac:dyDescent="0.55000000000000004">
      <c r="F1694" s="145"/>
      <c r="G1694" s="145"/>
    </row>
    <row r="1695" spans="6:7" x14ac:dyDescent="0.55000000000000004">
      <c r="F1695" s="145"/>
      <c r="G1695" s="145"/>
    </row>
    <row r="1696" spans="6:7" x14ac:dyDescent="0.55000000000000004">
      <c r="F1696" s="145"/>
      <c r="G1696" s="145"/>
    </row>
    <row r="1697" spans="6:7" x14ac:dyDescent="0.55000000000000004">
      <c r="F1697" s="145"/>
      <c r="G1697" s="145"/>
    </row>
    <row r="1698" spans="6:7" x14ac:dyDescent="0.55000000000000004">
      <c r="F1698" s="145"/>
      <c r="G1698" s="145"/>
    </row>
    <row r="1699" spans="6:7" x14ac:dyDescent="0.55000000000000004">
      <c r="F1699" s="145"/>
      <c r="G1699" s="145"/>
    </row>
    <row r="1700" spans="6:7" x14ac:dyDescent="0.55000000000000004">
      <c r="F1700" s="145"/>
      <c r="G1700" s="145"/>
    </row>
    <row r="1701" spans="6:7" x14ac:dyDescent="0.55000000000000004">
      <c r="F1701" s="145"/>
      <c r="G1701" s="145"/>
    </row>
    <row r="1702" spans="6:7" x14ac:dyDescent="0.55000000000000004">
      <c r="F1702" s="145"/>
      <c r="G1702" s="145"/>
    </row>
    <row r="1703" spans="6:7" x14ac:dyDescent="0.55000000000000004">
      <c r="F1703" s="145"/>
      <c r="G1703" s="145"/>
    </row>
    <row r="1704" spans="6:7" x14ac:dyDescent="0.55000000000000004">
      <c r="F1704" s="145"/>
      <c r="G1704" s="145"/>
    </row>
    <row r="1705" spans="6:7" x14ac:dyDescent="0.55000000000000004">
      <c r="F1705" s="145"/>
      <c r="G1705" s="145"/>
    </row>
    <row r="1706" spans="6:7" x14ac:dyDescent="0.55000000000000004">
      <c r="F1706" s="145"/>
      <c r="G1706" s="145"/>
    </row>
    <row r="1707" spans="6:7" x14ac:dyDescent="0.55000000000000004">
      <c r="F1707" s="145"/>
      <c r="G1707" s="145"/>
    </row>
    <row r="1708" spans="6:7" x14ac:dyDescent="0.55000000000000004">
      <c r="F1708" s="145"/>
      <c r="G1708" s="145"/>
    </row>
    <row r="1709" spans="6:7" x14ac:dyDescent="0.55000000000000004">
      <c r="F1709" s="145"/>
      <c r="G1709" s="145"/>
    </row>
    <row r="1710" spans="6:7" x14ac:dyDescent="0.55000000000000004">
      <c r="F1710" s="145"/>
      <c r="G1710" s="145"/>
    </row>
    <row r="1711" spans="6:7" x14ac:dyDescent="0.55000000000000004">
      <c r="F1711" s="145"/>
      <c r="G1711" s="145"/>
    </row>
    <row r="1712" spans="6:7" x14ac:dyDescent="0.55000000000000004">
      <c r="F1712" s="145"/>
      <c r="G1712" s="145"/>
    </row>
    <row r="1713" spans="6:7" x14ac:dyDescent="0.55000000000000004">
      <c r="F1713" s="145"/>
      <c r="G1713" s="145"/>
    </row>
    <row r="1714" spans="6:7" x14ac:dyDescent="0.55000000000000004">
      <c r="F1714" s="145"/>
      <c r="G1714" s="145"/>
    </row>
    <row r="1715" spans="6:7" x14ac:dyDescent="0.55000000000000004">
      <c r="F1715" s="145"/>
      <c r="G1715" s="145"/>
    </row>
    <row r="1716" spans="6:7" x14ac:dyDescent="0.55000000000000004">
      <c r="F1716" s="145"/>
      <c r="G1716" s="145"/>
    </row>
    <row r="1717" spans="6:7" x14ac:dyDescent="0.55000000000000004">
      <c r="F1717" s="145"/>
      <c r="G1717" s="145"/>
    </row>
    <row r="1718" spans="6:7" x14ac:dyDescent="0.55000000000000004">
      <c r="F1718" s="145"/>
      <c r="G1718" s="145"/>
    </row>
    <row r="1719" spans="6:7" x14ac:dyDescent="0.55000000000000004">
      <c r="F1719" s="145"/>
      <c r="G1719" s="145"/>
    </row>
    <row r="1720" spans="6:7" x14ac:dyDescent="0.55000000000000004">
      <c r="F1720" s="145"/>
      <c r="G1720" s="145"/>
    </row>
    <row r="1721" spans="6:7" x14ac:dyDescent="0.55000000000000004">
      <c r="F1721" s="145"/>
      <c r="G1721" s="145"/>
    </row>
    <row r="1722" spans="6:7" x14ac:dyDescent="0.55000000000000004">
      <c r="F1722" s="145"/>
      <c r="G1722" s="145"/>
    </row>
    <row r="1723" spans="6:7" x14ac:dyDescent="0.55000000000000004">
      <c r="F1723" s="145"/>
      <c r="G1723" s="145"/>
    </row>
    <row r="1724" spans="6:7" x14ac:dyDescent="0.55000000000000004">
      <c r="F1724" s="145"/>
      <c r="G1724" s="145"/>
    </row>
    <row r="1725" spans="6:7" x14ac:dyDescent="0.55000000000000004">
      <c r="F1725" s="145"/>
      <c r="G1725" s="145"/>
    </row>
    <row r="1726" spans="6:7" x14ac:dyDescent="0.55000000000000004">
      <c r="F1726" s="145"/>
      <c r="G1726" s="145"/>
    </row>
    <row r="1727" spans="6:7" x14ac:dyDescent="0.55000000000000004">
      <c r="F1727" s="145"/>
      <c r="G1727" s="145"/>
    </row>
    <row r="1728" spans="6:7" x14ac:dyDescent="0.55000000000000004">
      <c r="F1728" s="145"/>
      <c r="G1728" s="145"/>
    </row>
    <row r="1729" spans="6:7" x14ac:dyDescent="0.55000000000000004">
      <c r="F1729" s="145"/>
      <c r="G1729" s="145"/>
    </row>
    <row r="1730" spans="6:7" x14ac:dyDescent="0.55000000000000004">
      <c r="F1730" s="145"/>
      <c r="G1730" s="145"/>
    </row>
    <row r="1731" spans="6:7" x14ac:dyDescent="0.55000000000000004">
      <c r="F1731" s="145"/>
      <c r="G1731" s="145"/>
    </row>
    <row r="1732" spans="6:7" x14ac:dyDescent="0.55000000000000004">
      <c r="F1732" s="145"/>
      <c r="G1732" s="145"/>
    </row>
    <row r="1733" spans="6:7" x14ac:dyDescent="0.55000000000000004">
      <c r="F1733" s="145"/>
      <c r="G1733" s="145"/>
    </row>
    <row r="1734" spans="6:7" x14ac:dyDescent="0.55000000000000004">
      <c r="F1734" s="145"/>
      <c r="G1734" s="145"/>
    </row>
    <row r="1735" spans="6:7" x14ac:dyDescent="0.55000000000000004">
      <c r="F1735" s="145"/>
      <c r="G1735" s="145"/>
    </row>
    <row r="1736" spans="6:7" x14ac:dyDescent="0.55000000000000004">
      <c r="F1736" s="145"/>
      <c r="G1736" s="145"/>
    </row>
    <row r="1737" spans="6:7" x14ac:dyDescent="0.55000000000000004">
      <c r="F1737" s="145"/>
      <c r="G1737" s="145"/>
    </row>
    <row r="1738" spans="6:7" x14ac:dyDescent="0.55000000000000004">
      <c r="F1738" s="145"/>
      <c r="G1738" s="145"/>
    </row>
    <row r="1739" spans="6:7" x14ac:dyDescent="0.55000000000000004">
      <c r="F1739" s="145"/>
      <c r="G1739" s="145"/>
    </row>
    <row r="1740" spans="6:7" x14ac:dyDescent="0.55000000000000004">
      <c r="F1740" s="145"/>
      <c r="G1740" s="145"/>
    </row>
    <row r="1741" spans="6:7" x14ac:dyDescent="0.55000000000000004">
      <c r="F1741" s="145"/>
      <c r="G1741" s="145"/>
    </row>
    <row r="1742" spans="6:7" x14ac:dyDescent="0.55000000000000004">
      <c r="F1742" s="145"/>
      <c r="G1742" s="145"/>
    </row>
    <row r="1743" spans="6:7" x14ac:dyDescent="0.55000000000000004">
      <c r="F1743" s="145"/>
      <c r="G1743" s="145"/>
    </row>
    <row r="1744" spans="6:7" x14ac:dyDescent="0.55000000000000004">
      <c r="F1744" s="145"/>
      <c r="G1744" s="145"/>
    </row>
    <row r="1745" spans="6:7" x14ac:dyDescent="0.55000000000000004">
      <c r="F1745" s="145"/>
      <c r="G1745" s="145"/>
    </row>
    <row r="1746" spans="6:7" x14ac:dyDescent="0.55000000000000004">
      <c r="F1746" s="145"/>
      <c r="G1746" s="145"/>
    </row>
    <row r="1747" spans="6:7" x14ac:dyDescent="0.55000000000000004">
      <c r="F1747" s="145"/>
      <c r="G1747" s="145"/>
    </row>
    <row r="1748" spans="6:7" x14ac:dyDescent="0.55000000000000004">
      <c r="F1748" s="145"/>
      <c r="G1748" s="145"/>
    </row>
    <row r="1749" spans="6:7" x14ac:dyDescent="0.55000000000000004">
      <c r="F1749" s="145"/>
      <c r="G1749" s="145"/>
    </row>
    <row r="1750" spans="6:7" x14ac:dyDescent="0.55000000000000004">
      <c r="F1750" s="145"/>
      <c r="G1750" s="145"/>
    </row>
    <row r="1751" spans="6:7" x14ac:dyDescent="0.55000000000000004">
      <c r="F1751" s="145"/>
      <c r="G1751" s="145"/>
    </row>
    <row r="1752" spans="6:7" x14ac:dyDescent="0.55000000000000004">
      <c r="F1752" s="145"/>
      <c r="G1752" s="145"/>
    </row>
    <row r="1753" spans="6:7" x14ac:dyDescent="0.55000000000000004">
      <c r="F1753" s="145"/>
      <c r="G1753" s="145"/>
    </row>
    <row r="1754" spans="6:7" x14ac:dyDescent="0.55000000000000004">
      <c r="F1754" s="145"/>
      <c r="G1754" s="145"/>
    </row>
    <row r="1755" spans="6:7" x14ac:dyDescent="0.55000000000000004">
      <c r="F1755" s="145"/>
      <c r="G1755" s="145"/>
    </row>
    <row r="1756" spans="6:7" x14ac:dyDescent="0.55000000000000004">
      <c r="F1756" s="145"/>
      <c r="G1756" s="145"/>
    </row>
    <row r="1757" spans="6:7" x14ac:dyDescent="0.55000000000000004">
      <c r="F1757" s="145"/>
      <c r="G1757" s="145"/>
    </row>
    <row r="1758" spans="6:7" x14ac:dyDescent="0.55000000000000004">
      <c r="F1758" s="145"/>
      <c r="G1758" s="145"/>
    </row>
    <row r="1759" spans="6:7" x14ac:dyDescent="0.55000000000000004">
      <c r="F1759" s="145"/>
      <c r="G1759" s="145"/>
    </row>
    <row r="1760" spans="6:7" x14ac:dyDescent="0.55000000000000004">
      <c r="F1760" s="145"/>
      <c r="G1760" s="145"/>
    </row>
    <row r="1761" spans="6:7" x14ac:dyDescent="0.55000000000000004">
      <c r="F1761" s="145"/>
      <c r="G1761" s="145"/>
    </row>
    <row r="1762" spans="6:7" x14ac:dyDescent="0.55000000000000004">
      <c r="F1762" s="145"/>
      <c r="G1762" s="145"/>
    </row>
    <row r="1763" spans="6:7" x14ac:dyDescent="0.55000000000000004">
      <c r="F1763" s="145"/>
      <c r="G1763" s="145"/>
    </row>
    <row r="1764" spans="6:7" x14ac:dyDescent="0.55000000000000004">
      <c r="F1764" s="145"/>
      <c r="G1764" s="145"/>
    </row>
    <row r="1765" spans="6:7" x14ac:dyDescent="0.55000000000000004">
      <c r="F1765" s="145"/>
      <c r="G1765" s="145"/>
    </row>
    <row r="1766" spans="6:7" x14ac:dyDescent="0.55000000000000004">
      <c r="F1766" s="145"/>
      <c r="G1766" s="145"/>
    </row>
    <row r="1767" spans="6:7" x14ac:dyDescent="0.55000000000000004">
      <c r="F1767" s="145"/>
      <c r="G1767" s="145"/>
    </row>
    <row r="1768" spans="6:7" x14ac:dyDescent="0.55000000000000004">
      <c r="F1768" s="145"/>
      <c r="G1768" s="145"/>
    </row>
    <row r="1769" spans="6:7" x14ac:dyDescent="0.55000000000000004">
      <c r="F1769" s="145"/>
      <c r="G1769" s="145"/>
    </row>
    <row r="1770" spans="6:7" x14ac:dyDescent="0.55000000000000004">
      <c r="F1770" s="145"/>
      <c r="G1770" s="145"/>
    </row>
    <row r="1771" spans="6:7" x14ac:dyDescent="0.55000000000000004">
      <c r="F1771" s="145"/>
      <c r="G1771" s="145"/>
    </row>
    <row r="1772" spans="6:7" x14ac:dyDescent="0.55000000000000004">
      <c r="F1772" s="145"/>
      <c r="G1772" s="145"/>
    </row>
    <row r="1773" spans="6:7" x14ac:dyDescent="0.55000000000000004">
      <c r="F1773" s="145"/>
      <c r="G1773" s="145"/>
    </row>
    <row r="1774" spans="6:7" x14ac:dyDescent="0.55000000000000004">
      <c r="F1774" s="145"/>
      <c r="G1774" s="145"/>
    </row>
    <row r="1775" spans="6:7" x14ac:dyDescent="0.55000000000000004">
      <c r="F1775" s="145"/>
      <c r="G1775" s="145"/>
    </row>
    <row r="1776" spans="6:7" x14ac:dyDescent="0.55000000000000004">
      <c r="F1776" s="145"/>
      <c r="G1776" s="145"/>
    </row>
    <row r="1777" spans="6:7" x14ac:dyDescent="0.55000000000000004">
      <c r="F1777" s="145"/>
      <c r="G1777" s="145"/>
    </row>
    <row r="1778" spans="6:7" x14ac:dyDescent="0.55000000000000004">
      <c r="F1778" s="145"/>
      <c r="G1778" s="145"/>
    </row>
    <row r="1779" spans="6:7" x14ac:dyDescent="0.55000000000000004">
      <c r="F1779" s="145"/>
      <c r="G1779" s="145"/>
    </row>
    <row r="1780" spans="6:7" x14ac:dyDescent="0.55000000000000004">
      <c r="F1780" s="145"/>
      <c r="G1780" s="145"/>
    </row>
    <row r="1781" spans="6:7" x14ac:dyDescent="0.55000000000000004">
      <c r="F1781" s="145"/>
      <c r="G1781" s="145"/>
    </row>
    <row r="1782" spans="6:7" x14ac:dyDescent="0.55000000000000004">
      <c r="F1782" s="145"/>
      <c r="G1782" s="145"/>
    </row>
    <row r="1783" spans="6:7" x14ac:dyDescent="0.55000000000000004">
      <c r="F1783" s="145"/>
      <c r="G1783" s="145"/>
    </row>
    <row r="1784" spans="6:7" x14ac:dyDescent="0.55000000000000004">
      <c r="F1784" s="145"/>
      <c r="G1784" s="145"/>
    </row>
    <row r="1785" spans="6:7" x14ac:dyDescent="0.55000000000000004">
      <c r="F1785" s="145"/>
      <c r="G1785" s="145"/>
    </row>
    <row r="1786" spans="6:7" x14ac:dyDescent="0.55000000000000004">
      <c r="F1786" s="145"/>
      <c r="G1786" s="145"/>
    </row>
    <row r="1787" spans="6:7" x14ac:dyDescent="0.55000000000000004">
      <c r="F1787" s="145"/>
      <c r="G1787" s="145"/>
    </row>
    <row r="1788" spans="6:7" x14ac:dyDescent="0.55000000000000004">
      <c r="F1788" s="145"/>
      <c r="G1788" s="145"/>
    </row>
    <row r="1789" spans="6:7" x14ac:dyDescent="0.55000000000000004">
      <c r="F1789" s="145"/>
      <c r="G1789" s="145"/>
    </row>
    <row r="1790" spans="6:7" x14ac:dyDescent="0.55000000000000004">
      <c r="F1790" s="145"/>
      <c r="G1790" s="145"/>
    </row>
    <row r="1791" spans="6:7" x14ac:dyDescent="0.55000000000000004">
      <c r="F1791" s="145"/>
      <c r="G1791" s="145"/>
    </row>
    <row r="1792" spans="6:7" x14ac:dyDescent="0.55000000000000004">
      <c r="F1792" s="145"/>
      <c r="G1792" s="145"/>
    </row>
    <row r="1793" spans="6:7" x14ac:dyDescent="0.55000000000000004">
      <c r="F1793" s="145"/>
      <c r="G1793" s="145"/>
    </row>
    <row r="1794" spans="6:7" x14ac:dyDescent="0.55000000000000004">
      <c r="F1794" s="145"/>
      <c r="G1794" s="145"/>
    </row>
    <row r="1795" spans="6:7" x14ac:dyDescent="0.55000000000000004">
      <c r="F1795" s="145"/>
      <c r="G1795" s="145"/>
    </row>
    <row r="1796" spans="6:7" x14ac:dyDescent="0.55000000000000004">
      <c r="F1796" s="145"/>
      <c r="G1796" s="145"/>
    </row>
    <row r="1797" spans="6:7" x14ac:dyDescent="0.55000000000000004">
      <c r="F1797" s="145"/>
      <c r="G1797" s="145"/>
    </row>
    <row r="1798" spans="6:7" x14ac:dyDescent="0.55000000000000004">
      <c r="F1798" s="145"/>
      <c r="G1798" s="145"/>
    </row>
    <row r="1799" spans="6:7" x14ac:dyDescent="0.55000000000000004">
      <c r="F1799" s="145"/>
      <c r="G1799" s="145"/>
    </row>
    <row r="1800" spans="6:7" x14ac:dyDescent="0.55000000000000004">
      <c r="F1800" s="145"/>
      <c r="G1800" s="145"/>
    </row>
    <row r="1801" spans="6:7" x14ac:dyDescent="0.55000000000000004">
      <c r="F1801" s="145"/>
      <c r="G1801" s="145"/>
    </row>
    <row r="1802" spans="6:7" x14ac:dyDescent="0.55000000000000004">
      <c r="F1802" s="145"/>
      <c r="G1802" s="145"/>
    </row>
    <row r="1803" spans="6:7" x14ac:dyDescent="0.55000000000000004">
      <c r="F1803" s="145"/>
      <c r="G1803" s="145"/>
    </row>
    <row r="1804" spans="6:7" x14ac:dyDescent="0.55000000000000004">
      <c r="F1804" s="145"/>
      <c r="G1804" s="145"/>
    </row>
    <row r="1805" spans="6:7" x14ac:dyDescent="0.55000000000000004">
      <c r="F1805" s="145"/>
      <c r="G1805" s="145"/>
    </row>
    <row r="1806" spans="6:7" x14ac:dyDescent="0.55000000000000004">
      <c r="F1806" s="145"/>
      <c r="G1806" s="145"/>
    </row>
    <row r="1807" spans="6:7" x14ac:dyDescent="0.55000000000000004">
      <c r="F1807" s="145"/>
      <c r="G1807" s="145"/>
    </row>
    <row r="1808" spans="6:7" x14ac:dyDescent="0.55000000000000004">
      <c r="F1808" s="145"/>
      <c r="G1808" s="145"/>
    </row>
    <row r="1809" spans="6:7" x14ac:dyDescent="0.55000000000000004">
      <c r="F1809" s="145"/>
      <c r="G1809" s="145"/>
    </row>
    <row r="1810" spans="6:7" x14ac:dyDescent="0.55000000000000004">
      <c r="F1810" s="145"/>
      <c r="G1810" s="145"/>
    </row>
    <row r="1811" spans="6:7" x14ac:dyDescent="0.55000000000000004">
      <c r="F1811" s="145"/>
      <c r="G1811" s="145"/>
    </row>
    <row r="1812" spans="6:7" x14ac:dyDescent="0.55000000000000004">
      <c r="F1812" s="145"/>
      <c r="G1812" s="145"/>
    </row>
    <row r="1813" spans="6:7" x14ac:dyDescent="0.55000000000000004">
      <c r="F1813" s="145"/>
      <c r="G1813" s="145"/>
    </row>
    <row r="1814" spans="6:7" x14ac:dyDescent="0.55000000000000004">
      <c r="F1814" s="145"/>
      <c r="G1814" s="145"/>
    </row>
    <row r="1815" spans="6:7" x14ac:dyDescent="0.55000000000000004">
      <c r="F1815" s="145"/>
      <c r="G1815" s="145"/>
    </row>
    <row r="1816" spans="6:7" x14ac:dyDescent="0.55000000000000004">
      <c r="F1816" s="145"/>
      <c r="G1816" s="145"/>
    </row>
    <row r="1817" spans="6:7" x14ac:dyDescent="0.55000000000000004">
      <c r="F1817" s="145"/>
      <c r="G1817" s="145"/>
    </row>
    <row r="1818" spans="6:7" x14ac:dyDescent="0.55000000000000004">
      <c r="F1818" s="145"/>
      <c r="G1818" s="145"/>
    </row>
    <row r="1819" spans="6:7" x14ac:dyDescent="0.55000000000000004">
      <c r="F1819" s="145"/>
      <c r="G1819" s="145"/>
    </row>
    <row r="1820" spans="6:7" x14ac:dyDescent="0.55000000000000004">
      <c r="F1820" s="145"/>
      <c r="G1820" s="145"/>
    </row>
    <row r="1821" spans="6:7" x14ac:dyDescent="0.55000000000000004">
      <c r="F1821" s="145"/>
      <c r="G1821" s="145"/>
    </row>
    <row r="1822" spans="6:7" x14ac:dyDescent="0.55000000000000004">
      <c r="F1822" s="145"/>
      <c r="G1822" s="145"/>
    </row>
    <row r="1823" spans="6:7" x14ac:dyDescent="0.55000000000000004">
      <c r="F1823" s="145"/>
      <c r="G1823" s="145"/>
    </row>
    <row r="1824" spans="6:7" x14ac:dyDescent="0.55000000000000004">
      <c r="F1824" s="145"/>
      <c r="G1824" s="145"/>
    </row>
    <row r="1825" spans="6:7" x14ac:dyDescent="0.55000000000000004">
      <c r="F1825" s="145"/>
      <c r="G1825" s="145"/>
    </row>
    <row r="1826" spans="6:7" x14ac:dyDescent="0.55000000000000004">
      <c r="F1826" s="145"/>
      <c r="G1826" s="145"/>
    </row>
    <row r="1827" spans="6:7" x14ac:dyDescent="0.55000000000000004">
      <c r="F1827" s="145"/>
      <c r="G1827" s="145"/>
    </row>
    <row r="1828" spans="6:7" x14ac:dyDescent="0.55000000000000004">
      <c r="F1828" s="145"/>
      <c r="G1828" s="145"/>
    </row>
    <row r="1829" spans="6:7" x14ac:dyDescent="0.55000000000000004">
      <c r="F1829" s="145"/>
      <c r="G1829" s="145"/>
    </row>
    <row r="1830" spans="6:7" x14ac:dyDescent="0.55000000000000004">
      <c r="F1830" s="145"/>
      <c r="G1830" s="145"/>
    </row>
    <row r="1831" spans="6:7" x14ac:dyDescent="0.55000000000000004">
      <c r="F1831" s="145"/>
      <c r="G1831" s="145"/>
    </row>
    <row r="1832" spans="6:7" x14ac:dyDescent="0.55000000000000004">
      <c r="F1832" s="145"/>
      <c r="G1832" s="145"/>
    </row>
    <row r="1833" spans="6:7" x14ac:dyDescent="0.55000000000000004">
      <c r="F1833" s="145"/>
      <c r="G1833" s="145"/>
    </row>
    <row r="1834" spans="6:7" x14ac:dyDescent="0.55000000000000004">
      <c r="F1834" s="145"/>
      <c r="G1834" s="145"/>
    </row>
    <row r="1835" spans="6:7" x14ac:dyDescent="0.55000000000000004">
      <c r="F1835" s="145"/>
      <c r="G1835" s="145"/>
    </row>
    <row r="1836" spans="6:7" x14ac:dyDescent="0.55000000000000004">
      <c r="F1836" s="145"/>
      <c r="G1836" s="145"/>
    </row>
    <row r="1837" spans="6:7" x14ac:dyDescent="0.55000000000000004">
      <c r="F1837" s="145"/>
      <c r="G1837" s="145"/>
    </row>
    <row r="1838" spans="6:7" x14ac:dyDescent="0.55000000000000004">
      <c r="F1838" s="145"/>
      <c r="G1838" s="145"/>
    </row>
    <row r="1839" spans="6:7" x14ac:dyDescent="0.55000000000000004">
      <c r="F1839" s="145"/>
      <c r="G1839" s="145"/>
    </row>
    <row r="1840" spans="6:7" x14ac:dyDescent="0.55000000000000004">
      <c r="F1840" s="145"/>
      <c r="G1840" s="145"/>
    </row>
    <row r="1841" spans="6:7" x14ac:dyDescent="0.55000000000000004">
      <c r="F1841" s="145"/>
      <c r="G1841" s="145"/>
    </row>
    <row r="1842" spans="6:7" x14ac:dyDescent="0.55000000000000004">
      <c r="F1842" s="145"/>
      <c r="G1842" s="145"/>
    </row>
    <row r="1843" spans="6:7" x14ac:dyDescent="0.55000000000000004">
      <c r="F1843" s="145"/>
      <c r="G1843" s="145"/>
    </row>
    <row r="1844" spans="6:7" x14ac:dyDescent="0.55000000000000004">
      <c r="F1844" s="145"/>
      <c r="G1844" s="145"/>
    </row>
    <row r="1845" spans="6:7" x14ac:dyDescent="0.55000000000000004">
      <c r="F1845" s="145"/>
      <c r="G1845" s="145"/>
    </row>
    <row r="1846" spans="6:7" x14ac:dyDescent="0.55000000000000004">
      <c r="F1846" s="145"/>
      <c r="G1846" s="145"/>
    </row>
    <row r="1847" spans="6:7" x14ac:dyDescent="0.55000000000000004">
      <c r="F1847" s="145"/>
      <c r="G1847" s="145"/>
    </row>
    <row r="1848" spans="6:7" x14ac:dyDescent="0.55000000000000004">
      <c r="F1848" s="145"/>
      <c r="G1848" s="145"/>
    </row>
    <row r="1849" spans="6:7" x14ac:dyDescent="0.55000000000000004">
      <c r="F1849" s="145"/>
      <c r="G1849" s="145"/>
    </row>
    <row r="1850" spans="6:7" x14ac:dyDescent="0.55000000000000004">
      <c r="F1850" s="145"/>
      <c r="G1850" s="145"/>
    </row>
    <row r="1851" spans="6:7" x14ac:dyDescent="0.55000000000000004">
      <c r="F1851" s="145"/>
      <c r="G1851" s="145"/>
    </row>
    <row r="1852" spans="6:7" x14ac:dyDescent="0.55000000000000004">
      <c r="F1852" s="145"/>
      <c r="G1852" s="145"/>
    </row>
    <row r="1853" spans="6:7" x14ac:dyDescent="0.55000000000000004">
      <c r="F1853" s="145"/>
      <c r="G1853" s="145"/>
    </row>
    <row r="1854" spans="6:7" x14ac:dyDescent="0.55000000000000004">
      <c r="F1854" s="145"/>
      <c r="G1854" s="145"/>
    </row>
    <row r="1855" spans="6:7" x14ac:dyDescent="0.55000000000000004">
      <c r="F1855" s="145"/>
      <c r="G1855" s="145"/>
    </row>
    <row r="1856" spans="6:7" x14ac:dyDescent="0.55000000000000004">
      <c r="F1856" s="145"/>
      <c r="G1856" s="145"/>
    </row>
    <row r="1857" spans="6:7" x14ac:dyDescent="0.55000000000000004">
      <c r="F1857" s="145"/>
      <c r="G1857" s="145"/>
    </row>
    <row r="1858" spans="6:7" x14ac:dyDescent="0.55000000000000004">
      <c r="F1858" s="145"/>
      <c r="G1858" s="145"/>
    </row>
    <row r="1859" spans="6:7" x14ac:dyDescent="0.55000000000000004">
      <c r="F1859" s="145"/>
      <c r="G1859" s="145"/>
    </row>
    <row r="1860" spans="6:7" x14ac:dyDescent="0.55000000000000004">
      <c r="F1860" s="145"/>
      <c r="G1860" s="145"/>
    </row>
    <row r="1861" spans="6:7" x14ac:dyDescent="0.55000000000000004">
      <c r="F1861" s="145"/>
      <c r="G1861" s="145"/>
    </row>
    <row r="1862" spans="6:7" x14ac:dyDescent="0.55000000000000004">
      <c r="F1862" s="145"/>
      <c r="G1862" s="145"/>
    </row>
    <row r="1863" spans="6:7" x14ac:dyDescent="0.55000000000000004">
      <c r="F1863" s="145"/>
      <c r="G1863" s="145"/>
    </row>
    <row r="1864" spans="6:7" x14ac:dyDescent="0.55000000000000004">
      <c r="F1864" s="145"/>
      <c r="G1864" s="145"/>
    </row>
    <row r="1865" spans="6:7" x14ac:dyDescent="0.55000000000000004">
      <c r="F1865" s="145"/>
      <c r="G1865" s="145"/>
    </row>
    <row r="1866" spans="6:7" x14ac:dyDescent="0.55000000000000004">
      <c r="F1866" s="145"/>
      <c r="G1866" s="145"/>
    </row>
    <row r="1867" spans="6:7" x14ac:dyDescent="0.55000000000000004">
      <c r="F1867" s="145"/>
      <c r="G1867" s="145"/>
    </row>
    <row r="1868" spans="6:7" x14ac:dyDescent="0.55000000000000004">
      <c r="F1868" s="145"/>
      <c r="G1868" s="145"/>
    </row>
    <row r="1869" spans="6:7" x14ac:dyDescent="0.55000000000000004">
      <c r="F1869" s="145"/>
      <c r="G1869" s="145"/>
    </row>
    <row r="1870" spans="6:7" x14ac:dyDescent="0.55000000000000004">
      <c r="F1870" s="145"/>
      <c r="G1870" s="145"/>
    </row>
    <row r="1871" spans="6:7" x14ac:dyDescent="0.55000000000000004">
      <c r="F1871" s="145"/>
      <c r="G1871" s="145"/>
    </row>
    <row r="1872" spans="6:7" x14ac:dyDescent="0.55000000000000004">
      <c r="F1872" s="145"/>
      <c r="G1872" s="145"/>
    </row>
    <row r="1873" spans="6:7" x14ac:dyDescent="0.55000000000000004">
      <c r="F1873" s="145"/>
      <c r="G1873" s="145"/>
    </row>
    <row r="1874" spans="6:7" x14ac:dyDescent="0.55000000000000004">
      <c r="F1874" s="145"/>
      <c r="G1874" s="145"/>
    </row>
    <row r="1875" spans="6:7" x14ac:dyDescent="0.55000000000000004">
      <c r="F1875" s="145"/>
      <c r="G1875" s="145"/>
    </row>
    <row r="1876" spans="6:7" x14ac:dyDescent="0.55000000000000004">
      <c r="F1876" s="145"/>
      <c r="G1876" s="145"/>
    </row>
    <row r="1877" spans="6:7" x14ac:dyDescent="0.55000000000000004">
      <c r="F1877" s="145"/>
      <c r="G1877" s="145"/>
    </row>
    <row r="1878" spans="6:7" x14ac:dyDescent="0.55000000000000004">
      <c r="F1878" s="145"/>
      <c r="G1878" s="145"/>
    </row>
    <row r="1879" spans="6:7" x14ac:dyDescent="0.55000000000000004">
      <c r="F1879" s="145"/>
      <c r="G1879" s="145"/>
    </row>
    <row r="1880" spans="6:7" x14ac:dyDescent="0.55000000000000004">
      <c r="F1880" s="145"/>
      <c r="G1880" s="145"/>
    </row>
    <row r="1881" spans="6:7" x14ac:dyDescent="0.55000000000000004">
      <c r="F1881" s="145"/>
      <c r="G1881" s="145"/>
    </row>
    <row r="1882" spans="6:7" x14ac:dyDescent="0.55000000000000004">
      <c r="F1882" s="145"/>
      <c r="G1882" s="145"/>
    </row>
    <row r="1883" spans="6:7" x14ac:dyDescent="0.55000000000000004">
      <c r="F1883" s="145"/>
      <c r="G1883" s="145"/>
    </row>
    <row r="1884" spans="6:7" x14ac:dyDescent="0.55000000000000004">
      <c r="F1884" s="145"/>
      <c r="G1884" s="145"/>
    </row>
    <row r="1885" spans="6:7" x14ac:dyDescent="0.55000000000000004">
      <c r="F1885" s="145"/>
      <c r="G1885" s="145"/>
    </row>
    <row r="1886" spans="6:7" x14ac:dyDescent="0.55000000000000004">
      <c r="F1886" s="145"/>
      <c r="G1886" s="145"/>
    </row>
    <row r="1887" spans="6:7" x14ac:dyDescent="0.55000000000000004">
      <c r="F1887" s="145"/>
      <c r="G1887" s="145"/>
    </row>
    <row r="1888" spans="6:7" x14ac:dyDescent="0.55000000000000004">
      <c r="F1888" s="145"/>
      <c r="G1888" s="145"/>
    </row>
    <row r="1889" spans="6:7" x14ac:dyDescent="0.55000000000000004">
      <c r="F1889" s="145"/>
      <c r="G1889" s="145"/>
    </row>
    <row r="1890" spans="6:7" x14ac:dyDescent="0.55000000000000004">
      <c r="F1890" s="145"/>
      <c r="G1890" s="145"/>
    </row>
    <row r="1891" spans="6:7" x14ac:dyDescent="0.55000000000000004">
      <c r="F1891" s="145"/>
      <c r="G1891" s="145"/>
    </row>
    <row r="1892" spans="6:7" x14ac:dyDescent="0.55000000000000004">
      <c r="F1892" s="145"/>
      <c r="G1892" s="145"/>
    </row>
    <row r="1893" spans="6:7" x14ac:dyDescent="0.55000000000000004">
      <c r="F1893" s="145"/>
      <c r="G1893" s="145"/>
    </row>
    <row r="1894" spans="6:7" x14ac:dyDescent="0.55000000000000004">
      <c r="F1894" s="145"/>
      <c r="G1894" s="145"/>
    </row>
    <row r="1895" spans="6:7" x14ac:dyDescent="0.55000000000000004">
      <c r="F1895" s="145"/>
      <c r="G1895" s="145"/>
    </row>
    <row r="1896" spans="6:7" x14ac:dyDescent="0.55000000000000004">
      <c r="F1896" s="145"/>
      <c r="G1896" s="145"/>
    </row>
    <row r="1897" spans="6:7" x14ac:dyDescent="0.55000000000000004">
      <c r="F1897" s="145"/>
      <c r="G1897" s="145"/>
    </row>
    <row r="1898" spans="6:7" x14ac:dyDescent="0.55000000000000004">
      <c r="F1898" s="145"/>
      <c r="G1898" s="145"/>
    </row>
    <row r="1899" spans="6:7" x14ac:dyDescent="0.55000000000000004">
      <c r="F1899" s="145"/>
      <c r="G1899" s="145"/>
    </row>
    <row r="1900" spans="6:7" x14ac:dyDescent="0.55000000000000004">
      <c r="F1900" s="145"/>
      <c r="G1900" s="145"/>
    </row>
    <row r="1901" spans="6:7" x14ac:dyDescent="0.55000000000000004">
      <c r="F1901" s="145"/>
      <c r="G1901" s="145"/>
    </row>
    <row r="1902" spans="6:7" x14ac:dyDescent="0.55000000000000004">
      <c r="F1902" s="145"/>
      <c r="G1902" s="145"/>
    </row>
    <row r="1903" spans="6:7" x14ac:dyDescent="0.55000000000000004">
      <c r="F1903" s="145"/>
      <c r="G1903" s="145"/>
    </row>
    <row r="1904" spans="6:7" x14ac:dyDescent="0.55000000000000004">
      <c r="F1904" s="145"/>
      <c r="G1904" s="145"/>
    </row>
    <row r="1905" spans="6:7" x14ac:dyDescent="0.55000000000000004">
      <c r="F1905" s="145"/>
      <c r="G1905" s="145"/>
    </row>
    <row r="1906" spans="6:7" x14ac:dyDescent="0.55000000000000004">
      <c r="F1906" s="145"/>
      <c r="G1906" s="145"/>
    </row>
    <row r="1907" spans="6:7" x14ac:dyDescent="0.55000000000000004">
      <c r="F1907" s="145"/>
      <c r="G1907" s="145"/>
    </row>
    <row r="1908" spans="6:7" x14ac:dyDescent="0.55000000000000004">
      <c r="F1908" s="145"/>
      <c r="G1908" s="145"/>
    </row>
    <row r="1909" spans="6:7" x14ac:dyDescent="0.55000000000000004">
      <c r="F1909" s="145"/>
      <c r="G1909" s="145"/>
    </row>
    <row r="1910" spans="6:7" x14ac:dyDescent="0.55000000000000004">
      <c r="F1910" s="145"/>
      <c r="G1910" s="145"/>
    </row>
    <row r="1911" spans="6:7" x14ac:dyDescent="0.55000000000000004">
      <c r="F1911" s="145"/>
      <c r="G1911" s="145"/>
    </row>
    <row r="1912" spans="6:7" x14ac:dyDescent="0.55000000000000004">
      <c r="F1912" s="145"/>
      <c r="G1912" s="145"/>
    </row>
    <row r="1913" spans="6:7" x14ac:dyDescent="0.55000000000000004">
      <c r="F1913" s="145"/>
      <c r="G1913" s="145"/>
    </row>
    <row r="1914" spans="6:7" x14ac:dyDescent="0.55000000000000004">
      <c r="F1914" s="145"/>
      <c r="G1914" s="145"/>
    </row>
    <row r="1915" spans="6:7" x14ac:dyDescent="0.55000000000000004">
      <c r="F1915" s="145"/>
      <c r="G1915" s="145"/>
    </row>
    <row r="1916" spans="6:7" x14ac:dyDescent="0.55000000000000004">
      <c r="F1916" s="145"/>
      <c r="G1916" s="145"/>
    </row>
    <row r="1917" spans="6:7" x14ac:dyDescent="0.55000000000000004">
      <c r="F1917" s="145"/>
      <c r="G1917" s="145"/>
    </row>
    <row r="1918" spans="6:7" x14ac:dyDescent="0.55000000000000004">
      <c r="F1918" s="145"/>
      <c r="G1918" s="145"/>
    </row>
    <row r="1919" spans="6:7" x14ac:dyDescent="0.55000000000000004">
      <c r="F1919" s="145"/>
      <c r="G1919" s="145"/>
    </row>
    <row r="1920" spans="6:7" x14ac:dyDescent="0.55000000000000004">
      <c r="F1920" s="145"/>
      <c r="G1920" s="145"/>
    </row>
    <row r="1921" spans="6:7" x14ac:dyDescent="0.55000000000000004">
      <c r="F1921" s="145"/>
      <c r="G1921" s="145"/>
    </row>
    <row r="1922" spans="6:7" x14ac:dyDescent="0.55000000000000004">
      <c r="F1922" s="145"/>
      <c r="G1922" s="145"/>
    </row>
    <row r="1923" spans="6:7" x14ac:dyDescent="0.55000000000000004">
      <c r="F1923" s="145"/>
      <c r="G1923" s="145"/>
    </row>
    <row r="1924" spans="6:7" x14ac:dyDescent="0.55000000000000004">
      <c r="F1924" s="145"/>
      <c r="G1924" s="145"/>
    </row>
    <row r="1925" spans="6:7" x14ac:dyDescent="0.55000000000000004">
      <c r="F1925" s="145"/>
      <c r="G1925" s="145"/>
    </row>
    <row r="1926" spans="6:7" x14ac:dyDescent="0.55000000000000004">
      <c r="F1926" s="145"/>
      <c r="G1926" s="145"/>
    </row>
    <row r="1927" spans="6:7" x14ac:dyDescent="0.55000000000000004">
      <c r="F1927" s="145"/>
      <c r="G1927" s="145"/>
    </row>
    <row r="1928" spans="6:7" x14ac:dyDescent="0.55000000000000004">
      <c r="F1928" s="145"/>
      <c r="G1928" s="145"/>
    </row>
    <row r="1929" spans="6:7" x14ac:dyDescent="0.55000000000000004">
      <c r="F1929" s="145"/>
      <c r="G1929" s="145"/>
    </row>
    <row r="1930" spans="6:7" x14ac:dyDescent="0.55000000000000004">
      <c r="F1930" s="145"/>
      <c r="G1930" s="145"/>
    </row>
    <row r="1931" spans="6:7" x14ac:dyDescent="0.55000000000000004">
      <c r="F1931" s="145"/>
      <c r="G1931" s="145"/>
    </row>
    <row r="1932" spans="6:7" x14ac:dyDescent="0.55000000000000004">
      <c r="F1932" s="145"/>
      <c r="G1932" s="145"/>
    </row>
    <row r="1933" spans="6:7" x14ac:dyDescent="0.55000000000000004">
      <c r="F1933" s="145"/>
      <c r="G1933" s="145"/>
    </row>
    <row r="1934" spans="6:7" x14ac:dyDescent="0.55000000000000004">
      <c r="F1934" s="145"/>
      <c r="G1934" s="145"/>
    </row>
    <row r="1935" spans="6:7" x14ac:dyDescent="0.55000000000000004">
      <c r="F1935" s="145"/>
      <c r="G1935" s="145"/>
    </row>
    <row r="1936" spans="6:7" x14ac:dyDescent="0.55000000000000004">
      <c r="F1936" s="145"/>
      <c r="G1936" s="145"/>
    </row>
    <row r="1937" spans="6:7" x14ac:dyDescent="0.55000000000000004">
      <c r="F1937" s="145"/>
      <c r="G1937" s="145"/>
    </row>
    <row r="1938" spans="6:7" x14ac:dyDescent="0.55000000000000004">
      <c r="F1938" s="145"/>
      <c r="G1938" s="145"/>
    </row>
    <row r="1939" spans="6:7" x14ac:dyDescent="0.55000000000000004">
      <c r="F1939" s="145"/>
      <c r="G1939" s="145"/>
    </row>
    <row r="1940" spans="6:7" x14ac:dyDescent="0.55000000000000004">
      <c r="F1940" s="145"/>
      <c r="G1940" s="145"/>
    </row>
    <row r="1941" spans="6:7" x14ac:dyDescent="0.55000000000000004">
      <c r="F1941" s="145"/>
      <c r="G1941" s="145"/>
    </row>
    <row r="1942" spans="6:7" x14ac:dyDescent="0.55000000000000004">
      <c r="F1942" s="145"/>
      <c r="G1942" s="145"/>
    </row>
    <row r="1943" spans="6:7" x14ac:dyDescent="0.55000000000000004">
      <c r="F1943" s="145"/>
      <c r="G1943" s="145"/>
    </row>
    <row r="1944" spans="6:7" x14ac:dyDescent="0.55000000000000004">
      <c r="F1944" s="145"/>
      <c r="G1944" s="145"/>
    </row>
    <row r="1945" spans="6:7" x14ac:dyDescent="0.55000000000000004">
      <c r="F1945" s="145"/>
      <c r="G1945" s="145"/>
    </row>
    <row r="1946" spans="6:7" x14ac:dyDescent="0.55000000000000004">
      <c r="F1946" s="145"/>
      <c r="G1946" s="145"/>
    </row>
    <row r="1947" spans="6:7" x14ac:dyDescent="0.55000000000000004">
      <c r="F1947" s="145"/>
      <c r="G1947" s="145"/>
    </row>
    <row r="1948" spans="6:7" x14ac:dyDescent="0.55000000000000004">
      <c r="F1948" s="145"/>
      <c r="G1948" s="145"/>
    </row>
    <row r="1949" spans="6:7" x14ac:dyDescent="0.55000000000000004">
      <c r="F1949" s="145"/>
      <c r="G1949" s="145"/>
    </row>
    <row r="1950" spans="6:7" x14ac:dyDescent="0.55000000000000004">
      <c r="F1950" s="145"/>
      <c r="G1950" s="145"/>
    </row>
    <row r="1951" spans="6:7" x14ac:dyDescent="0.55000000000000004">
      <c r="F1951" s="145"/>
      <c r="G1951" s="145"/>
    </row>
    <row r="1952" spans="6:7" x14ac:dyDescent="0.55000000000000004">
      <c r="F1952" s="145"/>
      <c r="G1952" s="145"/>
    </row>
    <row r="1953" spans="6:7" x14ac:dyDescent="0.55000000000000004">
      <c r="F1953" s="145"/>
      <c r="G1953" s="145"/>
    </row>
    <row r="1954" spans="6:7" x14ac:dyDescent="0.55000000000000004">
      <c r="F1954" s="145"/>
      <c r="G1954" s="145"/>
    </row>
    <row r="1955" spans="6:7" x14ac:dyDescent="0.55000000000000004">
      <c r="F1955" s="145"/>
      <c r="G1955" s="145"/>
    </row>
    <row r="1956" spans="6:7" x14ac:dyDescent="0.55000000000000004">
      <c r="F1956" s="145"/>
      <c r="G1956" s="145"/>
    </row>
    <row r="1957" spans="6:7" x14ac:dyDescent="0.55000000000000004">
      <c r="F1957" s="145"/>
      <c r="G1957" s="145"/>
    </row>
    <row r="1958" spans="6:7" x14ac:dyDescent="0.55000000000000004">
      <c r="F1958" s="145"/>
      <c r="G1958" s="145"/>
    </row>
    <row r="1959" spans="6:7" x14ac:dyDescent="0.55000000000000004">
      <c r="F1959" s="145"/>
      <c r="G1959" s="145"/>
    </row>
    <row r="1960" spans="6:7" x14ac:dyDescent="0.55000000000000004">
      <c r="F1960" s="145"/>
      <c r="G1960" s="145"/>
    </row>
    <row r="1961" spans="6:7" x14ac:dyDescent="0.55000000000000004">
      <c r="F1961" s="145"/>
      <c r="G1961" s="145"/>
    </row>
    <row r="1962" spans="6:7" x14ac:dyDescent="0.55000000000000004">
      <c r="F1962" s="145"/>
      <c r="G1962" s="145"/>
    </row>
    <row r="1963" spans="6:7" x14ac:dyDescent="0.55000000000000004">
      <c r="F1963" s="145"/>
      <c r="G1963" s="145"/>
    </row>
    <row r="1964" spans="6:7" x14ac:dyDescent="0.55000000000000004">
      <c r="F1964" s="145"/>
      <c r="G1964" s="145"/>
    </row>
    <row r="1965" spans="6:7" x14ac:dyDescent="0.55000000000000004">
      <c r="F1965" s="145"/>
      <c r="G1965" s="145"/>
    </row>
    <row r="1966" spans="6:7" x14ac:dyDescent="0.55000000000000004">
      <c r="F1966" s="145"/>
      <c r="G1966" s="145"/>
    </row>
    <row r="1967" spans="6:7" x14ac:dyDescent="0.55000000000000004">
      <c r="F1967" s="145"/>
      <c r="G1967" s="145"/>
    </row>
    <row r="1968" spans="6:7" x14ac:dyDescent="0.55000000000000004">
      <c r="F1968" s="145"/>
      <c r="G1968" s="145"/>
    </row>
    <row r="1969" spans="6:7" x14ac:dyDescent="0.55000000000000004">
      <c r="F1969" s="145"/>
      <c r="G1969" s="145"/>
    </row>
    <row r="1970" spans="6:7" x14ac:dyDescent="0.55000000000000004">
      <c r="F1970" s="145"/>
      <c r="G1970" s="145"/>
    </row>
    <row r="1971" spans="6:7" x14ac:dyDescent="0.55000000000000004">
      <c r="F1971" s="145"/>
      <c r="G1971" s="145"/>
    </row>
    <row r="1972" spans="6:7" x14ac:dyDescent="0.55000000000000004">
      <c r="F1972" s="145"/>
      <c r="G1972" s="145"/>
    </row>
    <row r="1973" spans="6:7" x14ac:dyDescent="0.55000000000000004">
      <c r="F1973" s="145"/>
      <c r="G1973" s="145"/>
    </row>
    <row r="1974" spans="6:7" x14ac:dyDescent="0.55000000000000004">
      <c r="F1974" s="145"/>
      <c r="G1974" s="145"/>
    </row>
    <row r="1975" spans="6:7" x14ac:dyDescent="0.55000000000000004">
      <c r="F1975" s="145"/>
      <c r="G1975" s="145"/>
    </row>
    <row r="1976" spans="6:7" x14ac:dyDescent="0.55000000000000004">
      <c r="F1976" s="145"/>
      <c r="G1976" s="145"/>
    </row>
    <row r="1977" spans="6:7" x14ac:dyDescent="0.55000000000000004">
      <c r="F1977" s="145"/>
      <c r="G1977" s="145"/>
    </row>
    <row r="1978" spans="6:7" x14ac:dyDescent="0.55000000000000004">
      <c r="F1978" s="145"/>
      <c r="G1978" s="145"/>
    </row>
    <row r="1979" spans="6:7" x14ac:dyDescent="0.55000000000000004">
      <c r="F1979" s="145"/>
      <c r="G1979" s="145"/>
    </row>
    <row r="1980" spans="6:7" x14ac:dyDescent="0.55000000000000004">
      <c r="F1980" s="145"/>
      <c r="G1980" s="145"/>
    </row>
    <row r="1981" spans="6:7" x14ac:dyDescent="0.55000000000000004">
      <c r="F1981" s="145"/>
      <c r="G1981" s="145"/>
    </row>
    <row r="1982" spans="6:7" x14ac:dyDescent="0.55000000000000004">
      <c r="F1982" s="145"/>
      <c r="G1982" s="145"/>
    </row>
    <row r="1983" spans="6:7" x14ac:dyDescent="0.55000000000000004">
      <c r="F1983" s="145"/>
      <c r="G1983" s="145"/>
    </row>
    <row r="1984" spans="6:7" x14ac:dyDescent="0.55000000000000004">
      <c r="F1984" s="145"/>
      <c r="G1984" s="145"/>
    </row>
    <row r="1985" spans="6:7" x14ac:dyDescent="0.55000000000000004">
      <c r="F1985" s="145"/>
      <c r="G1985" s="145"/>
    </row>
    <row r="1986" spans="6:7" x14ac:dyDescent="0.55000000000000004">
      <c r="F1986" s="145"/>
      <c r="G1986" s="145"/>
    </row>
    <row r="1987" spans="6:7" x14ac:dyDescent="0.55000000000000004">
      <c r="F1987" s="145"/>
      <c r="G1987" s="145"/>
    </row>
    <row r="1988" spans="6:7" x14ac:dyDescent="0.55000000000000004">
      <c r="F1988" s="145"/>
      <c r="G1988" s="145"/>
    </row>
    <row r="1989" spans="6:7" x14ac:dyDescent="0.55000000000000004">
      <c r="F1989" s="145"/>
      <c r="G1989" s="145"/>
    </row>
    <row r="1990" spans="6:7" x14ac:dyDescent="0.55000000000000004">
      <c r="F1990" s="145"/>
      <c r="G1990" s="145"/>
    </row>
    <row r="1991" spans="6:7" x14ac:dyDescent="0.55000000000000004">
      <c r="F1991" s="145"/>
      <c r="G1991" s="145"/>
    </row>
    <row r="1992" spans="6:7" x14ac:dyDescent="0.55000000000000004">
      <c r="F1992" s="145"/>
      <c r="G1992" s="145"/>
    </row>
    <row r="1993" spans="6:7" x14ac:dyDescent="0.55000000000000004">
      <c r="F1993" s="145"/>
      <c r="G1993" s="145"/>
    </row>
    <row r="1994" spans="6:7" x14ac:dyDescent="0.55000000000000004">
      <c r="F1994" s="145"/>
      <c r="G1994" s="145"/>
    </row>
    <row r="1995" spans="6:7" x14ac:dyDescent="0.55000000000000004">
      <c r="F1995" s="145"/>
      <c r="G1995" s="145"/>
    </row>
    <row r="1996" spans="6:7" x14ac:dyDescent="0.55000000000000004">
      <c r="F1996" s="145"/>
      <c r="G1996" s="145"/>
    </row>
    <row r="1997" spans="6:7" x14ac:dyDescent="0.55000000000000004">
      <c r="F1997" s="145"/>
      <c r="G1997" s="145"/>
    </row>
    <row r="1998" spans="6:7" x14ac:dyDescent="0.55000000000000004">
      <c r="F1998" s="145"/>
      <c r="G1998" s="145"/>
    </row>
    <row r="1999" spans="6:7" x14ac:dyDescent="0.55000000000000004">
      <c r="F1999" s="145"/>
      <c r="G1999" s="145"/>
    </row>
    <row r="2000" spans="6:7" x14ac:dyDescent="0.55000000000000004">
      <c r="F2000" s="145"/>
      <c r="G2000" s="145"/>
    </row>
    <row r="2001" spans="6:7" x14ac:dyDescent="0.55000000000000004">
      <c r="F2001" s="145"/>
      <c r="G2001" s="145"/>
    </row>
    <row r="2002" spans="6:7" x14ac:dyDescent="0.55000000000000004">
      <c r="F2002" s="145"/>
      <c r="G2002" s="145"/>
    </row>
    <row r="2003" spans="6:7" x14ac:dyDescent="0.55000000000000004">
      <c r="F2003" s="145"/>
      <c r="G2003" s="145"/>
    </row>
    <row r="2004" spans="6:7" x14ac:dyDescent="0.55000000000000004">
      <c r="F2004" s="145"/>
      <c r="G2004" s="145"/>
    </row>
    <row r="2005" spans="6:7" x14ac:dyDescent="0.55000000000000004">
      <c r="F2005" s="145"/>
      <c r="G2005" s="145"/>
    </row>
    <row r="2006" spans="6:7" x14ac:dyDescent="0.55000000000000004">
      <c r="F2006" s="145"/>
      <c r="G2006" s="145"/>
    </row>
    <row r="2007" spans="6:7" x14ac:dyDescent="0.55000000000000004">
      <c r="F2007" s="145"/>
      <c r="G2007" s="145"/>
    </row>
    <row r="2008" spans="6:7" x14ac:dyDescent="0.55000000000000004">
      <c r="F2008" s="145"/>
      <c r="G2008" s="145"/>
    </row>
    <row r="2009" spans="6:7" x14ac:dyDescent="0.55000000000000004">
      <c r="F2009" s="145"/>
      <c r="G2009" s="145"/>
    </row>
    <row r="2010" spans="6:7" x14ac:dyDescent="0.55000000000000004">
      <c r="F2010" s="145"/>
      <c r="G2010" s="145"/>
    </row>
    <row r="2011" spans="6:7" x14ac:dyDescent="0.55000000000000004">
      <c r="F2011" s="145"/>
      <c r="G2011" s="145"/>
    </row>
    <row r="2012" spans="6:7" x14ac:dyDescent="0.55000000000000004">
      <c r="F2012" s="145"/>
      <c r="G2012" s="145"/>
    </row>
    <row r="2013" spans="6:7" x14ac:dyDescent="0.55000000000000004">
      <c r="F2013" s="145"/>
      <c r="G2013" s="145"/>
    </row>
    <row r="2014" spans="6:7" x14ac:dyDescent="0.55000000000000004">
      <c r="F2014" s="145"/>
      <c r="G2014" s="145"/>
    </row>
    <row r="2015" spans="6:7" x14ac:dyDescent="0.55000000000000004">
      <c r="F2015" s="145"/>
      <c r="G2015" s="145"/>
    </row>
    <row r="2016" spans="6:7" x14ac:dyDescent="0.55000000000000004">
      <c r="F2016" s="145"/>
      <c r="G2016" s="145"/>
    </row>
    <row r="2017" spans="6:7" x14ac:dyDescent="0.55000000000000004">
      <c r="F2017" s="145"/>
      <c r="G2017" s="145"/>
    </row>
    <row r="2018" spans="6:7" x14ac:dyDescent="0.55000000000000004">
      <c r="F2018" s="145"/>
      <c r="G2018" s="145"/>
    </row>
    <row r="2019" spans="6:7" x14ac:dyDescent="0.55000000000000004">
      <c r="F2019" s="145"/>
      <c r="G2019" s="145"/>
    </row>
    <row r="2020" spans="6:7" x14ac:dyDescent="0.55000000000000004">
      <c r="F2020" s="145"/>
      <c r="G2020" s="145"/>
    </row>
    <row r="2021" spans="6:7" x14ac:dyDescent="0.55000000000000004">
      <c r="F2021" s="145"/>
      <c r="G2021" s="145"/>
    </row>
    <row r="2022" spans="6:7" x14ac:dyDescent="0.55000000000000004">
      <c r="F2022" s="145"/>
      <c r="G2022" s="145"/>
    </row>
    <row r="2023" spans="6:7" x14ac:dyDescent="0.55000000000000004">
      <c r="F2023" s="145"/>
      <c r="G2023" s="145"/>
    </row>
    <row r="2024" spans="6:7" x14ac:dyDescent="0.55000000000000004">
      <c r="F2024" s="145"/>
      <c r="G2024" s="145"/>
    </row>
    <row r="2025" spans="6:7" x14ac:dyDescent="0.55000000000000004">
      <c r="F2025" s="145"/>
      <c r="G2025" s="145"/>
    </row>
    <row r="2026" spans="6:7" x14ac:dyDescent="0.55000000000000004">
      <c r="F2026" s="145"/>
      <c r="G2026" s="145"/>
    </row>
    <row r="2027" spans="6:7" x14ac:dyDescent="0.55000000000000004">
      <c r="F2027" s="145"/>
      <c r="G2027" s="145"/>
    </row>
    <row r="2028" spans="6:7" x14ac:dyDescent="0.55000000000000004">
      <c r="F2028" s="145"/>
      <c r="G2028" s="145"/>
    </row>
    <row r="2029" spans="6:7" x14ac:dyDescent="0.55000000000000004">
      <c r="F2029" s="145"/>
      <c r="G2029" s="145"/>
    </row>
    <row r="2030" spans="6:7" x14ac:dyDescent="0.55000000000000004">
      <c r="F2030" s="145"/>
      <c r="G2030" s="145"/>
    </row>
    <row r="2031" spans="6:7" x14ac:dyDescent="0.55000000000000004">
      <c r="F2031" s="145"/>
      <c r="G2031" s="145"/>
    </row>
    <row r="2032" spans="6:7" x14ac:dyDescent="0.55000000000000004">
      <c r="F2032" s="145"/>
      <c r="G2032" s="145"/>
    </row>
    <row r="2033" spans="6:7" x14ac:dyDescent="0.55000000000000004">
      <c r="F2033" s="145"/>
      <c r="G2033" s="145"/>
    </row>
    <row r="2034" spans="6:7" x14ac:dyDescent="0.55000000000000004">
      <c r="F2034" s="145"/>
      <c r="G2034" s="145"/>
    </row>
    <row r="2035" spans="6:7" x14ac:dyDescent="0.55000000000000004">
      <c r="F2035" s="145"/>
      <c r="G2035" s="145"/>
    </row>
    <row r="2036" spans="6:7" x14ac:dyDescent="0.55000000000000004">
      <c r="F2036" s="145"/>
      <c r="G2036" s="145"/>
    </row>
    <row r="2037" spans="6:7" x14ac:dyDescent="0.55000000000000004">
      <c r="F2037" s="145"/>
      <c r="G2037" s="145"/>
    </row>
    <row r="2038" spans="6:7" x14ac:dyDescent="0.55000000000000004">
      <c r="F2038" s="145"/>
      <c r="G2038" s="145"/>
    </row>
    <row r="2039" spans="6:7" x14ac:dyDescent="0.55000000000000004">
      <c r="F2039" s="145"/>
      <c r="G2039" s="145"/>
    </row>
    <row r="2040" spans="6:7" x14ac:dyDescent="0.55000000000000004">
      <c r="F2040" s="145"/>
      <c r="G2040" s="145"/>
    </row>
    <row r="2041" spans="6:7" x14ac:dyDescent="0.55000000000000004">
      <c r="F2041" s="145"/>
      <c r="G2041" s="145"/>
    </row>
    <row r="2042" spans="6:7" x14ac:dyDescent="0.55000000000000004">
      <c r="F2042" s="145"/>
      <c r="G2042" s="145"/>
    </row>
    <row r="2043" spans="6:7" x14ac:dyDescent="0.55000000000000004">
      <c r="F2043" s="145"/>
      <c r="G2043" s="145"/>
    </row>
    <row r="2044" spans="6:7" x14ac:dyDescent="0.55000000000000004">
      <c r="F2044" s="145"/>
      <c r="G2044" s="145"/>
    </row>
    <row r="2045" spans="6:7" x14ac:dyDescent="0.55000000000000004">
      <c r="F2045" s="145"/>
      <c r="G2045" s="145"/>
    </row>
    <row r="2046" spans="6:7" x14ac:dyDescent="0.55000000000000004">
      <c r="F2046" s="145"/>
      <c r="G2046" s="145"/>
    </row>
    <row r="2047" spans="6:7" x14ac:dyDescent="0.55000000000000004">
      <c r="F2047" s="145"/>
      <c r="G2047" s="145"/>
    </row>
    <row r="2048" spans="6:7" x14ac:dyDescent="0.55000000000000004">
      <c r="F2048" s="145"/>
      <c r="G2048" s="145"/>
    </row>
    <row r="2049" spans="6:7" x14ac:dyDescent="0.55000000000000004">
      <c r="F2049" s="145"/>
      <c r="G2049" s="145"/>
    </row>
    <row r="2050" spans="6:7" x14ac:dyDescent="0.55000000000000004">
      <c r="F2050" s="145"/>
      <c r="G2050" s="145"/>
    </row>
    <row r="2051" spans="6:7" x14ac:dyDescent="0.55000000000000004">
      <c r="F2051" s="145"/>
      <c r="G2051" s="145"/>
    </row>
    <row r="2052" spans="6:7" x14ac:dyDescent="0.55000000000000004">
      <c r="F2052" s="145"/>
      <c r="G2052" s="145"/>
    </row>
    <row r="2053" spans="6:7" x14ac:dyDescent="0.55000000000000004">
      <c r="F2053" s="145"/>
      <c r="G2053" s="145"/>
    </row>
    <row r="2054" spans="6:7" x14ac:dyDescent="0.55000000000000004">
      <c r="F2054" s="145"/>
      <c r="G2054" s="145"/>
    </row>
    <row r="2055" spans="6:7" x14ac:dyDescent="0.55000000000000004">
      <c r="F2055" s="145"/>
      <c r="G2055" s="145"/>
    </row>
    <row r="2056" spans="6:7" x14ac:dyDescent="0.55000000000000004">
      <c r="F2056" s="145"/>
      <c r="G2056" s="145"/>
    </row>
    <row r="2057" spans="6:7" x14ac:dyDescent="0.55000000000000004">
      <c r="F2057" s="145"/>
      <c r="G2057" s="145"/>
    </row>
    <row r="2058" spans="6:7" x14ac:dyDescent="0.55000000000000004">
      <c r="F2058" s="145"/>
      <c r="G2058" s="145"/>
    </row>
    <row r="2059" spans="6:7" x14ac:dyDescent="0.55000000000000004">
      <c r="F2059" s="145"/>
      <c r="G2059" s="145"/>
    </row>
    <row r="2060" spans="6:7" x14ac:dyDescent="0.55000000000000004">
      <c r="F2060" s="145"/>
      <c r="G2060" s="145"/>
    </row>
    <row r="2061" spans="6:7" x14ac:dyDescent="0.55000000000000004">
      <c r="F2061" s="145"/>
      <c r="G2061" s="145"/>
    </row>
    <row r="2062" spans="6:7" x14ac:dyDescent="0.55000000000000004">
      <c r="F2062" s="145"/>
      <c r="G2062" s="145"/>
    </row>
    <row r="2063" spans="6:7" x14ac:dyDescent="0.55000000000000004">
      <c r="F2063" s="145"/>
      <c r="G2063" s="145"/>
    </row>
    <row r="2064" spans="6:7" x14ac:dyDescent="0.55000000000000004">
      <c r="F2064" s="145"/>
      <c r="G2064" s="145"/>
    </row>
    <row r="2065" spans="6:7" x14ac:dyDescent="0.55000000000000004">
      <c r="F2065" s="145"/>
      <c r="G2065" s="145"/>
    </row>
    <row r="2066" spans="6:7" x14ac:dyDescent="0.55000000000000004">
      <c r="F2066" s="145"/>
      <c r="G2066" s="145"/>
    </row>
    <row r="2067" spans="6:7" x14ac:dyDescent="0.55000000000000004">
      <c r="F2067" s="145"/>
      <c r="G2067" s="145"/>
    </row>
    <row r="2068" spans="6:7" x14ac:dyDescent="0.55000000000000004">
      <c r="F2068" s="145"/>
      <c r="G2068" s="145"/>
    </row>
    <row r="2069" spans="6:7" x14ac:dyDescent="0.55000000000000004">
      <c r="F2069" s="145"/>
      <c r="G2069" s="145"/>
    </row>
    <row r="2070" spans="6:7" x14ac:dyDescent="0.55000000000000004">
      <c r="F2070" s="145"/>
      <c r="G2070" s="145"/>
    </row>
    <row r="2071" spans="6:7" x14ac:dyDescent="0.55000000000000004">
      <c r="F2071" s="145"/>
      <c r="G2071" s="145"/>
    </row>
    <row r="2072" spans="6:7" x14ac:dyDescent="0.55000000000000004">
      <c r="F2072" s="145"/>
      <c r="G2072" s="145"/>
    </row>
    <row r="2073" spans="6:7" x14ac:dyDescent="0.55000000000000004">
      <c r="F2073" s="145"/>
      <c r="G2073" s="145"/>
    </row>
    <row r="2074" spans="6:7" x14ac:dyDescent="0.55000000000000004">
      <c r="F2074" s="145"/>
      <c r="G2074" s="145"/>
    </row>
    <row r="2075" spans="6:7" x14ac:dyDescent="0.55000000000000004">
      <c r="F2075" s="145"/>
      <c r="G2075" s="145"/>
    </row>
    <row r="2076" spans="6:7" x14ac:dyDescent="0.55000000000000004">
      <c r="F2076" s="145"/>
      <c r="G2076" s="145"/>
    </row>
    <row r="2077" spans="6:7" x14ac:dyDescent="0.55000000000000004">
      <c r="F2077" s="145"/>
      <c r="G2077" s="145"/>
    </row>
    <row r="2078" spans="6:7" x14ac:dyDescent="0.55000000000000004">
      <c r="F2078" s="145"/>
      <c r="G2078" s="145"/>
    </row>
    <row r="2079" spans="6:7" x14ac:dyDescent="0.55000000000000004">
      <c r="F2079" s="145"/>
      <c r="G2079" s="145"/>
    </row>
    <row r="2080" spans="6:7" x14ac:dyDescent="0.55000000000000004">
      <c r="F2080" s="145"/>
      <c r="G2080" s="145"/>
    </row>
    <row r="2081" spans="6:7" x14ac:dyDescent="0.55000000000000004">
      <c r="F2081" s="145"/>
      <c r="G2081" s="145"/>
    </row>
    <row r="2082" spans="6:7" x14ac:dyDescent="0.55000000000000004">
      <c r="F2082" s="145"/>
      <c r="G2082" s="145"/>
    </row>
    <row r="2083" spans="6:7" x14ac:dyDescent="0.55000000000000004">
      <c r="F2083" s="145"/>
      <c r="G2083" s="145"/>
    </row>
    <row r="2084" spans="6:7" x14ac:dyDescent="0.55000000000000004">
      <c r="F2084" s="145"/>
      <c r="G2084" s="145"/>
    </row>
    <row r="2085" spans="6:7" x14ac:dyDescent="0.55000000000000004">
      <c r="F2085" s="145"/>
      <c r="G2085" s="145"/>
    </row>
    <row r="2086" spans="6:7" x14ac:dyDescent="0.55000000000000004">
      <c r="F2086" s="145"/>
      <c r="G2086" s="145"/>
    </row>
    <row r="2087" spans="6:7" x14ac:dyDescent="0.55000000000000004">
      <c r="F2087" s="145"/>
      <c r="G2087" s="145"/>
    </row>
    <row r="2088" spans="6:7" x14ac:dyDescent="0.55000000000000004">
      <c r="F2088" s="145"/>
      <c r="G2088" s="145"/>
    </row>
    <row r="2089" spans="6:7" x14ac:dyDescent="0.55000000000000004">
      <c r="F2089" s="145"/>
      <c r="G2089" s="145"/>
    </row>
    <row r="2090" spans="6:7" x14ac:dyDescent="0.55000000000000004">
      <c r="F2090" s="145"/>
      <c r="G2090" s="145"/>
    </row>
    <row r="2091" spans="6:7" x14ac:dyDescent="0.55000000000000004">
      <c r="F2091" s="145"/>
      <c r="G2091" s="145"/>
    </row>
    <row r="2092" spans="6:7" x14ac:dyDescent="0.55000000000000004">
      <c r="F2092" s="145"/>
      <c r="G2092" s="145"/>
    </row>
    <row r="2093" spans="6:7" x14ac:dyDescent="0.55000000000000004">
      <c r="F2093" s="145"/>
      <c r="G2093" s="145"/>
    </row>
    <row r="2094" spans="6:7" x14ac:dyDescent="0.55000000000000004">
      <c r="F2094" s="145"/>
      <c r="G2094" s="145"/>
    </row>
    <row r="2095" spans="6:7" x14ac:dyDescent="0.55000000000000004">
      <c r="F2095" s="145"/>
      <c r="G2095" s="145"/>
    </row>
    <row r="2096" spans="6:7" x14ac:dyDescent="0.55000000000000004">
      <c r="F2096" s="145"/>
      <c r="G2096" s="145"/>
    </row>
    <row r="2097" spans="6:7" x14ac:dyDescent="0.55000000000000004">
      <c r="F2097" s="145"/>
      <c r="G2097" s="145"/>
    </row>
    <row r="2098" spans="6:7" x14ac:dyDescent="0.55000000000000004">
      <c r="F2098" s="145"/>
      <c r="G2098" s="145"/>
    </row>
    <row r="2099" spans="6:7" x14ac:dyDescent="0.55000000000000004">
      <c r="F2099" s="145"/>
      <c r="G2099" s="145"/>
    </row>
    <row r="2100" spans="6:7" x14ac:dyDescent="0.55000000000000004">
      <c r="F2100" s="145"/>
      <c r="G2100" s="145"/>
    </row>
    <row r="2101" spans="6:7" x14ac:dyDescent="0.55000000000000004">
      <c r="F2101" s="145"/>
      <c r="G2101" s="145"/>
    </row>
    <row r="2102" spans="6:7" x14ac:dyDescent="0.55000000000000004">
      <c r="F2102" s="145"/>
      <c r="G2102" s="145"/>
    </row>
    <row r="2103" spans="6:7" x14ac:dyDescent="0.55000000000000004">
      <c r="F2103" s="145"/>
      <c r="G2103" s="145"/>
    </row>
    <row r="2104" spans="6:7" x14ac:dyDescent="0.55000000000000004">
      <c r="F2104" s="145"/>
      <c r="G2104" s="145"/>
    </row>
    <row r="2105" spans="6:7" x14ac:dyDescent="0.55000000000000004">
      <c r="F2105" s="145"/>
      <c r="G2105" s="145"/>
    </row>
    <row r="2106" spans="6:7" x14ac:dyDescent="0.55000000000000004">
      <c r="F2106" s="145"/>
      <c r="G2106" s="145"/>
    </row>
    <row r="2107" spans="6:7" x14ac:dyDescent="0.55000000000000004">
      <c r="F2107" s="145"/>
      <c r="G2107" s="145"/>
    </row>
    <row r="2108" spans="6:7" x14ac:dyDescent="0.55000000000000004">
      <c r="F2108" s="145"/>
      <c r="G2108" s="145"/>
    </row>
    <row r="2109" spans="6:7" x14ac:dyDescent="0.55000000000000004">
      <c r="F2109" s="145"/>
      <c r="G2109" s="145"/>
    </row>
    <row r="2110" spans="6:7" x14ac:dyDescent="0.55000000000000004">
      <c r="F2110" s="145"/>
      <c r="G2110" s="145"/>
    </row>
    <row r="2111" spans="6:7" x14ac:dyDescent="0.55000000000000004">
      <c r="F2111" s="145"/>
      <c r="G2111" s="145"/>
    </row>
    <row r="2112" spans="6:7" x14ac:dyDescent="0.55000000000000004">
      <c r="F2112" s="145"/>
      <c r="G2112" s="145"/>
    </row>
    <row r="2113" spans="6:7" x14ac:dyDescent="0.55000000000000004">
      <c r="F2113" s="145"/>
      <c r="G2113" s="145"/>
    </row>
    <row r="2114" spans="6:7" x14ac:dyDescent="0.55000000000000004">
      <c r="F2114" s="145"/>
      <c r="G2114" s="145"/>
    </row>
    <row r="2115" spans="6:7" x14ac:dyDescent="0.55000000000000004">
      <c r="F2115" s="145"/>
      <c r="G2115" s="145"/>
    </row>
    <row r="2116" spans="6:7" x14ac:dyDescent="0.55000000000000004">
      <c r="F2116" s="145"/>
      <c r="G2116" s="145"/>
    </row>
    <row r="2117" spans="6:7" x14ac:dyDescent="0.55000000000000004">
      <c r="F2117" s="145"/>
      <c r="G2117" s="145"/>
    </row>
    <row r="2118" spans="6:7" x14ac:dyDescent="0.55000000000000004">
      <c r="F2118" s="145"/>
      <c r="G2118" s="145"/>
    </row>
    <row r="2119" spans="6:7" x14ac:dyDescent="0.55000000000000004">
      <c r="F2119" s="145"/>
      <c r="G2119" s="145"/>
    </row>
    <row r="2120" spans="6:7" x14ac:dyDescent="0.55000000000000004">
      <c r="F2120" s="145"/>
      <c r="G2120" s="145"/>
    </row>
    <row r="2121" spans="6:7" x14ac:dyDescent="0.55000000000000004">
      <c r="F2121" s="145"/>
      <c r="G2121" s="145"/>
    </row>
    <row r="2122" spans="6:7" x14ac:dyDescent="0.55000000000000004">
      <c r="F2122" s="145"/>
      <c r="G2122" s="145"/>
    </row>
    <row r="2123" spans="6:7" x14ac:dyDescent="0.55000000000000004">
      <c r="F2123" s="145"/>
      <c r="G2123" s="145"/>
    </row>
    <row r="2124" spans="6:7" x14ac:dyDescent="0.55000000000000004">
      <c r="F2124" s="145"/>
      <c r="G2124" s="145"/>
    </row>
    <row r="2125" spans="6:7" x14ac:dyDescent="0.55000000000000004">
      <c r="F2125" s="145"/>
      <c r="G2125" s="145"/>
    </row>
    <row r="2126" spans="6:7" x14ac:dyDescent="0.55000000000000004">
      <c r="F2126" s="145"/>
      <c r="G2126" s="145"/>
    </row>
    <row r="2127" spans="6:7" x14ac:dyDescent="0.55000000000000004">
      <c r="F2127" s="145"/>
      <c r="G2127" s="145"/>
    </row>
    <row r="2128" spans="6:7" x14ac:dyDescent="0.55000000000000004">
      <c r="F2128" s="145"/>
      <c r="G2128" s="145"/>
    </row>
    <row r="2129" spans="6:7" x14ac:dyDescent="0.55000000000000004">
      <c r="F2129" s="145"/>
      <c r="G2129" s="145"/>
    </row>
    <row r="2130" spans="6:7" x14ac:dyDescent="0.55000000000000004">
      <c r="F2130" s="145"/>
      <c r="G2130" s="145"/>
    </row>
    <row r="2131" spans="6:7" x14ac:dyDescent="0.55000000000000004">
      <c r="F2131" s="145"/>
      <c r="G2131" s="145"/>
    </row>
    <row r="2132" spans="6:7" x14ac:dyDescent="0.55000000000000004">
      <c r="F2132" s="145"/>
      <c r="G2132" s="145"/>
    </row>
    <row r="2133" spans="6:7" x14ac:dyDescent="0.55000000000000004">
      <c r="F2133" s="145"/>
      <c r="G2133" s="145"/>
    </row>
    <row r="2134" spans="6:7" x14ac:dyDescent="0.55000000000000004">
      <c r="F2134" s="145"/>
      <c r="G2134" s="145"/>
    </row>
    <row r="2135" spans="6:7" x14ac:dyDescent="0.55000000000000004">
      <c r="F2135" s="145"/>
      <c r="G2135" s="145"/>
    </row>
    <row r="2136" spans="6:7" x14ac:dyDescent="0.55000000000000004">
      <c r="F2136" s="145"/>
      <c r="G2136" s="145"/>
    </row>
    <row r="2137" spans="6:7" x14ac:dyDescent="0.55000000000000004">
      <c r="F2137" s="145"/>
      <c r="G2137" s="145"/>
    </row>
    <row r="2138" spans="6:7" x14ac:dyDescent="0.55000000000000004">
      <c r="F2138" s="145"/>
      <c r="G2138" s="145"/>
    </row>
    <row r="2139" spans="6:7" x14ac:dyDescent="0.55000000000000004">
      <c r="F2139" s="145"/>
      <c r="G2139" s="145"/>
    </row>
    <row r="2140" spans="6:7" x14ac:dyDescent="0.55000000000000004">
      <c r="F2140" s="145"/>
      <c r="G2140" s="145"/>
    </row>
    <row r="2141" spans="6:7" x14ac:dyDescent="0.55000000000000004">
      <c r="F2141" s="145"/>
      <c r="G2141" s="145"/>
    </row>
    <row r="2142" spans="6:7" x14ac:dyDescent="0.55000000000000004">
      <c r="F2142" s="145"/>
      <c r="G2142" s="145"/>
    </row>
    <row r="2143" spans="6:7" x14ac:dyDescent="0.55000000000000004">
      <c r="F2143" s="145"/>
      <c r="G2143" s="145"/>
    </row>
    <row r="2144" spans="6:7" x14ac:dyDescent="0.55000000000000004">
      <c r="F2144" s="145"/>
      <c r="G2144" s="145"/>
    </row>
    <row r="2145" spans="6:7" x14ac:dyDescent="0.55000000000000004">
      <c r="F2145" s="145"/>
      <c r="G2145" s="145"/>
    </row>
    <row r="2146" spans="6:7" x14ac:dyDescent="0.55000000000000004">
      <c r="F2146" s="145"/>
      <c r="G2146" s="145"/>
    </row>
    <row r="2147" spans="6:7" x14ac:dyDescent="0.55000000000000004">
      <c r="F2147" s="145"/>
      <c r="G2147" s="145"/>
    </row>
    <row r="2148" spans="6:7" x14ac:dyDescent="0.55000000000000004">
      <c r="F2148" s="145"/>
      <c r="G2148" s="145"/>
    </row>
    <row r="2149" spans="6:7" x14ac:dyDescent="0.55000000000000004">
      <c r="F2149" s="145"/>
      <c r="G2149" s="145"/>
    </row>
    <row r="2150" spans="6:7" x14ac:dyDescent="0.55000000000000004">
      <c r="F2150" s="145"/>
      <c r="G2150" s="145"/>
    </row>
    <row r="2151" spans="6:7" x14ac:dyDescent="0.55000000000000004">
      <c r="F2151" s="145"/>
      <c r="G2151" s="145"/>
    </row>
    <row r="2152" spans="6:7" x14ac:dyDescent="0.55000000000000004">
      <c r="F2152" s="145"/>
      <c r="G2152" s="145"/>
    </row>
    <row r="2153" spans="6:7" x14ac:dyDescent="0.55000000000000004">
      <c r="F2153" s="145"/>
      <c r="G2153" s="145"/>
    </row>
    <row r="2154" spans="6:7" x14ac:dyDescent="0.55000000000000004">
      <c r="F2154" s="145"/>
      <c r="G2154" s="145"/>
    </row>
    <row r="2155" spans="6:7" x14ac:dyDescent="0.55000000000000004">
      <c r="F2155" s="145"/>
      <c r="G2155" s="145"/>
    </row>
    <row r="2156" spans="6:7" x14ac:dyDescent="0.55000000000000004">
      <c r="F2156" s="145"/>
      <c r="G2156" s="145"/>
    </row>
    <row r="2157" spans="6:7" x14ac:dyDescent="0.55000000000000004">
      <c r="F2157" s="145"/>
      <c r="G2157" s="145"/>
    </row>
    <row r="2158" spans="6:7" x14ac:dyDescent="0.55000000000000004">
      <c r="F2158" s="145"/>
      <c r="G2158" s="145"/>
    </row>
    <row r="2159" spans="6:7" x14ac:dyDescent="0.55000000000000004">
      <c r="F2159" s="145"/>
      <c r="G2159" s="145"/>
    </row>
    <row r="2160" spans="6:7" x14ac:dyDescent="0.55000000000000004">
      <c r="F2160" s="145"/>
      <c r="G2160" s="145"/>
    </row>
    <row r="2161" spans="6:7" x14ac:dyDescent="0.55000000000000004">
      <c r="F2161" s="145"/>
      <c r="G2161" s="145"/>
    </row>
    <row r="2162" spans="6:7" x14ac:dyDescent="0.55000000000000004">
      <c r="F2162" s="145"/>
      <c r="G2162" s="145"/>
    </row>
    <row r="2163" spans="6:7" x14ac:dyDescent="0.55000000000000004">
      <c r="F2163" s="145"/>
      <c r="G2163" s="145"/>
    </row>
    <row r="2164" spans="6:7" x14ac:dyDescent="0.55000000000000004">
      <c r="F2164" s="145"/>
      <c r="G2164" s="145"/>
    </row>
    <row r="2165" spans="6:7" x14ac:dyDescent="0.55000000000000004">
      <c r="F2165" s="145"/>
      <c r="G2165" s="145"/>
    </row>
    <row r="2166" spans="6:7" x14ac:dyDescent="0.55000000000000004">
      <c r="F2166" s="145"/>
      <c r="G2166" s="145"/>
    </row>
    <row r="2167" spans="6:7" x14ac:dyDescent="0.55000000000000004">
      <c r="F2167" s="145"/>
      <c r="G2167" s="145"/>
    </row>
    <row r="2168" spans="6:7" x14ac:dyDescent="0.55000000000000004">
      <c r="F2168" s="145"/>
      <c r="G2168" s="145"/>
    </row>
    <row r="2169" spans="6:7" x14ac:dyDescent="0.55000000000000004">
      <c r="F2169" s="145"/>
      <c r="G2169" s="145"/>
    </row>
    <row r="2170" spans="6:7" x14ac:dyDescent="0.55000000000000004">
      <c r="F2170" s="145"/>
      <c r="G2170" s="145"/>
    </row>
    <row r="2171" spans="6:7" x14ac:dyDescent="0.55000000000000004">
      <c r="F2171" s="145"/>
      <c r="G2171" s="145"/>
    </row>
    <row r="2172" spans="6:7" x14ac:dyDescent="0.55000000000000004">
      <c r="F2172" s="145"/>
      <c r="G2172" s="145"/>
    </row>
    <row r="2173" spans="6:7" x14ac:dyDescent="0.55000000000000004">
      <c r="F2173" s="145"/>
      <c r="G2173" s="145"/>
    </row>
    <row r="2174" spans="6:7" x14ac:dyDescent="0.55000000000000004">
      <c r="F2174" s="145"/>
      <c r="G2174" s="145"/>
    </row>
    <row r="2175" spans="6:7" x14ac:dyDescent="0.55000000000000004">
      <c r="F2175" s="145"/>
      <c r="G2175" s="145"/>
    </row>
    <row r="2176" spans="6:7" x14ac:dyDescent="0.55000000000000004">
      <c r="F2176" s="145"/>
      <c r="G2176" s="145"/>
    </row>
    <row r="2177" spans="6:7" x14ac:dyDescent="0.55000000000000004">
      <c r="F2177" s="145"/>
      <c r="G2177" s="145"/>
    </row>
    <row r="2178" spans="6:7" x14ac:dyDescent="0.55000000000000004">
      <c r="F2178" s="145"/>
      <c r="G2178" s="145"/>
    </row>
    <row r="2179" spans="6:7" x14ac:dyDescent="0.55000000000000004">
      <c r="F2179" s="145"/>
      <c r="G2179" s="145"/>
    </row>
    <row r="2180" spans="6:7" x14ac:dyDescent="0.55000000000000004">
      <c r="F2180" s="145"/>
      <c r="G2180" s="145"/>
    </row>
    <row r="2181" spans="6:7" x14ac:dyDescent="0.55000000000000004">
      <c r="F2181" s="145"/>
      <c r="G2181" s="145"/>
    </row>
    <row r="2182" spans="6:7" x14ac:dyDescent="0.55000000000000004">
      <c r="F2182" s="145"/>
      <c r="G2182" s="145"/>
    </row>
    <row r="2183" spans="6:7" x14ac:dyDescent="0.55000000000000004">
      <c r="F2183" s="145"/>
      <c r="G2183" s="145"/>
    </row>
    <row r="2184" spans="6:7" x14ac:dyDescent="0.55000000000000004">
      <c r="F2184" s="145"/>
      <c r="G2184" s="145"/>
    </row>
    <row r="2185" spans="6:7" x14ac:dyDescent="0.55000000000000004">
      <c r="F2185" s="145"/>
      <c r="G2185" s="145"/>
    </row>
    <row r="2186" spans="6:7" x14ac:dyDescent="0.55000000000000004">
      <c r="F2186" s="145"/>
      <c r="G2186" s="145"/>
    </row>
    <row r="2187" spans="6:7" x14ac:dyDescent="0.55000000000000004">
      <c r="F2187" s="145"/>
      <c r="G2187" s="145"/>
    </row>
    <row r="2188" spans="6:7" x14ac:dyDescent="0.55000000000000004">
      <c r="F2188" s="145"/>
      <c r="G2188" s="145"/>
    </row>
    <row r="2189" spans="6:7" x14ac:dyDescent="0.55000000000000004">
      <c r="F2189" s="145"/>
      <c r="G2189" s="145"/>
    </row>
    <row r="2190" spans="6:7" x14ac:dyDescent="0.55000000000000004">
      <c r="F2190" s="145"/>
      <c r="G2190" s="145"/>
    </row>
    <row r="2191" spans="6:7" x14ac:dyDescent="0.55000000000000004">
      <c r="F2191" s="145"/>
      <c r="G2191" s="145"/>
    </row>
    <row r="2192" spans="6:7" x14ac:dyDescent="0.55000000000000004">
      <c r="F2192" s="145"/>
      <c r="G2192" s="145"/>
    </row>
    <row r="2193" spans="6:7" x14ac:dyDescent="0.55000000000000004">
      <c r="F2193" s="145"/>
      <c r="G2193" s="145"/>
    </row>
    <row r="2194" spans="6:7" x14ac:dyDescent="0.55000000000000004">
      <c r="F2194" s="145"/>
      <c r="G2194" s="145"/>
    </row>
    <row r="2195" spans="6:7" x14ac:dyDescent="0.55000000000000004">
      <c r="F2195" s="145"/>
      <c r="G2195" s="145"/>
    </row>
    <row r="2196" spans="6:7" x14ac:dyDescent="0.55000000000000004">
      <c r="F2196" s="145"/>
      <c r="G2196" s="145"/>
    </row>
    <row r="2197" spans="6:7" x14ac:dyDescent="0.55000000000000004">
      <c r="F2197" s="145"/>
      <c r="G2197" s="145"/>
    </row>
    <row r="2198" spans="6:7" x14ac:dyDescent="0.55000000000000004">
      <c r="F2198" s="145"/>
      <c r="G2198" s="145"/>
    </row>
    <row r="2199" spans="6:7" x14ac:dyDescent="0.55000000000000004">
      <c r="F2199" s="145"/>
      <c r="G2199" s="145"/>
    </row>
    <row r="2200" spans="6:7" x14ac:dyDescent="0.55000000000000004">
      <c r="F2200" s="145"/>
      <c r="G2200" s="145"/>
    </row>
    <row r="2201" spans="6:7" x14ac:dyDescent="0.55000000000000004">
      <c r="F2201" s="145"/>
      <c r="G2201" s="145"/>
    </row>
    <row r="2202" spans="6:7" x14ac:dyDescent="0.55000000000000004">
      <c r="F2202" s="145"/>
      <c r="G2202" s="145"/>
    </row>
    <row r="2203" spans="6:7" x14ac:dyDescent="0.55000000000000004">
      <c r="F2203" s="145"/>
      <c r="G2203" s="145"/>
    </row>
    <row r="2204" spans="6:7" x14ac:dyDescent="0.55000000000000004">
      <c r="F2204" s="145"/>
      <c r="G2204" s="145"/>
    </row>
    <row r="2205" spans="6:7" x14ac:dyDescent="0.55000000000000004">
      <c r="F2205" s="145"/>
      <c r="G2205" s="145"/>
    </row>
    <row r="2206" spans="6:7" x14ac:dyDescent="0.55000000000000004">
      <c r="F2206" s="145"/>
      <c r="G2206" s="145"/>
    </row>
    <row r="2207" spans="6:7" x14ac:dyDescent="0.55000000000000004">
      <c r="F2207" s="145"/>
      <c r="G2207" s="145"/>
    </row>
    <row r="2208" spans="6:7" x14ac:dyDescent="0.55000000000000004">
      <c r="F2208" s="145"/>
      <c r="G2208" s="145"/>
    </row>
    <row r="2209" spans="6:7" x14ac:dyDescent="0.55000000000000004">
      <c r="F2209" s="145"/>
      <c r="G2209" s="145"/>
    </row>
    <row r="2210" spans="6:7" x14ac:dyDescent="0.55000000000000004">
      <c r="F2210" s="145"/>
      <c r="G2210" s="145"/>
    </row>
    <row r="2211" spans="6:7" x14ac:dyDescent="0.55000000000000004">
      <c r="F2211" s="145"/>
      <c r="G2211" s="145"/>
    </row>
    <row r="2212" spans="6:7" x14ac:dyDescent="0.55000000000000004">
      <c r="F2212" s="145"/>
      <c r="G2212" s="145"/>
    </row>
    <row r="2213" spans="6:7" x14ac:dyDescent="0.55000000000000004">
      <c r="F2213" s="145"/>
      <c r="G2213" s="145"/>
    </row>
    <row r="2214" spans="6:7" x14ac:dyDescent="0.55000000000000004">
      <c r="F2214" s="145"/>
      <c r="G2214" s="145"/>
    </row>
    <row r="2215" spans="6:7" x14ac:dyDescent="0.55000000000000004">
      <c r="F2215" s="145"/>
      <c r="G2215" s="145"/>
    </row>
    <row r="2216" spans="6:7" x14ac:dyDescent="0.55000000000000004">
      <c r="F2216" s="145"/>
      <c r="G2216" s="145"/>
    </row>
    <row r="2217" spans="6:7" x14ac:dyDescent="0.55000000000000004">
      <c r="F2217" s="145"/>
      <c r="G2217" s="145"/>
    </row>
    <row r="2218" spans="6:7" x14ac:dyDescent="0.55000000000000004">
      <c r="F2218" s="145"/>
      <c r="G2218" s="145"/>
    </row>
    <row r="2219" spans="6:7" x14ac:dyDescent="0.55000000000000004">
      <c r="F2219" s="145"/>
      <c r="G2219" s="145"/>
    </row>
    <row r="2220" spans="6:7" x14ac:dyDescent="0.55000000000000004">
      <c r="F2220" s="145"/>
      <c r="G2220" s="145"/>
    </row>
    <row r="2221" spans="6:7" x14ac:dyDescent="0.55000000000000004">
      <c r="F2221" s="145"/>
      <c r="G2221" s="145"/>
    </row>
    <row r="2222" spans="6:7" x14ac:dyDescent="0.55000000000000004">
      <c r="F2222" s="145"/>
      <c r="G2222" s="145"/>
    </row>
    <row r="2223" spans="6:7" x14ac:dyDescent="0.55000000000000004">
      <c r="F2223" s="145"/>
      <c r="G2223" s="145"/>
    </row>
    <row r="2224" spans="6:7" x14ac:dyDescent="0.55000000000000004">
      <c r="F2224" s="145"/>
      <c r="G2224" s="145"/>
    </row>
    <row r="2225" spans="6:7" x14ac:dyDescent="0.55000000000000004">
      <c r="F2225" s="145"/>
      <c r="G2225" s="145"/>
    </row>
    <row r="2226" spans="6:7" x14ac:dyDescent="0.55000000000000004">
      <c r="F2226" s="145"/>
      <c r="G2226" s="145"/>
    </row>
    <row r="2227" spans="6:7" x14ac:dyDescent="0.55000000000000004">
      <c r="F2227" s="145"/>
      <c r="G2227" s="145"/>
    </row>
    <row r="2228" spans="6:7" x14ac:dyDescent="0.55000000000000004">
      <c r="F2228" s="145"/>
      <c r="G2228" s="145"/>
    </row>
    <row r="2229" spans="6:7" x14ac:dyDescent="0.55000000000000004">
      <c r="F2229" s="145"/>
      <c r="G2229" s="145"/>
    </row>
    <row r="2230" spans="6:7" x14ac:dyDescent="0.55000000000000004">
      <c r="F2230" s="145"/>
      <c r="G2230" s="145"/>
    </row>
    <row r="2231" spans="6:7" x14ac:dyDescent="0.55000000000000004">
      <c r="F2231" s="145"/>
      <c r="G2231" s="145"/>
    </row>
    <row r="2232" spans="6:7" x14ac:dyDescent="0.55000000000000004">
      <c r="F2232" s="145"/>
      <c r="G2232" s="145"/>
    </row>
    <row r="2233" spans="6:7" x14ac:dyDescent="0.55000000000000004">
      <c r="F2233" s="145"/>
      <c r="G2233" s="145"/>
    </row>
    <row r="2234" spans="6:7" x14ac:dyDescent="0.55000000000000004">
      <c r="F2234" s="145"/>
      <c r="G2234" s="145"/>
    </row>
    <row r="2235" spans="6:7" x14ac:dyDescent="0.55000000000000004">
      <c r="F2235" s="145"/>
      <c r="G2235" s="145"/>
    </row>
    <row r="2236" spans="6:7" x14ac:dyDescent="0.55000000000000004">
      <c r="F2236" s="145"/>
      <c r="G2236" s="145"/>
    </row>
    <row r="2237" spans="6:7" x14ac:dyDescent="0.55000000000000004">
      <c r="F2237" s="145"/>
      <c r="G2237" s="145"/>
    </row>
    <row r="2238" spans="6:7" x14ac:dyDescent="0.55000000000000004">
      <c r="F2238" s="145"/>
      <c r="G2238" s="145"/>
    </row>
    <row r="2239" spans="6:7" x14ac:dyDescent="0.55000000000000004">
      <c r="F2239" s="145"/>
      <c r="G2239" s="145"/>
    </row>
    <row r="2240" spans="6:7" x14ac:dyDescent="0.55000000000000004">
      <c r="F2240" s="145"/>
      <c r="G2240" s="145"/>
    </row>
    <row r="2241" spans="6:7" x14ac:dyDescent="0.55000000000000004">
      <c r="F2241" s="145"/>
      <c r="G2241" s="145"/>
    </row>
    <row r="2242" spans="6:7" x14ac:dyDescent="0.55000000000000004">
      <c r="F2242" s="145"/>
      <c r="G2242" s="145"/>
    </row>
    <row r="2243" spans="6:7" x14ac:dyDescent="0.55000000000000004">
      <c r="F2243" s="145"/>
      <c r="G2243" s="145"/>
    </row>
    <row r="2244" spans="6:7" x14ac:dyDescent="0.55000000000000004">
      <c r="F2244" s="145"/>
      <c r="G2244" s="145"/>
    </row>
    <row r="2245" spans="6:7" x14ac:dyDescent="0.55000000000000004">
      <c r="F2245" s="145"/>
      <c r="G2245" s="145"/>
    </row>
    <row r="2246" spans="6:7" x14ac:dyDescent="0.55000000000000004">
      <c r="F2246" s="145"/>
      <c r="G2246" s="145"/>
    </row>
    <row r="2247" spans="6:7" x14ac:dyDescent="0.55000000000000004">
      <c r="F2247" s="145"/>
      <c r="G2247" s="145"/>
    </row>
    <row r="2248" spans="6:7" x14ac:dyDescent="0.55000000000000004">
      <c r="F2248" s="145"/>
      <c r="G2248" s="145"/>
    </row>
    <row r="2249" spans="6:7" x14ac:dyDescent="0.55000000000000004">
      <c r="F2249" s="145"/>
      <c r="G2249" s="145"/>
    </row>
    <row r="2250" spans="6:7" x14ac:dyDescent="0.55000000000000004">
      <c r="F2250" s="145"/>
      <c r="G2250" s="145"/>
    </row>
    <row r="2251" spans="6:7" x14ac:dyDescent="0.55000000000000004">
      <c r="F2251" s="145"/>
      <c r="G2251" s="145"/>
    </row>
    <row r="2252" spans="6:7" x14ac:dyDescent="0.55000000000000004">
      <c r="F2252" s="145"/>
      <c r="G2252" s="145"/>
    </row>
    <row r="2253" spans="6:7" x14ac:dyDescent="0.55000000000000004">
      <c r="F2253" s="145"/>
      <c r="G2253" s="145"/>
    </row>
    <row r="2254" spans="6:7" x14ac:dyDescent="0.55000000000000004">
      <c r="F2254" s="145"/>
      <c r="G2254" s="145"/>
    </row>
    <row r="2255" spans="6:7" x14ac:dyDescent="0.55000000000000004">
      <c r="F2255" s="145"/>
      <c r="G2255" s="145"/>
    </row>
    <row r="2256" spans="6:7" x14ac:dyDescent="0.55000000000000004">
      <c r="F2256" s="145"/>
      <c r="G2256" s="145"/>
    </row>
    <row r="2257" spans="6:7" x14ac:dyDescent="0.55000000000000004">
      <c r="F2257" s="145"/>
      <c r="G2257" s="145"/>
    </row>
    <row r="2258" spans="6:7" x14ac:dyDescent="0.55000000000000004">
      <c r="F2258" s="145"/>
      <c r="G2258" s="145"/>
    </row>
    <row r="2259" spans="6:7" x14ac:dyDescent="0.55000000000000004">
      <c r="F2259" s="145"/>
      <c r="G2259" s="145"/>
    </row>
    <row r="2260" spans="6:7" x14ac:dyDescent="0.55000000000000004">
      <c r="F2260" s="145"/>
      <c r="G2260" s="145"/>
    </row>
    <row r="2261" spans="6:7" x14ac:dyDescent="0.55000000000000004">
      <c r="F2261" s="145"/>
      <c r="G2261" s="145"/>
    </row>
    <row r="2262" spans="6:7" x14ac:dyDescent="0.55000000000000004">
      <c r="F2262" s="145"/>
      <c r="G2262" s="145"/>
    </row>
    <row r="2263" spans="6:7" x14ac:dyDescent="0.55000000000000004">
      <c r="F2263" s="145"/>
      <c r="G2263" s="145"/>
    </row>
    <row r="2264" spans="6:7" x14ac:dyDescent="0.55000000000000004">
      <c r="F2264" s="145"/>
      <c r="G2264" s="145"/>
    </row>
    <row r="2265" spans="6:7" x14ac:dyDescent="0.55000000000000004">
      <c r="F2265" s="145"/>
      <c r="G2265" s="145"/>
    </row>
    <row r="2266" spans="6:7" x14ac:dyDescent="0.55000000000000004">
      <c r="F2266" s="145"/>
      <c r="G2266" s="145"/>
    </row>
    <row r="2267" spans="6:7" x14ac:dyDescent="0.55000000000000004">
      <c r="F2267" s="145"/>
      <c r="G2267" s="145"/>
    </row>
    <row r="2268" spans="6:7" x14ac:dyDescent="0.55000000000000004">
      <c r="F2268" s="145"/>
      <c r="G2268" s="145"/>
    </row>
    <row r="2269" spans="6:7" x14ac:dyDescent="0.55000000000000004">
      <c r="F2269" s="145"/>
      <c r="G2269" s="145"/>
    </row>
    <row r="2270" spans="6:7" x14ac:dyDescent="0.55000000000000004">
      <c r="F2270" s="145"/>
      <c r="G2270" s="145"/>
    </row>
    <row r="2271" spans="6:7" x14ac:dyDescent="0.55000000000000004">
      <c r="F2271" s="145"/>
      <c r="G2271" s="145"/>
    </row>
    <row r="2272" spans="6:7" x14ac:dyDescent="0.55000000000000004">
      <c r="F2272" s="145"/>
      <c r="G2272" s="145"/>
    </row>
    <row r="2273" spans="6:7" x14ac:dyDescent="0.55000000000000004">
      <c r="F2273" s="145"/>
      <c r="G2273" s="145"/>
    </row>
    <row r="2274" spans="6:7" x14ac:dyDescent="0.55000000000000004">
      <c r="F2274" s="145"/>
      <c r="G2274" s="145"/>
    </row>
    <row r="2275" spans="6:7" x14ac:dyDescent="0.55000000000000004">
      <c r="F2275" s="145"/>
      <c r="G2275" s="145"/>
    </row>
    <row r="2276" spans="6:7" x14ac:dyDescent="0.55000000000000004">
      <c r="F2276" s="145"/>
      <c r="G2276" s="145"/>
    </row>
    <row r="2277" spans="6:7" x14ac:dyDescent="0.55000000000000004">
      <c r="F2277" s="145"/>
      <c r="G2277" s="145"/>
    </row>
    <row r="2278" spans="6:7" x14ac:dyDescent="0.55000000000000004">
      <c r="F2278" s="145"/>
      <c r="G2278" s="145"/>
    </row>
    <row r="2279" spans="6:7" x14ac:dyDescent="0.55000000000000004">
      <c r="F2279" s="145"/>
      <c r="G2279" s="145"/>
    </row>
    <row r="2280" spans="6:7" x14ac:dyDescent="0.55000000000000004">
      <c r="F2280" s="145"/>
      <c r="G2280" s="145"/>
    </row>
    <row r="2281" spans="6:7" x14ac:dyDescent="0.55000000000000004">
      <c r="F2281" s="145"/>
      <c r="G2281" s="145"/>
    </row>
    <row r="2282" spans="6:7" x14ac:dyDescent="0.55000000000000004">
      <c r="F2282" s="145"/>
      <c r="G2282" s="145"/>
    </row>
    <row r="2283" spans="6:7" x14ac:dyDescent="0.55000000000000004">
      <c r="F2283" s="145"/>
      <c r="G2283" s="145"/>
    </row>
    <row r="2284" spans="6:7" x14ac:dyDescent="0.55000000000000004">
      <c r="F2284" s="145"/>
      <c r="G2284" s="145"/>
    </row>
    <row r="2285" spans="6:7" x14ac:dyDescent="0.55000000000000004">
      <c r="F2285" s="145"/>
      <c r="G2285" s="145"/>
    </row>
    <row r="2286" spans="6:7" x14ac:dyDescent="0.55000000000000004">
      <c r="F2286" s="145"/>
      <c r="G2286" s="145"/>
    </row>
    <row r="2287" spans="6:7" x14ac:dyDescent="0.55000000000000004">
      <c r="F2287" s="145"/>
      <c r="G2287" s="145"/>
    </row>
    <row r="2288" spans="6:7" x14ac:dyDescent="0.55000000000000004">
      <c r="F2288" s="145"/>
      <c r="G2288" s="145"/>
    </row>
    <row r="2289" spans="6:7" x14ac:dyDescent="0.55000000000000004">
      <c r="F2289" s="145"/>
      <c r="G2289" s="145"/>
    </row>
    <row r="2290" spans="6:7" x14ac:dyDescent="0.55000000000000004">
      <c r="F2290" s="145"/>
      <c r="G2290" s="145"/>
    </row>
    <row r="2291" spans="6:7" x14ac:dyDescent="0.55000000000000004">
      <c r="F2291" s="145"/>
      <c r="G2291" s="145"/>
    </row>
    <row r="2292" spans="6:7" x14ac:dyDescent="0.55000000000000004">
      <c r="F2292" s="145"/>
      <c r="G2292" s="145"/>
    </row>
    <row r="2293" spans="6:7" x14ac:dyDescent="0.55000000000000004">
      <c r="F2293" s="145"/>
      <c r="G2293" s="145"/>
    </row>
    <row r="2294" spans="6:7" x14ac:dyDescent="0.55000000000000004">
      <c r="F2294" s="145"/>
      <c r="G2294" s="145"/>
    </row>
    <row r="2295" spans="6:7" x14ac:dyDescent="0.55000000000000004">
      <c r="F2295" s="145"/>
      <c r="G2295" s="145"/>
    </row>
    <row r="2296" spans="6:7" x14ac:dyDescent="0.55000000000000004">
      <c r="F2296" s="145"/>
      <c r="G2296" s="145"/>
    </row>
    <row r="2297" spans="6:7" x14ac:dyDescent="0.55000000000000004">
      <c r="F2297" s="145"/>
      <c r="G2297" s="145"/>
    </row>
    <row r="2298" spans="6:7" x14ac:dyDescent="0.55000000000000004">
      <c r="F2298" s="145"/>
      <c r="G2298" s="145"/>
    </row>
    <row r="2299" spans="6:7" x14ac:dyDescent="0.55000000000000004">
      <c r="F2299" s="145"/>
      <c r="G2299" s="145"/>
    </row>
    <row r="2300" spans="6:7" x14ac:dyDescent="0.55000000000000004">
      <c r="F2300" s="145"/>
      <c r="G2300" s="145"/>
    </row>
    <row r="2301" spans="6:7" x14ac:dyDescent="0.55000000000000004">
      <c r="F2301" s="145"/>
      <c r="G2301" s="145"/>
    </row>
    <row r="2302" spans="6:7" x14ac:dyDescent="0.55000000000000004">
      <c r="F2302" s="145"/>
      <c r="G2302" s="145"/>
    </row>
    <row r="2303" spans="6:7" x14ac:dyDescent="0.55000000000000004">
      <c r="F2303" s="145"/>
      <c r="G2303" s="145"/>
    </row>
    <row r="2304" spans="6:7" x14ac:dyDescent="0.55000000000000004">
      <c r="F2304" s="145"/>
      <c r="G2304" s="145"/>
    </row>
    <row r="2305" spans="6:7" x14ac:dyDescent="0.55000000000000004">
      <c r="F2305" s="145"/>
      <c r="G2305" s="145"/>
    </row>
    <row r="2306" spans="6:7" x14ac:dyDescent="0.55000000000000004">
      <c r="F2306" s="145"/>
      <c r="G2306" s="145"/>
    </row>
    <row r="2307" spans="6:7" x14ac:dyDescent="0.55000000000000004">
      <c r="F2307" s="145"/>
      <c r="G2307" s="145"/>
    </row>
    <row r="2308" spans="6:7" x14ac:dyDescent="0.55000000000000004">
      <c r="F2308" s="145"/>
      <c r="G2308" s="145"/>
    </row>
    <row r="2309" spans="6:7" x14ac:dyDescent="0.55000000000000004">
      <c r="F2309" s="145"/>
      <c r="G2309" s="145"/>
    </row>
    <row r="2310" spans="6:7" x14ac:dyDescent="0.55000000000000004">
      <c r="F2310" s="145"/>
      <c r="G2310" s="145"/>
    </row>
    <row r="2311" spans="6:7" x14ac:dyDescent="0.55000000000000004">
      <c r="F2311" s="145"/>
      <c r="G2311" s="145"/>
    </row>
    <row r="2312" spans="6:7" x14ac:dyDescent="0.55000000000000004">
      <c r="F2312" s="145"/>
      <c r="G2312" s="145"/>
    </row>
    <row r="2313" spans="6:7" x14ac:dyDescent="0.55000000000000004">
      <c r="F2313" s="145"/>
      <c r="G2313" s="145"/>
    </row>
    <row r="2314" spans="6:7" x14ac:dyDescent="0.55000000000000004">
      <c r="F2314" s="145"/>
      <c r="G2314" s="145"/>
    </row>
    <row r="2315" spans="6:7" x14ac:dyDescent="0.55000000000000004">
      <c r="F2315" s="145"/>
      <c r="G2315" s="145"/>
    </row>
    <row r="2316" spans="6:7" x14ac:dyDescent="0.55000000000000004">
      <c r="F2316" s="145"/>
      <c r="G2316" s="145"/>
    </row>
    <row r="2317" spans="6:7" x14ac:dyDescent="0.55000000000000004">
      <c r="F2317" s="145"/>
      <c r="G2317" s="145"/>
    </row>
    <row r="2318" spans="6:7" x14ac:dyDescent="0.55000000000000004">
      <c r="F2318" s="145"/>
      <c r="G2318" s="145"/>
    </row>
    <row r="2319" spans="6:7" x14ac:dyDescent="0.55000000000000004">
      <c r="F2319" s="145"/>
      <c r="G2319" s="145"/>
    </row>
    <row r="2320" spans="6:7" x14ac:dyDescent="0.55000000000000004">
      <c r="F2320" s="145"/>
      <c r="G2320" s="145"/>
    </row>
    <row r="2321" spans="6:7" x14ac:dyDescent="0.55000000000000004">
      <c r="F2321" s="145"/>
      <c r="G2321" s="145"/>
    </row>
    <row r="2322" spans="6:7" x14ac:dyDescent="0.55000000000000004">
      <c r="F2322" s="145"/>
      <c r="G2322" s="145"/>
    </row>
    <row r="2323" spans="6:7" x14ac:dyDescent="0.55000000000000004">
      <c r="F2323" s="145"/>
      <c r="G2323" s="145"/>
    </row>
    <row r="2324" spans="6:7" x14ac:dyDescent="0.55000000000000004">
      <c r="F2324" s="145"/>
      <c r="G2324" s="145"/>
    </row>
    <row r="2325" spans="6:7" x14ac:dyDescent="0.55000000000000004">
      <c r="F2325" s="145"/>
      <c r="G2325" s="145"/>
    </row>
    <row r="2326" spans="6:7" x14ac:dyDescent="0.55000000000000004">
      <c r="F2326" s="145"/>
      <c r="G2326" s="145"/>
    </row>
    <row r="2327" spans="6:7" x14ac:dyDescent="0.55000000000000004">
      <c r="F2327" s="145"/>
      <c r="G2327" s="145"/>
    </row>
    <row r="2328" spans="6:7" x14ac:dyDescent="0.55000000000000004">
      <c r="F2328" s="145"/>
      <c r="G2328" s="145"/>
    </row>
    <row r="2329" spans="6:7" x14ac:dyDescent="0.55000000000000004">
      <c r="F2329" s="145"/>
      <c r="G2329" s="145"/>
    </row>
    <row r="2330" spans="6:7" x14ac:dyDescent="0.55000000000000004">
      <c r="F2330" s="145"/>
      <c r="G2330" s="145"/>
    </row>
    <row r="2331" spans="6:7" x14ac:dyDescent="0.55000000000000004">
      <c r="F2331" s="145"/>
      <c r="G2331" s="145"/>
    </row>
    <row r="2332" spans="6:7" x14ac:dyDescent="0.55000000000000004">
      <c r="F2332" s="145"/>
      <c r="G2332" s="145"/>
    </row>
    <row r="2333" spans="6:7" x14ac:dyDescent="0.55000000000000004">
      <c r="F2333" s="145"/>
      <c r="G2333" s="145"/>
    </row>
    <row r="2334" spans="6:7" x14ac:dyDescent="0.55000000000000004">
      <c r="F2334" s="145"/>
      <c r="G2334" s="145"/>
    </row>
    <row r="2335" spans="6:7" x14ac:dyDescent="0.55000000000000004">
      <c r="F2335" s="145"/>
      <c r="G2335" s="145"/>
    </row>
    <row r="2336" spans="6:7" x14ac:dyDescent="0.55000000000000004">
      <c r="F2336" s="145"/>
      <c r="G2336" s="145"/>
    </row>
    <row r="2337" spans="6:7" x14ac:dyDescent="0.55000000000000004">
      <c r="F2337" s="145"/>
      <c r="G2337" s="145"/>
    </row>
    <row r="2338" spans="6:7" x14ac:dyDescent="0.55000000000000004">
      <c r="F2338" s="145"/>
      <c r="G2338" s="145"/>
    </row>
    <row r="2339" spans="6:7" x14ac:dyDescent="0.55000000000000004">
      <c r="F2339" s="145"/>
      <c r="G2339" s="145"/>
    </row>
    <row r="2340" spans="6:7" x14ac:dyDescent="0.55000000000000004">
      <c r="F2340" s="145"/>
      <c r="G2340" s="145"/>
    </row>
    <row r="2341" spans="6:7" x14ac:dyDescent="0.55000000000000004">
      <c r="F2341" s="145"/>
      <c r="G2341" s="145"/>
    </row>
    <row r="2342" spans="6:7" x14ac:dyDescent="0.55000000000000004">
      <c r="F2342" s="145"/>
      <c r="G2342" s="145"/>
    </row>
    <row r="2343" spans="6:7" x14ac:dyDescent="0.55000000000000004">
      <c r="F2343" s="145"/>
      <c r="G2343" s="145"/>
    </row>
    <row r="2344" spans="6:7" x14ac:dyDescent="0.55000000000000004">
      <c r="F2344" s="145"/>
      <c r="G2344" s="145"/>
    </row>
    <row r="2345" spans="6:7" x14ac:dyDescent="0.55000000000000004">
      <c r="F2345" s="145"/>
      <c r="G2345" s="145"/>
    </row>
    <row r="2346" spans="6:7" x14ac:dyDescent="0.55000000000000004">
      <c r="F2346" s="145"/>
      <c r="G2346" s="145"/>
    </row>
    <row r="2347" spans="6:7" x14ac:dyDescent="0.55000000000000004">
      <c r="F2347" s="145"/>
      <c r="G2347" s="145"/>
    </row>
    <row r="2348" spans="6:7" x14ac:dyDescent="0.55000000000000004">
      <c r="F2348" s="145"/>
      <c r="G2348" s="145"/>
    </row>
    <row r="2349" spans="6:7" x14ac:dyDescent="0.55000000000000004">
      <c r="F2349" s="145"/>
      <c r="G2349" s="145"/>
    </row>
    <row r="2350" spans="6:7" x14ac:dyDescent="0.55000000000000004">
      <c r="F2350" s="145"/>
      <c r="G2350" s="145"/>
    </row>
    <row r="2351" spans="6:7" x14ac:dyDescent="0.55000000000000004">
      <c r="F2351" s="145"/>
      <c r="G2351" s="145"/>
    </row>
    <row r="2352" spans="6:7" x14ac:dyDescent="0.55000000000000004">
      <c r="F2352" s="145"/>
      <c r="G2352" s="145"/>
    </row>
    <row r="2353" spans="6:7" x14ac:dyDescent="0.55000000000000004">
      <c r="F2353" s="145"/>
      <c r="G2353" s="145"/>
    </row>
    <row r="2354" spans="6:7" x14ac:dyDescent="0.55000000000000004">
      <c r="F2354" s="145"/>
      <c r="G2354" s="145"/>
    </row>
    <row r="2355" spans="6:7" x14ac:dyDescent="0.55000000000000004">
      <c r="F2355" s="145"/>
      <c r="G2355" s="145"/>
    </row>
    <row r="2356" spans="6:7" x14ac:dyDescent="0.55000000000000004">
      <c r="F2356" s="145"/>
      <c r="G2356" s="145"/>
    </row>
    <row r="2357" spans="6:7" x14ac:dyDescent="0.55000000000000004">
      <c r="F2357" s="145"/>
      <c r="G2357" s="145"/>
    </row>
    <row r="2358" spans="6:7" x14ac:dyDescent="0.55000000000000004">
      <c r="F2358" s="145"/>
      <c r="G2358" s="145"/>
    </row>
    <row r="2359" spans="6:7" x14ac:dyDescent="0.55000000000000004">
      <c r="F2359" s="145"/>
      <c r="G2359" s="145"/>
    </row>
    <row r="2360" spans="6:7" x14ac:dyDescent="0.55000000000000004">
      <c r="F2360" s="145"/>
      <c r="G2360" s="145"/>
    </row>
    <row r="2361" spans="6:7" x14ac:dyDescent="0.55000000000000004">
      <c r="F2361" s="145"/>
      <c r="G2361" s="145"/>
    </row>
    <row r="2362" spans="6:7" x14ac:dyDescent="0.55000000000000004">
      <c r="F2362" s="145"/>
      <c r="G2362" s="145"/>
    </row>
    <row r="2363" spans="6:7" x14ac:dyDescent="0.55000000000000004">
      <c r="F2363" s="145"/>
      <c r="G2363" s="145"/>
    </row>
    <row r="2364" spans="6:7" x14ac:dyDescent="0.55000000000000004">
      <c r="F2364" s="145"/>
      <c r="G2364" s="145"/>
    </row>
    <row r="2365" spans="6:7" x14ac:dyDescent="0.55000000000000004">
      <c r="F2365" s="145"/>
      <c r="G2365" s="145"/>
    </row>
    <row r="2366" spans="6:7" x14ac:dyDescent="0.55000000000000004">
      <c r="F2366" s="145"/>
      <c r="G2366" s="145"/>
    </row>
    <row r="2367" spans="6:7" x14ac:dyDescent="0.55000000000000004">
      <c r="F2367" s="145"/>
      <c r="G2367" s="145"/>
    </row>
    <row r="2368" spans="6:7" x14ac:dyDescent="0.55000000000000004">
      <c r="F2368" s="145"/>
      <c r="G2368" s="145"/>
    </row>
    <row r="2369" spans="6:7" x14ac:dyDescent="0.55000000000000004">
      <c r="F2369" s="145"/>
      <c r="G2369" s="145"/>
    </row>
    <row r="2370" spans="6:7" x14ac:dyDescent="0.55000000000000004">
      <c r="F2370" s="145"/>
      <c r="G2370" s="145"/>
    </row>
    <row r="2371" spans="6:7" x14ac:dyDescent="0.55000000000000004">
      <c r="F2371" s="145"/>
      <c r="G2371" s="145"/>
    </row>
    <row r="2372" spans="6:7" x14ac:dyDescent="0.55000000000000004">
      <c r="F2372" s="145"/>
      <c r="G2372" s="145"/>
    </row>
    <row r="2373" spans="6:7" x14ac:dyDescent="0.55000000000000004">
      <c r="F2373" s="145"/>
      <c r="G2373" s="145"/>
    </row>
    <row r="2374" spans="6:7" x14ac:dyDescent="0.55000000000000004">
      <c r="F2374" s="145"/>
      <c r="G2374" s="145"/>
    </row>
    <row r="2375" spans="6:7" x14ac:dyDescent="0.55000000000000004">
      <c r="F2375" s="145"/>
      <c r="G2375" s="145"/>
    </row>
    <row r="2376" spans="6:7" x14ac:dyDescent="0.55000000000000004">
      <c r="F2376" s="145"/>
      <c r="G2376" s="145"/>
    </row>
    <row r="2377" spans="6:7" x14ac:dyDescent="0.55000000000000004">
      <c r="F2377" s="145"/>
      <c r="G2377" s="145"/>
    </row>
    <row r="2378" spans="6:7" x14ac:dyDescent="0.55000000000000004">
      <c r="F2378" s="145"/>
      <c r="G2378" s="145"/>
    </row>
    <row r="2379" spans="6:7" x14ac:dyDescent="0.55000000000000004">
      <c r="F2379" s="145"/>
      <c r="G2379" s="145"/>
    </row>
    <row r="2380" spans="6:7" x14ac:dyDescent="0.55000000000000004">
      <c r="F2380" s="145"/>
      <c r="G2380" s="145"/>
    </row>
    <row r="2381" spans="6:7" x14ac:dyDescent="0.55000000000000004">
      <c r="F2381" s="145"/>
      <c r="G2381" s="145"/>
    </row>
    <row r="2382" spans="6:7" x14ac:dyDescent="0.55000000000000004">
      <c r="F2382" s="145"/>
      <c r="G2382" s="145"/>
    </row>
    <row r="2383" spans="6:7" x14ac:dyDescent="0.55000000000000004">
      <c r="F2383" s="145"/>
      <c r="G2383" s="145"/>
    </row>
    <row r="2384" spans="6:7" x14ac:dyDescent="0.55000000000000004">
      <c r="F2384" s="145"/>
      <c r="G2384" s="145"/>
    </row>
    <row r="2385" spans="6:7" x14ac:dyDescent="0.55000000000000004">
      <c r="F2385" s="145"/>
      <c r="G2385" s="145"/>
    </row>
    <row r="2386" spans="6:7" x14ac:dyDescent="0.55000000000000004">
      <c r="F2386" s="145"/>
      <c r="G2386" s="145"/>
    </row>
    <row r="2387" spans="6:7" x14ac:dyDescent="0.55000000000000004">
      <c r="F2387" s="145"/>
      <c r="G2387" s="145"/>
    </row>
    <row r="2388" spans="6:7" x14ac:dyDescent="0.55000000000000004">
      <c r="F2388" s="145"/>
      <c r="G2388" s="145"/>
    </row>
    <row r="2389" spans="6:7" x14ac:dyDescent="0.55000000000000004">
      <c r="F2389" s="145"/>
      <c r="G2389" s="145"/>
    </row>
    <row r="2390" spans="6:7" x14ac:dyDescent="0.55000000000000004">
      <c r="F2390" s="145"/>
      <c r="G2390" s="145"/>
    </row>
    <row r="2391" spans="6:7" x14ac:dyDescent="0.55000000000000004">
      <c r="F2391" s="145"/>
      <c r="G2391" s="145"/>
    </row>
    <row r="2392" spans="6:7" x14ac:dyDescent="0.55000000000000004">
      <c r="F2392" s="145"/>
      <c r="G2392" s="145"/>
    </row>
    <row r="2393" spans="6:7" x14ac:dyDescent="0.55000000000000004">
      <c r="F2393" s="145"/>
      <c r="G2393" s="145"/>
    </row>
    <row r="2394" spans="6:7" x14ac:dyDescent="0.55000000000000004">
      <c r="F2394" s="145"/>
      <c r="G2394" s="145"/>
    </row>
    <row r="2395" spans="6:7" x14ac:dyDescent="0.55000000000000004">
      <c r="F2395" s="145"/>
      <c r="G2395" s="145"/>
    </row>
    <row r="2396" spans="6:7" x14ac:dyDescent="0.55000000000000004">
      <c r="F2396" s="145"/>
      <c r="G2396" s="145"/>
    </row>
    <row r="2397" spans="6:7" x14ac:dyDescent="0.55000000000000004">
      <c r="F2397" s="145"/>
      <c r="G2397" s="145"/>
    </row>
    <row r="2398" spans="6:7" x14ac:dyDescent="0.55000000000000004">
      <c r="F2398" s="145"/>
      <c r="G2398" s="145"/>
    </row>
    <row r="2399" spans="6:7" x14ac:dyDescent="0.55000000000000004">
      <c r="F2399" s="145"/>
      <c r="G2399" s="145"/>
    </row>
    <row r="2400" spans="6:7" x14ac:dyDescent="0.55000000000000004">
      <c r="F2400" s="145"/>
      <c r="G2400" s="145"/>
    </row>
    <row r="2401" spans="6:7" x14ac:dyDescent="0.55000000000000004">
      <c r="F2401" s="145"/>
      <c r="G2401" s="145"/>
    </row>
    <row r="2402" spans="6:7" x14ac:dyDescent="0.55000000000000004">
      <c r="F2402" s="145"/>
      <c r="G2402" s="145"/>
    </row>
    <row r="2403" spans="6:7" x14ac:dyDescent="0.55000000000000004">
      <c r="F2403" s="145"/>
      <c r="G2403" s="145"/>
    </row>
    <row r="2404" spans="6:7" x14ac:dyDescent="0.55000000000000004">
      <c r="F2404" s="145"/>
      <c r="G2404" s="145"/>
    </row>
    <row r="2405" spans="6:7" x14ac:dyDescent="0.55000000000000004">
      <c r="F2405" s="145"/>
      <c r="G2405" s="145"/>
    </row>
    <row r="2406" spans="6:7" x14ac:dyDescent="0.55000000000000004">
      <c r="F2406" s="145"/>
      <c r="G2406" s="145"/>
    </row>
    <row r="2407" spans="6:7" x14ac:dyDescent="0.55000000000000004">
      <c r="F2407" s="145"/>
      <c r="G2407" s="145"/>
    </row>
    <row r="2408" spans="6:7" x14ac:dyDescent="0.55000000000000004">
      <c r="F2408" s="145"/>
      <c r="G2408" s="145"/>
    </row>
    <row r="2409" spans="6:7" x14ac:dyDescent="0.55000000000000004">
      <c r="F2409" s="145"/>
      <c r="G2409" s="145"/>
    </row>
    <row r="2410" spans="6:7" x14ac:dyDescent="0.55000000000000004">
      <c r="F2410" s="145"/>
      <c r="G2410" s="145"/>
    </row>
    <row r="2411" spans="6:7" x14ac:dyDescent="0.55000000000000004">
      <c r="F2411" s="145"/>
      <c r="G2411" s="145"/>
    </row>
    <row r="2412" spans="6:7" x14ac:dyDescent="0.55000000000000004">
      <c r="F2412" s="145"/>
      <c r="G2412" s="145"/>
    </row>
    <row r="2413" spans="6:7" x14ac:dyDescent="0.55000000000000004">
      <c r="F2413" s="145"/>
      <c r="G2413" s="145"/>
    </row>
    <row r="2414" spans="6:7" x14ac:dyDescent="0.55000000000000004">
      <c r="F2414" s="145"/>
      <c r="G2414" s="145"/>
    </row>
    <row r="2415" spans="6:7" x14ac:dyDescent="0.55000000000000004">
      <c r="F2415" s="145"/>
      <c r="G2415" s="145"/>
    </row>
    <row r="2416" spans="6:7" x14ac:dyDescent="0.55000000000000004">
      <c r="F2416" s="145"/>
      <c r="G2416" s="145"/>
    </row>
    <row r="2417" spans="6:7" x14ac:dyDescent="0.55000000000000004">
      <c r="F2417" s="145"/>
      <c r="G2417" s="145"/>
    </row>
    <row r="2418" spans="6:7" x14ac:dyDescent="0.55000000000000004">
      <c r="F2418" s="145"/>
      <c r="G2418" s="145"/>
    </row>
    <row r="2419" spans="6:7" x14ac:dyDescent="0.55000000000000004">
      <c r="F2419" s="145"/>
      <c r="G2419" s="145"/>
    </row>
    <row r="2420" spans="6:7" x14ac:dyDescent="0.55000000000000004">
      <c r="F2420" s="145"/>
      <c r="G2420" s="145"/>
    </row>
    <row r="2421" spans="6:7" x14ac:dyDescent="0.55000000000000004">
      <c r="F2421" s="145"/>
      <c r="G2421" s="145"/>
    </row>
    <row r="2422" spans="6:7" x14ac:dyDescent="0.55000000000000004">
      <c r="F2422" s="145"/>
      <c r="G2422" s="145"/>
    </row>
    <row r="2423" spans="6:7" x14ac:dyDescent="0.55000000000000004">
      <c r="F2423" s="145"/>
      <c r="G2423" s="145"/>
    </row>
    <row r="2424" spans="6:7" x14ac:dyDescent="0.55000000000000004">
      <c r="F2424" s="145"/>
      <c r="G2424" s="145"/>
    </row>
    <row r="2425" spans="6:7" x14ac:dyDescent="0.55000000000000004">
      <c r="F2425" s="145"/>
      <c r="G2425" s="145"/>
    </row>
    <row r="2426" spans="6:7" x14ac:dyDescent="0.55000000000000004">
      <c r="F2426" s="145"/>
      <c r="G2426" s="145"/>
    </row>
    <row r="2427" spans="6:7" x14ac:dyDescent="0.55000000000000004">
      <c r="F2427" s="145"/>
      <c r="G2427" s="145"/>
    </row>
    <row r="2428" spans="6:7" x14ac:dyDescent="0.55000000000000004">
      <c r="F2428" s="145"/>
      <c r="G2428" s="145"/>
    </row>
    <row r="2429" spans="6:7" x14ac:dyDescent="0.55000000000000004">
      <c r="F2429" s="145"/>
      <c r="G2429" s="145"/>
    </row>
    <row r="2430" spans="6:7" x14ac:dyDescent="0.55000000000000004">
      <c r="F2430" s="145"/>
      <c r="G2430" s="145"/>
    </row>
    <row r="2431" spans="6:7" x14ac:dyDescent="0.55000000000000004">
      <c r="F2431" s="145"/>
      <c r="G2431" s="145"/>
    </row>
    <row r="2432" spans="6:7" x14ac:dyDescent="0.55000000000000004">
      <c r="F2432" s="145"/>
      <c r="G2432" s="145"/>
    </row>
    <row r="2433" spans="6:7" x14ac:dyDescent="0.55000000000000004">
      <c r="F2433" s="145"/>
      <c r="G2433" s="145"/>
    </row>
    <row r="2434" spans="6:7" x14ac:dyDescent="0.55000000000000004">
      <c r="F2434" s="145"/>
      <c r="G2434" s="145"/>
    </row>
    <row r="2435" spans="6:7" x14ac:dyDescent="0.55000000000000004">
      <c r="F2435" s="145"/>
      <c r="G2435" s="145"/>
    </row>
    <row r="2436" spans="6:7" x14ac:dyDescent="0.55000000000000004">
      <c r="F2436" s="145"/>
      <c r="G2436" s="145"/>
    </row>
    <row r="2437" spans="6:7" x14ac:dyDescent="0.55000000000000004">
      <c r="F2437" s="145"/>
      <c r="G2437" s="145"/>
    </row>
    <row r="2438" spans="6:7" x14ac:dyDescent="0.55000000000000004">
      <c r="F2438" s="145"/>
      <c r="G2438" s="145"/>
    </row>
    <row r="2439" spans="6:7" x14ac:dyDescent="0.55000000000000004">
      <c r="F2439" s="145"/>
      <c r="G2439" s="145"/>
    </row>
    <row r="2440" spans="6:7" x14ac:dyDescent="0.55000000000000004">
      <c r="F2440" s="145"/>
      <c r="G2440" s="145"/>
    </row>
    <row r="2441" spans="6:7" x14ac:dyDescent="0.55000000000000004">
      <c r="F2441" s="145"/>
      <c r="G2441" s="145"/>
    </row>
    <row r="2442" spans="6:7" x14ac:dyDescent="0.55000000000000004">
      <c r="F2442" s="145"/>
      <c r="G2442" s="145"/>
    </row>
    <row r="2443" spans="6:7" x14ac:dyDescent="0.55000000000000004">
      <c r="F2443" s="145"/>
      <c r="G2443" s="145"/>
    </row>
    <row r="2444" spans="6:7" x14ac:dyDescent="0.55000000000000004">
      <c r="F2444" s="145"/>
      <c r="G2444" s="145"/>
    </row>
    <row r="2445" spans="6:7" x14ac:dyDescent="0.55000000000000004">
      <c r="F2445" s="145"/>
      <c r="G2445" s="145"/>
    </row>
    <row r="2446" spans="6:7" x14ac:dyDescent="0.55000000000000004">
      <c r="F2446" s="145"/>
      <c r="G2446" s="145"/>
    </row>
    <row r="2447" spans="6:7" x14ac:dyDescent="0.55000000000000004">
      <c r="F2447" s="145"/>
      <c r="G2447" s="145"/>
    </row>
    <row r="2448" spans="6:7" x14ac:dyDescent="0.55000000000000004">
      <c r="F2448" s="145"/>
      <c r="G2448" s="145"/>
    </row>
    <row r="2449" spans="6:7" x14ac:dyDescent="0.55000000000000004">
      <c r="F2449" s="145"/>
      <c r="G2449" s="145"/>
    </row>
    <row r="2450" spans="6:7" x14ac:dyDescent="0.55000000000000004">
      <c r="F2450" s="145"/>
      <c r="G2450" s="145"/>
    </row>
    <row r="2451" spans="6:7" x14ac:dyDescent="0.55000000000000004">
      <c r="F2451" s="145"/>
      <c r="G2451" s="145"/>
    </row>
    <row r="2452" spans="6:7" x14ac:dyDescent="0.55000000000000004">
      <c r="F2452" s="145"/>
      <c r="G2452" s="145"/>
    </row>
    <row r="2453" spans="6:7" x14ac:dyDescent="0.55000000000000004">
      <c r="F2453" s="145"/>
      <c r="G2453" s="145"/>
    </row>
    <row r="2454" spans="6:7" x14ac:dyDescent="0.55000000000000004">
      <c r="F2454" s="145"/>
      <c r="G2454" s="145"/>
    </row>
    <row r="2455" spans="6:7" x14ac:dyDescent="0.55000000000000004">
      <c r="F2455" s="145"/>
      <c r="G2455" s="145"/>
    </row>
    <row r="2456" spans="6:7" x14ac:dyDescent="0.55000000000000004">
      <c r="F2456" s="145"/>
      <c r="G2456" s="145"/>
    </row>
    <row r="2457" spans="6:7" x14ac:dyDescent="0.55000000000000004">
      <c r="F2457" s="145"/>
      <c r="G2457" s="145"/>
    </row>
    <row r="2458" spans="6:7" x14ac:dyDescent="0.55000000000000004">
      <c r="F2458" s="145"/>
      <c r="G2458" s="145"/>
    </row>
    <row r="2459" spans="6:7" x14ac:dyDescent="0.55000000000000004">
      <c r="F2459" s="145"/>
      <c r="G2459" s="145"/>
    </row>
    <row r="2460" spans="6:7" x14ac:dyDescent="0.55000000000000004">
      <c r="F2460" s="145"/>
      <c r="G2460" s="145"/>
    </row>
    <row r="2461" spans="6:7" x14ac:dyDescent="0.55000000000000004">
      <c r="F2461" s="145"/>
      <c r="G2461" s="145"/>
    </row>
    <row r="2462" spans="6:7" x14ac:dyDescent="0.55000000000000004">
      <c r="F2462" s="145"/>
      <c r="G2462" s="145"/>
    </row>
    <row r="2463" spans="6:7" x14ac:dyDescent="0.55000000000000004">
      <c r="F2463" s="145"/>
      <c r="G2463" s="145"/>
    </row>
    <row r="2464" spans="6:7" x14ac:dyDescent="0.55000000000000004">
      <c r="F2464" s="145"/>
      <c r="G2464" s="145"/>
    </row>
    <row r="2465" spans="6:7" x14ac:dyDescent="0.55000000000000004">
      <c r="F2465" s="145"/>
      <c r="G2465" s="145"/>
    </row>
    <row r="2466" spans="6:7" x14ac:dyDescent="0.55000000000000004">
      <c r="F2466" s="145"/>
      <c r="G2466" s="145"/>
    </row>
    <row r="2467" spans="6:7" x14ac:dyDescent="0.55000000000000004">
      <c r="F2467" s="145"/>
      <c r="G2467" s="145"/>
    </row>
    <row r="2468" spans="6:7" x14ac:dyDescent="0.55000000000000004">
      <c r="F2468" s="145"/>
      <c r="G2468" s="145"/>
    </row>
    <row r="2469" spans="6:7" x14ac:dyDescent="0.55000000000000004">
      <c r="F2469" s="145"/>
      <c r="G2469" s="145"/>
    </row>
    <row r="2470" spans="6:7" x14ac:dyDescent="0.55000000000000004">
      <c r="F2470" s="145"/>
      <c r="G2470" s="145"/>
    </row>
    <row r="2471" spans="6:7" x14ac:dyDescent="0.55000000000000004">
      <c r="F2471" s="145"/>
      <c r="G2471" s="145"/>
    </row>
    <row r="2472" spans="6:7" x14ac:dyDescent="0.55000000000000004">
      <c r="F2472" s="145"/>
      <c r="G2472" s="145"/>
    </row>
    <row r="2473" spans="6:7" x14ac:dyDescent="0.55000000000000004">
      <c r="F2473" s="145"/>
      <c r="G2473" s="145"/>
    </row>
    <row r="2474" spans="6:7" x14ac:dyDescent="0.55000000000000004">
      <c r="F2474" s="145"/>
      <c r="G2474" s="145"/>
    </row>
    <row r="2475" spans="6:7" x14ac:dyDescent="0.55000000000000004">
      <c r="F2475" s="145"/>
      <c r="G2475" s="145"/>
    </row>
    <row r="2476" spans="6:7" x14ac:dyDescent="0.55000000000000004">
      <c r="F2476" s="145"/>
      <c r="G2476" s="145"/>
    </row>
    <row r="2477" spans="6:7" x14ac:dyDescent="0.55000000000000004">
      <c r="F2477" s="145"/>
      <c r="G2477" s="145"/>
    </row>
    <row r="2478" spans="6:7" x14ac:dyDescent="0.55000000000000004">
      <c r="F2478" s="145"/>
      <c r="G2478" s="145"/>
    </row>
    <row r="2479" spans="6:7" x14ac:dyDescent="0.55000000000000004">
      <c r="F2479" s="145"/>
      <c r="G2479" s="145"/>
    </row>
    <row r="2480" spans="6:7" x14ac:dyDescent="0.55000000000000004">
      <c r="F2480" s="145"/>
      <c r="G2480" s="145"/>
    </row>
    <row r="2481" spans="6:7" x14ac:dyDescent="0.55000000000000004">
      <c r="F2481" s="145"/>
      <c r="G2481" s="145"/>
    </row>
  </sheetData>
  <mergeCells count="6">
    <mergeCell ref="A7:O7"/>
    <mergeCell ref="A1:M1"/>
    <mergeCell ref="A2:M2"/>
    <mergeCell ref="N2:O2"/>
    <mergeCell ref="A3:M3"/>
    <mergeCell ref="N3:O3"/>
  </mergeCells>
  <phoneticPr fontId="33" type="noConversion"/>
  <printOptions horizontalCentered="1" verticalCentered="1"/>
  <pageMargins left="0.15748031496063" right="0.15748031496063" top="0.15748031496063" bottom="0.15748031496063" header="0.31496062992126" footer="0.31496062992126"/>
  <pageSetup scale="2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58"/>
  <sheetViews>
    <sheetView showGridLines="0" view="pageBreakPreview" topLeftCell="B10" zoomScale="40" zoomScaleNormal="40" zoomScaleSheetLayoutView="40" workbookViewId="0">
      <selection activeCell="F18" sqref="F18:I18"/>
    </sheetView>
  </sheetViews>
  <sheetFormatPr baseColWidth="10" defaultRowHeight="14.5" x14ac:dyDescent="0.35"/>
  <cols>
    <col min="1" max="1" width="1.453125" hidden="1" customWidth="1"/>
    <col min="2" max="2" width="18.453125" customWidth="1"/>
    <col min="3" max="3" width="28.1796875" customWidth="1"/>
    <col min="4" max="4" width="17" customWidth="1"/>
    <col min="5" max="5" width="17.81640625" customWidth="1"/>
    <col min="6" max="6" width="34.81640625" customWidth="1"/>
    <col min="7" max="7" width="21.1796875" customWidth="1"/>
    <col min="8" max="8" width="22.1796875" customWidth="1"/>
    <col min="9" max="9" width="23" customWidth="1"/>
    <col min="10" max="10" width="26.453125" customWidth="1"/>
    <col min="11" max="11" width="27.1796875" customWidth="1"/>
    <col min="12" max="12" width="28.81640625" customWidth="1"/>
    <col min="13" max="13" width="19" customWidth="1"/>
    <col min="14" max="14" width="16.81640625" customWidth="1"/>
    <col min="15" max="15" width="26.1796875" bestFit="1" customWidth="1"/>
    <col min="16" max="16" width="25.81640625" bestFit="1" customWidth="1"/>
    <col min="17" max="17" width="21.1796875" bestFit="1" customWidth="1"/>
    <col min="18" max="18" width="25.81640625" bestFit="1" customWidth="1"/>
  </cols>
  <sheetData>
    <row r="1" spans="1:15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5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90">
        <v>44151</v>
      </c>
      <c r="L5" s="190"/>
      <c r="M5" s="190"/>
    </row>
    <row r="6" spans="1:15" s="1" customFormat="1" ht="20.25" customHeight="1" x14ac:dyDescent="0.8">
      <c r="A6" s="3"/>
    </row>
    <row r="7" spans="1:15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273090601063</v>
      </c>
      <c r="D9" s="5"/>
      <c r="E9" s="49" t="s">
        <v>5</v>
      </c>
      <c r="F9" s="93" t="s">
        <v>230</v>
      </c>
    </row>
    <row r="10" spans="1:15" s="1" customFormat="1" ht="25" x14ac:dyDescent="0.5">
      <c r="B10" s="4" t="s">
        <v>6</v>
      </c>
      <c r="C10" s="4" t="s">
        <v>229</v>
      </c>
      <c r="D10" s="6"/>
      <c r="E10" s="49" t="s">
        <v>7</v>
      </c>
      <c r="F10" s="4" t="s">
        <v>231</v>
      </c>
      <c r="I10" s="49" t="s">
        <v>8</v>
      </c>
      <c r="J10" s="82" t="s">
        <v>196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16</v>
      </c>
      <c r="D12" s="9"/>
      <c r="E12" s="49" t="s">
        <v>10</v>
      </c>
      <c r="F12" s="8" t="str">
        <f>MID(C10,8,2)</f>
        <v>14</v>
      </c>
      <c r="H12" s="49" t="s">
        <v>11</v>
      </c>
      <c r="I12" s="8" t="str">
        <f>MID(C10,10,3)</f>
        <v>161</v>
      </c>
      <c r="J12" s="49" t="s">
        <v>12</v>
      </c>
      <c r="K12" s="8" t="str">
        <f>MID(C10,13,4)</f>
        <v>0110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s="4" customFormat="1" ht="25.5" thickBot="1" x14ac:dyDescent="0.55000000000000004">
      <c r="F15" s="87" t="s">
        <v>41</v>
      </c>
      <c r="G15" s="87" t="s">
        <v>51</v>
      </c>
      <c r="H15" s="87" t="s">
        <v>52</v>
      </c>
      <c r="I15" s="87" t="s">
        <v>42</v>
      </c>
      <c r="J15" s="92"/>
      <c r="O15" s="101"/>
    </row>
    <row r="16" spans="1:15" s="4" customFormat="1" ht="25.5" thickBot="1" x14ac:dyDescent="0.55000000000000004">
      <c r="F16" s="90" t="s">
        <v>207</v>
      </c>
      <c r="G16" s="91">
        <v>391</v>
      </c>
      <c r="H16" s="91">
        <v>61</v>
      </c>
      <c r="I16" s="121">
        <v>6.4097999999999997</v>
      </c>
      <c r="J16" s="92"/>
      <c r="O16" s="104"/>
    </row>
    <row r="17" spans="3:20" s="4" customFormat="1" ht="25.5" thickBot="1" x14ac:dyDescent="0.55000000000000004">
      <c r="F17" s="90" t="s">
        <v>208</v>
      </c>
      <c r="G17" s="91">
        <v>306</v>
      </c>
      <c r="H17" s="91">
        <v>62</v>
      </c>
      <c r="I17" s="121">
        <v>4.9355000000000002</v>
      </c>
      <c r="J17" s="92"/>
      <c r="O17" s="104"/>
    </row>
    <row r="18" spans="3:20" s="4" customFormat="1" ht="25.5" thickBot="1" x14ac:dyDescent="0.55000000000000004">
      <c r="F18" s="88" t="s">
        <v>30</v>
      </c>
      <c r="G18" s="89">
        <f>AVERAGE(G16:G17)</f>
        <v>348.5</v>
      </c>
      <c r="H18" s="89">
        <f>AVERAGE(H16:H17)</f>
        <v>61.5</v>
      </c>
      <c r="I18" s="99">
        <f>AVERAGE(I16:I17)</f>
        <v>5.67265</v>
      </c>
      <c r="J18" s="92"/>
      <c r="O18" s="104" t="e">
        <f>AVERAGE(O16:O16)</f>
        <v>#DIV/0!</v>
      </c>
    </row>
    <row r="19" spans="3:20" s="4" customFormat="1" ht="25" x14ac:dyDescent="0.5">
      <c r="C19" s="9"/>
      <c r="E19" s="9"/>
      <c r="J19" s="9"/>
    </row>
    <row r="20" spans="3:20" s="4" customFormat="1" ht="25.5" thickBot="1" x14ac:dyDescent="0.55000000000000004">
      <c r="C20" s="9"/>
      <c r="E20" s="9"/>
      <c r="J20" s="9"/>
      <c r="O20" s="4">
        <v>14.967000000000001</v>
      </c>
    </row>
    <row r="21" spans="3:20" s="4" customFormat="1" ht="28.5" thickBot="1" x14ac:dyDescent="0.55000000000000004">
      <c r="C21" s="9"/>
      <c r="F21" s="188" t="s">
        <v>42</v>
      </c>
      <c r="G21" s="189"/>
      <c r="H21" s="100">
        <f>I18</f>
        <v>5.67265</v>
      </c>
      <c r="J21" s="9"/>
    </row>
    <row r="22" spans="3:20" s="4" customFormat="1" ht="25.5" thickBot="1" x14ac:dyDescent="0.55000000000000004">
      <c r="C22" s="9"/>
      <c r="E22" s="9"/>
      <c r="G22" s="9"/>
      <c r="J22" s="9"/>
    </row>
    <row r="23" spans="3:20" s="10" customFormat="1" ht="62" x14ac:dyDescent="0.4">
      <c r="E23" s="173" t="s">
        <v>14</v>
      </c>
      <c r="F23" s="174"/>
      <c r="G23" s="174"/>
      <c r="H23" s="175"/>
      <c r="I23" s="69" t="s">
        <v>23</v>
      </c>
      <c r="J23" s="70" t="s">
        <v>24</v>
      </c>
    </row>
    <row r="24" spans="3:20" s="11" customFormat="1" ht="49.5" customHeight="1" x14ac:dyDescent="0.4">
      <c r="E24" s="67" t="s">
        <v>15</v>
      </c>
      <c r="F24" s="68" t="s">
        <v>16</v>
      </c>
      <c r="G24" s="68" t="s">
        <v>17</v>
      </c>
      <c r="H24" s="68" t="s">
        <v>18</v>
      </c>
      <c r="I24" s="68" t="s">
        <v>18</v>
      </c>
      <c r="J24" s="68" t="s">
        <v>18</v>
      </c>
      <c r="Q24" s="122"/>
    </row>
    <row r="25" spans="3:20" s="31" customFormat="1" ht="41.25" customHeight="1" x14ac:dyDescent="0.65">
      <c r="E25" s="74" t="s">
        <v>209</v>
      </c>
      <c r="F25" s="75" t="s">
        <v>214</v>
      </c>
      <c r="G25" s="52">
        <v>59</v>
      </c>
      <c r="H25" s="52">
        <v>225</v>
      </c>
      <c r="I25" s="52">
        <f t="shared" ref="I25:I30" si="0">ROUND($H$21*G25,0)</f>
        <v>335</v>
      </c>
      <c r="J25" s="52">
        <f t="shared" ref="J25:J30" si="1">ROUND(I25-H25,0)</f>
        <v>110</v>
      </c>
      <c r="K25" s="94"/>
      <c r="L25" s="94"/>
      <c r="P25" s="98"/>
      <c r="Q25" s="122"/>
      <c r="R25" s="98"/>
      <c r="T25" s="66"/>
    </row>
    <row r="26" spans="3:20" s="31" customFormat="1" ht="41.25" customHeight="1" x14ac:dyDescent="0.65">
      <c r="E26" s="74" t="s">
        <v>210</v>
      </c>
      <c r="F26" s="75" t="s">
        <v>215</v>
      </c>
      <c r="G26" s="52">
        <v>61</v>
      </c>
      <c r="H26" s="52">
        <v>204</v>
      </c>
      <c r="I26" s="52">
        <f t="shared" si="0"/>
        <v>346</v>
      </c>
      <c r="J26" s="52">
        <f t="shared" si="1"/>
        <v>142</v>
      </c>
      <c r="K26" s="94"/>
      <c r="L26" s="94"/>
      <c r="P26" s="98"/>
      <c r="Q26" s="122"/>
      <c r="R26" s="98"/>
      <c r="T26" s="66"/>
    </row>
    <row r="27" spans="3:20" s="31" customFormat="1" ht="41.25" customHeight="1" x14ac:dyDescent="0.65">
      <c r="E27" s="74" t="s">
        <v>211</v>
      </c>
      <c r="F27" s="75" t="s">
        <v>216</v>
      </c>
      <c r="G27" s="52">
        <v>62</v>
      </c>
      <c r="H27" s="52">
        <v>165</v>
      </c>
      <c r="I27" s="52">
        <f t="shared" si="0"/>
        <v>352</v>
      </c>
      <c r="J27" s="52">
        <f t="shared" si="1"/>
        <v>187</v>
      </c>
      <c r="K27" s="94"/>
      <c r="L27" s="94"/>
      <c r="P27" s="98"/>
      <c r="Q27" s="122"/>
      <c r="R27" s="98"/>
      <c r="T27" s="66"/>
    </row>
    <row r="28" spans="3:20" s="31" customFormat="1" ht="41.25" customHeight="1" x14ac:dyDescent="0.65">
      <c r="E28" s="74" t="s">
        <v>212</v>
      </c>
      <c r="F28" s="75" t="s">
        <v>217</v>
      </c>
      <c r="G28" s="52">
        <v>60</v>
      </c>
      <c r="H28" s="52">
        <v>112</v>
      </c>
      <c r="I28" s="52">
        <f t="shared" si="0"/>
        <v>340</v>
      </c>
      <c r="J28" s="52">
        <f t="shared" si="1"/>
        <v>228</v>
      </c>
      <c r="K28" s="94"/>
      <c r="L28" s="94"/>
      <c r="P28" s="98"/>
      <c r="Q28" s="122"/>
      <c r="R28" s="98"/>
      <c r="T28" s="66"/>
    </row>
    <row r="29" spans="3:20" s="31" customFormat="1" ht="41.25" customHeight="1" x14ac:dyDescent="0.65">
      <c r="E29" s="74" t="s">
        <v>213</v>
      </c>
      <c r="F29" s="75" t="s">
        <v>218</v>
      </c>
      <c r="G29" s="52">
        <v>60</v>
      </c>
      <c r="H29" s="52">
        <v>87</v>
      </c>
      <c r="I29" s="52">
        <f t="shared" si="0"/>
        <v>340</v>
      </c>
      <c r="J29" s="52">
        <f t="shared" si="1"/>
        <v>253</v>
      </c>
      <c r="K29" s="94"/>
      <c r="L29" s="94"/>
      <c r="P29" s="98"/>
      <c r="Q29" s="122"/>
      <c r="R29" s="98"/>
      <c r="T29" s="66"/>
    </row>
    <row r="30" spans="3:20" s="31" customFormat="1" ht="41.25" customHeight="1" x14ac:dyDescent="0.65">
      <c r="E30" s="74" t="s">
        <v>199</v>
      </c>
      <c r="F30" s="75" t="s">
        <v>219</v>
      </c>
      <c r="G30" s="52">
        <v>62</v>
      </c>
      <c r="H30" s="52">
        <v>152</v>
      </c>
      <c r="I30" s="52">
        <f t="shared" si="0"/>
        <v>352</v>
      </c>
      <c r="J30" s="52">
        <f t="shared" si="1"/>
        <v>200</v>
      </c>
      <c r="K30" s="94"/>
      <c r="L30" s="94"/>
      <c r="P30" s="98"/>
      <c r="Q30" s="122"/>
      <c r="R30" s="98"/>
      <c r="T30" s="66"/>
    </row>
    <row r="31" spans="3:20" s="31" customFormat="1" ht="41.25" customHeight="1" x14ac:dyDescent="0.65">
      <c r="E31" s="74" t="s">
        <v>200</v>
      </c>
      <c r="F31" s="75" t="s">
        <v>220</v>
      </c>
      <c r="G31" s="52">
        <v>59</v>
      </c>
      <c r="H31" s="52">
        <v>152</v>
      </c>
      <c r="I31" s="52">
        <f t="shared" ref="I31:I38" si="2">ROUND($H$21*G31,0)</f>
        <v>335</v>
      </c>
      <c r="J31" s="52">
        <f t="shared" ref="J31:J38" si="3">ROUND(I31-H31,0)</f>
        <v>183</v>
      </c>
      <c r="K31" s="94"/>
      <c r="L31" s="94"/>
      <c r="P31" s="98"/>
      <c r="Q31" s="122"/>
      <c r="R31" s="98"/>
      <c r="T31" s="66"/>
    </row>
    <row r="32" spans="3:20" s="31" customFormat="1" ht="41.25" customHeight="1" x14ac:dyDescent="0.65">
      <c r="E32" s="74" t="s">
        <v>201</v>
      </c>
      <c r="F32" s="75" t="s">
        <v>221</v>
      </c>
      <c r="G32" s="52">
        <v>61</v>
      </c>
      <c r="H32" s="52">
        <v>66</v>
      </c>
      <c r="I32" s="52">
        <f>ROUND($H$21*G32,0)</f>
        <v>346</v>
      </c>
      <c r="J32" s="52">
        <f>ROUND(I32-H32,0)</f>
        <v>280</v>
      </c>
      <c r="K32" s="94"/>
      <c r="L32" s="94"/>
      <c r="P32" s="98"/>
      <c r="Q32" s="122"/>
      <c r="R32" s="98"/>
      <c r="T32" s="66"/>
    </row>
    <row r="33" spans="2:20" s="31" customFormat="1" ht="41.25" customHeight="1" x14ac:dyDescent="0.65">
      <c r="E33" s="74" t="s">
        <v>202</v>
      </c>
      <c r="F33" s="75" t="s">
        <v>222</v>
      </c>
      <c r="G33" s="52">
        <v>62</v>
      </c>
      <c r="H33" s="52">
        <v>0</v>
      </c>
      <c r="I33" s="52">
        <f t="shared" ref="I33:I37" si="4">ROUND($H$21*G33,0)</f>
        <v>352</v>
      </c>
      <c r="J33" s="52">
        <f t="shared" ref="J33:J37" si="5">ROUND(I33-H33,0)</f>
        <v>352</v>
      </c>
      <c r="K33" s="94"/>
      <c r="L33" s="94"/>
      <c r="P33" s="98"/>
      <c r="Q33" s="122"/>
      <c r="R33" s="98"/>
      <c r="T33" s="66"/>
    </row>
    <row r="34" spans="2:20" s="31" customFormat="1" ht="41.25" customHeight="1" x14ac:dyDescent="0.65">
      <c r="E34" s="74" t="s">
        <v>203</v>
      </c>
      <c r="F34" s="75" t="s">
        <v>223</v>
      </c>
      <c r="G34" s="52">
        <v>63</v>
      </c>
      <c r="H34" s="52">
        <v>0</v>
      </c>
      <c r="I34" s="52">
        <f t="shared" si="4"/>
        <v>357</v>
      </c>
      <c r="J34" s="52">
        <f t="shared" si="5"/>
        <v>357</v>
      </c>
      <c r="K34" s="94"/>
      <c r="L34" s="94"/>
      <c r="P34" s="98"/>
      <c r="Q34" s="122"/>
      <c r="R34" s="98"/>
      <c r="T34" s="66"/>
    </row>
    <row r="35" spans="2:20" s="31" customFormat="1" ht="41.25" customHeight="1" x14ac:dyDescent="0.65">
      <c r="E35" s="74" t="s">
        <v>204</v>
      </c>
      <c r="F35" s="75" t="s">
        <v>224</v>
      </c>
      <c r="G35" s="52">
        <v>58</v>
      </c>
      <c r="H35" s="52">
        <v>0</v>
      </c>
      <c r="I35" s="52">
        <f t="shared" si="4"/>
        <v>329</v>
      </c>
      <c r="J35" s="52">
        <f t="shared" si="5"/>
        <v>329</v>
      </c>
      <c r="K35" s="94"/>
      <c r="L35" s="94"/>
      <c r="P35" s="98"/>
      <c r="Q35" s="122"/>
      <c r="R35" s="98"/>
      <c r="T35" s="66"/>
    </row>
    <row r="36" spans="2:20" s="31" customFormat="1" ht="41.25" customHeight="1" x14ac:dyDescent="0.65">
      <c r="E36" s="74" t="s">
        <v>205</v>
      </c>
      <c r="F36" s="75" t="s">
        <v>225</v>
      </c>
      <c r="G36" s="52">
        <v>62</v>
      </c>
      <c r="H36" s="52">
        <v>0</v>
      </c>
      <c r="I36" s="52">
        <f t="shared" si="4"/>
        <v>352</v>
      </c>
      <c r="J36" s="52">
        <f t="shared" si="5"/>
        <v>352</v>
      </c>
      <c r="K36" s="94"/>
      <c r="L36" s="94"/>
      <c r="P36" s="98"/>
      <c r="Q36" s="122"/>
      <c r="R36" s="98"/>
      <c r="T36" s="66"/>
    </row>
    <row r="37" spans="2:20" s="31" customFormat="1" ht="41.25" customHeight="1" x14ac:dyDescent="0.65">
      <c r="E37" s="74" t="s">
        <v>206</v>
      </c>
      <c r="F37" s="75" t="s">
        <v>226</v>
      </c>
      <c r="G37" s="52">
        <v>62</v>
      </c>
      <c r="H37" s="52">
        <v>0</v>
      </c>
      <c r="I37" s="52">
        <f t="shared" si="4"/>
        <v>352</v>
      </c>
      <c r="J37" s="52">
        <f t="shared" si="5"/>
        <v>352</v>
      </c>
      <c r="K37" s="94"/>
      <c r="L37" s="94"/>
      <c r="P37" s="98"/>
      <c r="Q37" s="122"/>
      <c r="R37" s="98"/>
      <c r="T37" s="66"/>
    </row>
    <row r="38" spans="2:20" s="31" customFormat="1" ht="41.25" customHeight="1" x14ac:dyDescent="0.65">
      <c r="E38" s="74" t="s">
        <v>198</v>
      </c>
      <c r="F38" s="75" t="s">
        <v>227</v>
      </c>
      <c r="G38" s="52">
        <v>59</v>
      </c>
      <c r="H38" s="52">
        <v>0</v>
      </c>
      <c r="I38" s="52">
        <f t="shared" si="2"/>
        <v>335</v>
      </c>
      <c r="J38" s="52">
        <f t="shared" si="3"/>
        <v>335</v>
      </c>
      <c r="K38" s="94"/>
      <c r="L38" s="94"/>
      <c r="P38" s="98"/>
      <c r="Q38" s="122"/>
      <c r="R38" s="98"/>
      <c r="T38" s="66"/>
    </row>
    <row r="39" spans="2:20" s="31" customFormat="1" ht="41.25" customHeight="1" x14ac:dyDescent="0.55000000000000004">
      <c r="E39" s="74" t="s">
        <v>198</v>
      </c>
      <c r="F39" s="75" t="s">
        <v>228</v>
      </c>
      <c r="G39" s="52">
        <f>O41</f>
        <v>36</v>
      </c>
      <c r="H39" s="52">
        <v>0</v>
      </c>
      <c r="I39" s="52">
        <f t="shared" ref="I39" si="6">ROUND($H$21*G39,0)</f>
        <v>204</v>
      </c>
      <c r="J39" s="52">
        <f t="shared" ref="J39" si="7">ROUND(I39-H39,0)</f>
        <v>204</v>
      </c>
      <c r="K39" s="94"/>
      <c r="L39" s="94"/>
      <c r="O39" s="97">
        <v>44112</v>
      </c>
    </row>
    <row r="40" spans="2:20" s="35" customFormat="1" ht="41.25" customHeight="1" thickBot="1" x14ac:dyDescent="0.65">
      <c r="B40" s="31"/>
      <c r="E40" s="76" t="s">
        <v>30</v>
      </c>
      <c r="F40" s="77"/>
      <c r="G40" s="59">
        <f>SUM(G25:G39)</f>
        <v>886</v>
      </c>
      <c r="H40" s="59">
        <f>SUM(H25:H39)</f>
        <v>1163</v>
      </c>
      <c r="I40" s="59">
        <f>SUM(I25:I39)</f>
        <v>5027</v>
      </c>
      <c r="J40" s="59">
        <f>SUM(J25:J39)</f>
        <v>3864</v>
      </c>
      <c r="K40" s="95"/>
      <c r="L40" s="95"/>
      <c r="M40" s="96"/>
      <c r="O40" s="97">
        <v>44148</v>
      </c>
    </row>
    <row r="41" spans="2:20" s="10" customFormat="1" ht="30.75" customHeight="1" x14ac:dyDescent="0.65">
      <c r="B41" s="31"/>
      <c r="C41" s="14"/>
      <c r="D41" s="15"/>
      <c r="E41" s="16"/>
      <c r="F41" s="17"/>
      <c r="G41" s="17"/>
      <c r="H41" s="17"/>
      <c r="I41" s="17"/>
      <c r="J41" s="18"/>
      <c r="K41" s="17"/>
      <c r="L41" s="17"/>
      <c r="M41" s="17"/>
      <c r="N41" s="18"/>
      <c r="O41" s="98">
        <f>O40-O39</f>
        <v>36</v>
      </c>
      <c r="P41" s="30"/>
    </row>
    <row r="42" spans="2:20" s="20" customFormat="1" ht="29.5" x14ac:dyDescent="0.55000000000000004">
      <c r="B42" s="31"/>
      <c r="C42" s="21"/>
      <c r="I42" s="19"/>
      <c r="J42" s="19"/>
      <c r="K42" s="19"/>
      <c r="L42" s="19"/>
      <c r="M42" s="19"/>
      <c r="N42" s="19"/>
      <c r="O42" s="19"/>
    </row>
    <row r="43" spans="2:20" s="20" customFormat="1" ht="38.25" customHeight="1" x14ac:dyDescent="0.6">
      <c r="B43" s="35"/>
      <c r="C43" s="177" t="s">
        <v>25</v>
      </c>
      <c r="D43" s="177"/>
      <c r="E43" s="178"/>
      <c r="F43" s="84">
        <v>1</v>
      </c>
      <c r="G43" s="179" t="s">
        <v>38</v>
      </c>
      <c r="H43" s="180"/>
      <c r="I43" s="181"/>
      <c r="J43" s="9"/>
      <c r="K43" s="9"/>
      <c r="L43" s="9"/>
      <c r="M43" s="9"/>
      <c r="N43" s="9"/>
      <c r="O43" s="9"/>
    </row>
    <row r="44" spans="2:20" s="20" customFormat="1" ht="25" x14ac:dyDescent="0.5">
      <c r="B44" s="30"/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2:20" s="20" customFormat="1" ht="40.5" customHeight="1" x14ac:dyDescent="0.5">
      <c r="C45" s="177" t="s">
        <v>26</v>
      </c>
      <c r="D45" s="177"/>
      <c r="E45" s="178"/>
      <c r="F45" s="83">
        <f>J40</f>
        <v>3864</v>
      </c>
      <c r="G45" s="179" t="s">
        <v>27</v>
      </c>
      <c r="H45" s="181"/>
      <c r="I45" s="9"/>
      <c r="J45" s="9"/>
      <c r="K45" s="9"/>
      <c r="L45" s="9"/>
      <c r="M45" s="9"/>
      <c r="N45" s="9"/>
      <c r="O45" s="9"/>
    </row>
    <row r="46" spans="2:20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2:20" s="20" customFormat="1" ht="20.25" customHeight="1" x14ac:dyDescent="0.25">
      <c r="C47" s="177" t="s">
        <v>28</v>
      </c>
      <c r="D47" s="177"/>
      <c r="E47" s="177"/>
      <c r="F47" s="182" t="s">
        <v>232</v>
      </c>
      <c r="G47" s="183"/>
      <c r="H47" s="183"/>
      <c r="I47" s="183"/>
      <c r="J47" s="184"/>
    </row>
    <row r="48" spans="2:20" s="20" customFormat="1" ht="21" customHeight="1" thickBot="1" x14ac:dyDescent="0.3">
      <c r="C48" s="177"/>
      <c r="D48" s="177"/>
      <c r="E48" s="177"/>
      <c r="F48" s="185"/>
      <c r="G48" s="186"/>
      <c r="H48" s="186"/>
      <c r="I48" s="186"/>
      <c r="J48" s="187"/>
    </row>
    <row r="49" spans="1:16" s="23" customFormat="1" ht="15.5" x14ac:dyDescent="0.45">
      <c r="B49" s="20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0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B51" s="20"/>
      <c r="D51" s="193" t="s">
        <v>122</v>
      </c>
      <c r="E51" s="194"/>
      <c r="F51" s="194"/>
      <c r="G51" s="194"/>
      <c r="H51" s="194"/>
      <c r="I51" s="194"/>
      <c r="J51" s="195"/>
    </row>
    <row r="52" spans="1:16" s="28" customFormat="1" ht="22.5" x14ac:dyDescent="0.45">
      <c r="A52" s="29"/>
      <c r="B52" s="2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B53" s="25"/>
      <c r="E53" s="208"/>
      <c r="F53" s="208"/>
      <c r="G53" s="208"/>
      <c r="H53" s="208"/>
      <c r="I53" s="208"/>
      <c r="J53" s="208"/>
    </row>
    <row r="54" spans="1:16" s="28" customFormat="1" ht="27.75" customHeight="1" x14ac:dyDescent="0.5">
      <c r="E54" s="167" t="s">
        <v>39</v>
      </c>
      <c r="F54" s="167"/>
      <c r="G54" s="167"/>
      <c r="H54" s="167"/>
      <c r="I54" s="167"/>
      <c r="J54" s="167"/>
      <c r="K54" s="61"/>
      <c r="L54" s="61"/>
      <c r="M54" s="61"/>
      <c r="N54" s="61"/>
      <c r="O54" s="61"/>
    </row>
    <row r="55" spans="1:16" s="28" customFormat="1" ht="25" x14ac:dyDescent="0.5">
      <c r="B55" s="29"/>
      <c r="E55" s="167" t="s">
        <v>197</v>
      </c>
      <c r="F55" s="167"/>
      <c r="G55" s="167"/>
      <c r="H55" s="167"/>
      <c r="I55" s="167"/>
      <c r="J55" s="167"/>
      <c r="K55" s="61"/>
      <c r="L55" s="61"/>
      <c r="M55" s="61"/>
      <c r="N55" s="61"/>
      <c r="O55" s="61"/>
    </row>
    <row r="56" spans="1:16" ht="22.5" x14ac:dyDescent="0.45">
      <c r="B56" s="28"/>
    </row>
    <row r="57" spans="1:16" ht="22.5" x14ac:dyDescent="0.45">
      <c r="B57" s="28"/>
    </row>
    <row r="58" spans="1:16" ht="22.5" x14ac:dyDescent="0.45">
      <c r="B58" s="28"/>
    </row>
  </sheetData>
  <mergeCells count="19">
    <mergeCell ref="A1:M1"/>
    <mergeCell ref="A2:M2"/>
    <mergeCell ref="F47:J48"/>
    <mergeCell ref="D51:J51"/>
    <mergeCell ref="C43:E43"/>
    <mergeCell ref="G43:I43"/>
    <mergeCell ref="C45:E45"/>
    <mergeCell ref="G45:H45"/>
    <mergeCell ref="C47:E48"/>
    <mergeCell ref="E53:J53"/>
    <mergeCell ref="E54:J54"/>
    <mergeCell ref="E55:J55"/>
    <mergeCell ref="N2:O2"/>
    <mergeCell ref="A3:M3"/>
    <mergeCell ref="N3:O3"/>
    <mergeCell ref="A7:M7"/>
    <mergeCell ref="F21:G21"/>
    <mergeCell ref="E23:H23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3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4E7D-CC22-4B59-9495-00A0CB406E47}">
  <sheetPr>
    <pageSetUpPr fitToPage="1"/>
  </sheetPr>
  <dimension ref="A1:P44"/>
  <sheetViews>
    <sheetView showGridLines="0" topLeftCell="B10" zoomScale="40" zoomScaleNormal="40" zoomScaleSheetLayoutView="40" workbookViewId="0">
      <selection activeCell="L20" sqref="L20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4"/>
      <c r="O1" s="4"/>
    </row>
    <row r="2" spans="1:16" s="1" customFormat="1" ht="25" x14ac:dyDescent="0.5">
      <c r="A2" s="167" t="s">
        <v>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6" s="1" customFormat="1" ht="25" x14ac:dyDescent="0.5">
      <c r="A3" s="167" t="s">
        <v>29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0">
        <v>44161</v>
      </c>
      <c r="L5" s="190"/>
      <c r="M5" s="190"/>
    </row>
    <row r="6" spans="1:16" s="1" customFormat="1" ht="20.25" customHeight="1" x14ac:dyDescent="0.8">
      <c r="A6" s="3"/>
    </row>
    <row r="7" spans="1:16" s="1" customFormat="1" ht="28" x14ac:dyDescent="0.5">
      <c r="A7" s="176" t="s">
        <v>3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235</v>
      </c>
    </row>
    <row r="10" spans="1:16" s="1" customFormat="1" ht="25" x14ac:dyDescent="0.5">
      <c r="B10" s="4" t="s">
        <v>6</v>
      </c>
      <c r="C10" s="4" t="s">
        <v>234</v>
      </c>
      <c r="D10" s="6"/>
      <c r="E10" s="49" t="s">
        <v>7</v>
      </c>
      <c r="F10" s="4" t="s">
        <v>236</v>
      </c>
      <c r="I10" s="49" t="s">
        <v>8</v>
      </c>
      <c r="J10" s="82" t="s">
        <v>254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195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88" t="s">
        <v>42</v>
      </c>
      <c r="H18" s="189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73" t="s">
        <v>14</v>
      </c>
      <c r="F20" s="174"/>
      <c r="G20" s="174"/>
      <c r="H20" s="175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241</v>
      </c>
      <c r="F22" s="75" t="s">
        <v>246</v>
      </c>
      <c r="G22" s="52">
        <v>59</v>
      </c>
      <c r="H22" s="52">
        <v>131</v>
      </c>
      <c r="I22" s="52">
        <f t="shared" ref="I22:I28" si="0">ROUND(($I$18*G22),0)</f>
        <v>1201</v>
      </c>
      <c r="J22" s="52">
        <f t="shared" ref="J22:J28" si="1">ROUND(I22-H22,0)</f>
        <v>1070</v>
      </c>
      <c r="K22" s="66"/>
    </row>
    <row r="23" spans="2:16" s="31" customFormat="1" ht="41.25" customHeight="1" x14ac:dyDescent="0.55000000000000004">
      <c r="E23" s="74" t="s">
        <v>242</v>
      </c>
      <c r="F23" s="75" t="s">
        <v>247</v>
      </c>
      <c r="G23" s="52">
        <v>62</v>
      </c>
      <c r="H23" s="52">
        <v>138</v>
      </c>
      <c r="I23" s="52">
        <f t="shared" si="0"/>
        <v>1262</v>
      </c>
      <c r="J23" s="52">
        <f t="shared" si="1"/>
        <v>1124</v>
      </c>
      <c r="K23" s="66"/>
    </row>
    <row r="24" spans="2:16" s="31" customFormat="1" ht="41.25" customHeight="1" x14ac:dyDescent="0.55000000000000004">
      <c r="E24" s="74" t="s">
        <v>243</v>
      </c>
      <c r="F24" s="75" t="s">
        <v>248</v>
      </c>
      <c r="G24" s="52">
        <v>61</v>
      </c>
      <c r="H24" s="52">
        <v>135</v>
      </c>
      <c r="I24" s="52">
        <f t="shared" si="0"/>
        <v>1242</v>
      </c>
      <c r="J24" s="52">
        <f t="shared" si="1"/>
        <v>1107</v>
      </c>
      <c r="K24" s="66"/>
      <c r="O24" s="97">
        <v>43488</v>
      </c>
    </row>
    <row r="25" spans="2:16" s="31" customFormat="1" ht="41.25" customHeight="1" x14ac:dyDescent="0.55000000000000004">
      <c r="E25" s="74" t="s">
        <v>244</v>
      </c>
      <c r="F25" s="75" t="s">
        <v>249</v>
      </c>
      <c r="G25" s="52">
        <v>59</v>
      </c>
      <c r="H25" s="52">
        <v>125</v>
      </c>
      <c r="I25" s="52">
        <f t="shared" si="0"/>
        <v>1201</v>
      </c>
      <c r="J25" s="52">
        <f t="shared" si="1"/>
        <v>1076</v>
      </c>
      <c r="K25" s="66"/>
      <c r="O25" s="97">
        <v>43510</v>
      </c>
    </row>
    <row r="26" spans="2:16" s="31" customFormat="1" ht="41.25" customHeight="1" x14ac:dyDescent="0.65">
      <c r="E26" s="74" t="s">
        <v>233</v>
      </c>
      <c r="F26" s="75" t="s">
        <v>250</v>
      </c>
      <c r="G26" s="52">
        <v>62</v>
      </c>
      <c r="H26" s="52">
        <v>127</v>
      </c>
      <c r="I26" s="52">
        <f t="shared" si="0"/>
        <v>1262</v>
      </c>
      <c r="J26" s="52">
        <f t="shared" si="1"/>
        <v>1135</v>
      </c>
      <c r="K26" s="66"/>
      <c r="O26" s="98">
        <f>O25-O24</f>
        <v>22</v>
      </c>
      <c r="P26" s="31">
        <v>0.8387</v>
      </c>
    </row>
    <row r="27" spans="2:16" s="31" customFormat="1" ht="41.25" customHeight="1" x14ac:dyDescent="0.65">
      <c r="E27" s="74" t="s">
        <v>245</v>
      </c>
      <c r="F27" s="75" t="s">
        <v>251</v>
      </c>
      <c r="G27" s="52">
        <v>63</v>
      </c>
      <c r="H27" s="52">
        <v>119</v>
      </c>
      <c r="I27" s="52">
        <f t="shared" si="0"/>
        <v>1283</v>
      </c>
      <c r="J27" s="52">
        <f t="shared" si="1"/>
        <v>1164</v>
      </c>
      <c r="K27" s="66"/>
      <c r="O27" s="98"/>
      <c r="P27" s="31">
        <f>P26*O26</f>
        <v>18.4514</v>
      </c>
    </row>
    <row r="28" spans="2:16" s="31" customFormat="1" ht="41.25" customHeight="1" x14ac:dyDescent="0.55000000000000004">
      <c r="E28" s="74" t="s">
        <v>233</v>
      </c>
      <c r="F28" s="75" t="s">
        <v>255</v>
      </c>
      <c r="G28" s="52">
        <v>50</v>
      </c>
      <c r="H28" s="52">
        <v>80</v>
      </c>
      <c r="I28" s="52">
        <f t="shared" si="0"/>
        <v>1018</v>
      </c>
      <c r="J28" s="52">
        <f t="shared" si="1"/>
        <v>938</v>
      </c>
      <c r="K28" s="66"/>
      <c r="L28" s="94"/>
      <c r="O28" s="97">
        <v>44118</v>
      </c>
    </row>
    <row r="29" spans="2:16" s="35" customFormat="1" ht="41.25" customHeight="1" thickBot="1" x14ac:dyDescent="0.65">
      <c r="E29" s="76" t="s">
        <v>30</v>
      </c>
      <c r="F29" s="77"/>
      <c r="G29" s="59">
        <f>SUM(G22:G28)</f>
        <v>416</v>
      </c>
      <c r="H29" s="59">
        <f>SUM(H22:H28)</f>
        <v>855</v>
      </c>
      <c r="I29" s="59">
        <f>SUM(I22:I28)</f>
        <v>8469</v>
      </c>
      <c r="J29" s="59">
        <f>SUM(J22:J28)</f>
        <v>7614</v>
      </c>
      <c r="K29" s="95"/>
      <c r="L29" s="95"/>
      <c r="M29" s="96"/>
      <c r="O29" s="97">
        <v>44161</v>
      </c>
    </row>
    <row r="30" spans="2:16" s="10" customFormat="1" ht="30.75" customHeight="1" x14ac:dyDescent="0.65">
      <c r="B30" s="30"/>
      <c r="C30" s="14"/>
      <c r="D30" s="15"/>
      <c r="E30" s="16"/>
      <c r="F30" s="17"/>
      <c r="G30" s="17"/>
      <c r="H30" s="17"/>
      <c r="I30" s="17"/>
      <c r="J30" s="18"/>
      <c r="K30" s="17"/>
      <c r="L30" s="17"/>
      <c r="M30" s="17"/>
      <c r="N30" s="18"/>
      <c r="O30" s="98">
        <f>O29-O28</f>
        <v>43</v>
      </c>
      <c r="P30" s="30"/>
    </row>
    <row r="31" spans="2:16" s="20" customFormat="1" ht="20" x14ac:dyDescent="0.4">
      <c r="C31" s="21"/>
      <c r="I31" s="19"/>
      <c r="J31" s="19"/>
      <c r="K31" s="19"/>
      <c r="L31" s="19"/>
      <c r="M31" s="19"/>
      <c r="N31" s="19"/>
      <c r="O31" s="19"/>
    </row>
    <row r="32" spans="2:16" s="20" customFormat="1" ht="38.25" customHeight="1" x14ac:dyDescent="0.5">
      <c r="C32" s="177" t="s">
        <v>25</v>
      </c>
      <c r="D32" s="177"/>
      <c r="E32" s="178"/>
      <c r="F32" s="84">
        <v>2</v>
      </c>
      <c r="G32" s="179" t="s">
        <v>38</v>
      </c>
      <c r="H32" s="180"/>
      <c r="I32" s="181"/>
      <c r="J32" s="9"/>
      <c r="K32" s="9"/>
      <c r="L32" s="9"/>
      <c r="M32" s="9"/>
      <c r="N32" s="9"/>
      <c r="O32" s="9"/>
    </row>
    <row r="33" spans="1:16" s="20" customFormat="1" ht="25" x14ac:dyDescent="0.5">
      <c r="C33" s="85"/>
      <c r="D33" s="86"/>
      <c r="E33" s="86"/>
      <c r="F33" s="22"/>
      <c r="G33" s="22"/>
      <c r="H33" s="1"/>
      <c r="I33" s="9"/>
      <c r="J33" s="9"/>
      <c r="K33" s="9"/>
      <c r="L33" s="9"/>
      <c r="M33" s="9"/>
      <c r="N33" s="9"/>
      <c r="O33" s="9"/>
    </row>
    <row r="34" spans="1:16" s="20" customFormat="1" ht="40.5" customHeight="1" x14ac:dyDescent="0.5">
      <c r="C34" s="177" t="s">
        <v>26</v>
      </c>
      <c r="D34" s="177"/>
      <c r="E34" s="178"/>
      <c r="F34" s="83">
        <f>J29</f>
        <v>7614</v>
      </c>
      <c r="G34" s="179" t="s">
        <v>27</v>
      </c>
      <c r="H34" s="181"/>
      <c r="I34" s="9"/>
      <c r="J34" s="9"/>
      <c r="K34" s="9"/>
      <c r="L34" s="9"/>
      <c r="M34" s="9"/>
      <c r="N34" s="9"/>
      <c r="O34" s="9"/>
    </row>
    <row r="35" spans="1:16" s="20" customFormat="1" ht="25.5" thickBot="1" x14ac:dyDescent="0.55000000000000004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20.25" customHeight="1" x14ac:dyDescent="0.25">
      <c r="C36" s="177" t="s">
        <v>28</v>
      </c>
      <c r="D36" s="177"/>
      <c r="E36" s="177"/>
      <c r="F36" s="182" t="s">
        <v>257</v>
      </c>
      <c r="G36" s="183"/>
      <c r="H36" s="183"/>
      <c r="I36" s="183"/>
      <c r="J36" s="184"/>
    </row>
    <row r="37" spans="1:16" s="20" customFormat="1" ht="21" customHeight="1" thickBot="1" x14ac:dyDescent="0.3">
      <c r="C37" s="177"/>
      <c r="D37" s="177"/>
      <c r="E37" s="177"/>
      <c r="F37" s="185"/>
      <c r="G37" s="186"/>
      <c r="H37" s="186"/>
      <c r="I37" s="186"/>
      <c r="J37" s="187"/>
    </row>
    <row r="38" spans="1:16" s="23" customFormat="1" ht="15.5" x14ac:dyDescent="0.45">
      <c r="B38" s="24"/>
      <c r="C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s="23" customFormat="1" ht="16" thickBot="1" x14ac:dyDescent="0.5">
      <c r="B39" s="25"/>
      <c r="C39" s="26"/>
      <c r="D39" s="26"/>
      <c r="E39" s="26"/>
      <c r="F39" s="26"/>
      <c r="G39" s="20"/>
      <c r="H39" s="27"/>
      <c r="I39" s="26"/>
      <c r="J39" s="20"/>
      <c r="K39" s="20"/>
      <c r="L39" s="20"/>
      <c r="M39" s="20"/>
      <c r="N39" s="20"/>
      <c r="O39" s="20"/>
      <c r="P39" s="20"/>
    </row>
    <row r="40" spans="1:16" s="28" customFormat="1" ht="51" customHeight="1" thickBot="1" x14ac:dyDescent="0.5">
      <c r="A40" s="29"/>
      <c r="D40" s="193" t="s">
        <v>252</v>
      </c>
      <c r="E40" s="194"/>
      <c r="F40" s="194"/>
      <c r="G40" s="194"/>
      <c r="H40" s="194"/>
      <c r="I40" s="194"/>
      <c r="J40" s="195"/>
    </row>
    <row r="41" spans="1:16" s="28" customFormat="1" ht="22.5" x14ac:dyDescent="0.4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6" s="28" customFormat="1" ht="23" thickBot="1" x14ac:dyDescent="0.5">
      <c r="E42" s="63"/>
      <c r="F42" s="63"/>
      <c r="G42" s="63"/>
      <c r="H42" s="63"/>
      <c r="I42" s="63"/>
    </row>
    <row r="43" spans="1:16" s="28" customFormat="1" ht="31.5" customHeight="1" x14ac:dyDescent="0.5">
      <c r="E43" s="191" t="s">
        <v>39</v>
      </c>
      <c r="F43" s="191"/>
      <c r="G43" s="191"/>
      <c r="H43" s="191"/>
      <c r="I43" s="191"/>
      <c r="J43" s="61"/>
      <c r="K43" s="61"/>
      <c r="L43" s="61"/>
      <c r="M43" s="61"/>
      <c r="N43" s="61"/>
      <c r="O43" s="61"/>
    </row>
    <row r="44" spans="1:16" s="28" customFormat="1" ht="31.5" customHeight="1" x14ac:dyDescent="0.5">
      <c r="E44" s="192" t="s">
        <v>253</v>
      </c>
      <c r="F44" s="192"/>
      <c r="G44" s="192"/>
      <c r="H44" s="192"/>
      <c r="I44" s="192"/>
      <c r="J44" s="61"/>
      <c r="K44" s="61"/>
      <c r="L44" s="61"/>
      <c r="M44" s="61"/>
      <c r="N44" s="61"/>
      <c r="O44" s="61"/>
    </row>
  </sheetData>
  <mergeCells count="18">
    <mergeCell ref="C36:E37"/>
    <mergeCell ref="F36:J37"/>
    <mergeCell ref="D40:J40"/>
    <mergeCell ref="E43:I43"/>
    <mergeCell ref="E44:I44"/>
    <mergeCell ref="C34:E34"/>
    <mergeCell ref="G34:H34"/>
    <mergeCell ref="A1:M1"/>
    <mergeCell ref="A2:M2"/>
    <mergeCell ref="N2:O2"/>
    <mergeCell ref="A3:M3"/>
    <mergeCell ref="N3:O3"/>
    <mergeCell ref="K5:M5"/>
    <mergeCell ref="A7:O7"/>
    <mergeCell ref="G18:H18"/>
    <mergeCell ref="E20:H20"/>
    <mergeCell ref="C32:E32"/>
    <mergeCell ref="G32:I32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8" baseType="lpstr">
      <vt:lpstr>ANALISIS SICOSS</vt:lpstr>
      <vt:lpstr>X CENSO</vt:lpstr>
      <vt:lpstr>X CARGAS</vt:lpstr>
      <vt:lpstr>DATOS GRAFICAS</vt:lpstr>
      <vt:lpstr>X SEG </vt:lpstr>
      <vt:lpstr>X F. A.</vt:lpstr>
      <vt:lpstr>X HISTORIAL</vt:lpstr>
      <vt:lpstr>X CARGAS (2)</vt:lpstr>
      <vt:lpstr>KW BAS</vt:lpstr>
      <vt:lpstr>KW INTER</vt:lpstr>
      <vt:lpstr>KW PUNT</vt:lpstr>
      <vt:lpstr>FP</vt:lpstr>
      <vt:lpstr>'X CARGAS'!Área_de_impresión</vt:lpstr>
      <vt:lpstr>'X CARGAS (2)'!Área_de_impresión</vt:lpstr>
      <vt:lpstr>'X CENSO'!Área_de_impresión</vt:lpstr>
      <vt:lpstr>'X F. A.'!Área_de_impresión</vt:lpstr>
      <vt:lpstr>'X HISTORIAL'!Área_de_impresión</vt:lpstr>
      <vt:lpstr>'X SEG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jerzael abisai mera zapatero</cp:lastModifiedBy>
  <cp:lastPrinted>2024-09-23T01:34:04Z</cp:lastPrinted>
  <dcterms:created xsi:type="dcterms:W3CDTF">2016-09-29T17:48:43Z</dcterms:created>
  <dcterms:modified xsi:type="dcterms:W3CDTF">2025-06-04T16:44:21Z</dcterms:modified>
</cp:coreProperties>
</file>