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ngul\OneDrive\Escritorio\"/>
    </mc:Choice>
  </mc:AlternateContent>
  <xr:revisionPtr revIDLastSave="0" documentId="13_ncr:1_{C8E786E0-D290-4193-8826-F735BB889272}" xr6:coauthVersionLast="47" xr6:coauthVersionMax="47" xr10:uidLastSave="{00000000-0000-0000-0000-000000000000}"/>
  <bookViews>
    <workbookView xWindow="-120" yWindow="-120" windowWidth="20730" windowHeight="11040" activeTab="4" xr2:uid="{070FB20B-DE1B-412E-8E40-6508609C9248}"/>
  </bookViews>
  <sheets>
    <sheet name="Productos" sheetId="1" r:id="rId1"/>
    <sheet name="Clientes" sheetId="2" r:id="rId2"/>
    <sheet name="Ventas" sheetId="3" r:id="rId3"/>
    <sheet name="Proveedores" sheetId="4" r:id="rId4"/>
    <sheet name="Empleado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3" i="3"/>
  <c r="G3" i="3" s="1"/>
  <c r="H3" i="3" s="1"/>
  <c r="A3" i="3"/>
  <c r="D2" i="3"/>
  <c r="F3" i="3"/>
  <c r="F4" i="3"/>
  <c r="F5" i="3"/>
  <c r="F6" i="3"/>
  <c r="F7" i="3"/>
  <c r="F8" i="3"/>
  <c r="F9" i="3"/>
  <c r="F10" i="3"/>
  <c r="F11" i="3"/>
  <c r="F12" i="3"/>
  <c r="F2" i="3"/>
  <c r="E4" i="3"/>
  <c r="G4" i="3" s="1"/>
  <c r="H4" i="3" s="1"/>
  <c r="E5" i="3"/>
  <c r="G5" i="3" s="1"/>
  <c r="H5" i="3" s="1"/>
  <c r="E6" i="3"/>
  <c r="G6" i="3" s="1"/>
  <c r="H6" i="3" s="1"/>
  <c r="E7" i="3"/>
  <c r="G7" i="3" s="1"/>
  <c r="H7" i="3" s="1"/>
  <c r="G8" i="3"/>
  <c r="H8" i="3" s="1"/>
  <c r="E9" i="3"/>
  <c r="G9" i="3" s="1"/>
  <c r="H9" i="3" s="1"/>
  <c r="E10" i="3"/>
  <c r="G10" i="3" s="1"/>
  <c r="H10" i="3" s="1"/>
  <c r="E11" i="3"/>
  <c r="G11" i="3" s="1"/>
  <c r="H11" i="3" s="1"/>
  <c r="E12" i="3"/>
  <c r="G12" i="3" s="1"/>
  <c r="H12" i="3" s="1"/>
  <c r="E2" i="3"/>
  <c r="G2" i="3" s="1"/>
  <c r="H2" i="3" s="1"/>
  <c r="A4" i="1"/>
  <c r="D3" i="3"/>
  <c r="D4" i="3"/>
  <c r="D5" i="3"/>
  <c r="D6" i="3"/>
  <c r="D7" i="3"/>
  <c r="D8" i="3"/>
  <c r="D9" i="3"/>
  <c r="D10" i="3"/>
  <c r="D11" i="3"/>
  <c r="D12" i="3"/>
  <c r="A4" i="3"/>
  <c r="A5" i="3"/>
  <c r="A6" i="3"/>
  <c r="A7" i="3"/>
  <c r="A8" i="3"/>
  <c r="A9" i="3"/>
  <c r="A10" i="3"/>
  <c r="A11" i="3"/>
  <c r="A12" i="3"/>
  <c r="A2" i="3"/>
  <c r="C2" i="3"/>
  <c r="C3" i="3"/>
  <c r="C4" i="3"/>
  <c r="C5" i="3"/>
  <c r="C6" i="3"/>
  <c r="C7" i="3"/>
  <c r="C8" i="3"/>
  <c r="C9" i="3"/>
  <c r="C10" i="3"/>
  <c r="C11" i="3"/>
  <c r="C12" i="3"/>
  <c r="B3" i="3"/>
  <c r="B4" i="3"/>
  <c r="B5" i="3"/>
  <c r="B6" i="3"/>
  <c r="B7" i="3"/>
  <c r="B8" i="3"/>
  <c r="B9" i="3"/>
  <c r="B10" i="3"/>
  <c r="B11" i="3"/>
  <c r="B12" i="3"/>
  <c r="B2" i="3"/>
  <c r="J3" i="4"/>
  <c r="J4" i="4"/>
  <c r="J5" i="4"/>
  <c r="J6" i="4"/>
  <c r="J7" i="4"/>
  <c r="J8" i="4"/>
  <c r="J9" i="4"/>
  <c r="J10" i="4"/>
  <c r="J11" i="4"/>
  <c r="J12" i="4"/>
  <c r="A3" i="1"/>
  <c r="A5" i="1"/>
  <c r="A6" i="1"/>
  <c r="A7" i="1"/>
  <c r="A8" i="1"/>
  <c r="A9" i="1"/>
  <c r="A10" i="1"/>
  <c r="A11" i="1"/>
  <c r="A12" i="1"/>
  <c r="A2" i="1"/>
  <c r="A2" i="4"/>
  <c r="I3" i="4"/>
  <c r="I4" i="4"/>
  <c r="I5" i="4"/>
  <c r="I6" i="4"/>
  <c r="I7" i="4"/>
  <c r="I8" i="4"/>
  <c r="I9" i="4"/>
  <c r="I10" i="4"/>
  <c r="I11" i="4"/>
  <c r="I12" i="4"/>
  <c r="J2" i="4"/>
  <c r="I2" i="4"/>
  <c r="D3" i="4"/>
  <c r="D4" i="4"/>
  <c r="D5" i="4"/>
  <c r="D6" i="4"/>
  <c r="D7" i="4"/>
  <c r="D8" i="4"/>
  <c r="D9" i="4"/>
  <c r="D10" i="4"/>
  <c r="D11" i="4"/>
  <c r="D12" i="4"/>
  <c r="D2" i="4"/>
  <c r="A3" i="4"/>
  <c r="A4" i="4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<sst xmlns="http://schemas.openxmlformats.org/spreadsheetml/2006/main" count="286" uniqueCount="216">
  <si>
    <t>ID_Producto</t>
  </si>
  <si>
    <t>Marca</t>
  </si>
  <si>
    <t>Tipo</t>
  </si>
  <si>
    <t>Material</t>
  </si>
  <si>
    <t>Categoría</t>
  </si>
  <si>
    <t>Etapa</t>
  </si>
  <si>
    <t>Lugar de origen</t>
  </si>
  <si>
    <t>Precio de venta</t>
  </si>
  <si>
    <t>Stock</t>
  </si>
  <si>
    <t>Nike</t>
  </si>
  <si>
    <t>Tenis</t>
  </si>
  <si>
    <t>Sintetico</t>
  </si>
  <si>
    <t>Mujer</t>
  </si>
  <si>
    <t>Adulto</t>
  </si>
  <si>
    <t>Puma</t>
  </si>
  <si>
    <t>Tela</t>
  </si>
  <si>
    <t>Hombre</t>
  </si>
  <si>
    <t>China</t>
  </si>
  <si>
    <t>Charly</t>
  </si>
  <si>
    <t>Zapato</t>
  </si>
  <si>
    <t>turquia</t>
  </si>
  <si>
    <t>Adidas</t>
  </si>
  <si>
    <t>Juvenil</t>
  </si>
  <si>
    <t>Panam</t>
  </si>
  <si>
    <t>Mexico</t>
  </si>
  <si>
    <t>Converse</t>
  </si>
  <si>
    <t>Pantufla</t>
  </si>
  <si>
    <t>Infantil</t>
  </si>
  <si>
    <t>India</t>
  </si>
  <si>
    <t>Under armour</t>
  </si>
  <si>
    <t>Sandalias</t>
  </si>
  <si>
    <t>Cuero</t>
  </si>
  <si>
    <t>Ecko</t>
  </si>
  <si>
    <t>Levis</t>
  </si>
  <si>
    <t>Skechers</t>
  </si>
  <si>
    <t>Indonesia</t>
  </si>
  <si>
    <t>Crocs</t>
  </si>
  <si>
    <t>ID-cliente</t>
  </si>
  <si>
    <t>Nombre completo</t>
  </si>
  <si>
    <t>Telefono</t>
  </si>
  <si>
    <t>Email</t>
  </si>
  <si>
    <t>Direccion</t>
  </si>
  <si>
    <t>C323</t>
  </si>
  <si>
    <t>Diana Pérez</t>
  </si>
  <si>
    <t>Diannaperez34@gmail.com</t>
  </si>
  <si>
    <t>Calle Álvaro Obregón #245, Col. Centro, Culiacán, Sinaloa</t>
  </si>
  <si>
    <t>C377</t>
  </si>
  <si>
    <t>Raúl Flores</t>
  </si>
  <si>
    <t>Raúlnaperez34@gmail.com</t>
  </si>
  <si>
    <t>Av. Nicolás Bravo #512, Col. Guadalupe, Culiacán, Sinaloa</t>
  </si>
  <si>
    <t>C239</t>
  </si>
  <si>
    <t>Carlos Ramos</t>
  </si>
  <si>
    <t>Crlos2626@gmail.com</t>
  </si>
  <si>
    <t>Calle General Juan Carrasco #128, Col. Las Quintas, Culiacán, Sinaloa</t>
  </si>
  <si>
    <t>C666</t>
  </si>
  <si>
    <t>Jorge Reyes</t>
  </si>
  <si>
    <t>jorgeR262@gmail.com</t>
  </si>
  <si>
    <t>Blvd. Francisco I. Madero #780, Col. Jorge Almada, Culiacán, Sinaloa</t>
  </si>
  <si>
    <t>C938</t>
  </si>
  <si>
    <t>Fernando López</t>
  </si>
  <si>
    <t>fernando87lolo@icloud.com</t>
  </si>
  <si>
    <t>Calle Miguel Hidalgo #335, Col. Centro, Culiacán, Sinaloa</t>
  </si>
  <si>
    <t>C728</t>
  </si>
  <si>
    <t>Sofía Chávez</t>
  </si>
  <si>
    <t>soficha132@icloud.com</t>
  </si>
  <si>
    <t>Av. Álvaro Obregón #920, Col. Chapultepec, Culiacán, Sinaloa</t>
  </si>
  <si>
    <t>C922</t>
  </si>
  <si>
    <t>Jorge Romero</t>
  </si>
  <si>
    <t>Calle Benito Juárez #187, Col. Centro Sinaloa, Culiacán, Sinaloa</t>
  </si>
  <si>
    <t>C222</t>
  </si>
  <si>
    <t>Marta Rodríguez</t>
  </si>
  <si>
    <t>MARHJS832@icloud.com</t>
  </si>
  <si>
    <t>Blvd. Leyva Solano #460, Col. Gabriel Leyva, Culiacán, Sinaloa</t>
  </si>
  <si>
    <t>C444</t>
  </si>
  <si>
    <t>Andrés Rivera</t>
  </si>
  <si>
    <t>andresrive23@gmail.com</t>
  </si>
  <si>
    <t>Calle Vicente Guerrero #225, Col. Tierra Blanca, Culiacán, Sinaloa</t>
  </si>
  <si>
    <t>C000</t>
  </si>
  <si>
    <t>Ricardo Flores</t>
  </si>
  <si>
    <t>Floresri324@icloud.com</t>
  </si>
  <si>
    <t>Av. Jesús Andrade #890, Col. Miguel Hidalgo, Culiacán, Sinaloa</t>
  </si>
  <si>
    <t>C557</t>
  </si>
  <si>
    <t>Ana Ortiz</t>
  </si>
  <si>
    <t>anabannana14@gmail.com</t>
  </si>
  <si>
    <t>Calle Rafael Buelna #412, Col. Los Pinos, Culiacán, Sinaloa</t>
  </si>
  <si>
    <t>C423</t>
  </si>
  <si>
    <t>Patricia Jiménez</t>
  </si>
  <si>
    <t>patriciajimenez23@icloud.com</t>
  </si>
  <si>
    <t>Blvd. Emiliano Zapata #675, Col. San Benito, Culiacán, Sinaloa</t>
  </si>
  <si>
    <t>C092</t>
  </si>
  <si>
    <t>Diego Ramírez</t>
  </si>
  <si>
    <t>Diegogo68@gmail.com</t>
  </si>
  <si>
    <t>Calle Constitución #143, Col. Centro Histórico, Culiacán, Sinaloa</t>
  </si>
  <si>
    <t>C012</t>
  </si>
  <si>
    <t>Marta García</t>
  </si>
  <si>
    <t>martete727@icloud.com</t>
  </si>
  <si>
    <t>Av. Revolución #932, Col. Guadalupe Victoria, Culiacán, Sinaloa</t>
  </si>
  <si>
    <t>C123</t>
  </si>
  <si>
    <t>Diego Morales</t>
  </si>
  <si>
    <t>Diemorales68@gmail.com</t>
  </si>
  <si>
    <t>Calle Rosales #289, Col. Jorge Almada, Culiacán, Sinaloa</t>
  </si>
  <si>
    <t>C234</t>
  </si>
  <si>
    <t>Andrés Ramos</t>
  </si>
  <si>
    <t>andrescuadrosss23@gmail.com</t>
  </si>
  <si>
    <t>Blvd. Pedro Infante #710, Col. La Campiña, Culiacán, Sinaloa</t>
  </si>
  <si>
    <t>C888</t>
  </si>
  <si>
    <t>Andrea Cuadros</t>
  </si>
  <si>
    <t>andygo23@gmail.com</t>
  </si>
  <si>
    <t>Calle Juan de la Barrera #601, Col. Las Quintas, Culiacán, Sinaloa</t>
  </si>
  <si>
    <t>C045</t>
  </si>
  <si>
    <t>Perla Lagos</t>
  </si>
  <si>
    <t>pelila256@gmail.com</t>
  </si>
  <si>
    <t>Av. Álvaro Obregón #518, Col. Chapultepec, Culiacán, Sinaloa</t>
  </si>
  <si>
    <t>C912</t>
  </si>
  <si>
    <t xml:space="preserve">Jimena Jimenez </t>
  </si>
  <si>
    <t>jimejime757@icloud.com</t>
  </si>
  <si>
    <t>Calle Ignacio Allende #455, Col. Tierra Blanca, Culiacán, Sinaloa</t>
  </si>
  <si>
    <t>C534</t>
  </si>
  <si>
    <t>Carmen Almada</t>
  </si>
  <si>
    <t>carmenalmada356@gmail.com</t>
  </si>
  <si>
    <t>Blvd. Universitarios #320, Col. Los Ángeles, Culiacán, Sinaloa</t>
  </si>
  <si>
    <t>C672</t>
  </si>
  <si>
    <t>Javier Alvarez</t>
  </si>
  <si>
    <t>javierAlvares@icloud.com</t>
  </si>
  <si>
    <t>Calle Independencia #214, Col. Centro, Culiacán, Sinaloa</t>
  </si>
  <si>
    <t>C891</t>
  </si>
  <si>
    <t>Kevin juarez</t>
  </si>
  <si>
    <t>kevinjua868@icloud.com</t>
  </si>
  <si>
    <t>Av. Álvaro Obregón #750, Col. Las Quintas, Culiacán, Sinaloa</t>
  </si>
  <si>
    <t>C928</t>
  </si>
  <si>
    <t>Alondra Martinez</t>
  </si>
  <si>
    <t>aloalomar75@gmail.com</t>
  </si>
  <si>
    <t>Calle 21 de Marzo #305, Col. Guadalupe, Culiacán, Sinaloa</t>
  </si>
  <si>
    <t>C001</t>
  </si>
  <si>
    <t xml:space="preserve">Kimberly Mendoza </t>
  </si>
  <si>
    <t>kimbymen75@icloud.com</t>
  </si>
  <si>
    <t>Blvd. Leyva Solano #670, Col. Gabriel Leyva, Culiacán, Sinaloa</t>
  </si>
  <si>
    <t>ID- Ventas</t>
  </si>
  <si>
    <t>Fecha</t>
  </si>
  <si>
    <t>ID-Cliente</t>
  </si>
  <si>
    <t>ID-Producto</t>
  </si>
  <si>
    <t>Cantidad</t>
  </si>
  <si>
    <t>Precio unitario</t>
  </si>
  <si>
    <t>Subtotal</t>
  </si>
  <si>
    <t>Total</t>
  </si>
  <si>
    <t>ID-Proveedor</t>
  </si>
  <si>
    <t>Nombre Proveedor</t>
  </si>
  <si>
    <t>Costo de lote</t>
  </si>
  <si>
    <t>Cantidad de precio</t>
  </si>
  <si>
    <t>Precio total</t>
  </si>
  <si>
    <t>Ganancia 20%</t>
  </si>
  <si>
    <t>PrecioFinal</t>
  </si>
  <si>
    <t>ID-Empledos</t>
  </si>
  <si>
    <t>Nombre</t>
  </si>
  <si>
    <t>Apellido Paterno</t>
  </si>
  <si>
    <t>Apellido Materno</t>
  </si>
  <si>
    <t>Edad</t>
  </si>
  <si>
    <t>Cargo</t>
  </si>
  <si>
    <t>Curp</t>
  </si>
  <si>
    <t>Antigüedad</t>
  </si>
  <si>
    <t>Sueldo</t>
  </si>
  <si>
    <t xml:space="preserve">Eduardo </t>
  </si>
  <si>
    <t>Jimenez</t>
  </si>
  <si>
    <t>Gamez</t>
  </si>
  <si>
    <t>Operador Gral.</t>
  </si>
  <si>
    <t>JIGE060712HSLR</t>
  </si>
  <si>
    <t>Francisco</t>
  </si>
  <si>
    <t>Yhair</t>
  </si>
  <si>
    <t>Jesus</t>
  </si>
  <si>
    <t>Raúl</t>
  </si>
  <si>
    <t>Armando</t>
  </si>
  <si>
    <t>Gustavo</t>
  </si>
  <si>
    <t>Samuel</t>
  </si>
  <si>
    <t>Paredes</t>
  </si>
  <si>
    <t>Robles</t>
  </si>
  <si>
    <t>Chavez</t>
  </si>
  <si>
    <t>Nuñes</t>
  </si>
  <si>
    <t xml:space="preserve">Sandoval </t>
  </si>
  <si>
    <t>Gutierrez</t>
  </si>
  <si>
    <t xml:space="preserve">Lopez </t>
  </si>
  <si>
    <t>Perez</t>
  </si>
  <si>
    <t>Meza</t>
  </si>
  <si>
    <t>Chaides</t>
  </si>
  <si>
    <t>Cuadras</t>
  </si>
  <si>
    <t xml:space="preserve">Sarabia </t>
  </si>
  <si>
    <t>Torres</t>
  </si>
  <si>
    <t>Jose</t>
  </si>
  <si>
    <t>Kassandra</t>
  </si>
  <si>
    <t>Felix</t>
  </si>
  <si>
    <t>Gastelum</t>
  </si>
  <si>
    <t>Martines</t>
  </si>
  <si>
    <t>Garcia</t>
  </si>
  <si>
    <t>Directora Gral.</t>
  </si>
  <si>
    <t>Jefe de ventas</t>
  </si>
  <si>
    <t>Jefe de Marketing</t>
  </si>
  <si>
    <t>Encargado de limpieza</t>
  </si>
  <si>
    <t>Recursos Humanos</t>
  </si>
  <si>
    <t>Jefe de Operaciones</t>
  </si>
  <si>
    <t>CACF981010HSLR</t>
  </si>
  <si>
    <t>SATJ040909HSLR</t>
  </si>
  <si>
    <t>MAGY010213HSLR</t>
  </si>
  <si>
    <t>FEGK050904MSLR</t>
  </si>
  <si>
    <t>SAGJ02904HSLR</t>
  </si>
  <si>
    <t>CANR991201HSLR</t>
  </si>
  <si>
    <t>PAGK830408HSLR</t>
  </si>
  <si>
    <t>LOPG820313HSLR</t>
  </si>
  <si>
    <t>NUMS120614MSLR</t>
  </si>
  <si>
    <t>Calle Magnolia #234, Col. Del Valle, C.P. 03100, Benito Juárez, Ciudad de México</t>
  </si>
  <si>
    <t>Av. Revolución #1520, Col. San Ángel, C.P. 01000, Álvaro Obregón, Ciudad de México</t>
  </si>
  <si>
    <t>Calle Londres #145, Col. Juárez, C.P. 06600, Cuauhtémoc, Ciudad de México</t>
  </si>
  <si>
    <t>Av. Tláhuac #500, Col. Zapotitlán, C.P. 13300, Tláhuac, Ciudad de México</t>
  </si>
  <si>
    <t>Av. Coyoacán #1234, Col. Del Valle Centro, C.P. 03100, Benito Juárez, Ciudad de México</t>
  </si>
  <si>
    <t>1. Av. Insurgentes Sur #3500, Col. San Ángel, C.P. 01000, Álvaro Obregón, Ciudad de México</t>
  </si>
  <si>
    <t>Calle Guanajuato #256, Col. Roma Norte, C.P. 06700, Cuauhtémoc, Ciudad de México</t>
  </si>
  <si>
    <t>Calle Hamburgo #56, Col. Juárez, C.P. 06600, Cuauhtémoc, Ciudad de México</t>
  </si>
  <si>
    <t>Calle Tokio #34, Col. Portales Norte, C.P. 03303, Benito Juárez, Ciudad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</si>
</sst>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HJS832@icloud.com" TargetMode="External"/><Relationship Id="rId13" Type="http://schemas.openxmlformats.org/officeDocument/2006/relationships/hyperlink" Target="mailto:Diegogo68@gmail.com" TargetMode="External"/><Relationship Id="rId18" Type="http://schemas.openxmlformats.org/officeDocument/2006/relationships/hyperlink" Target="mailto:pelila256@gmail.com" TargetMode="External"/><Relationship Id="rId3" Type="http://schemas.openxmlformats.org/officeDocument/2006/relationships/hyperlink" Target="mailto:Crlos2626@gmail.com" TargetMode="External"/><Relationship Id="rId21" Type="http://schemas.openxmlformats.org/officeDocument/2006/relationships/hyperlink" Target="mailto:javierAlvares@icloud.com" TargetMode="External"/><Relationship Id="rId7" Type="http://schemas.openxmlformats.org/officeDocument/2006/relationships/hyperlink" Target="mailto:jorgeR262@gmail.com" TargetMode="External"/><Relationship Id="rId12" Type="http://schemas.openxmlformats.org/officeDocument/2006/relationships/hyperlink" Target="mailto:patriciajimenez23@icloud.com" TargetMode="External"/><Relationship Id="rId17" Type="http://schemas.openxmlformats.org/officeDocument/2006/relationships/hyperlink" Target="mailto:andygo23@gmail.com" TargetMode="External"/><Relationship Id="rId2" Type="http://schemas.openxmlformats.org/officeDocument/2006/relationships/hyperlink" Target="mailto:Ra&#250;lnaperez34@gmail.com" TargetMode="External"/><Relationship Id="rId16" Type="http://schemas.openxmlformats.org/officeDocument/2006/relationships/hyperlink" Target="mailto:andrescuadrosss23@gmail.com" TargetMode="External"/><Relationship Id="rId20" Type="http://schemas.openxmlformats.org/officeDocument/2006/relationships/hyperlink" Target="mailto:carmenalmada356@gmail.com" TargetMode="External"/><Relationship Id="rId1" Type="http://schemas.openxmlformats.org/officeDocument/2006/relationships/hyperlink" Target="mailto:Diannaperez34@gmail.com" TargetMode="External"/><Relationship Id="rId6" Type="http://schemas.openxmlformats.org/officeDocument/2006/relationships/hyperlink" Target="mailto:soficha132@icloud.com" TargetMode="External"/><Relationship Id="rId11" Type="http://schemas.openxmlformats.org/officeDocument/2006/relationships/hyperlink" Target="mailto:anabannana14@gmail.com" TargetMode="External"/><Relationship Id="rId24" Type="http://schemas.openxmlformats.org/officeDocument/2006/relationships/hyperlink" Target="mailto:kimbymen75@icloud.com" TargetMode="External"/><Relationship Id="rId5" Type="http://schemas.openxmlformats.org/officeDocument/2006/relationships/hyperlink" Target="mailto:fernando87lolo@icloud.com" TargetMode="External"/><Relationship Id="rId15" Type="http://schemas.openxmlformats.org/officeDocument/2006/relationships/hyperlink" Target="mailto:Diemorales68@gmail.com" TargetMode="External"/><Relationship Id="rId23" Type="http://schemas.openxmlformats.org/officeDocument/2006/relationships/hyperlink" Target="mailto:aloalomar75@gmail.com" TargetMode="External"/><Relationship Id="rId10" Type="http://schemas.openxmlformats.org/officeDocument/2006/relationships/hyperlink" Target="mailto:Floresri324@icloud.com" TargetMode="External"/><Relationship Id="rId19" Type="http://schemas.openxmlformats.org/officeDocument/2006/relationships/hyperlink" Target="mailto:jimejime757@icloud.com" TargetMode="External"/><Relationship Id="rId4" Type="http://schemas.openxmlformats.org/officeDocument/2006/relationships/hyperlink" Target="mailto:jorgeR262@gmail.com" TargetMode="External"/><Relationship Id="rId9" Type="http://schemas.openxmlformats.org/officeDocument/2006/relationships/hyperlink" Target="mailto:andresrive23@gmail.com" TargetMode="External"/><Relationship Id="rId14" Type="http://schemas.openxmlformats.org/officeDocument/2006/relationships/hyperlink" Target="mailto:martete727@icloud.com" TargetMode="External"/><Relationship Id="rId22" Type="http://schemas.openxmlformats.org/officeDocument/2006/relationships/hyperlink" Target="mailto:kevinjua868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B7D-878D-4B43-9CC4-3623E6D334D4}">
  <dimension ref="A1:I12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10.7109375" bestFit="1" customWidth="1"/>
    <col min="7" max="7" width="12.5703125" bestFit="1" customWidth="1"/>
    <col min="8" max="8" width="10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>
        <f>ROW()-ROW(A$2)</f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141.15600000000001</v>
      </c>
      <c r="I2">
        <v>61</v>
      </c>
    </row>
    <row r="3" spans="1:9" x14ac:dyDescent="0.25">
      <c r="A3">
        <f t="shared" ref="A3:A12" si="0">ROW()-ROW(A$2)</f>
        <v>1</v>
      </c>
      <c r="B3" t="s">
        <v>14</v>
      </c>
      <c r="C3" t="s">
        <v>10</v>
      </c>
      <c r="D3" t="s">
        <v>15</v>
      </c>
      <c r="E3" t="s">
        <v>16</v>
      </c>
      <c r="F3" t="s">
        <v>13</v>
      </c>
      <c r="G3" t="s">
        <v>17</v>
      </c>
      <c r="H3">
        <v>103.18800000000002</v>
      </c>
      <c r="I3">
        <v>94</v>
      </c>
    </row>
    <row r="4" spans="1:9" x14ac:dyDescent="0.25">
      <c r="A4">
        <f t="shared" si="0"/>
        <v>2</v>
      </c>
      <c r="B4" t="s">
        <v>18</v>
      </c>
      <c r="C4" t="s">
        <v>19</v>
      </c>
      <c r="D4" t="s">
        <v>11</v>
      </c>
      <c r="E4" t="s">
        <v>16</v>
      </c>
      <c r="F4" t="s">
        <v>13</v>
      </c>
      <c r="G4" t="s">
        <v>20</v>
      </c>
      <c r="H4">
        <v>215.53199999999998</v>
      </c>
      <c r="I4">
        <v>53</v>
      </c>
    </row>
    <row r="5" spans="1:9" x14ac:dyDescent="0.25">
      <c r="A5">
        <f t="shared" si="0"/>
        <v>3</v>
      </c>
      <c r="B5" t="s">
        <v>21</v>
      </c>
      <c r="C5" t="s">
        <v>10</v>
      </c>
      <c r="D5" t="s">
        <v>15</v>
      </c>
      <c r="E5" t="s">
        <v>16</v>
      </c>
      <c r="F5" t="s">
        <v>22</v>
      </c>
      <c r="G5" t="s">
        <v>17</v>
      </c>
      <c r="H5">
        <v>285.65999999999997</v>
      </c>
      <c r="I5">
        <v>41</v>
      </c>
    </row>
    <row r="6" spans="1:9" x14ac:dyDescent="0.25">
      <c r="A6">
        <f t="shared" si="0"/>
        <v>4</v>
      </c>
      <c r="B6" t="s">
        <v>23</v>
      </c>
      <c r="C6" t="s">
        <v>10</v>
      </c>
      <c r="D6" t="s">
        <v>11</v>
      </c>
      <c r="E6" t="s">
        <v>16</v>
      </c>
      <c r="F6" t="s">
        <v>13</v>
      </c>
      <c r="G6" t="s">
        <v>24</v>
      </c>
      <c r="H6">
        <v>186.16799999999998</v>
      </c>
      <c r="I6">
        <v>59</v>
      </c>
    </row>
    <row r="7" spans="1:9" x14ac:dyDescent="0.25">
      <c r="A7">
        <f t="shared" si="0"/>
        <v>5</v>
      </c>
      <c r="B7" t="s">
        <v>25</v>
      </c>
      <c r="C7" t="s">
        <v>26</v>
      </c>
      <c r="D7" t="s">
        <v>11</v>
      </c>
      <c r="E7" t="s">
        <v>12</v>
      </c>
      <c r="F7" t="s">
        <v>27</v>
      </c>
      <c r="G7" t="s">
        <v>28</v>
      </c>
      <c r="H7">
        <v>140.59200000000001</v>
      </c>
      <c r="I7">
        <v>13</v>
      </c>
    </row>
    <row r="8" spans="1:9" x14ac:dyDescent="0.25">
      <c r="A8">
        <f t="shared" si="0"/>
        <v>6</v>
      </c>
      <c r="B8" t="s">
        <v>29</v>
      </c>
      <c r="C8" t="s">
        <v>30</v>
      </c>
      <c r="D8" t="s">
        <v>31</v>
      </c>
      <c r="E8" t="s">
        <v>16</v>
      </c>
      <c r="F8" t="s">
        <v>13</v>
      </c>
      <c r="G8" t="s">
        <v>17</v>
      </c>
      <c r="H8">
        <v>141.816</v>
      </c>
      <c r="I8">
        <v>23</v>
      </c>
    </row>
    <row r="9" spans="1:9" x14ac:dyDescent="0.25">
      <c r="A9">
        <f t="shared" si="0"/>
        <v>7</v>
      </c>
      <c r="B9" t="s">
        <v>32</v>
      </c>
      <c r="C9" t="s">
        <v>10</v>
      </c>
      <c r="D9" t="s">
        <v>11</v>
      </c>
      <c r="E9" t="s">
        <v>12</v>
      </c>
      <c r="F9" t="s">
        <v>13</v>
      </c>
      <c r="G9" t="s">
        <v>17</v>
      </c>
      <c r="H9">
        <v>71.616</v>
      </c>
      <c r="I9">
        <v>58</v>
      </c>
    </row>
    <row r="10" spans="1:9" x14ac:dyDescent="0.25">
      <c r="A10">
        <f t="shared" si="0"/>
        <v>8</v>
      </c>
      <c r="B10" t="s">
        <v>33</v>
      </c>
      <c r="C10" t="s">
        <v>10</v>
      </c>
      <c r="D10" t="s">
        <v>11</v>
      </c>
      <c r="E10" t="s">
        <v>16</v>
      </c>
      <c r="F10" t="s">
        <v>27</v>
      </c>
      <c r="G10" t="s">
        <v>17</v>
      </c>
      <c r="H10">
        <v>74.027999999999992</v>
      </c>
      <c r="I10">
        <v>66</v>
      </c>
    </row>
    <row r="11" spans="1:9" x14ac:dyDescent="0.25">
      <c r="A11">
        <f t="shared" si="0"/>
        <v>9</v>
      </c>
      <c r="B11" t="s">
        <v>34</v>
      </c>
      <c r="C11" t="s">
        <v>30</v>
      </c>
      <c r="D11" t="s">
        <v>11</v>
      </c>
      <c r="E11" t="s">
        <v>12</v>
      </c>
      <c r="F11" t="s">
        <v>27</v>
      </c>
      <c r="G11" t="s">
        <v>35</v>
      </c>
      <c r="H11">
        <v>93.54</v>
      </c>
      <c r="I11">
        <v>100</v>
      </c>
    </row>
    <row r="12" spans="1:9" x14ac:dyDescent="0.25">
      <c r="A12">
        <f t="shared" si="0"/>
        <v>10</v>
      </c>
      <c r="B12" t="s">
        <v>36</v>
      </c>
      <c r="C12" t="s">
        <v>30</v>
      </c>
      <c r="D12" t="s">
        <v>11</v>
      </c>
      <c r="E12" t="s">
        <v>16</v>
      </c>
      <c r="F12" t="s">
        <v>22</v>
      </c>
      <c r="G12" t="s">
        <v>17</v>
      </c>
      <c r="H12">
        <v>435.24</v>
      </c>
      <c r="I1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F771-FE6E-44CD-A560-9E5E339FCF19}">
  <dimension ref="A1:E25"/>
  <sheetViews>
    <sheetView workbookViewId="0">
      <selection activeCell="E32" sqref="E32"/>
    </sheetView>
  </sheetViews>
  <sheetFormatPr baseColWidth="10" defaultColWidth="11.42578125" defaultRowHeight="15" x14ac:dyDescent="0.25"/>
  <cols>
    <col min="2" max="2" width="18.5703125" customWidth="1"/>
    <col min="3" max="3" width="14.42578125" customWidth="1"/>
    <col min="4" max="4" width="26.85546875" customWidth="1"/>
    <col min="5" max="5" width="57.7109375" bestFit="1" customWidth="1"/>
  </cols>
  <sheetData>
    <row r="1" spans="1:5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25">
      <c r="A2" t="s">
        <v>42</v>
      </c>
      <c r="B2" s="2" t="s">
        <v>43</v>
      </c>
      <c r="C2">
        <v>6628943170</v>
      </c>
      <c r="D2" s="4" t="s">
        <v>44</v>
      </c>
      <c r="E2" t="s">
        <v>45</v>
      </c>
    </row>
    <row r="3" spans="1:5" x14ac:dyDescent="0.25">
      <c r="A3" t="s">
        <v>46</v>
      </c>
      <c r="B3" s="2" t="s">
        <v>47</v>
      </c>
      <c r="C3">
        <v>6631204896</v>
      </c>
      <c r="D3" s="4" t="s">
        <v>48</v>
      </c>
      <c r="E3" t="s">
        <v>49</v>
      </c>
    </row>
    <row r="4" spans="1:5" x14ac:dyDescent="0.25">
      <c r="A4" t="s">
        <v>50</v>
      </c>
      <c r="B4" s="2" t="s">
        <v>51</v>
      </c>
      <c r="C4">
        <v>6674398201</v>
      </c>
      <c r="D4" s="4" t="s">
        <v>52</v>
      </c>
      <c r="E4" t="s">
        <v>53</v>
      </c>
    </row>
    <row r="5" spans="1:5" x14ac:dyDescent="0.25">
      <c r="A5" t="s">
        <v>54</v>
      </c>
      <c r="B5" s="2" t="s">
        <v>55</v>
      </c>
      <c r="C5">
        <v>6619342078</v>
      </c>
      <c r="D5" s="4" t="s">
        <v>56</v>
      </c>
      <c r="E5" t="s">
        <v>57</v>
      </c>
    </row>
    <row r="6" spans="1:5" x14ac:dyDescent="0.25">
      <c r="A6" t="s">
        <v>58</v>
      </c>
      <c r="B6" s="2" t="s">
        <v>59</v>
      </c>
      <c r="C6">
        <v>6724628903</v>
      </c>
      <c r="D6" s="4" t="s">
        <v>60</v>
      </c>
      <c r="E6" t="s">
        <v>61</v>
      </c>
    </row>
    <row r="7" spans="1:5" x14ac:dyDescent="0.25">
      <c r="A7" t="s">
        <v>62</v>
      </c>
      <c r="B7" s="2" t="s">
        <v>63</v>
      </c>
      <c r="C7">
        <v>6727318409</v>
      </c>
      <c r="D7" s="4" t="s">
        <v>64</v>
      </c>
      <c r="E7" t="s">
        <v>65</v>
      </c>
    </row>
    <row r="8" spans="1:5" x14ac:dyDescent="0.25">
      <c r="A8" t="s">
        <v>66</v>
      </c>
      <c r="B8" s="2" t="s">
        <v>67</v>
      </c>
      <c r="C8">
        <v>6683920417</v>
      </c>
      <c r="D8" s="4" t="s">
        <v>56</v>
      </c>
      <c r="E8" t="s">
        <v>68</v>
      </c>
    </row>
    <row r="9" spans="1:5" x14ac:dyDescent="0.25">
      <c r="A9" t="s">
        <v>69</v>
      </c>
      <c r="B9" s="2" t="s">
        <v>70</v>
      </c>
      <c r="C9">
        <v>6660419283</v>
      </c>
      <c r="D9" s="4" t="s">
        <v>71</v>
      </c>
      <c r="E9" t="s">
        <v>72</v>
      </c>
    </row>
    <row r="10" spans="1:5" x14ac:dyDescent="0.25">
      <c r="A10" t="s">
        <v>73</v>
      </c>
      <c r="B10" s="2" t="s">
        <v>74</v>
      </c>
      <c r="C10">
        <v>6728029341</v>
      </c>
      <c r="D10" s="4" t="s">
        <v>75</v>
      </c>
      <c r="E10" t="s">
        <v>76</v>
      </c>
    </row>
    <row r="11" spans="1:5" x14ac:dyDescent="0.25">
      <c r="A11" t="s">
        <v>77</v>
      </c>
      <c r="B11" s="2" t="s">
        <v>78</v>
      </c>
      <c r="C11">
        <v>6729471830</v>
      </c>
      <c r="D11" s="4" t="s">
        <v>79</v>
      </c>
      <c r="E11" t="s">
        <v>80</v>
      </c>
    </row>
    <row r="12" spans="1:5" x14ac:dyDescent="0.25">
      <c r="A12" t="s">
        <v>81</v>
      </c>
      <c r="B12" s="2" t="s">
        <v>82</v>
      </c>
      <c r="C12">
        <v>6647920381</v>
      </c>
      <c r="D12" s="4" t="s">
        <v>83</v>
      </c>
      <c r="E12" t="s">
        <v>84</v>
      </c>
    </row>
    <row r="13" spans="1:5" x14ac:dyDescent="0.25">
      <c r="A13" t="s">
        <v>85</v>
      </c>
      <c r="B13" s="2" t="s">
        <v>86</v>
      </c>
      <c r="C13">
        <v>6630184927</v>
      </c>
      <c r="D13" s="4" t="s">
        <v>87</v>
      </c>
      <c r="E13" t="s">
        <v>88</v>
      </c>
    </row>
    <row r="14" spans="1:5" x14ac:dyDescent="0.25">
      <c r="A14" t="s">
        <v>89</v>
      </c>
      <c r="B14" s="2" t="s">
        <v>90</v>
      </c>
      <c r="C14">
        <v>6679204381</v>
      </c>
      <c r="D14" s="4" t="s">
        <v>91</v>
      </c>
      <c r="E14" t="s">
        <v>92</v>
      </c>
    </row>
    <row r="15" spans="1:5" x14ac:dyDescent="0.25">
      <c r="A15" t="s">
        <v>93</v>
      </c>
      <c r="B15" s="2" t="s">
        <v>94</v>
      </c>
      <c r="C15">
        <v>6610429783</v>
      </c>
      <c r="D15" s="4" t="s">
        <v>95</v>
      </c>
      <c r="E15" t="s">
        <v>96</v>
      </c>
    </row>
    <row r="16" spans="1:5" x14ac:dyDescent="0.25">
      <c r="A16" t="s">
        <v>97</v>
      </c>
      <c r="B16" s="2" t="s">
        <v>98</v>
      </c>
      <c r="C16">
        <v>6664820913</v>
      </c>
      <c r="D16" s="4" t="s">
        <v>99</v>
      </c>
      <c r="E16" t="s">
        <v>100</v>
      </c>
    </row>
    <row r="17" spans="1:5" x14ac:dyDescent="0.25">
      <c r="A17" t="s">
        <v>101</v>
      </c>
      <c r="B17" s="2" t="s">
        <v>102</v>
      </c>
      <c r="C17">
        <v>6620319847</v>
      </c>
      <c r="D17" s="4" t="s">
        <v>103</v>
      </c>
      <c r="E17" t="s">
        <v>104</v>
      </c>
    </row>
    <row r="18" spans="1:5" x14ac:dyDescent="0.25">
      <c r="A18" t="s">
        <v>105</v>
      </c>
      <c r="B18" s="2" t="s">
        <v>106</v>
      </c>
      <c r="C18">
        <v>6682930471</v>
      </c>
      <c r="D18" s="4" t="s">
        <v>107</v>
      </c>
      <c r="E18" t="s">
        <v>108</v>
      </c>
    </row>
    <row r="19" spans="1:5" x14ac:dyDescent="0.25">
      <c r="A19" t="s">
        <v>109</v>
      </c>
      <c r="B19" s="2" t="s">
        <v>110</v>
      </c>
      <c r="C19">
        <v>6727942108</v>
      </c>
      <c r="D19" s="4" t="s">
        <v>111</v>
      </c>
      <c r="E19" t="s">
        <v>112</v>
      </c>
    </row>
    <row r="20" spans="1:5" x14ac:dyDescent="0.25">
      <c r="A20" t="s">
        <v>113</v>
      </c>
      <c r="B20" s="2" t="s">
        <v>114</v>
      </c>
      <c r="C20">
        <v>6721039284</v>
      </c>
      <c r="D20" s="4" t="s">
        <v>115</v>
      </c>
      <c r="E20" t="s">
        <v>116</v>
      </c>
    </row>
    <row r="21" spans="1:5" x14ac:dyDescent="0.25">
      <c r="A21" t="s">
        <v>117</v>
      </c>
      <c r="B21" s="2" t="s">
        <v>118</v>
      </c>
      <c r="C21">
        <v>6728491037</v>
      </c>
      <c r="D21" s="4" t="s">
        <v>119</v>
      </c>
      <c r="E21" t="s">
        <v>120</v>
      </c>
    </row>
    <row r="22" spans="1:5" x14ac:dyDescent="0.25">
      <c r="A22" t="s">
        <v>121</v>
      </c>
      <c r="B22" s="2" t="s">
        <v>122</v>
      </c>
      <c r="C22">
        <v>6687402913</v>
      </c>
      <c r="D22" s="4" t="s">
        <v>123</v>
      </c>
      <c r="E22" t="s">
        <v>124</v>
      </c>
    </row>
    <row r="23" spans="1:5" x14ac:dyDescent="0.25">
      <c r="A23" t="s">
        <v>125</v>
      </c>
      <c r="B23" s="2" t="s">
        <v>126</v>
      </c>
      <c r="C23">
        <v>6662810497</v>
      </c>
      <c r="D23" s="4" t="s">
        <v>127</v>
      </c>
      <c r="E23" t="s">
        <v>128</v>
      </c>
    </row>
    <row r="24" spans="1:5" ht="15" customHeight="1" x14ac:dyDescent="0.25">
      <c r="A24" t="s">
        <v>129</v>
      </c>
      <c r="B24" s="2" t="s">
        <v>130</v>
      </c>
      <c r="C24">
        <v>6648392106</v>
      </c>
      <c r="D24" s="4" t="s">
        <v>131</v>
      </c>
      <c r="E24" t="s">
        <v>132</v>
      </c>
    </row>
    <row r="25" spans="1:5" x14ac:dyDescent="0.25">
      <c r="A25" t="s">
        <v>133</v>
      </c>
      <c r="B25" s="3" t="s">
        <v>134</v>
      </c>
      <c r="C25" s="8">
        <v>6632098741</v>
      </c>
      <c r="D25" s="4" t="s">
        <v>135</v>
      </c>
      <c r="E25" t="s">
        <v>136</v>
      </c>
    </row>
  </sheetData>
  <hyperlinks>
    <hyperlink ref="D2" r:id="rId1" xr:uid="{89A99717-8DF0-4850-B131-C50B164AD850}"/>
    <hyperlink ref="D3" r:id="rId2" xr:uid="{C2844E4C-0F7E-4B8E-BF30-628F802E2B09}"/>
    <hyperlink ref="D4" r:id="rId3" xr:uid="{0307DA88-73CB-4E51-BB1F-45EEBD071D35}"/>
    <hyperlink ref="D5" r:id="rId4" xr:uid="{83D4B1FA-AE54-40F6-9BF5-C09E88DF850C}"/>
    <hyperlink ref="D6" r:id="rId5" xr:uid="{BE972EB9-FB8E-46D0-9EEE-5DFDBB83B825}"/>
    <hyperlink ref="D7" r:id="rId6" xr:uid="{485A73C2-E7FC-42BC-9322-AB4764891FF0}"/>
    <hyperlink ref="D8" r:id="rId7" xr:uid="{2E7CAACC-CEC4-49D5-86D6-A56518C93A0A}"/>
    <hyperlink ref="D9" r:id="rId8" xr:uid="{EB5BB21F-8448-4FE0-A91B-AA04CD6D4927}"/>
    <hyperlink ref="D10" r:id="rId9" xr:uid="{4B7E08E8-5B6B-48B6-937B-6B5746D47B01}"/>
    <hyperlink ref="D11" r:id="rId10" xr:uid="{C3F011BC-BCEB-447F-9A05-A64AF5BC3333}"/>
    <hyperlink ref="D12" r:id="rId11" xr:uid="{84D7D629-9386-42C0-997F-79AAA479208A}"/>
    <hyperlink ref="D13" r:id="rId12" xr:uid="{A29C9CA9-D1C4-4F8B-9457-96903F176429}"/>
    <hyperlink ref="D14" r:id="rId13" xr:uid="{C025FF50-11D6-401E-B3F9-A9D994FB439F}"/>
    <hyperlink ref="D15" r:id="rId14" xr:uid="{535ED283-5976-42E4-99FC-4EF62E6F2373}"/>
    <hyperlink ref="D16" r:id="rId15" xr:uid="{FC3A89B5-6F3A-46EA-9D55-D06F892370B7}"/>
    <hyperlink ref="D17" r:id="rId16" xr:uid="{B1909EFA-A26C-43F1-AA82-2CAFE5778121}"/>
    <hyperlink ref="D18" r:id="rId17" xr:uid="{0DBD23EC-87B8-40BD-AA62-CDC066000527}"/>
    <hyperlink ref="D19" r:id="rId18" xr:uid="{D4E5F358-06F8-4819-9943-74D59652E909}"/>
    <hyperlink ref="D20" r:id="rId19" xr:uid="{889B07C3-1930-476B-9C30-E27AD8117E4F}"/>
    <hyperlink ref="D21" r:id="rId20" xr:uid="{F7A41AE3-B075-4FBF-9FA9-2B38E2459E34}"/>
    <hyperlink ref="D22" r:id="rId21" xr:uid="{49EBB041-9733-4913-BDF9-C8F33D424BAA}"/>
    <hyperlink ref="D23" r:id="rId22" xr:uid="{42C2AE0F-F92B-4352-BA2D-A1C1168168CC}"/>
    <hyperlink ref="D24" r:id="rId23" xr:uid="{E9A85A8E-BACE-44B0-BA10-87A6CC158D24}"/>
    <hyperlink ref="D25" r:id="rId24" xr:uid="{D242AD48-C324-4375-B43D-AC3F57D02C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EBE6-D22E-4581-ACF4-4E74BF270E91}">
  <dimension ref="A1:H12"/>
  <sheetViews>
    <sheetView workbookViewId="0">
      <selection activeCell="I17" sqref="I17"/>
    </sheetView>
  </sheetViews>
  <sheetFormatPr baseColWidth="10" defaultColWidth="11.42578125" defaultRowHeight="15" x14ac:dyDescent="0.25"/>
  <cols>
    <col min="2" max="2" width="12.140625" customWidth="1"/>
    <col min="4" max="4" width="10.5703125" bestFit="1" customWidth="1"/>
    <col min="6" max="6" width="15" customWidth="1"/>
  </cols>
  <sheetData>
    <row r="1" spans="1:8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t="s">
        <v>144</v>
      </c>
    </row>
    <row r="2" spans="1:8" x14ac:dyDescent="0.25">
      <c r="A2">
        <f ca="1">RANDBETWEEN(1,100)</f>
        <v>17</v>
      </c>
      <c r="B2" s="5">
        <f ca="1">DATE(2020,1,1) + RANDBETWEEN(0, DATE(2025,12,31)-DATE(2020,1,1))</f>
        <v>44536</v>
      </c>
      <c r="C2" t="str">
        <f>Clientes!A2</f>
        <v>C323</v>
      </c>
      <c r="D2">
        <f>Productos!A13</f>
        <v>0</v>
      </c>
      <c r="E2">
        <f ca="1">RANDBETWEEN(1,10)</f>
        <v>7</v>
      </c>
      <c r="F2">
        <f>Productos!H2</f>
        <v>141.15600000000001</v>
      </c>
      <c r="G2">
        <f ca="1">E2*F2</f>
        <v>988.0920000000001</v>
      </c>
      <c r="H2">
        <f ca="1">G2+(G2*0.2)</f>
        <v>1185.7104000000002</v>
      </c>
    </row>
    <row r="3" spans="1:8" x14ac:dyDescent="0.25">
      <c r="A3">
        <f ca="1">RANDBETWEEN(1,100)</f>
        <v>69</v>
      </c>
      <c r="B3" s="5">
        <f t="shared" ref="B3:B12" ca="1" si="0">DATE(2020,1,1) + RANDBETWEEN(0, DATE(2025,12,31)-DATE(2020,1,1))</f>
        <v>44990</v>
      </c>
      <c r="C3" t="str">
        <f>Clientes!A3</f>
        <v>C377</v>
      </c>
      <c r="D3">
        <f>Productos!A3</f>
        <v>1</v>
      </c>
      <c r="E3">
        <f ca="1">RANDBETWEEN(1,10)</f>
        <v>4</v>
      </c>
      <c r="F3">
        <f>Productos!H3</f>
        <v>103.18800000000002</v>
      </c>
      <c r="G3">
        <f t="shared" ref="G3:G12" ca="1" si="1">E3*F3</f>
        <v>412.75200000000007</v>
      </c>
      <c r="H3">
        <f t="shared" ref="H3:H12" ca="1" si="2">G3+(G3*0.2)</f>
        <v>495.30240000000009</v>
      </c>
    </row>
    <row r="4" spans="1:8" x14ac:dyDescent="0.25">
      <c r="A4">
        <f t="shared" ref="A3:A12" ca="1" si="3">RANDBETWEEN(1,100)</f>
        <v>46</v>
      </c>
      <c r="B4" s="5">
        <f t="shared" ca="1" si="0"/>
        <v>43946</v>
      </c>
      <c r="C4" t="str">
        <f>Clientes!A4</f>
        <v>C239</v>
      </c>
      <c r="D4">
        <f>Productos!A4</f>
        <v>2</v>
      </c>
      <c r="E4">
        <f t="shared" ref="E4:E12" ca="1" si="4">RANDBETWEEN(1,10)</f>
        <v>1</v>
      </c>
      <c r="F4">
        <f>Productos!H4</f>
        <v>215.53199999999998</v>
      </c>
      <c r="G4">
        <f t="shared" ca="1" si="1"/>
        <v>215.53199999999998</v>
      </c>
      <c r="H4">
        <f t="shared" ca="1" si="2"/>
        <v>258.63839999999999</v>
      </c>
    </row>
    <row r="5" spans="1:8" x14ac:dyDescent="0.25">
      <c r="A5">
        <f t="shared" ca="1" si="3"/>
        <v>90</v>
      </c>
      <c r="B5" s="5">
        <f t="shared" ca="1" si="0"/>
        <v>44498</v>
      </c>
      <c r="C5" t="str">
        <f>Clientes!A5</f>
        <v>C666</v>
      </c>
      <c r="D5">
        <f>Productos!A5</f>
        <v>3</v>
      </c>
      <c r="E5">
        <f t="shared" ca="1" si="4"/>
        <v>7</v>
      </c>
      <c r="F5">
        <f>Productos!H5</f>
        <v>285.65999999999997</v>
      </c>
      <c r="G5">
        <f t="shared" ca="1" si="1"/>
        <v>1999.62</v>
      </c>
      <c r="H5">
        <f t="shared" ca="1" si="2"/>
        <v>2399.5439999999999</v>
      </c>
    </row>
    <row r="6" spans="1:8" x14ac:dyDescent="0.25">
      <c r="A6">
        <f t="shared" ca="1" si="3"/>
        <v>93</v>
      </c>
      <c r="B6" s="5">
        <f t="shared" ca="1" si="0"/>
        <v>44434</v>
      </c>
      <c r="C6" t="str">
        <f>Clientes!A6</f>
        <v>C938</v>
      </c>
      <c r="D6">
        <f>Productos!A6</f>
        <v>4</v>
      </c>
      <c r="E6">
        <f t="shared" ca="1" si="4"/>
        <v>8</v>
      </c>
      <c r="F6">
        <f>Productos!H6</f>
        <v>186.16799999999998</v>
      </c>
      <c r="G6">
        <f t="shared" ca="1" si="1"/>
        <v>1489.3439999999998</v>
      </c>
      <c r="H6">
        <f t="shared" ca="1" si="2"/>
        <v>1787.2127999999998</v>
      </c>
    </row>
    <row r="7" spans="1:8" x14ac:dyDescent="0.25">
      <c r="A7">
        <f t="shared" ca="1" si="3"/>
        <v>84</v>
      </c>
      <c r="B7" s="5">
        <f t="shared" ca="1" si="0"/>
        <v>45245</v>
      </c>
      <c r="C7" t="str">
        <f>Clientes!A7</f>
        <v>C728</v>
      </c>
      <c r="D7">
        <f>Productos!A7</f>
        <v>5</v>
      </c>
      <c r="E7">
        <f t="shared" ca="1" si="4"/>
        <v>9</v>
      </c>
      <c r="F7">
        <f>Productos!H7</f>
        <v>140.59200000000001</v>
      </c>
      <c r="G7">
        <f t="shared" ca="1" si="1"/>
        <v>1265.3280000000002</v>
      </c>
      <c r="H7">
        <f t="shared" ca="1" si="2"/>
        <v>1518.3936000000003</v>
      </c>
    </row>
    <row r="8" spans="1:8" x14ac:dyDescent="0.25">
      <c r="A8">
        <f t="shared" ca="1" si="3"/>
        <v>70</v>
      </c>
      <c r="B8" s="5">
        <f t="shared" ca="1" si="0"/>
        <v>45823</v>
      </c>
      <c r="C8" t="str">
        <f>Clientes!A8</f>
        <v>C922</v>
      </c>
      <c r="D8">
        <f>Productos!A8</f>
        <v>6</v>
      </c>
      <c r="E8">
        <f ca="1">RANDBETWEEN(1,10)</f>
        <v>4</v>
      </c>
      <c r="F8">
        <f>Productos!H8</f>
        <v>141.816</v>
      </c>
      <c r="G8">
        <f t="shared" ca="1" si="1"/>
        <v>567.26400000000001</v>
      </c>
      <c r="H8">
        <f t="shared" ca="1" si="2"/>
        <v>680.71680000000003</v>
      </c>
    </row>
    <row r="9" spans="1:8" x14ac:dyDescent="0.25">
      <c r="A9">
        <f t="shared" ca="1" si="3"/>
        <v>18</v>
      </c>
      <c r="B9" s="5">
        <f t="shared" ca="1" si="0"/>
        <v>45957</v>
      </c>
      <c r="C9" t="str">
        <f>Clientes!A9</f>
        <v>C222</v>
      </c>
      <c r="D9">
        <f>Productos!A9</f>
        <v>7</v>
      </c>
      <c r="E9">
        <f t="shared" ca="1" si="4"/>
        <v>1</v>
      </c>
      <c r="F9">
        <f>Productos!H9</f>
        <v>71.616</v>
      </c>
      <c r="G9">
        <f t="shared" ca="1" si="1"/>
        <v>71.616</v>
      </c>
      <c r="H9">
        <f t="shared" ca="1" si="2"/>
        <v>85.9392</v>
      </c>
    </row>
    <row r="10" spans="1:8" x14ac:dyDescent="0.25">
      <c r="A10">
        <f t="shared" ca="1" si="3"/>
        <v>18</v>
      </c>
      <c r="B10" s="5">
        <f t="shared" ca="1" si="0"/>
        <v>44069</v>
      </c>
      <c r="C10" t="str">
        <f>Clientes!A10</f>
        <v>C444</v>
      </c>
      <c r="D10">
        <f>Productos!A10</f>
        <v>8</v>
      </c>
      <c r="E10">
        <f t="shared" ca="1" si="4"/>
        <v>9</v>
      </c>
      <c r="F10">
        <f>Productos!H10</f>
        <v>74.027999999999992</v>
      </c>
      <c r="G10">
        <f t="shared" ca="1" si="1"/>
        <v>666.25199999999995</v>
      </c>
      <c r="H10">
        <f t="shared" ca="1" si="2"/>
        <v>799.50239999999997</v>
      </c>
    </row>
    <row r="11" spans="1:8" x14ac:dyDescent="0.25">
      <c r="A11">
        <f t="shared" ca="1" si="3"/>
        <v>3</v>
      </c>
      <c r="B11" s="5">
        <f t="shared" ca="1" si="0"/>
        <v>45276</v>
      </c>
      <c r="C11" t="str">
        <f>Clientes!A11</f>
        <v>C000</v>
      </c>
      <c r="D11">
        <f>Productos!A11</f>
        <v>9</v>
      </c>
      <c r="E11">
        <f t="shared" ca="1" si="4"/>
        <v>10</v>
      </c>
      <c r="F11">
        <f>Productos!H11</f>
        <v>93.54</v>
      </c>
      <c r="G11">
        <f t="shared" ca="1" si="1"/>
        <v>935.40000000000009</v>
      </c>
      <c r="H11">
        <f t="shared" ca="1" si="2"/>
        <v>1122.48</v>
      </c>
    </row>
    <row r="12" spans="1:8" x14ac:dyDescent="0.25">
      <c r="A12">
        <f t="shared" ca="1" si="3"/>
        <v>81</v>
      </c>
      <c r="B12" s="5">
        <f t="shared" ca="1" si="0"/>
        <v>44671</v>
      </c>
      <c r="C12" t="str">
        <f>Clientes!A12</f>
        <v>C557</v>
      </c>
      <c r="D12">
        <f>Productos!A12</f>
        <v>10</v>
      </c>
      <c r="E12">
        <f t="shared" ca="1" si="4"/>
        <v>3</v>
      </c>
      <c r="F12">
        <f>Productos!H12</f>
        <v>435.24</v>
      </c>
      <c r="G12">
        <f t="shared" ca="1" si="1"/>
        <v>1305.72</v>
      </c>
      <c r="H12">
        <f t="shared" ca="1" si="2"/>
        <v>1566.864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596D-C346-4D7A-9657-1250AC04C0A0}">
  <dimension ref="A1:J12"/>
  <sheetViews>
    <sheetView workbookViewId="0">
      <selection activeCell="I2" sqref="I2"/>
    </sheetView>
  </sheetViews>
  <sheetFormatPr baseColWidth="10" defaultColWidth="11.42578125" defaultRowHeight="15" x14ac:dyDescent="0.25"/>
  <cols>
    <col min="1" max="1" width="13" customWidth="1"/>
    <col min="2" max="2" width="15.85546875" bestFit="1" customWidth="1"/>
    <col min="3" max="3" width="12" bestFit="1" customWidth="1"/>
    <col min="9" max="9" width="13.42578125" customWidth="1"/>
  </cols>
  <sheetData>
    <row r="1" spans="1:10" x14ac:dyDescent="0.25">
      <c r="A1" s="1" t="s">
        <v>145</v>
      </c>
      <c r="B1" s="1" t="s">
        <v>146</v>
      </c>
      <c r="C1" s="1" t="s">
        <v>39</v>
      </c>
      <c r="D1" s="1" t="s">
        <v>40</v>
      </c>
      <c r="E1" s="1" t="s">
        <v>41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f>ROW()-ROW(A$2)</f>
        <v>0</v>
      </c>
      <c r="B2" t="s">
        <v>9</v>
      </c>
      <c r="C2">
        <v>6721112743</v>
      </c>
      <c r="D2" t="str">
        <f>CONCATENATE(B2,"@email.com")</f>
        <v>Nike@email.com</v>
      </c>
      <c r="E2" t="s">
        <v>132</v>
      </c>
      <c r="F2">
        <v>7175</v>
      </c>
      <c r="G2">
        <v>61</v>
      </c>
      <c r="H2">
        <v>117.63000000000001</v>
      </c>
      <c r="I2">
        <f>H2*20%</f>
        <v>23.526000000000003</v>
      </c>
      <c r="J2">
        <f>H2+I2</f>
        <v>141.15600000000001</v>
      </c>
    </row>
    <row r="3" spans="1:10" x14ac:dyDescent="0.25">
      <c r="A3">
        <f>ROW()-ROW(A$2)</f>
        <v>1</v>
      </c>
      <c r="B3" t="s">
        <v>14</v>
      </c>
      <c r="C3">
        <v>5591699955</v>
      </c>
      <c r="D3" t="str">
        <f t="shared" ref="D3:D12" si="0">CONCATENATE(B3,"@email.com")</f>
        <v>Puma@email.com</v>
      </c>
      <c r="E3" t="s">
        <v>45</v>
      </c>
      <c r="F3">
        <v>8083</v>
      </c>
      <c r="G3">
        <v>94</v>
      </c>
      <c r="H3">
        <v>85.990000000000009</v>
      </c>
      <c r="I3">
        <f t="shared" ref="I3:I12" si="1">H3*20%</f>
        <v>17.198000000000004</v>
      </c>
      <c r="J3">
        <f t="shared" ref="J3:J12" si="2">H3+I3</f>
        <v>103.18800000000002</v>
      </c>
    </row>
    <row r="4" spans="1:10" x14ac:dyDescent="0.25">
      <c r="A4">
        <f t="shared" ref="A4:A12" si="3">ROW()-ROW(A$2)</f>
        <v>2</v>
      </c>
      <c r="B4" t="s">
        <v>18</v>
      </c>
      <c r="C4">
        <v>6721263916</v>
      </c>
      <c r="D4" t="str">
        <f t="shared" si="0"/>
        <v>Charly@email.com</v>
      </c>
      <c r="E4" t="s">
        <v>61</v>
      </c>
      <c r="F4">
        <v>9519</v>
      </c>
      <c r="G4">
        <v>53</v>
      </c>
      <c r="H4">
        <v>179.60999999999999</v>
      </c>
      <c r="I4">
        <f t="shared" si="1"/>
        <v>35.921999999999997</v>
      </c>
      <c r="J4">
        <f t="shared" si="2"/>
        <v>215.53199999999998</v>
      </c>
    </row>
    <row r="5" spans="1:10" x14ac:dyDescent="0.25">
      <c r="A5">
        <f t="shared" si="3"/>
        <v>3</v>
      </c>
      <c r="B5" t="s">
        <v>21</v>
      </c>
      <c r="C5">
        <v>6723216548</v>
      </c>
      <c r="D5" t="str">
        <f t="shared" si="0"/>
        <v>Adidas@email.com</v>
      </c>
      <c r="E5" t="s">
        <v>68</v>
      </c>
      <c r="F5">
        <v>9760</v>
      </c>
      <c r="G5">
        <v>41</v>
      </c>
      <c r="H5">
        <v>238.04999999999998</v>
      </c>
      <c r="I5">
        <f t="shared" si="1"/>
        <v>47.61</v>
      </c>
      <c r="J5">
        <f t="shared" si="2"/>
        <v>285.65999999999997</v>
      </c>
    </row>
    <row r="6" spans="1:10" x14ac:dyDescent="0.25">
      <c r="A6">
        <f t="shared" si="3"/>
        <v>4</v>
      </c>
      <c r="B6" t="s">
        <v>23</v>
      </c>
      <c r="C6">
        <v>6672951987</v>
      </c>
      <c r="D6" t="str">
        <f t="shared" si="0"/>
        <v>Panam@email.com</v>
      </c>
      <c r="E6" t="s">
        <v>84</v>
      </c>
      <c r="F6">
        <v>9153</v>
      </c>
      <c r="G6">
        <v>59</v>
      </c>
      <c r="H6">
        <v>155.13999999999999</v>
      </c>
      <c r="I6">
        <f t="shared" si="1"/>
        <v>31.027999999999999</v>
      </c>
      <c r="J6">
        <f t="shared" si="2"/>
        <v>186.16799999999998</v>
      </c>
    </row>
    <row r="7" spans="1:10" x14ac:dyDescent="0.25">
      <c r="A7">
        <f t="shared" si="3"/>
        <v>5</v>
      </c>
      <c r="B7" t="s">
        <v>25</v>
      </c>
      <c r="C7">
        <v>6672111151</v>
      </c>
      <c r="D7" t="str">
        <f t="shared" si="0"/>
        <v>Converse@email.com</v>
      </c>
      <c r="E7" t="s">
        <v>96</v>
      </c>
      <c r="F7">
        <v>1523</v>
      </c>
      <c r="G7">
        <v>13</v>
      </c>
      <c r="H7">
        <v>117.16000000000001</v>
      </c>
      <c r="I7">
        <f t="shared" si="1"/>
        <v>23.432000000000002</v>
      </c>
      <c r="J7">
        <f t="shared" si="2"/>
        <v>140.59200000000001</v>
      </c>
    </row>
    <row r="8" spans="1:10" x14ac:dyDescent="0.25">
      <c r="A8">
        <f t="shared" si="3"/>
        <v>6</v>
      </c>
      <c r="B8" t="s">
        <v>29</v>
      </c>
      <c r="C8">
        <v>6772234387</v>
      </c>
      <c r="D8" t="str">
        <f t="shared" si="0"/>
        <v>Under armour@email.com</v>
      </c>
      <c r="E8" t="s">
        <v>108</v>
      </c>
      <c r="F8">
        <v>2718</v>
      </c>
      <c r="G8">
        <v>23</v>
      </c>
      <c r="H8">
        <v>118.18</v>
      </c>
      <c r="I8">
        <f t="shared" si="1"/>
        <v>23.636000000000003</v>
      </c>
      <c r="J8">
        <f t="shared" si="2"/>
        <v>141.816</v>
      </c>
    </row>
    <row r="9" spans="1:10" x14ac:dyDescent="0.25">
      <c r="A9">
        <f t="shared" si="3"/>
        <v>7</v>
      </c>
      <c r="B9" t="s">
        <v>32</v>
      </c>
      <c r="C9">
        <v>6789432165</v>
      </c>
      <c r="D9" t="str">
        <f t="shared" si="0"/>
        <v>Ecko@email.com</v>
      </c>
      <c r="E9" t="s">
        <v>120</v>
      </c>
      <c r="F9">
        <v>3461</v>
      </c>
      <c r="G9">
        <v>58</v>
      </c>
      <c r="H9">
        <v>59.68</v>
      </c>
      <c r="I9">
        <f t="shared" si="1"/>
        <v>11.936</v>
      </c>
      <c r="J9">
        <f t="shared" si="2"/>
        <v>71.616</v>
      </c>
    </row>
    <row r="10" spans="1:10" x14ac:dyDescent="0.25">
      <c r="A10">
        <f t="shared" si="3"/>
        <v>8</v>
      </c>
      <c r="B10" t="s">
        <v>33</v>
      </c>
      <c r="C10">
        <v>6876234876</v>
      </c>
      <c r="D10" t="str">
        <f t="shared" si="0"/>
        <v>Levis@email.com</v>
      </c>
      <c r="E10" t="s">
        <v>124</v>
      </c>
      <c r="F10">
        <v>4071</v>
      </c>
      <c r="G10">
        <v>66</v>
      </c>
      <c r="H10">
        <v>61.69</v>
      </c>
      <c r="I10">
        <f t="shared" si="1"/>
        <v>12.338000000000001</v>
      </c>
      <c r="J10">
        <f t="shared" si="2"/>
        <v>74.027999999999992</v>
      </c>
    </row>
    <row r="11" spans="1:10" x14ac:dyDescent="0.25">
      <c r="A11">
        <f t="shared" si="3"/>
        <v>9</v>
      </c>
      <c r="B11" t="s">
        <v>34</v>
      </c>
      <c r="C11">
        <v>6934976471</v>
      </c>
      <c r="D11" t="str">
        <f t="shared" si="0"/>
        <v>Skechers@email.com</v>
      </c>
      <c r="E11" t="s">
        <v>136</v>
      </c>
      <c r="F11">
        <v>7795</v>
      </c>
      <c r="G11">
        <v>100</v>
      </c>
      <c r="H11">
        <v>77.95</v>
      </c>
      <c r="I11">
        <f t="shared" si="1"/>
        <v>15.590000000000002</v>
      </c>
      <c r="J11">
        <f t="shared" si="2"/>
        <v>93.54</v>
      </c>
    </row>
    <row r="12" spans="1:10" x14ac:dyDescent="0.25">
      <c r="A12">
        <f t="shared" si="3"/>
        <v>10</v>
      </c>
      <c r="B12" t="s">
        <v>36</v>
      </c>
      <c r="C12">
        <v>6772817538</v>
      </c>
      <c r="D12" t="str">
        <f t="shared" si="0"/>
        <v>Crocs@email.com</v>
      </c>
      <c r="E12" t="s">
        <v>100</v>
      </c>
      <c r="F12">
        <v>8342</v>
      </c>
      <c r="G12">
        <v>23</v>
      </c>
      <c r="H12">
        <v>362.7</v>
      </c>
      <c r="I12">
        <f t="shared" si="1"/>
        <v>72.540000000000006</v>
      </c>
      <c r="J12">
        <f t="shared" si="2"/>
        <v>435.24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FE7E-076F-4D0E-96E6-BB12855E8994}">
  <dimension ref="A1:K11"/>
  <sheetViews>
    <sheetView tabSelected="1" zoomScale="98" workbookViewId="0">
      <selection activeCell="J11" sqref="J11"/>
    </sheetView>
  </sheetViews>
  <sheetFormatPr baseColWidth="10" defaultColWidth="11.42578125" defaultRowHeight="15" x14ac:dyDescent="0.25"/>
  <cols>
    <col min="6" max="6" width="18.42578125" customWidth="1"/>
    <col min="7" max="7" width="18.5703125" customWidth="1"/>
    <col min="10" max="10" width="50.5703125" customWidth="1"/>
  </cols>
  <sheetData>
    <row r="1" spans="1:11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41</v>
      </c>
      <c r="K1" t="s">
        <v>39</v>
      </c>
    </row>
    <row r="2" spans="1:11" x14ac:dyDescent="0.25">
      <c r="A2">
        <v>201907</v>
      </c>
      <c r="B2" t="s">
        <v>161</v>
      </c>
      <c r="C2" t="s">
        <v>162</v>
      </c>
      <c r="D2" t="s">
        <v>163</v>
      </c>
      <c r="E2">
        <v>31</v>
      </c>
      <c r="F2" t="s">
        <v>164</v>
      </c>
      <c r="G2" t="s">
        <v>165</v>
      </c>
      <c r="H2">
        <v>4</v>
      </c>
      <c r="I2">
        <v>7589</v>
      </c>
      <c r="J2" s="6" t="s">
        <v>207</v>
      </c>
      <c r="K2">
        <v>6773360215</v>
      </c>
    </row>
    <row r="3" spans="1:11" x14ac:dyDescent="0.25">
      <c r="A3">
        <v>201221</v>
      </c>
      <c r="B3" t="s">
        <v>166</v>
      </c>
      <c r="C3" t="s">
        <v>182</v>
      </c>
      <c r="D3" t="s">
        <v>183</v>
      </c>
      <c r="E3">
        <v>59</v>
      </c>
      <c r="F3" t="s">
        <v>195</v>
      </c>
      <c r="G3" t="s">
        <v>198</v>
      </c>
      <c r="H3">
        <v>18</v>
      </c>
      <c r="I3">
        <v>4755</v>
      </c>
      <c r="J3" s="6" t="s">
        <v>208</v>
      </c>
      <c r="K3">
        <v>6733572778</v>
      </c>
    </row>
    <row r="4" spans="1:11" x14ac:dyDescent="0.25">
      <c r="A4">
        <v>201111</v>
      </c>
      <c r="B4" t="s">
        <v>186</v>
      </c>
      <c r="C4" t="s">
        <v>184</v>
      </c>
      <c r="D4" t="s">
        <v>185</v>
      </c>
      <c r="E4">
        <v>42</v>
      </c>
      <c r="F4" t="s">
        <v>193</v>
      </c>
      <c r="G4" t="s">
        <v>199</v>
      </c>
      <c r="H4">
        <v>7</v>
      </c>
      <c r="I4">
        <v>20851</v>
      </c>
      <c r="J4" s="6" t="s">
        <v>209</v>
      </c>
      <c r="K4">
        <v>6724702493</v>
      </c>
    </row>
    <row r="5" spans="1:11" x14ac:dyDescent="0.25">
      <c r="A5">
        <v>201912</v>
      </c>
      <c r="B5" t="s">
        <v>187</v>
      </c>
      <c r="C5" t="s">
        <v>188</v>
      </c>
      <c r="D5" t="s">
        <v>189</v>
      </c>
      <c r="E5">
        <v>37</v>
      </c>
      <c r="F5" t="s">
        <v>192</v>
      </c>
      <c r="G5" t="s">
        <v>201</v>
      </c>
      <c r="H5">
        <v>13</v>
      </c>
      <c r="I5">
        <v>20936</v>
      </c>
      <c r="J5" s="6" t="s">
        <v>210</v>
      </c>
      <c r="K5">
        <v>6780431944</v>
      </c>
    </row>
    <row r="6" spans="1:11" x14ac:dyDescent="0.25">
      <c r="A6">
        <v>292919</v>
      </c>
      <c r="B6" t="s">
        <v>167</v>
      </c>
      <c r="C6" t="s">
        <v>190</v>
      </c>
      <c r="D6" t="s">
        <v>191</v>
      </c>
      <c r="E6">
        <v>41</v>
      </c>
      <c r="F6" t="s">
        <v>194</v>
      </c>
      <c r="G6" t="s">
        <v>200</v>
      </c>
      <c r="H6">
        <v>14</v>
      </c>
      <c r="I6">
        <v>11895</v>
      </c>
      <c r="J6" s="6" t="s">
        <v>211</v>
      </c>
      <c r="K6">
        <v>6714757778</v>
      </c>
    </row>
    <row r="7" spans="1:11" x14ac:dyDescent="0.25">
      <c r="A7">
        <v>202383</v>
      </c>
      <c r="B7" t="s">
        <v>168</v>
      </c>
      <c r="C7" t="s">
        <v>177</v>
      </c>
      <c r="D7" t="s">
        <v>178</v>
      </c>
      <c r="E7">
        <v>41</v>
      </c>
      <c r="F7" t="s">
        <v>164</v>
      </c>
      <c r="G7" t="s">
        <v>202</v>
      </c>
      <c r="H7">
        <v>7</v>
      </c>
      <c r="I7">
        <v>5642</v>
      </c>
      <c r="J7" s="6" t="s">
        <v>213</v>
      </c>
      <c r="K7">
        <v>6716986266</v>
      </c>
    </row>
    <row r="8" spans="1:11" x14ac:dyDescent="0.25">
      <c r="A8">
        <v>205158</v>
      </c>
      <c r="B8" t="s">
        <v>169</v>
      </c>
      <c r="C8" t="s">
        <v>175</v>
      </c>
      <c r="D8" t="s">
        <v>176</v>
      </c>
      <c r="E8">
        <v>25</v>
      </c>
      <c r="F8" t="s">
        <v>196</v>
      </c>
      <c r="G8" t="s">
        <v>203</v>
      </c>
      <c r="H8">
        <v>16</v>
      </c>
      <c r="I8">
        <v>20653</v>
      </c>
      <c r="J8" s="7" t="s">
        <v>212</v>
      </c>
      <c r="K8">
        <v>6748352250</v>
      </c>
    </row>
    <row r="9" spans="1:11" x14ac:dyDescent="0.25">
      <c r="A9">
        <v>208889</v>
      </c>
      <c r="B9" t="s">
        <v>170</v>
      </c>
      <c r="C9" t="s">
        <v>173</v>
      </c>
      <c r="D9" t="s">
        <v>174</v>
      </c>
      <c r="E9">
        <v>55</v>
      </c>
      <c r="F9" t="s">
        <v>164</v>
      </c>
      <c r="G9" t="s">
        <v>204</v>
      </c>
      <c r="H9">
        <v>19</v>
      </c>
      <c r="I9">
        <v>7072</v>
      </c>
      <c r="J9" s="6" t="s">
        <v>211</v>
      </c>
      <c r="K9">
        <v>6784632657</v>
      </c>
    </row>
    <row r="10" spans="1:11" x14ac:dyDescent="0.25">
      <c r="A10">
        <v>291930</v>
      </c>
      <c r="B10" t="s">
        <v>171</v>
      </c>
      <c r="C10" t="s">
        <v>179</v>
      </c>
      <c r="D10" t="s">
        <v>180</v>
      </c>
      <c r="E10">
        <v>56</v>
      </c>
      <c r="F10" t="s">
        <v>197</v>
      </c>
      <c r="G10" t="s">
        <v>205</v>
      </c>
      <c r="H10">
        <v>18</v>
      </c>
      <c r="I10">
        <v>14703</v>
      </c>
      <c r="J10" s="6" t="s">
        <v>214</v>
      </c>
      <c r="K10">
        <v>6767795204</v>
      </c>
    </row>
    <row r="11" spans="1:11" x14ac:dyDescent="0.25">
      <c r="A11">
        <v>151171</v>
      </c>
      <c r="B11" t="s">
        <v>172</v>
      </c>
      <c r="C11" t="s">
        <v>176</v>
      </c>
      <c r="D11" t="s">
        <v>181</v>
      </c>
      <c r="E11">
        <v>22</v>
      </c>
      <c r="F11" t="s">
        <v>164</v>
      </c>
      <c r="G11" t="s">
        <v>206</v>
      </c>
      <c r="H11">
        <v>16</v>
      </c>
      <c r="I11">
        <v>7343</v>
      </c>
      <c r="J11" s="6" t="s">
        <v>215</v>
      </c>
      <c r="K11">
        <v>6760597840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3b48c7-ad0f-4cae-b2d8-7397d8f8c6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9E55DEC93E914EA2360938725440E6" ma:contentTypeVersion="10" ma:contentTypeDescription="Crear nuevo documento." ma:contentTypeScope="" ma:versionID="247a569ef788a02508f1c3b28f9a465b">
  <xsd:schema xmlns:xsd="http://www.w3.org/2001/XMLSchema" xmlns:xs="http://www.w3.org/2001/XMLSchema" xmlns:p="http://schemas.microsoft.com/office/2006/metadata/properties" xmlns:ns3="d23b48c7-ad0f-4cae-b2d8-7397d8f8c649" targetNamespace="http://schemas.microsoft.com/office/2006/metadata/properties" ma:root="true" ma:fieldsID="c417f9f7af98db832360c650ae8ac7d2" ns3:_="">
    <xsd:import namespace="d23b48c7-ad0f-4cae-b2d8-7397d8f8c64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b48c7-ad0f-4cae-b2d8-7397d8f8c64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6B7B5-212E-43D8-AD61-A2014CA55A12}">
  <ds:schemaRefs>
    <ds:schemaRef ds:uri="http://schemas.microsoft.com/office/2006/metadata/properties"/>
    <ds:schemaRef ds:uri="http://schemas.microsoft.com/office/infopath/2007/PartnerControls"/>
    <ds:schemaRef ds:uri="d23b48c7-ad0f-4cae-b2d8-7397d8f8c649"/>
  </ds:schemaRefs>
</ds:datastoreItem>
</file>

<file path=customXml/itemProps2.xml><?xml version="1.0" encoding="utf-8"?>
<ds:datastoreItem xmlns:ds="http://schemas.openxmlformats.org/officeDocument/2006/customXml" ds:itemID="{B66EF655-985B-4ED3-B945-46E2406E6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F4B176-72C2-4931-BF21-5898372DC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b48c7-ad0f-4cae-b2d8-7397d8f8c6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Productos</vt:lpstr>
      <vt:lpstr>Clientes</vt:lpstr>
      <vt:lpstr>Ventas</vt:lpstr>
      <vt:lpstr>Proveedores</vt:lpstr>
      <vt:lpstr>Empleados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LIZANIA LOLITA BELTRAN CASTRO</dc:creator>
  <cp:keywords/>
  <dc:description/>
  <cp:lastModifiedBy>Abisaid Munguia</cp:lastModifiedBy>
  <cp:revision/>
  <dcterms:created xsi:type="dcterms:W3CDTF">2025-08-29T14:32:33Z</dcterms:created>
  <dcterms:modified xsi:type="dcterms:W3CDTF">2025-09-22T14:25:20Z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0x010100B29E55DEC93E914EA2360938725440E6</vt:lpwstr>
  </property>
</Properties>
</file>