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06-divvy-tripdata-1-Day Mem" sheetId="3" r:id="rId6"/>
    <sheet state="visible" name="202206-divvy-tripdata-2-Day Mem" sheetId="4" r:id="rId7"/>
    <sheet state="visible" name="202206-divvy-tripdata-3-Day Mem" sheetId="5" r:id="rId8"/>
    <sheet state="visible" name="202206-divvy-tripdata-Day Membe" sheetId="6" r:id="rId9"/>
    <sheet state="visible" name="202206-divvy-tripdata-Overall" sheetId="7" r:id="rId10"/>
  </sheets>
  <definedNames/>
  <calcPr/>
</workbook>
</file>

<file path=xl/sharedStrings.xml><?xml version="1.0" encoding="utf-8"?>
<sst xmlns="http://schemas.openxmlformats.org/spreadsheetml/2006/main" count="672" uniqueCount="27">
  <si>
    <t>OVERALL (SUNDAY - SATURDAY)</t>
  </si>
  <si>
    <t>member_casual</t>
  </si>
  <si>
    <t>AVERAGE ride_length</t>
  </si>
  <si>
    <t>SUM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</si>
  <si>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</si>
  <si>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</si>
  <si>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</si>
  <si>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</si>
  <si>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</si>
  <si>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</si>
  <si>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</si>
  <si>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</si>
  <si>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</si>
  <si>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</si>
  <si>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</si>
  <si>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</si>
  <si>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</si>
  <si>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</si>
  <si>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</si>
  <si>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</si>
  <si>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</si>
  <si>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Analysis-202206-divvy-tripdata-1</t>
  </si>
  <si>
    <t>Analysis-202206-divvy-tripdata-2</t>
  </si>
  <si>
    <t>Analysis-202206-divvy-tripdata-3</t>
  </si>
  <si>
    <t>202206-divvy-tripdata -1</t>
  </si>
  <si>
    <t>202206-divvy-tripdata -2</t>
  </si>
  <si>
    <t>202206-divvy-tripdata 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</si>
</sst>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0" fillId="5" fontId="3" numFmtId="3" xfId="0" applyAlignment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readingOrder="0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21" fillId="6" fontId="7" numFmtId="0" xfId="0" applyBorder="1" applyFill="1" applyFont="1"/>
    <xf borderId="13" fillId="0" fontId="3" numFmtId="3" xfId="0" applyAlignment="1" applyBorder="1" applyFont="1" applyNumberFormat="1">
      <alignment vertical="bottom"/>
    </xf>
    <xf borderId="22" fillId="0" fontId="6" numFmtId="0" xfId="0" applyAlignment="1" applyBorder="1" applyFont="1">
      <alignment horizontal="center" readingOrder="0" vertical="bottom"/>
    </xf>
    <xf borderId="23" fillId="0" fontId="2" numFmtId="0" xfId="0" applyBorder="1" applyFont="1"/>
    <xf borderId="24" fillId="0" fontId="2" numFmtId="0" xfId="0" applyBorder="1" applyFont="1"/>
    <xf borderId="25" fillId="2" fontId="4" numFmtId="0" xfId="0" applyAlignment="1" applyBorder="1" applyFont="1">
      <alignment vertical="bottom"/>
    </xf>
    <xf borderId="26" fillId="0" fontId="3" numFmtId="0" xfId="0" applyAlignment="1" applyBorder="1" applyFont="1">
      <alignment vertical="bottom"/>
    </xf>
    <xf borderId="25" fillId="2" fontId="4" numFmtId="0" xfId="0" applyAlignment="1" applyBorder="1" applyFont="1">
      <alignment horizontal="center" vertical="bottom"/>
    </xf>
    <xf borderId="27" fillId="4" fontId="3" numFmtId="0" xfId="0" applyAlignment="1" applyBorder="1" applyFont="1">
      <alignment vertical="bottom"/>
    </xf>
    <xf borderId="27" fillId="4" fontId="3" numFmtId="0" xfId="0" applyAlignment="1" applyBorder="1" applyFont="1">
      <alignment horizontal="center" vertical="bottom"/>
    </xf>
    <xf borderId="28" fillId="4" fontId="3" numFmtId="0" xfId="0" applyAlignment="1" applyBorder="1" applyFont="1">
      <alignment vertical="bottom"/>
    </xf>
    <xf borderId="28" fillId="4" fontId="3" numFmtId="0" xfId="0" applyAlignment="1" applyBorder="1" applyFont="1">
      <alignment horizontal="center" vertical="bottom"/>
    </xf>
    <xf borderId="29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29" fillId="2" fontId="6" numFmtId="0" xfId="0" applyAlignment="1" applyBorder="1" applyFont="1">
      <alignment horizontal="center" vertical="bottom"/>
    </xf>
    <xf borderId="29" fillId="0" fontId="3" numFmtId="0" xfId="0" applyAlignment="1" applyBorder="1" applyFont="1">
      <alignment vertical="bottom"/>
    </xf>
    <xf borderId="30" fillId="3" fontId="5" numFmtId="0" xfId="0" applyAlignment="1" applyBorder="1" applyFont="1">
      <alignment vertical="bottom"/>
    </xf>
    <xf borderId="30" fillId="3" fontId="5" numFmtId="0" xfId="0" applyAlignment="1" applyBorder="1" applyFont="1">
      <alignment horizontal="center" vertical="bottom"/>
    </xf>
    <xf borderId="26" fillId="5" fontId="3" numFmtId="3" xfId="0" applyAlignment="1" applyBorder="1" applyFont="1" applyNumberFormat="1">
      <alignment horizontal="center" vertical="bottom"/>
    </xf>
    <xf borderId="31" fillId="5" fontId="3" numFmtId="3" xfId="0" applyAlignment="1" applyBorder="1" applyFont="1" applyNumberFormat="1">
      <alignment horizontal="center" vertical="bottom"/>
    </xf>
    <xf borderId="32" fillId="2" fontId="6" numFmtId="0" xfId="0" applyAlignment="1" applyBorder="1" applyFont="1">
      <alignment vertical="bottom"/>
    </xf>
    <xf borderId="33" fillId="2" fontId="3" numFmtId="0" xfId="0" applyAlignment="1" applyBorder="1" applyFont="1">
      <alignment vertical="bottom"/>
    </xf>
    <xf borderId="33" fillId="2" fontId="6" numFmtId="46" xfId="0" applyAlignment="1" applyBorder="1" applyFont="1" applyNumberFormat="1">
      <alignment horizontal="center" vertical="bottom"/>
    </xf>
    <xf borderId="34" fillId="2" fontId="6" numFmtId="3" xfId="0" applyAlignment="1" applyBorder="1" applyFont="1" applyNumberFormat="1">
      <alignment horizontal="center" vertical="bottom"/>
    </xf>
    <xf borderId="32" fillId="2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3.5"/>
    <col customWidth="1" min="7" max="7" width="17.63"/>
    <col customWidth="1" min="8" max="8" width="13.38"/>
    <col customWidth="1" min="9" max="9" width="13.5"/>
    <col customWidth="1" min="12" max="12" width="17.63"/>
    <col customWidth="1" min="13" max="13" width="13.38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</row>
    <row r="3">
      <c r="A3" s="8" t="s">
        <v>7</v>
      </c>
      <c r="B3" s="9">
        <f t="shared" ref="B3:B5" si="1">C3/F3</f>
        <v>0.01743644917</v>
      </c>
      <c r="C3" s="9">
        <f>'202206-divvy-tripdata-Overall'!B3+'202206-divvy-tripdata-Overall'!I3+'202206-divvy-tripdata-Overall'!I17</f>
        <v>4997.14684</v>
      </c>
      <c r="D3" s="9">
        <f>'202206-divvy-tripdata-Overall'!C3</f>
        <v>4.633935185</v>
      </c>
      <c r="E3" s="9">
        <f>'202206-divvy-tripdata-Overall'!D3</f>
        <v>-0.08820601852</v>
      </c>
      <c r="F3" s="10">
        <f>'202206-divvy-tripdata-Overall'!E3+'202206-divvy-tripdata-Overall'!L3+'202206-divvy-tripdata-Overall'!L17</f>
        <v>286592</v>
      </c>
      <c r="G3" s="4"/>
      <c r="H3" s="4"/>
      <c r="I3" s="4"/>
      <c r="J3" s="4"/>
      <c r="K3" s="4"/>
      <c r="L3" s="4"/>
      <c r="M3" s="4"/>
      <c r="N3" s="4"/>
    </row>
    <row r="4">
      <c r="A4" s="11" t="s">
        <v>8</v>
      </c>
      <c r="B4" s="12">
        <f t="shared" si="1"/>
        <v>0.009508985252</v>
      </c>
      <c r="C4" s="12">
        <f>'202206-divvy-tripdata-Overall'!B4+'202206-divvy-tripdata-Overall'!I4+'202206-divvy-tripdata-Overall'!I18</f>
        <v>3058.479525</v>
      </c>
      <c r="D4" s="12">
        <f>'202206-divvy-tripdata-Overall'!C4</f>
        <v>0.9191203704</v>
      </c>
      <c r="E4" s="12">
        <f>'202206-divvy-tripdata-Overall'!D4</f>
        <v>-0.08964120371</v>
      </c>
      <c r="F4" s="13">
        <f>'202206-divvy-tripdata-Overall'!E4+'202206-divvy-tripdata-Overall'!L4+'202206-divvy-tripdata-Overall'!L18</f>
        <v>321641</v>
      </c>
      <c r="G4" s="4"/>
      <c r="H4" s="4"/>
      <c r="I4" s="4"/>
      <c r="J4" s="4"/>
      <c r="K4" s="4"/>
      <c r="L4" s="4"/>
      <c r="M4" s="4"/>
      <c r="N4" s="4"/>
    </row>
    <row r="5">
      <c r="A5" s="14" t="s">
        <v>9</v>
      </c>
      <c r="B5" s="15">
        <f t="shared" si="1"/>
        <v>0.01324430994</v>
      </c>
      <c r="C5" s="15">
        <f>SUM(C3:C4)</f>
        <v>8055.626366</v>
      </c>
      <c r="D5" s="15">
        <f>MAX(D3:D4)</f>
        <v>4.633935185</v>
      </c>
      <c r="E5" s="15">
        <f>MIN(E3:E4)</f>
        <v>-0.08964120371</v>
      </c>
      <c r="F5" s="16">
        <f>SUM(F3:F4)</f>
        <v>608233</v>
      </c>
      <c r="G5" s="4"/>
      <c r="H5" s="4"/>
      <c r="I5" s="4"/>
      <c r="J5" s="4"/>
      <c r="K5" s="4"/>
      <c r="L5" s="4"/>
      <c r="M5" s="4"/>
      <c r="N5" s="4"/>
    </row>
    <row r="6">
      <c r="A6" s="17"/>
      <c r="B6" s="17"/>
      <c r="C6" s="17"/>
      <c r="D6" s="17"/>
      <c r="E6" s="4"/>
      <c r="F6" s="17"/>
      <c r="G6" s="17"/>
      <c r="H6" s="17"/>
      <c r="I6" s="17"/>
      <c r="J6" s="4"/>
      <c r="K6" s="17"/>
      <c r="L6" s="17"/>
      <c r="M6" s="17"/>
      <c r="N6" s="17"/>
    </row>
    <row r="7">
      <c r="A7" s="18" t="s">
        <v>10</v>
      </c>
      <c r="D7" s="19"/>
      <c r="E7" s="20"/>
      <c r="F7" s="21" t="s">
        <v>11</v>
      </c>
      <c r="I7" s="19"/>
      <c r="J7" s="20"/>
      <c r="K7" s="21" t="s">
        <v>12</v>
      </c>
      <c r="N7" s="19"/>
    </row>
    <row r="8">
      <c r="A8" s="5" t="s">
        <v>1</v>
      </c>
      <c r="B8" s="6" t="s">
        <v>2</v>
      </c>
      <c r="C8" s="6" t="s">
        <v>3</v>
      </c>
      <c r="D8" s="7" t="s">
        <v>6</v>
      </c>
      <c r="E8" s="20"/>
      <c r="F8" s="22" t="s">
        <v>1</v>
      </c>
      <c r="G8" s="6" t="s">
        <v>2</v>
      </c>
      <c r="H8" s="6" t="s">
        <v>3</v>
      </c>
      <c r="I8" s="7" t="s">
        <v>6</v>
      </c>
      <c r="J8" s="20"/>
      <c r="K8" s="22" t="s">
        <v>1</v>
      </c>
      <c r="L8" s="6" t="s">
        <v>2</v>
      </c>
      <c r="M8" s="6" t="s">
        <v>3</v>
      </c>
      <c r="N8" s="7" t="s">
        <v>6</v>
      </c>
    </row>
    <row r="9">
      <c r="A9" s="8" t="s">
        <v>7</v>
      </c>
      <c r="B9" s="9">
        <f t="shared" ref="B9:B11" si="2">C9/D9</f>
        <v>0.01990614081</v>
      </c>
      <c r="C9" s="9">
        <f>'202206-divvy-tripdata-Day Membe'!B4+'202206-divvy-tripdata-Day Membe'!J4+'202206-divvy-tripdata-Day Membe'!R4</f>
        <v>1040.474074</v>
      </c>
      <c r="D9" s="10">
        <f>'202206-divvy-tripdata-Day Membe'!C4+'202206-divvy-tripdata-Day Membe'!K4+'202206-divvy-tripdata-Day Membe'!S4</f>
        <v>52269</v>
      </c>
      <c r="E9" s="20"/>
      <c r="F9" s="23" t="s">
        <v>7</v>
      </c>
      <c r="G9" s="9">
        <f t="shared" ref="G9:G11" si="3">H9/I9</f>
        <v>0.01602957482</v>
      </c>
      <c r="H9" s="9">
        <f>'202206-divvy-tripdata-Day Membe'!B16+'202206-divvy-tripdata-Day Membe'!J16+'202206-divvy-tripdata-Day Membe'!R16</f>
        <v>479.0759028</v>
      </c>
      <c r="I9" s="10">
        <f>'202206-divvy-tripdata-Day Membe'!C16+'202206-divvy-tripdata-Day Membe'!K16+'202206-divvy-tripdata-Day Membe'!S16</f>
        <v>29887</v>
      </c>
      <c r="J9" s="20"/>
      <c r="K9" s="23" t="s">
        <v>7</v>
      </c>
      <c r="L9" s="9">
        <f t="shared" ref="L9:L11" si="4">M9/N9</f>
        <v>0.01622991425</v>
      </c>
      <c r="M9" s="9">
        <f>'202206-divvy-tripdata-Day Membe'!F4+'202206-divvy-tripdata-Day Membe'!N4+'202206-divvy-tripdata-Day Membe'!V4</f>
        <v>716.8753125</v>
      </c>
      <c r="N9" s="10">
        <f>'202206-divvy-tripdata-Day Membe'!G4+'202206-divvy-tripdata-Day Membe'!O4+'202206-divvy-tripdata-Day Membe'!W4</f>
        <v>44170</v>
      </c>
    </row>
    <row r="10">
      <c r="A10" s="11" t="s">
        <v>8</v>
      </c>
      <c r="B10" s="12">
        <f t="shared" si="2"/>
        <v>0.01085322068</v>
      </c>
      <c r="C10" s="12">
        <f>'202206-divvy-tripdata-Day Membe'!B5+'202206-divvy-tripdata-Day Membe'!J5+'202206-divvy-tripdata-Day Membe'!R5</f>
        <v>424.1004514</v>
      </c>
      <c r="D10" s="13">
        <f>'202206-divvy-tripdata-Day Membe'!C5+'202206-divvy-tripdata-Day Membe'!K5+'202206-divvy-tripdata-Day Membe'!S5</f>
        <v>39076</v>
      </c>
      <c r="E10" s="20"/>
      <c r="F10" s="24" t="s">
        <v>8</v>
      </c>
      <c r="G10" s="12">
        <f t="shared" si="3"/>
        <v>0.009124721668</v>
      </c>
      <c r="H10" s="12">
        <f>'202206-divvy-tripdata-Day Membe'!B17+'202206-divvy-tripdata-Day Membe'!J17+'202206-divvy-tripdata-Day Membe'!R17</f>
        <v>409.7182523</v>
      </c>
      <c r="I10" s="13">
        <f>'202206-divvy-tripdata-Day Membe'!C17+'202206-divvy-tripdata-Day Membe'!K17+'202206-divvy-tripdata-Day Membe'!S17</f>
        <v>44902</v>
      </c>
      <c r="J10" s="20"/>
      <c r="K10" s="24" t="s">
        <v>8</v>
      </c>
      <c r="L10" s="12">
        <f t="shared" si="4"/>
        <v>0.009260278894</v>
      </c>
      <c r="M10" s="12">
        <f>'202206-divvy-tripdata-Day Membe'!F5+'202206-divvy-tripdata-Day Membe'!N5+'202206-divvy-tripdata-Day Membe'!V5</f>
        <v>541.4485069</v>
      </c>
      <c r="N10" s="13">
        <f>'202206-divvy-tripdata-Day Membe'!G5+'202206-divvy-tripdata-Day Membe'!O5+'202206-divvy-tripdata-Day Membe'!W5</f>
        <v>58470</v>
      </c>
    </row>
    <row r="11">
      <c r="A11" s="14" t="s">
        <v>9</v>
      </c>
      <c r="B11" s="15">
        <f t="shared" si="2"/>
        <v>0.01603343944</v>
      </c>
      <c r="C11" s="15">
        <f t="shared" ref="C11:D11" si="5">SUM(C9:C10)</f>
        <v>1464.574525</v>
      </c>
      <c r="D11" s="16">
        <f t="shared" si="5"/>
        <v>91345</v>
      </c>
      <c r="E11" s="20"/>
      <c r="F11" s="25" t="s">
        <v>9</v>
      </c>
      <c r="G11" s="15">
        <f t="shared" si="3"/>
        <v>0.01188402245</v>
      </c>
      <c r="H11" s="15">
        <f t="shared" ref="H11:I11" si="6">SUM(H9:H10)</f>
        <v>888.7941551</v>
      </c>
      <c r="I11" s="16">
        <f t="shared" si="6"/>
        <v>74789</v>
      </c>
      <c r="J11" s="20"/>
      <c r="K11" s="25" t="s">
        <v>9</v>
      </c>
      <c r="L11" s="15">
        <f t="shared" si="4"/>
        <v>0.01225958515</v>
      </c>
      <c r="M11" s="15">
        <f t="shared" ref="M11:N11" si="7">SUM(M9:M10)</f>
        <v>1258.323819</v>
      </c>
      <c r="N11" s="16">
        <f t="shared" si="7"/>
        <v>102640</v>
      </c>
    </row>
    <row r="12">
      <c r="A12" s="17"/>
      <c r="B12" s="17"/>
      <c r="C12" s="17"/>
      <c r="D12" s="17"/>
      <c r="E12" s="4"/>
      <c r="F12" s="17"/>
      <c r="G12" s="17"/>
      <c r="H12" s="17"/>
      <c r="I12" s="17"/>
      <c r="J12" s="4"/>
      <c r="K12" s="17"/>
      <c r="L12" s="17"/>
      <c r="M12" s="17"/>
      <c r="N12" s="17"/>
    </row>
    <row r="13">
      <c r="A13" s="18" t="s">
        <v>13</v>
      </c>
      <c r="D13" s="19"/>
      <c r="E13" s="20"/>
      <c r="F13" s="21" t="s">
        <v>14</v>
      </c>
      <c r="I13" s="19"/>
      <c r="J13" s="20"/>
      <c r="K13" s="21" t="s">
        <v>15</v>
      </c>
      <c r="N13" s="19"/>
    </row>
    <row r="14">
      <c r="A14" s="5" t="s">
        <v>1</v>
      </c>
      <c r="B14" s="6" t="s">
        <v>2</v>
      </c>
      <c r="C14" s="6" t="s">
        <v>3</v>
      </c>
      <c r="D14" s="7" t="s">
        <v>6</v>
      </c>
      <c r="E14" s="20"/>
      <c r="F14" s="22" t="s">
        <v>1</v>
      </c>
      <c r="G14" s="6" t="s">
        <v>2</v>
      </c>
      <c r="H14" s="6" t="s">
        <v>3</v>
      </c>
      <c r="I14" s="7" t="s">
        <v>6</v>
      </c>
      <c r="J14" s="20"/>
      <c r="K14" s="22" t="s">
        <v>1</v>
      </c>
      <c r="L14" s="6" t="s">
        <v>2</v>
      </c>
      <c r="M14" s="6" t="s">
        <v>3</v>
      </c>
      <c r="N14" s="7" t="s">
        <v>6</v>
      </c>
    </row>
    <row r="15">
      <c r="A15" s="8" t="s">
        <v>7</v>
      </c>
      <c r="B15" s="9">
        <f t="shared" ref="B15:B17" si="8">C15/D15</f>
        <v>0.01769782935</v>
      </c>
      <c r="C15" s="9">
        <f>'202206-divvy-tripdata-Day Membe'!B10+'202206-divvy-tripdata-Day Membe'!J10+'202206-divvy-tripdata-Day Membe'!R10</f>
        <v>511.6619444</v>
      </c>
      <c r="D15" s="10">
        <f>'202206-divvy-tripdata-Day Membe'!C10+'202206-divvy-tripdata-Day Membe'!K10+'202206-divvy-tripdata-Day Membe'!S10</f>
        <v>28911</v>
      </c>
      <c r="E15" s="20"/>
      <c r="F15" s="23" t="s">
        <v>7</v>
      </c>
      <c r="G15" s="26">
        <f t="shared" ref="G15:G17" si="9">H15/I15</f>
        <v>0.01517387809</v>
      </c>
      <c r="H15" s="9">
        <f>'202206-divvy-tripdata-Day Membe'!B22+'202206-divvy-tripdata-Day Membe'!J22+'202206-divvy-tripdata-Day Membe'!R22</f>
        <v>563.7550926</v>
      </c>
      <c r="I15" s="10">
        <f>'202206-divvy-tripdata-Day Membe'!C22+'202206-divvy-tripdata-Day Membe'!K22+'202206-divvy-tripdata-Day Membe'!S22</f>
        <v>37153</v>
      </c>
      <c r="J15" s="20"/>
      <c r="K15" s="23" t="s">
        <v>7</v>
      </c>
      <c r="L15" s="9">
        <f t="shared" ref="L15:L17" si="10">M15/N15</f>
        <v>0.01703993082</v>
      </c>
      <c r="M15" s="9">
        <f>'202206-divvy-tripdata-Day Membe'!F10+'202206-divvy-tripdata-Day Membe'!N10+'202206-divvy-tripdata-Day Membe'!V10</f>
        <v>733.1941435</v>
      </c>
      <c r="N15" s="10">
        <f>'202206-divvy-tripdata-Day Membe'!G10+'202206-divvy-tripdata-Day Membe'!O10+'202206-divvy-tripdata-Day Membe'!W10</f>
        <v>43028</v>
      </c>
    </row>
    <row r="16">
      <c r="A16" s="11" t="s">
        <v>8</v>
      </c>
      <c r="B16" s="12">
        <f t="shared" si="8"/>
        <v>0.008952574886</v>
      </c>
      <c r="C16" s="12">
        <f>'202206-divvy-tripdata-Day Membe'!B11+'202206-divvy-tripdata-Day Membe'!J11+'202206-divvy-tripdata-Day Membe'!R11</f>
        <v>342.4986574</v>
      </c>
      <c r="D16" s="13">
        <f>'202206-divvy-tripdata-Day Membe'!C11+'202206-divvy-tripdata-Day Membe'!K11+'202206-divvy-tripdata-Day Membe'!S11</f>
        <v>38257</v>
      </c>
      <c r="E16" s="20"/>
      <c r="F16" s="24" t="s">
        <v>8</v>
      </c>
      <c r="G16" s="12">
        <f t="shared" si="9"/>
        <v>0.008901084792</v>
      </c>
      <c r="H16" s="12">
        <f>'202206-divvy-tripdata-Day Membe'!B23+'202206-divvy-tripdata-Day Membe'!J23+'202206-divvy-tripdata-Day Membe'!R23</f>
        <v>498.6832755</v>
      </c>
      <c r="I16" s="13">
        <f>'202206-divvy-tripdata-Day Membe'!C23+'202206-divvy-tripdata-Day Membe'!K23+'202206-divvy-tripdata-Day Membe'!S23</f>
        <v>56025</v>
      </c>
      <c r="J16" s="20"/>
      <c r="K16" s="24" t="s">
        <v>8</v>
      </c>
      <c r="L16" s="12">
        <f t="shared" si="10"/>
        <v>0.009412666849</v>
      </c>
      <c r="M16" s="12">
        <f>'202206-divvy-tripdata-Day Membe'!F11+'202206-divvy-tripdata-Day Membe'!N11+'202206-divvy-tripdata-Day Membe'!V11</f>
        <v>432.7191204</v>
      </c>
      <c r="N16" s="13">
        <f>'202206-divvy-tripdata-Day Membe'!G11+'202206-divvy-tripdata-Day Membe'!O11+'202206-divvy-tripdata-Day Membe'!W11</f>
        <v>45972</v>
      </c>
    </row>
    <row r="17">
      <c r="A17" s="14" t="s">
        <v>9</v>
      </c>
      <c r="B17" s="15">
        <f t="shared" si="8"/>
        <v>0.01271677885</v>
      </c>
      <c r="C17" s="15">
        <f t="shared" ref="C17:D17" si="11">SUM(C15:C16)</f>
        <v>854.1606019</v>
      </c>
      <c r="D17" s="16">
        <f t="shared" si="11"/>
        <v>67168</v>
      </c>
      <c r="E17" s="20"/>
      <c r="F17" s="25" t="s">
        <v>9</v>
      </c>
      <c r="G17" s="15">
        <f t="shared" si="9"/>
        <v>0.01140224482</v>
      </c>
      <c r="H17" s="15">
        <f t="shared" ref="H17:I17" si="12">SUM(H15:H16)</f>
        <v>1062.438368</v>
      </c>
      <c r="I17" s="16">
        <f t="shared" si="12"/>
        <v>93178</v>
      </c>
      <c r="J17" s="20"/>
      <c r="K17" s="25" t="s">
        <v>9</v>
      </c>
      <c r="L17" s="15">
        <f t="shared" si="10"/>
        <v>0.01310014903</v>
      </c>
      <c r="M17" s="15">
        <f t="shared" ref="M17:N17" si="13">SUM(M15:M16)</f>
        <v>1165.913264</v>
      </c>
      <c r="N17" s="16">
        <f t="shared" si="13"/>
        <v>89000</v>
      </c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17"/>
      <c r="L18" s="17"/>
      <c r="M18" s="17"/>
      <c r="N18" s="17"/>
    </row>
    <row r="19">
      <c r="A19" s="4"/>
      <c r="B19" s="4"/>
      <c r="C19" s="4"/>
      <c r="D19" s="4"/>
      <c r="E19" s="4"/>
      <c r="F19" s="4"/>
      <c r="G19" s="4"/>
      <c r="H19" s="4"/>
      <c r="I19" s="4"/>
      <c r="J19" s="20"/>
      <c r="K19" s="21" t="s">
        <v>16</v>
      </c>
      <c r="N19" s="19"/>
    </row>
    <row r="20">
      <c r="A20" s="4"/>
      <c r="B20" s="4"/>
      <c r="C20" s="4"/>
      <c r="D20" s="4"/>
      <c r="E20" s="4"/>
      <c r="F20" s="4"/>
      <c r="G20" s="4"/>
      <c r="H20" s="4"/>
      <c r="I20" s="4"/>
      <c r="J20" s="20"/>
      <c r="K20" s="22" t="s">
        <v>1</v>
      </c>
      <c r="L20" s="6" t="s">
        <v>2</v>
      </c>
      <c r="M20" s="6" t="s">
        <v>3</v>
      </c>
      <c r="N20" s="7" t="s">
        <v>6</v>
      </c>
    </row>
    <row r="21">
      <c r="A21" s="4"/>
      <c r="B21" s="4"/>
      <c r="C21" s="4"/>
      <c r="D21" s="4"/>
      <c r="E21" s="4"/>
      <c r="F21" s="4"/>
      <c r="G21" s="4"/>
      <c r="H21" s="4"/>
      <c r="I21" s="4"/>
      <c r="J21" s="20"/>
      <c r="K21" s="23" t="s">
        <v>7</v>
      </c>
      <c r="L21" s="9">
        <f t="shared" ref="L21:L23" si="14">M21/N21</f>
        <v>0.0186053537</v>
      </c>
      <c r="M21" s="9">
        <f>'202206-divvy-tripdata-Day Membe'!F16+'202206-divvy-tripdata-Day Membe'!N16+'202206-divvy-tripdata-Day Membe'!V16</f>
        <v>952.1103704</v>
      </c>
      <c r="N21" s="28">
        <f>'202206-divvy-tripdata-Day Membe'!G16+'202206-divvy-tripdata-Day Membe'!O16+'202206-divvy-tripdata-Day Membe'!W16</f>
        <v>51174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20"/>
      <c r="K22" s="24" t="s">
        <v>8</v>
      </c>
      <c r="L22" s="12">
        <f t="shared" si="14"/>
        <v>0.01051160178</v>
      </c>
      <c r="M22" s="12">
        <f>'202206-divvy-tripdata-Day Membe'!F17+'202206-divvy-tripdata-Day Membe'!N17+'202206-divvy-tripdata-Day Membe'!V17</f>
        <v>409.3112616</v>
      </c>
      <c r="N22" s="13">
        <f>'202206-divvy-tripdata-Day Membe'!G17+'202206-divvy-tripdata-Day Membe'!O17+'202206-divvy-tripdata-Day Membe'!W17</f>
        <v>38939</v>
      </c>
    </row>
    <row r="23">
      <c r="A23" s="4"/>
      <c r="B23" s="4"/>
      <c r="C23" s="4"/>
      <c r="D23" s="4"/>
      <c r="E23" s="4"/>
      <c r="F23" s="4"/>
      <c r="G23" s="4"/>
      <c r="H23" s="4"/>
      <c r="I23" s="4"/>
      <c r="J23" s="20"/>
      <c r="K23" s="25" t="s">
        <v>9</v>
      </c>
      <c r="L23" s="15">
        <f t="shared" si="14"/>
        <v>0.01510793817</v>
      </c>
      <c r="M23" s="15">
        <f t="shared" ref="M23:N23" si="15">SUM(M21:M22)</f>
        <v>1361.421632</v>
      </c>
      <c r="N23" s="16">
        <f t="shared" si="15"/>
        <v>90113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5" max="5" width="13.38"/>
    <col customWidth="1" min="9" max="9" width="17.63"/>
    <col customWidth="1" min="15" max="15" width="17.63"/>
    <col customWidth="1" min="16" max="16" width="13.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29" t="s">
        <v>1</v>
      </c>
      <c r="B2" s="30" t="s">
        <v>17</v>
      </c>
      <c r="C2" s="31" t="s">
        <v>2</v>
      </c>
      <c r="D2" s="31" t="s">
        <v>3</v>
      </c>
      <c r="E2" s="31" t="s">
        <v>4</v>
      </c>
      <c r="F2" s="31" t="s">
        <v>5</v>
      </c>
      <c r="G2" s="32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3" t="s">
        <v>7</v>
      </c>
      <c r="B3" s="34" t="s">
        <v>18</v>
      </c>
      <c r="C3" s="9">
        <f t="shared" ref="C3:C8" si="1">D3/G3</f>
        <v>0.0171011452</v>
      </c>
      <c r="D3" s="9">
        <f>'202206-divvy-tripdata-Overall'!C8+'202206-divvy-tripdata-Overall'!J8+'202206-divvy-tripdata-Overall'!J22</f>
        <v>2841.047454</v>
      </c>
      <c r="E3" s="9">
        <f>'202206-divvy-tripdata-Overall'!K8</f>
        <v>1.032199074</v>
      </c>
      <c r="F3" s="9">
        <f>'202206-divvy-tripdata-Overall'!E8</f>
        <v>0.0000115740695</v>
      </c>
      <c r="G3" s="10">
        <f>'202206-divvy-tripdata-Overall'!F8+'202206-divvy-tripdata-Overall'!M8+'202206-divvy-tripdata-Overall'!M22</f>
        <v>166132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3"/>
      <c r="B4" s="34" t="s">
        <v>19</v>
      </c>
      <c r="C4" s="9">
        <f t="shared" si="1"/>
        <v>0.03408298117</v>
      </c>
      <c r="D4" s="9">
        <f>'202206-divvy-tripdata-Overall'!C9+'202206-divvy-tripdata-Overall'!J9+'202206-divvy-tripdata-Overall'!J23</f>
        <v>1017.785984</v>
      </c>
      <c r="E4" s="9">
        <f>'202206-divvy-tripdata-Overall'!D9</f>
        <v>4.633935185</v>
      </c>
      <c r="F4" s="9">
        <f>'202206-divvy-tripdata-Overall'!E9</f>
        <v>0.00002314814628</v>
      </c>
      <c r="G4" s="10">
        <f>'202206-divvy-tripdata-Overall'!F9+'202206-divvy-tripdata-Overall'!M9+'202206-divvy-tripdata-Overall'!M23</f>
        <v>29862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3"/>
      <c r="B5" s="34" t="s">
        <v>20</v>
      </c>
      <c r="C5" s="9">
        <f t="shared" si="1"/>
        <v>0.01256444295</v>
      </c>
      <c r="D5" s="9">
        <f>'202206-divvy-tripdata-Overall'!C10+'202206-divvy-tripdata-Overall'!J10+'202206-divvy-tripdata-Overall'!J24</f>
        <v>1138.313403</v>
      </c>
      <c r="E5" s="9">
        <f>'202206-divvy-tripdata-Overall'!D10</f>
        <v>0.2583333333</v>
      </c>
      <c r="F5" s="9">
        <f>'202206-divvy-tripdata-Overall'!E10</f>
        <v>-0.08820601852</v>
      </c>
      <c r="G5" s="10">
        <f>'202206-divvy-tripdata-Overall'!F10+'202206-divvy-tripdata-Overall'!M10+'202206-divvy-tripdata-Overall'!M24</f>
        <v>90598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3" t="s">
        <v>8</v>
      </c>
      <c r="B6" s="34" t="s">
        <v>18</v>
      </c>
      <c r="C6" s="9">
        <f t="shared" si="1"/>
        <v>0.009964547462</v>
      </c>
      <c r="D6" s="9">
        <f>'202206-divvy-tripdata-Overall'!C11+'202206-divvy-tripdata-Overall'!J11+'202206-divvy-tripdata-Overall'!J25</f>
        <v>2309.244016</v>
      </c>
      <c r="E6" s="9">
        <f>'202206-divvy-tripdata-Overall'!D11</f>
        <v>0.9191203704</v>
      </c>
      <c r="F6" s="9">
        <f>'202206-divvy-tripdata-Overall'!E11</f>
        <v>0.0000115740695</v>
      </c>
      <c r="G6" s="10">
        <f>'202206-divvy-tripdata-Overall'!F11+'202206-divvy-tripdata-Overall'!M11+'202206-divvy-tripdata-Overall'!M25</f>
        <v>231746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11"/>
      <c r="B7" s="35" t="s">
        <v>20</v>
      </c>
      <c r="C7" s="12">
        <f t="shared" si="1"/>
        <v>0.008334562648</v>
      </c>
      <c r="D7" s="12">
        <f>'202206-divvy-tripdata-Overall'!C12+'202206-divvy-tripdata-Overall'!J12+'202206-divvy-tripdata-Overall'!J26</f>
        <v>749.2355093</v>
      </c>
      <c r="E7" s="12">
        <f>'202206-divvy-tripdata-Overall'!K12</f>
        <v>0.2410185185</v>
      </c>
      <c r="F7" s="12">
        <f>'202206-divvy-tripdata-Overall'!E12</f>
        <v>-0.08964120371</v>
      </c>
      <c r="G7" s="13">
        <f>'202206-divvy-tripdata-Overall'!F12+'202206-divvy-tripdata-Overall'!M12+'202206-divvy-tripdata-Overall'!M26</f>
        <v>89895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6" t="s">
        <v>9</v>
      </c>
      <c r="B8" s="37"/>
      <c r="C8" s="15">
        <f t="shared" si="1"/>
        <v>0.01324430994</v>
      </c>
      <c r="D8" s="15">
        <f>SUM(D3:D7)</f>
        <v>8055.626366</v>
      </c>
      <c r="E8" s="15">
        <f>MAX(E3:E7)</f>
        <v>4.633935185</v>
      </c>
      <c r="F8" s="15">
        <f>MIN(F3:F7)</f>
        <v>-0.08964120371</v>
      </c>
      <c r="G8" s="16">
        <f>SUM(G3:G7)</f>
        <v>608233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17"/>
      <c r="B9" s="17"/>
      <c r="C9" s="17"/>
      <c r="D9" s="17"/>
      <c r="E9" s="17"/>
      <c r="F9" s="4"/>
      <c r="G9" s="17"/>
      <c r="H9" s="17"/>
      <c r="I9" s="17"/>
      <c r="J9" s="17"/>
      <c r="K9" s="17"/>
      <c r="L9" s="4"/>
      <c r="M9" s="17"/>
      <c r="N9" s="17"/>
      <c r="O9" s="17"/>
      <c r="P9" s="17"/>
      <c r="Q9" s="17"/>
    </row>
    <row r="10">
      <c r="A10" s="18" t="s">
        <v>10</v>
      </c>
      <c r="E10" s="19"/>
      <c r="F10" s="20"/>
      <c r="G10" s="38" t="s">
        <v>14</v>
      </c>
      <c r="H10" s="39"/>
      <c r="I10" s="39"/>
      <c r="J10" s="39"/>
      <c r="K10" s="40"/>
      <c r="L10" s="20"/>
      <c r="M10" s="21" t="s">
        <v>16</v>
      </c>
      <c r="Q10" s="19"/>
    </row>
    <row r="11">
      <c r="A11" s="29" t="s">
        <v>1</v>
      </c>
      <c r="B11" s="30" t="s">
        <v>17</v>
      </c>
      <c r="C11" s="31" t="s">
        <v>2</v>
      </c>
      <c r="D11" s="31" t="s">
        <v>6</v>
      </c>
      <c r="E11" s="32" t="s">
        <v>3</v>
      </c>
      <c r="F11" s="20"/>
      <c r="G11" s="30" t="s">
        <v>1</v>
      </c>
      <c r="H11" s="30" t="s">
        <v>17</v>
      </c>
      <c r="I11" s="31" t="s">
        <v>2</v>
      </c>
      <c r="J11" s="31" t="s">
        <v>6</v>
      </c>
      <c r="K11" s="32" t="s">
        <v>3</v>
      </c>
      <c r="L11" s="20"/>
      <c r="M11" s="30" t="s">
        <v>1</v>
      </c>
      <c r="N11" s="30" t="s">
        <v>17</v>
      </c>
      <c r="O11" s="31" t="s">
        <v>2</v>
      </c>
      <c r="P11" s="31" t="s">
        <v>6</v>
      </c>
      <c r="Q11" s="32" t="s">
        <v>3</v>
      </c>
    </row>
    <row r="12">
      <c r="A12" s="33" t="s">
        <v>7</v>
      </c>
      <c r="B12" s="34" t="s">
        <v>18</v>
      </c>
      <c r="C12" s="9">
        <f t="shared" ref="C12:C17" si="2">E12/D12</f>
        <v>0.01918999493</v>
      </c>
      <c r="D12" s="41">
        <f>'202206-divvy-tripdata-1-Day Mem'!C3+'202206-divvy-tripdata-2-Day Mem'!C3+'202206-divvy-tripdata-3-Day Mem'!C3</f>
        <v>30523</v>
      </c>
      <c r="E12" s="42">
        <f>'202206-divvy-tripdata-1-Day Mem'!D3+'202206-divvy-tripdata-2-Day Mem'!D3+'202206-divvy-tripdata-3-Day Mem'!D3</f>
        <v>585.7362153</v>
      </c>
      <c r="F12" s="20"/>
      <c r="G12" s="34" t="s">
        <v>7</v>
      </c>
      <c r="H12" s="34" t="s">
        <v>18</v>
      </c>
      <c r="I12" s="9">
        <f t="shared" ref="I12:I17" si="3">K12/J12</f>
        <v>0.01517806104</v>
      </c>
      <c r="J12" s="41">
        <f>'202206-divvy-tripdata-1-Day Mem'!H12+'202206-divvy-tripdata-2-Day Mem'!H12+'202206-divvy-tripdata-3-Day Mem'!H12</f>
        <v>21229</v>
      </c>
      <c r="K12" s="42">
        <f>'202206-divvy-tripdata-1-Day Mem'!I12+'202206-divvy-tripdata-2-Day Mem'!I12+'202206-divvy-tripdata-3-Day Mem'!I12</f>
        <v>322.2150579</v>
      </c>
      <c r="L12" s="20"/>
      <c r="M12" s="34" t="s">
        <v>7</v>
      </c>
      <c r="N12" s="34" t="s">
        <v>18</v>
      </c>
      <c r="O12" s="9">
        <f t="shared" ref="O12:O17" si="4">Q12/P12</f>
        <v>0.01799086391</v>
      </c>
      <c r="P12" s="41">
        <f>'202206-divvy-tripdata-1-Day Mem'!R3+'202206-divvy-tripdata-2-Day Mem'!R3+'202206-divvy-tripdata-3-Day Mem'!R3</f>
        <v>30389</v>
      </c>
      <c r="Q12" s="42">
        <f>'202206-divvy-tripdata-1-Day Mem'!S3+'202206-divvy-tripdata-2-Day Mem'!S3+'202206-divvy-tripdata-3-Day Mem'!S3</f>
        <v>546.7243634</v>
      </c>
    </row>
    <row r="13">
      <c r="A13" s="8"/>
      <c r="B13" s="34" t="s">
        <v>19</v>
      </c>
      <c r="C13" s="9">
        <f t="shared" si="2"/>
        <v>0.03577517432</v>
      </c>
      <c r="D13" s="41">
        <f>'202206-divvy-tripdata-1-Day Mem'!C4+'202206-divvy-tripdata-2-Day Mem'!C4+'202206-divvy-tripdata-3-Day Mem'!C4</f>
        <v>6536</v>
      </c>
      <c r="E13" s="42">
        <f>'202206-divvy-tripdata-1-Day Mem'!D4+'202206-divvy-tripdata-2-Day Mem'!D4+'202206-divvy-tripdata-3-Day Mem'!D4</f>
        <v>233.8265394</v>
      </c>
      <c r="F13" s="20"/>
      <c r="G13" s="23"/>
      <c r="H13" s="34" t="s">
        <v>19</v>
      </c>
      <c r="I13" s="9">
        <f t="shared" si="3"/>
        <v>0.03054843143</v>
      </c>
      <c r="J13" s="41">
        <f>'202206-divvy-tripdata-1-Day Mem'!H13+'202206-divvy-tripdata-2-Day Mem'!H13+'202206-divvy-tripdata-3-Day Mem'!H13</f>
        <v>3298</v>
      </c>
      <c r="K13" s="42">
        <f>'202206-divvy-tripdata-1-Day Mem'!I13+'202206-divvy-tripdata-2-Day Mem'!I13+'202206-divvy-tripdata-3-Day Mem'!I13</f>
        <v>100.7487269</v>
      </c>
      <c r="L13" s="20"/>
      <c r="M13" s="23"/>
      <c r="N13" s="34" t="s">
        <v>19</v>
      </c>
      <c r="O13" s="9">
        <f t="shared" si="4"/>
        <v>0.03486928524</v>
      </c>
      <c r="P13" s="41">
        <f>'202206-divvy-tripdata-1-Day Mem'!R4+'202206-divvy-tripdata-2-Day Mem'!R4+'202206-divvy-tripdata-3-Day Mem'!R4</f>
        <v>5845</v>
      </c>
      <c r="Q13" s="42">
        <f>'202206-divvy-tripdata-1-Day Mem'!S4+'202206-divvy-tripdata-2-Day Mem'!S4+'202206-divvy-tripdata-3-Day Mem'!S4</f>
        <v>203.8109722</v>
      </c>
    </row>
    <row r="14">
      <c r="A14" s="8"/>
      <c r="B14" s="34" t="s">
        <v>20</v>
      </c>
      <c r="C14" s="9">
        <f t="shared" si="2"/>
        <v>0.01452408412</v>
      </c>
      <c r="D14" s="41">
        <f>'202206-divvy-tripdata-1-Day Mem'!C5+'202206-divvy-tripdata-2-Day Mem'!C5+'202206-divvy-tripdata-3-Day Mem'!C5</f>
        <v>15210</v>
      </c>
      <c r="E14" s="42">
        <f>'202206-divvy-tripdata-1-Day Mem'!D5+'202206-divvy-tripdata-2-Day Mem'!D5+'202206-divvy-tripdata-3-Day Mem'!D5</f>
        <v>220.9113194</v>
      </c>
      <c r="F14" s="20"/>
      <c r="G14" s="23"/>
      <c r="H14" s="34" t="s">
        <v>20</v>
      </c>
      <c r="I14" s="9">
        <f t="shared" si="3"/>
        <v>0.01115090352</v>
      </c>
      <c r="J14" s="41">
        <f>'202206-divvy-tripdata-1-Day Mem'!H14+'202206-divvy-tripdata-2-Day Mem'!H14+'202206-divvy-tripdata-3-Day Mem'!H14</f>
        <v>12626</v>
      </c>
      <c r="K14" s="42">
        <f>'202206-divvy-tripdata-1-Day Mem'!I14+'202206-divvy-tripdata-2-Day Mem'!I14+'202206-divvy-tripdata-3-Day Mem'!I14</f>
        <v>140.7913079</v>
      </c>
      <c r="L14" s="20"/>
      <c r="M14" s="23"/>
      <c r="N14" s="34" t="s">
        <v>20</v>
      </c>
      <c r="O14" s="9">
        <f t="shared" si="4"/>
        <v>0.01349230487</v>
      </c>
      <c r="P14" s="41">
        <f>'202206-divvy-tripdata-1-Day Mem'!R5+'202206-divvy-tripdata-2-Day Mem'!R5+'202206-divvy-tripdata-3-Day Mem'!R5</f>
        <v>14940</v>
      </c>
      <c r="Q14" s="42">
        <f>'202206-divvy-tripdata-1-Day Mem'!S5+'202206-divvy-tripdata-2-Day Mem'!S5+'202206-divvy-tripdata-3-Day Mem'!S5</f>
        <v>201.5750347</v>
      </c>
    </row>
    <row r="15">
      <c r="A15" s="33" t="s">
        <v>8</v>
      </c>
      <c r="B15" s="34" t="s">
        <v>18</v>
      </c>
      <c r="C15" s="9">
        <f t="shared" si="2"/>
        <v>0.01128109339</v>
      </c>
      <c r="D15" s="41">
        <f>'202206-divvy-tripdata-1-Day Mem'!C6+'202206-divvy-tripdata-2-Day Mem'!C6+'202206-divvy-tripdata-3-Day Mem'!C6</f>
        <v>28734</v>
      </c>
      <c r="E15" s="42">
        <f>'202206-divvy-tripdata-1-Day Mem'!D6+'202206-divvy-tripdata-2-Day Mem'!D6+'202206-divvy-tripdata-3-Day Mem'!D6</f>
        <v>324.1509375</v>
      </c>
      <c r="F15" s="20"/>
      <c r="G15" s="34" t="s">
        <v>8</v>
      </c>
      <c r="H15" s="34" t="s">
        <v>18</v>
      </c>
      <c r="I15" s="9">
        <f t="shared" si="3"/>
        <v>0.009346940274</v>
      </c>
      <c r="J15" s="41">
        <f>'202206-divvy-tripdata-1-Day Mem'!H15+'202206-divvy-tripdata-2-Day Mem'!H15+'202206-divvy-tripdata-3-Day Mem'!H15</f>
        <v>40098</v>
      </c>
      <c r="K15" s="42">
        <f>'202206-divvy-tripdata-1-Day Mem'!I15+'202206-divvy-tripdata-2-Day Mem'!I15+'202206-divvy-tripdata-3-Day Mem'!I15</f>
        <v>374.7936111</v>
      </c>
      <c r="L15" s="20"/>
      <c r="M15" s="34" t="s">
        <v>8</v>
      </c>
      <c r="N15" s="34" t="s">
        <v>18</v>
      </c>
      <c r="O15" s="9">
        <f t="shared" si="4"/>
        <v>0.01097312768</v>
      </c>
      <c r="P15" s="41">
        <f>'202206-divvy-tripdata-1-Day Mem'!R6+'202206-divvy-tripdata-2-Day Mem'!R6+'202206-divvy-tripdata-3-Day Mem'!R6</f>
        <v>28390</v>
      </c>
      <c r="Q15" s="42">
        <f>'202206-divvy-tripdata-1-Day Mem'!S6+'202206-divvy-tripdata-2-Day Mem'!S6+'202206-divvy-tripdata-3-Day Mem'!S6</f>
        <v>311.5270949</v>
      </c>
    </row>
    <row r="16">
      <c r="A16" s="11"/>
      <c r="B16" s="35" t="s">
        <v>20</v>
      </c>
      <c r="C16" s="12">
        <f t="shared" si="2"/>
        <v>0.009664427953</v>
      </c>
      <c r="D16" s="43">
        <f>'202206-divvy-tripdata-1-Day Mem'!C7+'202206-divvy-tripdata-2-Day Mem'!C7+'202206-divvy-tripdata-3-Day Mem'!C7</f>
        <v>10342</v>
      </c>
      <c r="E16" s="44">
        <f>'202206-divvy-tripdata-1-Day Mem'!D7+'202206-divvy-tripdata-2-Day Mem'!D7+'202206-divvy-tripdata-3-Day Mem'!D7</f>
        <v>99.94951389</v>
      </c>
      <c r="F16" s="20"/>
      <c r="G16" s="24"/>
      <c r="H16" s="35" t="s">
        <v>20</v>
      </c>
      <c r="I16" s="12">
        <f t="shared" si="3"/>
        <v>0.007778593856</v>
      </c>
      <c r="J16" s="45">
        <f>'202206-divvy-tripdata-1-Day Mem'!H16+'202206-divvy-tripdata-2-Day Mem'!H16+'202206-divvy-tripdata-3-Day Mem'!H16</f>
        <v>15927</v>
      </c>
      <c r="K16" s="44">
        <f>'202206-divvy-tripdata-1-Day Mem'!I16+'202206-divvy-tripdata-2-Day Mem'!I16+'202206-divvy-tripdata-3-Day Mem'!I16</f>
        <v>123.8896644</v>
      </c>
      <c r="L16" s="20"/>
      <c r="M16" s="24"/>
      <c r="N16" s="35" t="s">
        <v>20</v>
      </c>
      <c r="O16" s="12">
        <f t="shared" si="4"/>
        <v>0.009269520018</v>
      </c>
      <c r="P16" s="43">
        <f>'202206-divvy-tripdata-1-Day Mem'!R7+'202206-divvy-tripdata-2-Day Mem'!R7+'202206-divvy-tripdata-3-Day Mem'!R7</f>
        <v>10549</v>
      </c>
      <c r="Q16" s="44">
        <f>'202206-divvy-tripdata-1-Day Mem'!S7+'202206-divvy-tripdata-2-Day Mem'!S7+'202206-divvy-tripdata-3-Day Mem'!S7</f>
        <v>97.78416667</v>
      </c>
    </row>
    <row r="17">
      <c r="A17" s="36" t="s">
        <v>9</v>
      </c>
      <c r="B17" s="37"/>
      <c r="C17" s="15">
        <f t="shared" si="2"/>
        <v>0.01603343944</v>
      </c>
      <c r="D17" s="46">
        <f t="shared" ref="D17:E17" si="5">SUM(D12:D16)</f>
        <v>91345</v>
      </c>
      <c r="E17" s="47">
        <f t="shared" si="5"/>
        <v>1464.574525</v>
      </c>
      <c r="F17" s="20"/>
      <c r="G17" s="48" t="s">
        <v>9</v>
      </c>
      <c r="H17" s="37"/>
      <c r="I17" s="15">
        <f t="shared" si="3"/>
        <v>0.01140224482</v>
      </c>
      <c r="J17" s="46">
        <f t="shared" ref="J17:K17" si="6">SUM(J12:J16)</f>
        <v>93178</v>
      </c>
      <c r="K17" s="47">
        <f t="shared" si="6"/>
        <v>1062.438368</v>
      </c>
      <c r="L17" s="20"/>
      <c r="M17" s="48" t="s">
        <v>9</v>
      </c>
      <c r="N17" s="37"/>
      <c r="O17" s="15">
        <f t="shared" si="4"/>
        <v>0.01510793817</v>
      </c>
      <c r="P17" s="46">
        <f t="shared" ref="P17:Q17" si="7">SUM(P12:P16)</f>
        <v>90113</v>
      </c>
      <c r="Q17" s="47">
        <f t="shared" si="7"/>
        <v>1361.421632</v>
      </c>
    </row>
    <row r="18">
      <c r="A18" s="17"/>
      <c r="B18" s="17"/>
      <c r="C18" s="17"/>
      <c r="D18" s="17"/>
      <c r="E18" s="1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18" t="s">
        <v>13</v>
      </c>
      <c r="E19" s="19"/>
      <c r="F19" s="4"/>
      <c r="G19" s="38" t="s">
        <v>12</v>
      </c>
      <c r="H19" s="39"/>
      <c r="I19" s="39"/>
      <c r="J19" s="39"/>
      <c r="K19" s="40"/>
      <c r="L19" s="4"/>
      <c r="M19" s="4"/>
      <c r="N19" s="4"/>
      <c r="O19" s="4"/>
      <c r="P19" s="4"/>
      <c r="Q19" s="4"/>
    </row>
    <row r="20">
      <c r="A20" s="29" t="s">
        <v>1</v>
      </c>
      <c r="B20" s="30" t="s">
        <v>17</v>
      </c>
      <c r="C20" s="31" t="s">
        <v>2</v>
      </c>
      <c r="D20" s="31" t="s">
        <v>6</v>
      </c>
      <c r="E20" s="32" t="s">
        <v>3</v>
      </c>
      <c r="F20" s="20"/>
      <c r="G20" s="30" t="s">
        <v>1</v>
      </c>
      <c r="H20" s="30" t="s">
        <v>17</v>
      </c>
      <c r="I20" s="31" t="s">
        <v>2</v>
      </c>
      <c r="J20" s="31" t="s">
        <v>6</v>
      </c>
      <c r="K20" s="32" t="s">
        <v>3</v>
      </c>
      <c r="L20" s="4"/>
      <c r="M20" s="4"/>
      <c r="N20" s="4"/>
      <c r="O20" s="4"/>
      <c r="P20" s="4"/>
      <c r="Q20" s="4"/>
    </row>
    <row r="21">
      <c r="A21" s="33" t="s">
        <v>7</v>
      </c>
      <c r="B21" s="34" t="s">
        <v>18</v>
      </c>
      <c r="C21" s="9">
        <f t="shared" ref="C21:C26" si="8">E21/D21</f>
        <v>0.0173061271</v>
      </c>
      <c r="D21" s="41">
        <f>'202206-divvy-tripdata-1-Day Mem'!C12+'202206-divvy-tripdata-2-Day Mem'!C12+'202206-divvy-tripdata-3-Day Mem'!C12</f>
        <v>16176</v>
      </c>
      <c r="E21" s="42">
        <f>'202206-divvy-tripdata-1-Day Mem'!D12+'202206-divvy-tripdata-2-Day Mem'!D12+'202206-divvy-tripdata-3-Day Mem'!D12</f>
        <v>279.943912</v>
      </c>
      <c r="F21" s="20"/>
      <c r="G21" s="34" t="s">
        <v>7</v>
      </c>
      <c r="H21" s="34" t="s">
        <v>18</v>
      </c>
      <c r="I21" s="9">
        <f t="shared" ref="I21:I26" si="9">K21/J21</f>
        <v>0.01626590196</v>
      </c>
      <c r="J21" s="41">
        <f>'202206-divvy-tripdata-1-Day Mem'!M3+'202206-divvy-tripdata-2-Day Mem'!M3+'202206-divvy-tripdata-3-Day Mem'!M3</f>
        <v>25093</v>
      </c>
      <c r="K21" s="42">
        <f>'202206-divvy-tripdata-1-Day Mem'!N3+'202206-divvy-tripdata-2-Day Mem'!N3+'202206-divvy-tripdata-3-Day Mem'!N3</f>
        <v>408.1602778</v>
      </c>
      <c r="L21" s="4"/>
      <c r="M21" s="4"/>
      <c r="N21" s="4"/>
      <c r="O21" s="4"/>
      <c r="P21" s="4"/>
      <c r="Q21" s="4"/>
    </row>
    <row r="22">
      <c r="A22" s="8"/>
      <c r="B22" s="34" t="s">
        <v>19</v>
      </c>
      <c r="C22" s="9">
        <f t="shared" si="8"/>
        <v>0.03578052476</v>
      </c>
      <c r="D22" s="41">
        <f>'202206-divvy-tripdata-1-Day Mem'!C13+'202206-divvy-tripdata-2-Day Mem'!C13+'202206-divvy-tripdata-3-Day Mem'!C13</f>
        <v>3112</v>
      </c>
      <c r="E22" s="42">
        <f>'202206-divvy-tripdata-1-Day Mem'!D13+'202206-divvy-tripdata-2-Day Mem'!D13+'202206-divvy-tripdata-3-Day Mem'!D13</f>
        <v>111.3489931</v>
      </c>
      <c r="F22" s="20"/>
      <c r="G22" s="23"/>
      <c r="H22" s="34" t="s">
        <v>19</v>
      </c>
      <c r="I22" s="9">
        <f t="shared" si="9"/>
        <v>0.03320506815</v>
      </c>
      <c r="J22" s="41">
        <f>'202206-divvy-tripdata-1-Day Mem'!M4+'202206-divvy-tripdata-2-Day Mem'!M4+'202206-divvy-tripdata-3-Day Mem'!M4</f>
        <v>4092</v>
      </c>
      <c r="K22" s="42">
        <f>'202206-divvy-tripdata-1-Day Mem'!N4+'202206-divvy-tripdata-2-Day Mem'!N4+'202206-divvy-tripdata-3-Day Mem'!N4</f>
        <v>135.8751389</v>
      </c>
      <c r="L22" s="4"/>
      <c r="M22" s="4"/>
      <c r="N22" s="4"/>
      <c r="O22" s="4"/>
      <c r="P22" s="4"/>
      <c r="Q22" s="4"/>
    </row>
    <row r="23">
      <c r="A23" s="8"/>
      <c r="B23" s="34" t="s">
        <v>20</v>
      </c>
      <c r="C23" s="9">
        <f t="shared" si="8"/>
        <v>0.01250847338</v>
      </c>
      <c r="D23" s="41">
        <f>'202206-divvy-tripdata-1-Day Mem'!C14+'202206-divvy-tripdata-2-Day Mem'!C14+'202206-divvy-tripdata-3-Day Mem'!C14</f>
        <v>9623</v>
      </c>
      <c r="E23" s="42">
        <f>'202206-divvy-tripdata-1-Day Mem'!D14+'202206-divvy-tripdata-2-Day Mem'!D14+'202206-divvy-tripdata-3-Day Mem'!D14</f>
        <v>120.3690394</v>
      </c>
      <c r="F23" s="20"/>
      <c r="G23" s="23"/>
      <c r="H23" s="34" t="s">
        <v>20</v>
      </c>
      <c r="I23" s="9">
        <f t="shared" si="9"/>
        <v>0.01153419392</v>
      </c>
      <c r="J23" s="41">
        <f>'202206-divvy-tripdata-1-Day Mem'!M5+'202206-divvy-tripdata-2-Day Mem'!M5+'202206-divvy-tripdata-3-Day Mem'!M5</f>
        <v>14985</v>
      </c>
      <c r="K23" s="42">
        <f>'202206-divvy-tripdata-1-Day Mem'!N5+'202206-divvy-tripdata-2-Day Mem'!N5+'202206-divvy-tripdata-3-Day Mem'!N5</f>
        <v>172.8398958</v>
      </c>
      <c r="L23" s="4"/>
      <c r="M23" s="4"/>
      <c r="N23" s="4"/>
      <c r="O23" s="4"/>
      <c r="P23" s="4"/>
      <c r="Q23" s="4"/>
    </row>
    <row r="24">
      <c r="A24" s="33" t="s">
        <v>8</v>
      </c>
      <c r="B24" s="34" t="s">
        <v>18</v>
      </c>
      <c r="C24" s="9">
        <f t="shared" si="8"/>
        <v>0.009402283927</v>
      </c>
      <c r="D24" s="41">
        <f>'202206-divvy-tripdata-1-Day Mem'!C15+'202206-divvy-tripdata-2-Day Mem'!C15+'202206-divvy-tripdata-3-Day Mem'!C15</f>
        <v>27294</v>
      </c>
      <c r="E24" s="42">
        <f>'202206-divvy-tripdata-1-Day Mem'!D15+'202206-divvy-tripdata-2-Day Mem'!D15+'202206-divvy-tripdata-3-Day Mem'!D15</f>
        <v>256.6259375</v>
      </c>
      <c r="F24" s="20"/>
      <c r="G24" s="34" t="s">
        <v>8</v>
      </c>
      <c r="H24" s="34" t="s">
        <v>18</v>
      </c>
      <c r="I24" s="9">
        <f t="shared" si="9"/>
        <v>0.009740583905</v>
      </c>
      <c r="J24" s="41">
        <f>'202206-divvy-tripdata-1-Day Mem'!M6+'202206-divvy-tripdata-2-Day Mem'!M6+'202206-divvy-tripdata-3-Day Mem'!M6</f>
        <v>41666</v>
      </c>
      <c r="K24" s="42">
        <f>'202206-divvy-tripdata-1-Day Mem'!N6+'202206-divvy-tripdata-2-Day Mem'!N6+'202206-divvy-tripdata-3-Day Mem'!N6</f>
        <v>405.851169</v>
      </c>
      <c r="L24" s="4"/>
      <c r="M24" s="4"/>
      <c r="N24" s="4"/>
      <c r="O24" s="4"/>
      <c r="P24" s="4"/>
      <c r="Q24" s="4"/>
    </row>
    <row r="25">
      <c r="A25" s="11"/>
      <c r="B25" s="35" t="s">
        <v>20</v>
      </c>
      <c r="C25" s="12">
        <f t="shared" si="8"/>
        <v>0.007832958123</v>
      </c>
      <c r="D25" s="43">
        <f>'202206-divvy-tripdata-1-Day Mem'!C16+'202206-divvy-tripdata-2-Day Mem'!C16+'202206-divvy-tripdata-3-Day Mem'!C16</f>
        <v>10963</v>
      </c>
      <c r="E25" s="44">
        <f>'202206-divvy-tripdata-1-Day Mem'!D16+'202206-divvy-tripdata-2-Day Mem'!D16+'202206-divvy-tripdata-3-Day Mem'!D16</f>
        <v>85.87271991</v>
      </c>
      <c r="F25" s="20"/>
      <c r="G25" s="24"/>
      <c r="H25" s="35" t="s">
        <v>20</v>
      </c>
      <c r="I25" s="12">
        <f t="shared" si="9"/>
        <v>0.008069348843</v>
      </c>
      <c r="J25" s="43">
        <f>'202206-divvy-tripdata-1-Day Mem'!M7+'202206-divvy-tripdata-2-Day Mem'!M7+'202206-divvy-tripdata-3-Day Mem'!M7</f>
        <v>16804</v>
      </c>
      <c r="K25" s="44">
        <f>'202206-divvy-tripdata-1-Day Mem'!N7+'202206-divvy-tripdata-2-Day Mem'!N7+'202206-divvy-tripdata-3-Day Mem'!N7</f>
        <v>135.597338</v>
      </c>
      <c r="L25" s="4"/>
      <c r="M25" s="4"/>
      <c r="N25" s="4"/>
      <c r="O25" s="4"/>
      <c r="P25" s="4"/>
      <c r="Q25" s="4"/>
    </row>
    <row r="26">
      <c r="A26" s="36" t="s">
        <v>9</v>
      </c>
      <c r="B26" s="37"/>
      <c r="C26" s="15">
        <f t="shared" si="8"/>
        <v>0.01271677885</v>
      </c>
      <c r="D26" s="46">
        <f t="shared" ref="D26:E26" si="10">SUM(D21:D25)</f>
        <v>67168</v>
      </c>
      <c r="E26" s="47">
        <f t="shared" si="10"/>
        <v>854.1606019</v>
      </c>
      <c r="F26" s="20"/>
      <c r="G26" s="48" t="s">
        <v>9</v>
      </c>
      <c r="H26" s="37"/>
      <c r="I26" s="15">
        <f t="shared" si="9"/>
        <v>0.01225958515</v>
      </c>
      <c r="J26" s="46">
        <f t="shared" ref="J26:K26" si="11">SUM(J21:J25)</f>
        <v>102640</v>
      </c>
      <c r="K26" s="47">
        <f t="shared" si="11"/>
        <v>1258.323819</v>
      </c>
      <c r="L26" s="4"/>
      <c r="M26" s="4"/>
      <c r="N26" s="4"/>
      <c r="O26" s="4"/>
      <c r="P26" s="4"/>
      <c r="Q26" s="4"/>
    </row>
    <row r="27">
      <c r="A27" s="17"/>
      <c r="B27" s="17"/>
      <c r="C27" s="17"/>
      <c r="D27" s="17"/>
      <c r="E27" s="1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18" t="s">
        <v>11</v>
      </c>
      <c r="E28" s="19"/>
      <c r="F28" s="4"/>
      <c r="G28" s="38" t="s">
        <v>15</v>
      </c>
      <c r="H28" s="39"/>
      <c r="I28" s="39"/>
      <c r="J28" s="39"/>
      <c r="K28" s="40"/>
      <c r="L28" s="4"/>
      <c r="M28" s="4"/>
      <c r="N28" s="4"/>
      <c r="O28" s="4"/>
      <c r="P28" s="4"/>
      <c r="Q28" s="4"/>
    </row>
    <row r="29">
      <c r="A29" s="29" t="s">
        <v>1</v>
      </c>
      <c r="B29" s="30" t="s">
        <v>17</v>
      </c>
      <c r="C29" s="31" t="s">
        <v>2</v>
      </c>
      <c r="D29" s="31" t="s">
        <v>6</v>
      </c>
      <c r="E29" s="32" t="s">
        <v>3</v>
      </c>
      <c r="F29" s="20"/>
      <c r="G29" s="30" t="s">
        <v>1</v>
      </c>
      <c r="H29" s="30" t="s">
        <v>17</v>
      </c>
      <c r="I29" s="31" t="s">
        <v>2</v>
      </c>
      <c r="J29" s="31" t="s">
        <v>6</v>
      </c>
      <c r="K29" s="32" t="s">
        <v>3</v>
      </c>
      <c r="L29" s="4"/>
      <c r="M29" s="4"/>
      <c r="N29" s="4"/>
      <c r="O29" s="4"/>
      <c r="P29" s="4"/>
      <c r="Q29" s="4"/>
    </row>
    <row r="30">
      <c r="A30" s="33" t="s">
        <v>7</v>
      </c>
      <c r="B30" s="34" t="s">
        <v>18</v>
      </c>
      <c r="C30" s="9">
        <f t="shared" ref="C30:C35" si="12">E30/D30</f>
        <v>0.01610918947</v>
      </c>
      <c r="D30" s="41">
        <f>'202206-divvy-tripdata-1-Day Mem'!H3+'202206-divvy-tripdata-2-Day Mem'!H3+'202206-divvy-tripdata-3-Day Mem'!H3</f>
        <v>17545</v>
      </c>
      <c r="E30" s="42">
        <f>'202206-divvy-tripdata-1-Day Mem'!I3+'202206-divvy-tripdata-2-Day Mem'!I3+'202206-divvy-tripdata-3-Day Mem'!I3</f>
        <v>282.6357292</v>
      </c>
      <c r="F30" s="20"/>
      <c r="G30" s="34" t="s">
        <v>7</v>
      </c>
      <c r="H30" s="34" t="s">
        <v>18</v>
      </c>
      <c r="I30" s="9">
        <f t="shared" ref="I30:I35" si="13">K30/J30</f>
        <v>0.01650839648</v>
      </c>
      <c r="J30" s="41">
        <f>'202206-divvy-tripdata-1-Day Mem'!M12+'202206-divvy-tripdata-2-Day Mem'!M12+'202206-divvy-tripdata-3-Day Mem'!M12</f>
        <v>25177</v>
      </c>
      <c r="K30" s="42">
        <f>'202206-divvy-tripdata-1-Day Mem'!N12+'202206-divvy-tripdata-2-Day Mem'!N12+'202206-divvy-tripdata-3-Day Mem'!N12</f>
        <v>415.6318981</v>
      </c>
      <c r="L30" s="4"/>
      <c r="M30" s="4"/>
      <c r="N30" s="4"/>
      <c r="O30" s="4"/>
      <c r="P30" s="4"/>
      <c r="Q30" s="4"/>
    </row>
    <row r="31">
      <c r="A31" s="8"/>
      <c r="B31" s="34" t="s">
        <v>19</v>
      </c>
      <c r="C31" s="9">
        <f t="shared" si="12"/>
        <v>0.03235980986</v>
      </c>
      <c r="D31" s="41">
        <f>'202206-divvy-tripdata-1-Day Mem'!H4+'202206-divvy-tripdata-2-Day Mem'!H4+'202206-divvy-tripdata-3-Day Mem'!H4</f>
        <v>2784</v>
      </c>
      <c r="E31" s="42">
        <f>'202206-divvy-tripdata-1-Day Mem'!I4+'202206-divvy-tripdata-2-Day Mem'!I4+'202206-divvy-tripdata-3-Day Mem'!I4</f>
        <v>90.08971065</v>
      </c>
      <c r="F31" s="20"/>
      <c r="G31" s="23"/>
      <c r="H31" s="34" t="s">
        <v>19</v>
      </c>
      <c r="I31" s="9">
        <f t="shared" si="13"/>
        <v>0.03387029864</v>
      </c>
      <c r="J31" s="41">
        <f>'202206-divvy-tripdata-1-Day Mem'!M13+'202206-divvy-tripdata-2-Day Mem'!M13+'202206-divvy-tripdata-3-Day Mem'!M13</f>
        <v>4195</v>
      </c>
      <c r="K31" s="42">
        <f>'202206-divvy-tripdata-1-Day Mem'!N13+'202206-divvy-tripdata-2-Day Mem'!N13+'202206-divvy-tripdata-3-Day Mem'!N13</f>
        <v>142.0859028</v>
      </c>
      <c r="L31" s="4"/>
      <c r="M31" s="4"/>
      <c r="N31" s="4"/>
      <c r="O31" s="4"/>
      <c r="P31" s="4"/>
      <c r="Q31" s="4"/>
    </row>
    <row r="32">
      <c r="A32" s="8"/>
      <c r="B32" s="34" t="s">
        <v>20</v>
      </c>
      <c r="C32" s="9">
        <f t="shared" si="12"/>
        <v>0.01112685321</v>
      </c>
      <c r="D32" s="41">
        <f>'202206-divvy-tripdata-1-Day Mem'!H5+'202206-divvy-tripdata-2-Day Mem'!H5+'202206-divvy-tripdata-3-Day Mem'!H5</f>
        <v>9558</v>
      </c>
      <c r="E32" s="42">
        <f>'202206-divvy-tripdata-1-Day Mem'!I5+'202206-divvy-tripdata-2-Day Mem'!I5+'202206-divvy-tripdata-3-Day Mem'!I5</f>
        <v>106.350463</v>
      </c>
      <c r="F32" s="20"/>
      <c r="G32" s="23"/>
      <c r="H32" s="34" t="s">
        <v>20</v>
      </c>
      <c r="I32" s="9">
        <f t="shared" si="13"/>
        <v>0.01284976147</v>
      </c>
      <c r="J32" s="41">
        <f>'202206-divvy-tripdata-1-Day Mem'!M14+'202206-divvy-tripdata-2-Day Mem'!M14+'202206-divvy-tripdata-3-Day Mem'!M14</f>
        <v>13656</v>
      </c>
      <c r="K32" s="42">
        <f>'202206-divvy-tripdata-1-Day Mem'!N14+'202206-divvy-tripdata-2-Day Mem'!N14+'202206-divvy-tripdata-3-Day Mem'!N14</f>
        <v>175.4763426</v>
      </c>
      <c r="L32" s="4"/>
      <c r="M32" s="4"/>
      <c r="N32" s="4"/>
      <c r="O32" s="4"/>
      <c r="P32" s="4"/>
      <c r="Q32" s="4"/>
    </row>
    <row r="33">
      <c r="A33" s="33" t="s">
        <v>8</v>
      </c>
      <c r="B33" s="34" t="s">
        <v>18</v>
      </c>
      <c r="C33" s="9">
        <f t="shared" si="12"/>
        <v>0.009632783278</v>
      </c>
      <c r="D33" s="41">
        <f>'202206-divvy-tripdata-1-Day Mem'!H6+'202206-divvy-tripdata-2-Day Mem'!H6+'202206-divvy-tripdata-3-Day Mem'!H6</f>
        <v>32458</v>
      </c>
      <c r="E33" s="42">
        <f>'202206-divvy-tripdata-1-Day Mem'!I6+'202206-divvy-tripdata-2-Day Mem'!I6+'202206-divvy-tripdata-3-Day Mem'!I6</f>
        <v>312.6608796</v>
      </c>
      <c r="F33" s="20"/>
      <c r="G33" s="34" t="s">
        <v>8</v>
      </c>
      <c r="H33" s="34" t="s">
        <v>18</v>
      </c>
      <c r="I33" s="9">
        <f t="shared" si="13"/>
        <v>0.009775701884</v>
      </c>
      <c r="J33" s="41">
        <f>'202206-divvy-tripdata-1-Day Mem'!M15+'202206-divvy-tripdata-2-Day Mem'!M15+'202206-divvy-tripdata-3-Day Mem'!M15</f>
        <v>33106</v>
      </c>
      <c r="K33" s="42">
        <f>'202206-divvy-tripdata-1-Day Mem'!N15+'202206-divvy-tripdata-2-Day Mem'!N15+'202206-divvy-tripdata-3-Day Mem'!N15</f>
        <v>323.6343866</v>
      </c>
      <c r="L33" s="4"/>
      <c r="M33" s="4"/>
      <c r="N33" s="4"/>
      <c r="O33" s="4"/>
      <c r="P33" s="4"/>
      <c r="Q33" s="4"/>
    </row>
    <row r="34">
      <c r="A34" s="11"/>
      <c r="B34" s="35" t="s">
        <v>20</v>
      </c>
      <c r="C34" s="12">
        <f t="shared" si="12"/>
        <v>0.007799531717</v>
      </c>
      <c r="D34" s="43">
        <f>'202206-divvy-tripdata-1-Day Mem'!H7+'202206-divvy-tripdata-2-Day Mem'!H7+'202206-divvy-tripdata-3-Day Mem'!H7</f>
        <v>12444</v>
      </c>
      <c r="E34" s="44">
        <f>'202206-divvy-tripdata-1-Day Mem'!I7+'202206-divvy-tripdata-2-Day Mem'!I7+'202206-divvy-tripdata-3-Day Mem'!I7</f>
        <v>97.05737268</v>
      </c>
      <c r="F34" s="20"/>
      <c r="G34" s="24"/>
      <c r="H34" s="35" t="s">
        <v>20</v>
      </c>
      <c r="I34" s="12">
        <f t="shared" si="13"/>
        <v>0.008478527421</v>
      </c>
      <c r="J34" s="43">
        <f>'202206-divvy-tripdata-1-Day Mem'!M16+'202206-divvy-tripdata-2-Day Mem'!M16+'202206-divvy-tripdata-3-Day Mem'!M16</f>
        <v>12866</v>
      </c>
      <c r="K34" s="44">
        <f>'202206-divvy-tripdata-1-Day Mem'!N16+'202206-divvy-tripdata-2-Day Mem'!N16+'202206-divvy-tripdata-3-Day Mem'!N16</f>
        <v>109.0847338</v>
      </c>
      <c r="L34" s="4"/>
      <c r="M34" s="4"/>
      <c r="N34" s="4"/>
      <c r="O34" s="4"/>
      <c r="P34" s="4"/>
      <c r="Q34" s="4"/>
    </row>
    <row r="35">
      <c r="A35" s="36" t="s">
        <v>9</v>
      </c>
      <c r="B35" s="37"/>
      <c r="C35" s="15">
        <f t="shared" si="12"/>
        <v>0.01188402245</v>
      </c>
      <c r="D35" s="46">
        <f t="shared" ref="D35:E35" si="14">SUM(D30:D34)</f>
        <v>74789</v>
      </c>
      <c r="E35" s="47">
        <f t="shared" si="14"/>
        <v>888.7941551</v>
      </c>
      <c r="F35" s="20"/>
      <c r="G35" s="48" t="s">
        <v>9</v>
      </c>
      <c r="H35" s="37"/>
      <c r="I35" s="15">
        <f t="shared" si="13"/>
        <v>0.01310014903</v>
      </c>
      <c r="J35" s="46">
        <f t="shared" ref="J35:K35" si="15">SUM(J30:J34)</f>
        <v>89000</v>
      </c>
      <c r="K35" s="47">
        <f t="shared" si="15"/>
        <v>1165.913264</v>
      </c>
      <c r="L35" s="4"/>
      <c r="M35" s="4"/>
      <c r="N35" s="4"/>
      <c r="O35" s="4"/>
      <c r="P35" s="4"/>
      <c r="Q35" s="4"/>
    </row>
  </sheetData>
  <mergeCells count="8">
    <mergeCell ref="A1:G1"/>
    <mergeCell ref="A10:E10"/>
    <mergeCell ref="G10:K10"/>
    <mergeCell ref="M10:Q10"/>
    <mergeCell ref="A19:E19"/>
    <mergeCell ref="G19:K19"/>
    <mergeCell ref="A28:E28"/>
    <mergeCell ref="G28:K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41">
        <v>15043.0</v>
      </c>
      <c r="D3" s="42">
        <v>285.97854166669276</v>
      </c>
      <c r="E3" s="52"/>
      <c r="F3" s="34" t="s">
        <v>7</v>
      </c>
      <c r="G3" s="34" t="s">
        <v>18</v>
      </c>
      <c r="H3" s="41">
        <v>8517.0</v>
      </c>
      <c r="I3" s="42">
        <v>137.62851851853338</v>
      </c>
      <c r="J3" s="50"/>
      <c r="K3" s="34" t="s">
        <v>7</v>
      </c>
      <c r="L3" s="34" t="s">
        <v>18</v>
      </c>
      <c r="M3" s="41">
        <v>12019.0</v>
      </c>
      <c r="N3" s="42">
        <v>196.13599537036498</v>
      </c>
      <c r="O3" s="50"/>
      <c r="P3" s="34" t="s">
        <v>7</v>
      </c>
      <c r="Q3" s="34" t="s">
        <v>18</v>
      </c>
      <c r="R3" s="41">
        <v>14944.0</v>
      </c>
      <c r="S3" s="42">
        <v>274.53737268497935</v>
      </c>
    </row>
    <row r="4">
      <c r="A4" s="33"/>
      <c r="B4" s="34" t="s">
        <v>19</v>
      </c>
      <c r="C4" s="41">
        <v>3138.0</v>
      </c>
      <c r="D4" s="42">
        <v>111.26340277760028</v>
      </c>
      <c r="E4" s="52"/>
      <c r="F4" s="34"/>
      <c r="G4" s="34" t="s">
        <v>19</v>
      </c>
      <c r="H4" s="41">
        <v>1349.0</v>
      </c>
      <c r="I4" s="42">
        <v>41.145451388954825</v>
      </c>
      <c r="J4" s="50"/>
      <c r="K4" s="34"/>
      <c r="L4" s="34" t="s">
        <v>19</v>
      </c>
      <c r="M4" s="41">
        <v>2001.0</v>
      </c>
      <c r="N4" s="42">
        <v>66.54347222233628</v>
      </c>
      <c r="O4" s="50"/>
      <c r="P4" s="34"/>
      <c r="Q4" s="34" t="s">
        <v>19</v>
      </c>
      <c r="R4" s="41">
        <v>3041.0</v>
      </c>
      <c r="S4" s="42">
        <v>108.28753472186509</v>
      </c>
    </row>
    <row r="5">
      <c r="A5" s="33"/>
      <c r="B5" s="34" t="s">
        <v>20</v>
      </c>
      <c r="C5" s="41">
        <v>7629.0</v>
      </c>
      <c r="D5" s="42">
        <v>110.29752314811776</v>
      </c>
      <c r="E5" s="52"/>
      <c r="F5" s="34"/>
      <c r="G5" s="34" t="s">
        <v>20</v>
      </c>
      <c r="H5" s="41">
        <v>4823.0</v>
      </c>
      <c r="I5" s="42">
        <v>52.415451388777</v>
      </c>
      <c r="J5" s="50"/>
      <c r="K5" s="34"/>
      <c r="L5" s="34" t="s">
        <v>20</v>
      </c>
      <c r="M5" s="41">
        <v>7518.0</v>
      </c>
      <c r="N5" s="42">
        <v>85.98662037061877</v>
      </c>
      <c r="O5" s="50"/>
      <c r="P5" s="34"/>
      <c r="Q5" s="34" t="s">
        <v>20</v>
      </c>
      <c r="R5" s="41">
        <v>7546.0</v>
      </c>
      <c r="S5" s="42">
        <v>98.4260995375007</v>
      </c>
    </row>
    <row r="6">
      <c r="A6" s="33" t="s">
        <v>8</v>
      </c>
      <c r="B6" s="34" t="s">
        <v>18</v>
      </c>
      <c r="C6" s="41">
        <v>14431.0</v>
      </c>
      <c r="D6" s="42">
        <v>163.2334490742578</v>
      </c>
      <c r="E6" s="50"/>
      <c r="F6" s="34" t="s">
        <v>8</v>
      </c>
      <c r="G6" s="34" t="s">
        <v>18</v>
      </c>
      <c r="H6" s="41">
        <v>16228.0</v>
      </c>
      <c r="I6" s="42">
        <v>156.92517361062346</v>
      </c>
      <c r="J6" s="50"/>
      <c r="K6" s="34" t="s">
        <v>8</v>
      </c>
      <c r="L6" s="34" t="s">
        <v>18</v>
      </c>
      <c r="M6" s="41">
        <v>20731.0</v>
      </c>
      <c r="N6" s="42">
        <v>200.88950231506897</v>
      </c>
      <c r="O6" s="50"/>
      <c r="P6" s="34" t="s">
        <v>8</v>
      </c>
      <c r="Q6" s="34" t="s">
        <v>18</v>
      </c>
      <c r="R6" s="41">
        <v>14389.0</v>
      </c>
      <c r="S6" s="42">
        <v>162.42884259288257</v>
      </c>
    </row>
    <row r="7">
      <c r="A7" s="53"/>
      <c r="B7" s="35" t="s">
        <v>20</v>
      </c>
      <c r="C7" s="43">
        <v>5341.0</v>
      </c>
      <c r="D7" s="44">
        <v>51.77593750007509</v>
      </c>
      <c r="E7" s="50"/>
      <c r="F7" s="35"/>
      <c r="G7" s="35" t="s">
        <v>20</v>
      </c>
      <c r="H7" s="43">
        <v>6443.0</v>
      </c>
      <c r="I7" s="44">
        <v>50.62151620371151</v>
      </c>
      <c r="J7" s="50"/>
      <c r="K7" s="35"/>
      <c r="L7" s="35" t="s">
        <v>20</v>
      </c>
      <c r="M7" s="43">
        <v>8678.0</v>
      </c>
      <c r="N7" s="44">
        <v>71.09484953754145</v>
      </c>
      <c r="O7" s="50"/>
      <c r="P7" s="35"/>
      <c r="Q7" s="35" t="s">
        <v>20</v>
      </c>
      <c r="R7" s="43">
        <v>5462.0</v>
      </c>
      <c r="S7" s="44">
        <v>50.28548611107544</v>
      </c>
    </row>
    <row r="8">
      <c r="A8" s="36" t="s">
        <v>9</v>
      </c>
      <c r="B8" s="54"/>
      <c r="C8" s="46">
        <v>45582.0</v>
      </c>
      <c r="D8" s="47">
        <v>722.5488541667437</v>
      </c>
      <c r="E8" s="50"/>
      <c r="F8" s="48" t="s">
        <v>9</v>
      </c>
      <c r="G8" s="54"/>
      <c r="H8" s="46">
        <v>37360.0</v>
      </c>
      <c r="I8" s="47">
        <v>438.7361111106002</v>
      </c>
      <c r="J8" s="50"/>
      <c r="K8" s="48" t="s">
        <v>9</v>
      </c>
      <c r="L8" s="54"/>
      <c r="M8" s="46">
        <v>50947.0</v>
      </c>
      <c r="N8" s="47">
        <v>620.6504398159304</v>
      </c>
      <c r="O8" s="50"/>
      <c r="P8" s="48" t="s">
        <v>9</v>
      </c>
      <c r="Q8" s="54"/>
      <c r="R8" s="46">
        <v>45382.0</v>
      </c>
      <c r="S8" s="47">
        <v>693.9653356483032</v>
      </c>
    </row>
    <row r="9">
      <c r="A9" s="55"/>
      <c r="B9" s="55"/>
      <c r="C9" s="56"/>
      <c r="D9" s="55"/>
      <c r="E9" s="57"/>
      <c r="F9" s="56"/>
      <c r="G9" s="56"/>
      <c r="H9" s="56"/>
      <c r="I9" s="56"/>
      <c r="J9" s="58"/>
      <c r="K9" s="56"/>
      <c r="L9" s="56"/>
      <c r="M9" s="56"/>
      <c r="N9" s="56"/>
      <c r="O9" s="58"/>
      <c r="P9" s="58"/>
      <c r="Q9" s="58"/>
      <c r="R9" s="58"/>
      <c r="S9" s="58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57"/>
      <c r="P10" s="57"/>
      <c r="Q10" s="57"/>
      <c r="R10" s="57"/>
      <c r="S10" s="57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57"/>
      <c r="P11" s="57"/>
      <c r="Q11" s="57"/>
      <c r="R11" s="57"/>
      <c r="S11" s="57"/>
    </row>
    <row r="12">
      <c r="A12" s="33" t="s">
        <v>7</v>
      </c>
      <c r="B12" s="34" t="s">
        <v>18</v>
      </c>
      <c r="C12" s="41">
        <v>7923.0</v>
      </c>
      <c r="D12" s="42">
        <v>136.9799305553679</v>
      </c>
      <c r="E12" s="50"/>
      <c r="F12" s="34" t="s">
        <v>7</v>
      </c>
      <c r="G12" s="34" t="s">
        <v>18</v>
      </c>
      <c r="H12" s="41">
        <v>10293.0</v>
      </c>
      <c r="I12" s="42">
        <v>151.17042824009695</v>
      </c>
      <c r="J12" s="50"/>
      <c r="K12" s="34" t="s">
        <v>7</v>
      </c>
      <c r="L12" s="34" t="s">
        <v>18</v>
      </c>
      <c r="M12" s="41">
        <v>12437.0</v>
      </c>
      <c r="N12" s="42">
        <v>203.98299768455763</v>
      </c>
      <c r="O12" s="57"/>
      <c r="P12" s="57"/>
      <c r="Q12" s="57"/>
      <c r="R12" s="57"/>
      <c r="S12" s="57"/>
    </row>
    <row r="13">
      <c r="A13" s="33"/>
      <c r="B13" s="34" t="s">
        <v>19</v>
      </c>
      <c r="C13" s="41">
        <v>1556.0</v>
      </c>
      <c r="D13" s="42">
        <v>54.15103009266022</v>
      </c>
      <c r="E13" s="50"/>
      <c r="F13" s="34"/>
      <c r="G13" s="34" t="s">
        <v>19</v>
      </c>
      <c r="H13" s="41">
        <v>1671.0</v>
      </c>
      <c r="I13" s="42">
        <v>50.33578703699459</v>
      </c>
      <c r="J13" s="50"/>
      <c r="K13" s="34"/>
      <c r="L13" s="34" t="s">
        <v>19</v>
      </c>
      <c r="M13" s="41">
        <v>1996.0</v>
      </c>
      <c r="N13" s="42">
        <v>64.14070601869753</v>
      </c>
      <c r="O13" s="57"/>
      <c r="P13" s="57"/>
      <c r="Q13" s="57"/>
      <c r="R13" s="57"/>
      <c r="S13" s="57"/>
    </row>
    <row r="14">
      <c r="A14" s="33"/>
      <c r="B14" s="34" t="s">
        <v>20</v>
      </c>
      <c r="C14" s="41">
        <v>4863.0</v>
      </c>
      <c r="D14" s="42">
        <v>61.889467592627625</v>
      </c>
      <c r="E14" s="50"/>
      <c r="F14" s="34"/>
      <c r="G14" s="34" t="s">
        <v>20</v>
      </c>
      <c r="H14" s="41">
        <v>6357.0</v>
      </c>
      <c r="I14" s="42">
        <v>70.32097222233278</v>
      </c>
      <c r="J14" s="50"/>
      <c r="K14" s="34"/>
      <c r="L14" s="34" t="s">
        <v>20</v>
      </c>
      <c r="M14" s="41">
        <v>6916.0</v>
      </c>
      <c r="N14" s="42">
        <v>87.02591435193608</v>
      </c>
      <c r="O14" s="57"/>
      <c r="P14" s="57"/>
      <c r="Q14" s="57"/>
      <c r="R14" s="57"/>
      <c r="S14" s="57"/>
    </row>
    <row r="15">
      <c r="A15" s="33" t="s">
        <v>8</v>
      </c>
      <c r="B15" s="34" t="s">
        <v>18</v>
      </c>
      <c r="C15" s="41">
        <v>13760.0</v>
      </c>
      <c r="D15" s="42">
        <v>130.4700578707343</v>
      </c>
      <c r="E15" s="50"/>
      <c r="F15" s="34" t="s">
        <v>8</v>
      </c>
      <c r="G15" s="34" t="s">
        <v>18</v>
      </c>
      <c r="H15" s="41">
        <v>19819.0</v>
      </c>
      <c r="I15" s="42">
        <v>186.570347222063</v>
      </c>
      <c r="J15" s="50"/>
      <c r="K15" s="34" t="s">
        <v>8</v>
      </c>
      <c r="L15" s="34" t="s">
        <v>18</v>
      </c>
      <c r="M15" s="41">
        <v>16611.0</v>
      </c>
      <c r="N15" s="42">
        <v>164.49768518520432</v>
      </c>
      <c r="O15" s="57"/>
      <c r="P15" s="57"/>
      <c r="Q15" s="57"/>
      <c r="R15" s="57"/>
      <c r="S15" s="57"/>
    </row>
    <row r="16">
      <c r="A16" s="53"/>
      <c r="B16" s="35" t="s">
        <v>20</v>
      </c>
      <c r="C16" s="43">
        <v>5582.0</v>
      </c>
      <c r="D16" s="44">
        <v>44.15564814831305</v>
      </c>
      <c r="E16" s="50"/>
      <c r="F16" s="35"/>
      <c r="G16" s="35" t="s">
        <v>20</v>
      </c>
      <c r="H16" s="43">
        <v>8308.0</v>
      </c>
      <c r="I16" s="44">
        <v>65.05636574064556</v>
      </c>
      <c r="J16" s="50"/>
      <c r="K16" s="35"/>
      <c r="L16" s="35" t="s">
        <v>20</v>
      </c>
      <c r="M16" s="43">
        <v>6615.0</v>
      </c>
      <c r="N16" s="44">
        <v>56.98458333280723</v>
      </c>
      <c r="O16" s="57"/>
      <c r="P16" s="57"/>
      <c r="Q16" s="57"/>
      <c r="R16" s="57"/>
      <c r="S16" s="57"/>
    </row>
    <row r="17">
      <c r="A17" s="36" t="s">
        <v>9</v>
      </c>
      <c r="B17" s="54"/>
      <c r="C17" s="46">
        <v>33684.0</v>
      </c>
      <c r="D17" s="47">
        <v>427.6461342597031</v>
      </c>
      <c r="E17" s="50"/>
      <c r="F17" s="48" t="s">
        <v>9</v>
      </c>
      <c r="G17" s="54"/>
      <c r="H17" s="46">
        <v>46448.0</v>
      </c>
      <c r="I17" s="47">
        <v>523.4539004621329</v>
      </c>
      <c r="J17" s="50"/>
      <c r="K17" s="48" t="s">
        <v>9</v>
      </c>
      <c r="L17" s="54"/>
      <c r="M17" s="46">
        <v>44575.0</v>
      </c>
      <c r="N17" s="47">
        <v>576.6318865732028</v>
      </c>
      <c r="O17" s="57"/>
      <c r="P17" s="57"/>
      <c r="Q17" s="57"/>
      <c r="R17" s="57"/>
      <c r="S17" s="57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41">
        <v>12612.0</v>
      </c>
      <c r="D3" s="42">
        <v>245.41655092569272</v>
      </c>
      <c r="E3" s="52"/>
      <c r="F3" s="34" t="s">
        <v>7</v>
      </c>
      <c r="G3" s="34" t="s">
        <v>18</v>
      </c>
      <c r="H3" s="41">
        <v>7302.0</v>
      </c>
      <c r="I3" s="42">
        <v>119.3239236113659</v>
      </c>
      <c r="J3" s="50"/>
      <c r="K3" s="34" t="s">
        <v>7</v>
      </c>
      <c r="L3" s="34" t="s">
        <v>18</v>
      </c>
      <c r="M3" s="41">
        <v>10501.0</v>
      </c>
      <c r="N3" s="42">
        <v>169.83613425951626</v>
      </c>
      <c r="O3" s="50"/>
      <c r="P3" s="34" t="s">
        <v>7</v>
      </c>
      <c r="Q3" s="34" t="s">
        <v>18</v>
      </c>
      <c r="R3" s="41">
        <v>12512.0</v>
      </c>
      <c r="S3" s="42">
        <v>217.9443402777688</v>
      </c>
    </row>
    <row r="4">
      <c r="A4" s="33"/>
      <c r="B4" s="34" t="s">
        <v>19</v>
      </c>
      <c r="C4" s="41">
        <v>2751.0</v>
      </c>
      <c r="D4" s="42">
        <v>96.09504629609728</v>
      </c>
      <c r="E4" s="52"/>
      <c r="F4" s="34"/>
      <c r="G4" s="34" t="s">
        <v>19</v>
      </c>
      <c r="H4" s="41">
        <v>1176.0</v>
      </c>
      <c r="I4" s="42">
        <v>40.407349536828406</v>
      </c>
      <c r="J4" s="50"/>
      <c r="K4" s="34"/>
      <c r="L4" s="34" t="s">
        <v>19</v>
      </c>
      <c r="M4" s="41">
        <v>1654.0</v>
      </c>
      <c r="N4" s="42">
        <v>55.730983796325745</v>
      </c>
      <c r="O4" s="50"/>
      <c r="P4" s="34"/>
      <c r="Q4" s="34" t="s">
        <v>19</v>
      </c>
      <c r="R4" s="41">
        <v>2284.0</v>
      </c>
      <c r="S4" s="42">
        <v>76.8084837960123</v>
      </c>
    </row>
    <row r="5">
      <c r="A5" s="33"/>
      <c r="B5" s="34" t="s">
        <v>20</v>
      </c>
      <c r="C5" s="41">
        <v>6093.0</v>
      </c>
      <c r="D5" s="42">
        <v>89.29493055542116</v>
      </c>
      <c r="E5" s="52"/>
      <c r="F5" s="34"/>
      <c r="G5" s="34" t="s">
        <v>20</v>
      </c>
      <c r="H5" s="41">
        <v>3785.0</v>
      </c>
      <c r="I5" s="42">
        <v>43.08723379611911</v>
      </c>
      <c r="J5" s="50"/>
      <c r="K5" s="34"/>
      <c r="L5" s="34" t="s">
        <v>20</v>
      </c>
      <c r="M5" s="41">
        <v>5896.0</v>
      </c>
      <c r="N5" s="42">
        <v>67.9307291665682</v>
      </c>
      <c r="O5" s="50"/>
      <c r="P5" s="34"/>
      <c r="Q5" s="34" t="s">
        <v>20</v>
      </c>
      <c r="R5" s="41">
        <v>5945.0</v>
      </c>
      <c r="S5" s="42">
        <v>81.35306712916645</v>
      </c>
    </row>
    <row r="6">
      <c r="A6" s="33" t="s">
        <v>8</v>
      </c>
      <c r="B6" s="34" t="s">
        <v>18</v>
      </c>
      <c r="C6" s="41">
        <v>11377.0</v>
      </c>
      <c r="D6" s="42">
        <v>129.2295254631681</v>
      </c>
      <c r="E6" s="50"/>
      <c r="F6" s="34" t="s">
        <v>8</v>
      </c>
      <c r="G6" s="34" t="s">
        <v>18</v>
      </c>
      <c r="H6" s="41">
        <v>12815.0</v>
      </c>
      <c r="I6" s="42">
        <v>124.45736111100268</v>
      </c>
      <c r="J6" s="50"/>
      <c r="K6" s="34" t="s">
        <v>8</v>
      </c>
      <c r="L6" s="34" t="s">
        <v>18</v>
      </c>
      <c r="M6" s="41">
        <v>16535.0</v>
      </c>
      <c r="N6" s="42">
        <v>162.11097222230455</v>
      </c>
      <c r="O6" s="50"/>
      <c r="P6" s="34" t="s">
        <v>8</v>
      </c>
      <c r="Q6" s="34" t="s">
        <v>18</v>
      </c>
      <c r="R6" s="41">
        <v>11210.0</v>
      </c>
      <c r="S6" s="42">
        <v>119.56106481450115</v>
      </c>
    </row>
    <row r="7">
      <c r="A7" s="53"/>
      <c r="B7" s="35" t="s">
        <v>20</v>
      </c>
      <c r="C7" s="43">
        <v>3919.0</v>
      </c>
      <c r="D7" s="44">
        <v>38.08614583306189</v>
      </c>
      <c r="E7" s="50"/>
      <c r="F7" s="35"/>
      <c r="G7" s="35" t="s">
        <v>20</v>
      </c>
      <c r="H7" s="43">
        <v>4746.0</v>
      </c>
      <c r="I7" s="44">
        <v>36.477916666539386</v>
      </c>
      <c r="J7" s="50"/>
      <c r="K7" s="35"/>
      <c r="L7" s="35" t="s">
        <v>20</v>
      </c>
      <c r="M7" s="43">
        <v>6315.0</v>
      </c>
      <c r="N7" s="44">
        <v>50.07842592606903</v>
      </c>
      <c r="O7" s="50"/>
      <c r="P7" s="35"/>
      <c r="Q7" s="35" t="s">
        <v>20</v>
      </c>
      <c r="R7" s="43">
        <v>3979.0</v>
      </c>
      <c r="S7" s="44">
        <v>36.786296296420915</v>
      </c>
    </row>
    <row r="8">
      <c r="A8" s="36" t="s">
        <v>9</v>
      </c>
      <c r="B8" s="54"/>
      <c r="C8" s="46">
        <v>36752.0</v>
      </c>
      <c r="D8" s="47">
        <v>598.1221990734412</v>
      </c>
      <c r="E8" s="50"/>
      <c r="F8" s="48" t="s">
        <v>9</v>
      </c>
      <c r="G8" s="54"/>
      <c r="H8" s="46">
        <v>29824.0</v>
      </c>
      <c r="I8" s="47">
        <v>363.7537847218555</v>
      </c>
      <c r="J8" s="50"/>
      <c r="K8" s="48" t="s">
        <v>9</v>
      </c>
      <c r="L8" s="54"/>
      <c r="M8" s="46">
        <v>40901.0</v>
      </c>
      <c r="N8" s="47">
        <v>505.6872453707838</v>
      </c>
      <c r="O8" s="50"/>
      <c r="P8" s="48" t="s">
        <v>9</v>
      </c>
      <c r="Q8" s="54"/>
      <c r="R8" s="46">
        <v>35930.0</v>
      </c>
      <c r="S8" s="47">
        <v>532.4532523138696</v>
      </c>
    </row>
    <row r="9">
      <c r="A9" s="55"/>
      <c r="B9" s="55"/>
      <c r="C9" s="56"/>
      <c r="D9" s="55"/>
      <c r="E9" s="57"/>
      <c r="F9" s="56"/>
      <c r="G9" s="56"/>
      <c r="H9" s="56"/>
      <c r="I9" s="56"/>
      <c r="J9" s="58"/>
      <c r="K9" s="56"/>
      <c r="L9" s="56"/>
      <c r="M9" s="56"/>
      <c r="N9" s="56"/>
      <c r="O9" s="58"/>
      <c r="P9" s="58"/>
      <c r="Q9" s="58"/>
      <c r="R9" s="58"/>
      <c r="S9" s="58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57"/>
      <c r="P10" s="57"/>
      <c r="Q10" s="57"/>
      <c r="R10" s="57"/>
      <c r="S10" s="57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57"/>
      <c r="P11" s="57"/>
      <c r="Q11" s="57"/>
      <c r="R11" s="57"/>
      <c r="S11" s="57"/>
    </row>
    <row r="12">
      <c r="A12" s="33" t="s">
        <v>7</v>
      </c>
      <c r="B12" s="34" t="s">
        <v>18</v>
      </c>
      <c r="C12" s="41">
        <v>6655.0</v>
      </c>
      <c r="D12" s="42">
        <v>116.58642361131933</v>
      </c>
      <c r="E12" s="50"/>
      <c r="F12" s="34" t="s">
        <v>7</v>
      </c>
      <c r="G12" s="34" t="s">
        <v>18</v>
      </c>
      <c r="H12" s="41">
        <v>8759.0</v>
      </c>
      <c r="I12" s="42">
        <v>140.9707638891632</v>
      </c>
      <c r="J12" s="50"/>
      <c r="K12" s="34" t="s">
        <v>7</v>
      </c>
      <c r="L12" s="34" t="s">
        <v>18</v>
      </c>
      <c r="M12" s="41">
        <v>10258.0</v>
      </c>
      <c r="N12" s="42">
        <v>171.32925925924792</v>
      </c>
      <c r="O12" s="57"/>
      <c r="P12" s="57"/>
      <c r="Q12" s="57"/>
      <c r="R12" s="57"/>
      <c r="S12" s="57"/>
    </row>
    <row r="13">
      <c r="A13" s="33"/>
      <c r="B13" s="34" t="s">
        <v>19</v>
      </c>
      <c r="C13" s="41">
        <v>1258.0</v>
      </c>
      <c r="D13" s="42">
        <v>46.63714120367513</v>
      </c>
      <c r="E13" s="50"/>
      <c r="F13" s="34"/>
      <c r="G13" s="34" t="s">
        <v>19</v>
      </c>
      <c r="H13" s="41">
        <v>1287.0</v>
      </c>
      <c r="I13" s="42">
        <v>40.55164351860003</v>
      </c>
      <c r="J13" s="50"/>
      <c r="K13" s="34"/>
      <c r="L13" s="34" t="s">
        <v>19</v>
      </c>
      <c r="M13" s="41">
        <v>1745.0</v>
      </c>
      <c r="N13" s="42">
        <v>61.95246527806739</v>
      </c>
      <c r="O13" s="57"/>
      <c r="P13" s="57"/>
      <c r="Q13" s="57"/>
      <c r="R13" s="57"/>
      <c r="S13" s="57"/>
    </row>
    <row r="14">
      <c r="A14" s="33"/>
      <c r="B14" s="34" t="s">
        <v>20</v>
      </c>
      <c r="C14" s="41">
        <v>3817.0</v>
      </c>
      <c r="D14" s="42">
        <v>47.16857638879446</v>
      </c>
      <c r="E14" s="50"/>
      <c r="F14" s="34"/>
      <c r="G14" s="34" t="s">
        <v>20</v>
      </c>
      <c r="H14" s="41">
        <v>4953.0</v>
      </c>
      <c r="I14" s="42">
        <v>55.880960648042674</v>
      </c>
      <c r="J14" s="50"/>
      <c r="K14" s="34"/>
      <c r="L14" s="34" t="s">
        <v>20</v>
      </c>
      <c r="M14" s="41">
        <v>5321.0</v>
      </c>
      <c r="N14" s="42">
        <v>70.19150462946709</v>
      </c>
      <c r="O14" s="57"/>
      <c r="P14" s="57"/>
      <c r="Q14" s="57"/>
      <c r="R14" s="57"/>
      <c r="S14" s="57"/>
    </row>
    <row r="15">
      <c r="A15" s="33" t="s">
        <v>8</v>
      </c>
      <c r="B15" s="34" t="s">
        <v>18</v>
      </c>
      <c r="C15" s="41">
        <v>10759.0</v>
      </c>
      <c r="D15" s="42">
        <v>100.85572916662204</v>
      </c>
      <c r="E15" s="50"/>
      <c r="F15" s="34" t="s">
        <v>8</v>
      </c>
      <c r="G15" s="34" t="s">
        <v>18</v>
      </c>
      <c r="H15" s="41">
        <v>15907.0</v>
      </c>
      <c r="I15" s="42">
        <v>148.64365740744688</v>
      </c>
      <c r="J15" s="50"/>
      <c r="K15" s="34" t="s">
        <v>8</v>
      </c>
      <c r="L15" s="34" t="s">
        <v>18</v>
      </c>
      <c r="M15" s="41">
        <v>13145.0</v>
      </c>
      <c r="N15" s="42">
        <v>126.48511574030272</v>
      </c>
      <c r="O15" s="57"/>
      <c r="P15" s="57"/>
      <c r="Q15" s="57"/>
      <c r="R15" s="57"/>
      <c r="S15" s="57"/>
    </row>
    <row r="16">
      <c r="A16" s="53"/>
      <c r="B16" s="35" t="s">
        <v>20</v>
      </c>
      <c r="C16" s="43">
        <v>4223.0</v>
      </c>
      <c r="D16" s="44">
        <v>32.707013889004884</v>
      </c>
      <c r="E16" s="50"/>
      <c r="F16" s="35"/>
      <c r="G16" s="35" t="s">
        <v>20</v>
      </c>
      <c r="H16" s="43">
        <v>6030.0</v>
      </c>
      <c r="I16" s="44">
        <v>46.457523148135806</v>
      </c>
      <c r="J16" s="50"/>
      <c r="K16" s="35"/>
      <c r="L16" s="35" t="s">
        <v>20</v>
      </c>
      <c r="M16" s="43">
        <v>4899.0</v>
      </c>
      <c r="N16" s="44">
        <v>40.58834490724985</v>
      </c>
      <c r="O16" s="57"/>
      <c r="P16" s="57"/>
      <c r="Q16" s="57"/>
      <c r="R16" s="57"/>
      <c r="S16" s="57"/>
    </row>
    <row r="17">
      <c r="A17" s="36" t="s">
        <v>9</v>
      </c>
      <c r="B17" s="54"/>
      <c r="C17" s="46">
        <v>26712.0</v>
      </c>
      <c r="D17" s="47">
        <v>343.95488425941585</v>
      </c>
      <c r="E17" s="50"/>
      <c r="F17" s="48" t="s">
        <v>9</v>
      </c>
      <c r="G17" s="54"/>
      <c r="H17" s="46">
        <v>36936.0</v>
      </c>
      <c r="I17" s="47">
        <v>432.5045486113886</v>
      </c>
      <c r="J17" s="50"/>
      <c r="K17" s="48" t="s">
        <v>9</v>
      </c>
      <c r="L17" s="54"/>
      <c r="M17" s="46">
        <v>35368.0</v>
      </c>
      <c r="N17" s="47">
        <v>470.54668981433497</v>
      </c>
      <c r="O17" s="57"/>
      <c r="P17" s="57"/>
      <c r="Q17" s="57"/>
      <c r="R17" s="57"/>
      <c r="S17" s="57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41">
        <v>2868.0</v>
      </c>
      <c r="D3" s="42">
        <v>54.34112268529134</v>
      </c>
      <c r="E3" s="52"/>
      <c r="F3" s="34" t="s">
        <v>7</v>
      </c>
      <c r="G3" s="34" t="s">
        <v>18</v>
      </c>
      <c r="H3" s="41">
        <v>1726.0</v>
      </c>
      <c r="I3" s="42">
        <v>25.683287036990805</v>
      </c>
      <c r="J3" s="50"/>
      <c r="K3" s="34" t="s">
        <v>7</v>
      </c>
      <c r="L3" s="34" t="s">
        <v>18</v>
      </c>
      <c r="M3" s="41">
        <v>2573.0</v>
      </c>
      <c r="N3" s="42">
        <v>42.18814814816142</v>
      </c>
      <c r="O3" s="50"/>
      <c r="P3" s="34" t="s">
        <v>7</v>
      </c>
      <c r="Q3" s="34" t="s">
        <v>18</v>
      </c>
      <c r="R3" s="41">
        <v>2933.0</v>
      </c>
      <c r="S3" s="42">
        <v>54.24265046285291</v>
      </c>
    </row>
    <row r="4">
      <c r="A4" s="33"/>
      <c r="B4" s="34" t="s">
        <v>19</v>
      </c>
      <c r="C4" s="41">
        <v>647.0</v>
      </c>
      <c r="D4" s="42">
        <v>26.468090277790907</v>
      </c>
      <c r="E4" s="52"/>
      <c r="F4" s="34"/>
      <c r="G4" s="34" t="s">
        <v>19</v>
      </c>
      <c r="H4" s="41">
        <v>259.0</v>
      </c>
      <c r="I4" s="42">
        <v>8.536909722191922</v>
      </c>
      <c r="J4" s="50"/>
      <c r="K4" s="34"/>
      <c r="L4" s="34" t="s">
        <v>19</v>
      </c>
      <c r="M4" s="41">
        <v>437.0</v>
      </c>
      <c r="N4" s="42">
        <v>13.600682870317542</v>
      </c>
      <c r="O4" s="50"/>
      <c r="P4" s="34"/>
      <c r="Q4" s="34" t="s">
        <v>19</v>
      </c>
      <c r="R4" s="41">
        <v>520.0</v>
      </c>
      <c r="S4" s="42">
        <v>18.714953703733045</v>
      </c>
    </row>
    <row r="5">
      <c r="A5" s="33"/>
      <c r="B5" s="34" t="s">
        <v>20</v>
      </c>
      <c r="C5" s="41">
        <v>1488.0</v>
      </c>
      <c r="D5" s="42">
        <v>21.318865740817273</v>
      </c>
      <c r="E5" s="52"/>
      <c r="F5" s="34"/>
      <c r="G5" s="34" t="s">
        <v>20</v>
      </c>
      <c r="H5" s="41">
        <v>950.0</v>
      </c>
      <c r="I5" s="42">
        <v>10.847777777904412</v>
      </c>
      <c r="J5" s="50"/>
      <c r="K5" s="34"/>
      <c r="L5" s="34" t="s">
        <v>20</v>
      </c>
      <c r="M5" s="41">
        <v>1571.0</v>
      </c>
      <c r="N5" s="42">
        <v>18.922546296358632</v>
      </c>
      <c r="O5" s="50"/>
      <c r="P5" s="34"/>
      <c r="Q5" s="34" t="s">
        <v>20</v>
      </c>
      <c r="R5" s="41">
        <v>1449.0</v>
      </c>
      <c r="S5" s="42">
        <v>21.79586805544386</v>
      </c>
    </row>
    <row r="6">
      <c r="A6" s="33" t="s">
        <v>8</v>
      </c>
      <c r="B6" s="34" t="s">
        <v>18</v>
      </c>
      <c r="C6" s="41">
        <v>2926.0</v>
      </c>
      <c r="D6" s="42">
        <v>31.687962962983875</v>
      </c>
      <c r="E6" s="50"/>
      <c r="F6" s="34" t="s">
        <v>8</v>
      </c>
      <c r="G6" s="34" t="s">
        <v>18</v>
      </c>
      <c r="H6" s="41">
        <v>3415.0</v>
      </c>
      <c r="I6" s="42">
        <v>31.278344907812425</v>
      </c>
      <c r="J6" s="50"/>
      <c r="K6" s="34" t="s">
        <v>8</v>
      </c>
      <c r="L6" s="34" t="s">
        <v>18</v>
      </c>
      <c r="M6" s="41">
        <v>4400.0</v>
      </c>
      <c r="N6" s="42">
        <v>42.85069444429246</v>
      </c>
      <c r="O6" s="50"/>
      <c r="P6" s="34" t="s">
        <v>8</v>
      </c>
      <c r="Q6" s="34" t="s">
        <v>18</v>
      </c>
      <c r="R6" s="41">
        <v>2791.0</v>
      </c>
      <c r="S6" s="42">
        <v>29.53718750007829</v>
      </c>
    </row>
    <row r="7">
      <c r="A7" s="53"/>
      <c r="B7" s="35" t="s">
        <v>20</v>
      </c>
      <c r="C7" s="43">
        <v>1082.0</v>
      </c>
      <c r="D7" s="44">
        <v>10.087430555402534</v>
      </c>
      <c r="E7" s="50"/>
      <c r="F7" s="35"/>
      <c r="G7" s="35" t="s">
        <v>20</v>
      </c>
      <c r="H7" s="43">
        <v>1255.0</v>
      </c>
      <c r="I7" s="44">
        <v>9.95793981468887</v>
      </c>
      <c r="J7" s="50"/>
      <c r="K7" s="35"/>
      <c r="L7" s="35" t="s">
        <v>20</v>
      </c>
      <c r="M7" s="43">
        <v>1811.0</v>
      </c>
      <c r="N7" s="44">
        <v>14.424062499972933</v>
      </c>
      <c r="O7" s="50"/>
      <c r="P7" s="35"/>
      <c r="Q7" s="35" t="s">
        <v>20</v>
      </c>
      <c r="R7" s="43">
        <v>1108.0</v>
      </c>
      <c r="S7" s="44">
        <v>10.712384259139071</v>
      </c>
    </row>
    <row r="8">
      <c r="A8" s="36" t="s">
        <v>9</v>
      </c>
      <c r="B8" s="54"/>
      <c r="C8" s="46">
        <v>9011.0</v>
      </c>
      <c r="D8" s="47">
        <v>143.90347222228593</v>
      </c>
      <c r="E8" s="50"/>
      <c r="F8" s="48" t="s">
        <v>9</v>
      </c>
      <c r="G8" s="54"/>
      <c r="H8" s="46">
        <v>7605.0</v>
      </c>
      <c r="I8" s="47">
        <v>86.30425925958843</v>
      </c>
      <c r="J8" s="50"/>
      <c r="K8" s="48" t="s">
        <v>9</v>
      </c>
      <c r="L8" s="54"/>
      <c r="M8" s="46">
        <v>10792.0</v>
      </c>
      <c r="N8" s="47">
        <v>131.98613425910298</v>
      </c>
      <c r="O8" s="50"/>
      <c r="P8" s="48" t="s">
        <v>9</v>
      </c>
      <c r="Q8" s="54"/>
      <c r="R8" s="46">
        <v>8801.0</v>
      </c>
      <c r="S8" s="47">
        <v>135.00304398124717</v>
      </c>
    </row>
    <row r="9">
      <c r="A9" s="55"/>
      <c r="B9" s="55"/>
      <c r="C9" s="56"/>
      <c r="D9" s="55"/>
      <c r="E9" s="57"/>
      <c r="F9" s="56"/>
      <c r="G9" s="56"/>
      <c r="H9" s="56"/>
      <c r="I9" s="56"/>
      <c r="J9" s="58"/>
      <c r="K9" s="56"/>
      <c r="L9" s="56"/>
      <c r="M9" s="56"/>
      <c r="N9" s="56"/>
      <c r="O9" s="58"/>
      <c r="P9" s="58"/>
      <c r="Q9" s="58"/>
      <c r="R9" s="58"/>
      <c r="S9" s="58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57"/>
      <c r="P10" s="57"/>
      <c r="Q10" s="57"/>
      <c r="R10" s="57"/>
      <c r="S10" s="57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57"/>
      <c r="P11" s="57"/>
      <c r="Q11" s="57"/>
      <c r="R11" s="57"/>
      <c r="S11" s="57"/>
    </row>
    <row r="12">
      <c r="A12" s="33" t="s">
        <v>7</v>
      </c>
      <c r="B12" s="34" t="s">
        <v>18</v>
      </c>
      <c r="C12" s="41">
        <v>1598.0</v>
      </c>
      <c r="D12" s="42">
        <v>26.37755787041533</v>
      </c>
      <c r="E12" s="50"/>
      <c r="F12" s="34" t="s">
        <v>7</v>
      </c>
      <c r="G12" s="34" t="s">
        <v>18</v>
      </c>
      <c r="H12" s="41">
        <v>2177.0</v>
      </c>
      <c r="I12" s="42">
        <v>30.073865740523615</v>
      </c>
      <c r="J12" s="50"/>
      <c r="K12" s="34" t="s">
        <v>7</v>
      </c>
      <c r="L12" s="34" t="s">
        <v>18</v>
      </c>
      <c r="M12" s="41">
        <v>2482.0</v>
      </c>
      <c r="N12" s="42">
        <v>40.31964120371413</v>
      </c>
      <c r="O12" s="57"/>
      <c r="P12" s="57"/>
      <c r="Q12" s="57"/>
      <c r="R12" s="57"/>
      <c r="S12" s="57"/>
    </row>
    <row r="13">
      <c r="A13" s="33"/>
      <c r="B13" s="34" t="s">
        <v>19</v>
      </c>
      <c r="C13" s="41">
        <v>298.0</v>
      </c>
      <c r="D13" s="42">
        <v>10.560821759368991</v>
      </c>
      <c r="E13" s="50"/>
      <c r="F13" s="34"/>
      <c r="G13" s="34" t="s">
        <v>19</v>
      </c>
      <c r="H13" s="41">
        <v>340.0</v>
      </c>
      <c r="I13" s="42">
        <v>9.861296296287037</v>
      </c>
      <c r="J13" s="50"/>
      <c r="K13" s="34"/>
      <c r="L13" s="34" t="s">
        <v>19</v>
      </c>
      <c r="M13" s="41">
        <v>454.0</v>
      </c>
      <c r="N13" s="42">
        <v>15.992731481535884</v>
      </c>
      <c r="O13" s="57"/>
      <c r="P13" s="57"/>
      <c r="Q13" s="57"/>
      <c r="R13" s="57"/>
      <c r="S13" s="57"/>
    </row>
    <row r="14">
      <c r="A14" s="33"/>
      <c r="B14" s="34" t="s">
        <v>20</v>
      </c>
      <c r="C14" s="41">
        <v>943.0</v>
      </c>
      <c r="D14" s="42">
        <v>11.310995370520686</v>
      </c>
      <c r="E14" s="50"/>
      <c r="F14" s="34"/>
      <c r="G14" s="34" t="s">
        <v>20</v>
      </c>
      <c r="H14" s="41">
        <v>1316.0</v>
      </c>
      <c r="I14" s="42">
        <v>14.589375000039581</v>
      </c>
      <c r="J14" s="50"/>
      <c r="K14" s="34"/>
      <c r="L14" s="34" t="s">
        <v>20</v>
      </c>
      <c r="M14" s="41">
        <v>1419.0</v>
      </c>
      <c r="N14" s="42">
        <v>18.25892361125443</v>
      </c>
      <c r="O14" s="57"/>
      <c r="P14" s="57"/>
      <c r="Q14" s="57"/>
      <c r="R14" s="57"/>
      <c r="S14" s="57"/>
    </row>
    <row r="15">
      <c r="A15" s="33" t="s">
        <v>8</v>
      </c>
      <c r="B15" s="34" t="s">
        <v>18</v>
      </c>
      <c r="C15" s="41">
        <v>2775.0</v>
      </c>
      <c r="D15" s="42">
        <v>25.30015046303015</v>
      </c>
      <c r="E15" s="50"/>
      <c r="F15" s="34" t="s">
        <v>8</v>
      </c>
      <c r="G15" s="34" t="s">
        <v>18</v>
      </c>
      <c r="H15" s="41">
        <v>4372.0</v>
      </c>
      <c r="I15" s="42">
        <v>39.57960648160224</v>
      </c>
      <c r="J15" s="50"/>
      <c r="K15" s="34" t="s">
        <v>8</v>
      </c>
      <c r="L15" s="34" t="s">
        <v>18</v>
      </c>
      <c r="M15" s="41">
        <v>3350.0</v>
      </c>
      <c r="N15" s="42">
        <v>32.65158564806188</v>
      </c>
      <c r="O15" s="57"/>
      <c r="P15" s="57"/>
      <c r="Q15" s="57"/>
      <c r="R15" s="57"/>
      <c r="S15" s="57"/>
    </row>
    <row r="16">
      <c r="A16" s="53"/>
      <c r="B16" s="35" t="s">
        <v>20</v>
      </c>
      <c r="C16" s="43">
        <v>1158.0</v>
      </c>
      <c r="D16" s="44">
        <v>9.010057870393211</v>
      </c>
      <c r="E16" s="50"/>
      <c r="F16" s="35"/>
      <c r="G16" s="35" t="s">
        <v>20</v>
      </c>
      <c r="H16" s="43">
        <v>1589.0</v>
      </c>
      <c r="I16" s="44">
        <v>12.375775463035097</v>
      </c>
      <c r="J16" s="50"/>
      <c r="K16" s="35"/>
      <c r="L16" s="35" t="s">
        <v>20</v>
      </c>
      <c r="M16" s="43">
        <v>1352.0</v>
      </c>
      <c r="N16" s="44">
        <v>11.511805555688625</v>
      </c>
      <c r="O16" s="57"/>
      <c r="P16" s="57"/>
      <c r="Q16" s="57"/>
      <c r="R16" s="57"/>
      <c r="S16" s="57"/>
    </row>
    <row r="17">
      <c r="A17" s="36" t="s">
        <v>9</v>
      </c>
      <c r="B17" s="54"/>
      <c r="C17" s="46">
        <v>6772.0</v>
      </c>
      <c r="D17" s="47">
        <v>82.55958333372837</v>
      </c>
      <c r="E17" s="50"/>
      <c r="F17" s="48" t="s">
        <v>9</v>
      </c>
      <c r="G17" s="54"/>
      <c r="H17" s="46">
        <v>9794.0</v>
      </c>
      <c r="I17" s="47">
        <v>106.47991898148757</v>
      </c>
      <c r="J17" s="50"/>
      <c r="K17" s="48" t="s">
        <v>9</v>
      </c>
      <c r="L17" s="54"/>
      <c r="M17" s="46">
        <v>9057.0</v>
      </c>
      <c r="N17" s="47">
        <v>118.73468750025495</v>
      </c>
      <c r="O17" s="57"/>
      <c r="P17" s="57"/>
      <c r="Q17" s="57"/>
      <c r="R17" s="57"/>
      <c r="S17" s="57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3.5"/>
    <col customWidth="1" min="4" max="4" width="3.5"/>
    <col customWidth="1" min="6" max="6" width="13.38"/>
    <col customWidth="1" min="7" max="7" width="13.5"/>
    <col customWidth="1" min="8" max="8" width="4.75"/>
    <col customWidth="1" min="9" max="9" width="13.63"/>
    <col customWidth="1" min="10" max="10" width="13.38"/>
    <col customWidth="1" min="12" max="12" width="3.5"/>
    <col customWidth="1" min="15" max="15" width="13.5"/>
    <col customWidth="1" min="16" max="16" width="4.75"/>
  </cols>
  <sheetData>
    <row r="1">
      <c r="A1" s="59" t="s">
        <v>21</v>
      </c>
      <c r="H1" s="60"/>
      <c r="I1" s="59" t="s">
        <v>22</v>
      </c>
      <c r="P1" s="60"/>
      <c r="Q1" s="59" t="s">
        <v>23</v>
      </c>
    </row>
    <row r="2">
      <c r="A2" s="49" t="s">
        <v>10</v>
      </c>
      <c r="B2" s="2"/>
      <c r="C2" s="3"/>
      <c r="D2" s="20"/>
      <c r="E2" s="51" t="s">
        <v>12</v>
      </c>
      <c r="F2" s="2"/>
      <c r="G2" s="3"/>
      <c r="H2" s="60"/>
      <c r="I2" s="51" t="s">
        <v>10</v>
      </c>
      <c r="J2" s="2"/>
      <c r="K2" s="3"/>
      <c r="L2" s="20"/>
      <c r="M2" s="51" t="s">
        <v>12</v>
      </c>
      <c r="N2" s="2"/>
      <c r="O2" s="3"/>
      <c r="P2" s="60"/>
      <c r="Q2" s="49" t="s">
        <v>10</v>
      </c>
      <c r="R2" s="2"/>
      <c r="S2" s="3"/>
      <c r="T2" s="20"/>
      <c r="U2" s="51" t="s">
        <v>12</v>
      </c>
      <c r="V2" s="2"/>
      <c r="W2" s="3"/>
    </row>
    <row r="3">
      <c r="A3" s="5" t="s">
        <v>1</v>
      </c>
      <c r="B3" s="6" t="s">
        <v>3</v>
      </c>
      <c r="C3" s="7" t="s">
        <v>6</v>
      </c>
      <c r="D3" s="20"/>
      <c r="E3" s="22" t="s">
        <v>1</v>
      </c>
      <c r="F3" s="6" t="s">
        <v>3</v>
      </c>
      <c r="G3" s="6" t="s">
        <v>6</v>
      </c>
      <c r="H3" s="60"/>
      <c r="I3" s="30" t="s">
        <v>1</v>
      </c>
      <c r="J3" s="31" t="s">
        <v>3</v>
      </c>
      <c r="K3" s="32" t="s">
        <v>6</v>
      </c>
      <c r="L3" s="20"/>
      <c r="M3" s="30" t="s">
        <v>1</v>
      </c>
      <c r="N3" s="31" t="s">
        <v>3</v>
      </c>
      <c r="O3" s="32" t="s">
        <v>6</v>
      </c>
      <c r="P3" s="60"/>
      <c r="Q3" s="29" t="s">
        <v>1</v>
      </c>
      <c r="R3" s="31" t="s">
        <v>3</v>
      </c>
      <c r="S3" s="32" t="s">
        <v>6</v>
      </c>
      <c r="T3" s="20"/>
      <c r="U3" s="30" t="s">
        <v>1</v>
      </c>
      <c r="V3" s="31" t="s">
        <v>3</v>
      </c>
      <c r="W3" s="32" t="s">
        <v>6</v>
      </c>
    </row>
    <row r="4">
      <c r="A4" s="8" t="s">
        <v>7</v>
      </c>
      <c r="B4" s="9">
        <v>507.5394675924108</v>
      </c>
      <c r="C4" s="10">
        <v>25810.0</v>
      </c>
      <c r="D4" s="20"/>
      <c r="E4" s="23" t="s">
        <v>7</v>
      </c>
      <c r="F4" s="9">
        <v>348.66608796332</v>
      </c>
      <c r="G4" s="41">
        <v>21538.0</v>
      </c>
      <c r="H4" s="60"/>
      <c r="I4" s="34" t="s">
        <v>7</v>
      </c>
      <c r="J4" s="9">
        <v>430.80652777721116</v>
      </c>
      <c r="K4" s="10">
        <v>21456.0</v>
      </c>
      <c r="L4" s="20"/>
      <c r="M4" s="34" t="s">
        <v>7</v>
      </c>
      <c r="N4" s="9">
        <v>293.4978472224102</v>
      </c>
      <c r="O4" s="10">
        <v>18051.0</v>
      </c>
      <c r="P4" s="60"/>
      <c r="Q4" s="33" t="s">
        <v>7</v>
      </c>
      <c r="R4" s="9">
        <v>102.12807870389952</v>
      </c>
      <c r="S4" s="10">
        <v>5003.0</v>
      </c>
      <c r="T4" s="20"/>
      <c r="U4" s="34" t="s">
        <v>7</v>
      </c>
      <c r="V4" s="9">
        <v>74.71137731483759</v>
      </c>
      <c r="W4" s="10">
        <v>4581.0</v>
      </c>
    </row>
    <row r="5">
      <c r="A5" s="11" t="s">
        <v>8</v>
      </c>
      <c r="B5" s="12">
        <v>215.0093865743329</v>
      </c>
      <c r="C5" s="13">
        <v>19772.0</v>
      </c>
      <c r="D5" s="20"/>
      <c r="E5" s="24" t="s">
        <v>8</v>
      </c>
      <c r="F5" s="12">
        <v>271.9843518526104</v>
      </c>
      <c r="G5" s="43">
        <v>29409.0</v>
      </c>
      <c r="H5" s="60"/>
      <c r="I5" s="35" t="s">
        <v>8</v>
      </c>
      <c r="J5" s="12">
        <v>167.31567129623</v>
      </c>
      <c r="K5" s="13">
        <v>15296.0</v>
      </c>
      <c r="L5" s="20"/>
      <c r="M5" s="35" t="s">
        <v>8</v>
      </c>
      <c r="N5" s="12">
        <v>212.18939814837358</v>
      </c>
      <c r="O5" s="13">
        <v>22850.0</v>
      </c>
      <c r="P5" s="60"/>
      <c r="Q5" s="53" t="s">
        <v>8</v>
      </c>
      <c r="R5" s="12">
        <v>41.77539351838641</v>
      </c>
      <c r="S5" s="13">
        <v>4008.0</v>
      </c>
      <c r="T5" s="20"/>
      <c r="U5" s="35" t="s">
        <v>8</v>
      </c>
      <c r="V5" s="12">
        <v>57.27475694426539</v>
      </c>
      <c r="W5" s="13">
        <v>6211.0</v>
      </c>
    </row>
    <row r="6">
      <c r="A6" s="14" t="s">
        <v>9</v>
      </c>
      <c r="B6" s="15">
        <v>722.5488541667437</v>
      </c>
      <c r="C6" s="16">
        <v>45582.0</v>
      </c>
      <c r="D6" s="20"/>
      <c r="E6" s="25" t="s">
        <v>9</v>
      </c>
      <c r="F6" s="15">
        <v>620.6504398159304</v>
      </c>
      <c r="G6" s="46">
        <v>50947.0</v>
      </c>
      <c r="H6" s="60"/>
      <c r="I6" s="48" t="s">
        <v>9</v>
      </c>
      <c r="J6" s="15">
        <v>598.1221990734412</v>
      </c>
      <c r="K6" s="16">
        <v>36752.0</v>
      </c>
      <c r="L6" s="20"/>
      <c r="M6" s="48" t="s">
        <v>9</v>
      </c>
      <c r="N6" s="15">
        <v>505.6872453707838</v>
      </c>
      <c r="O6" s="16">
        <v>40901.0</v>
      </c>
      <c r="P6" s="60"/>
      <c r="Q6" s="36" t="s">
        <v>9</v>
      </c>
      <c r="R6" s="15">
        <v>143.90347222228593</v>
      </c>
      <c r="S6" s="16">
        <v>9011.0</v>
      </c>
      <c r="T6" s="20"/>
      <c r="U6" s="48" t="s">
        <v>9</v>
      </c>
      <c r="V6" s="15">
        <v>131.98613425910298</v>
      </c>
      <c r="W6" s="16">
        <v>10792.0</v>
      </c>
    </row>
    <row r="7">
      <c r="A7" s="17"/>
      <c r="B7" s="17"/>
      <c r="C7" s="17"/>
      <c r="D7" s="4"/>
      <c r="E7" s="17"/>
      <c r="F7" s="17"/>
      <c r="G7" s="17"/>
      <c r="H7" s="60"/>
      <c r="I7" s="17"/>
      <c r="J7" s="17"/>
      <c r="K7" s="17"/>
      <c r="L7" s="4"/>
      <c r="M7" s="17"/>
      <c r="N7" s="17"/>
      <c r="O7" s="17"/>
      <c r="P7" s="60"/>
      <c r="Q7" s="17"/>
      <c r="R7" s="17"/>
      <c r="S7" s="17"/>
      <c r="T7" s="4"/>
      <c r="U7" s="17"/>
      <c r="V7" s="17"/>
      <c r="W7" s="17"/>
    </row>
    <row r="8">
      <c r="A8" s="18" t="s">
        <v>13</v>
      </c>
      <c r="C8" s="19"/>
      <c r="D8" s="20"/>
      <c r="E8" s="21" t="s">
        <v>15</v>
      </c>
      <c r="G8" s="19"/>
      <c r="H8" s="60"/>
      <c r="I8" s="21" t="s">
        <v>13</v>
      </c>
      <c r="K8" s="19"/>
      <c r="L8" s="20"/>
      <c r="M8" s="21" t="s">
        <v>15</v>
      </c>
      <c r="O8" s="19"/>
      <c r="P8" s="60"/>
      <c r="Q8" s="18" t="s">
        <v>13</v>
      </c>
      <c r="S8" s="19"/>
      <c r="T8" s="20"/>
      <c r="U8" s="21" t="s">
        <v>15</v>
      </c>
      <c r="W8" s="19"/>
    </row>
    <row r="9">
      <c r="A9" s="5" t="s">
        <v>1</v>
      </c>
      <c r="B9" s="6" t="s">
        <v>3</v>
      </c>
      <c r="C9" s="7" t="s">
        <v>6</v>
      </c>
      <c r="D9" s="20"/>
      <c r="E9" s="22" t="s">
        <v>1</v>
      </c>
      <c r="F9" s="6" t="s">
        <v>3</v>
      </c>
      <c r="G9" s="6" t="s">
        <v>6</v>
      </c>
      <c r="H9" s="60"/>
      <c r="I9" s="30" t="s">
        <v>1</v>
      </c>
      <c r="J9" s="31" t="s">
        <v>3</v>
      </c>
      <c r="K9" s="32" t="s">
        <v>6</v>
      </c>
      <c r="L9" s="20"/>
      <c r="M9" s="30" t="s">
        <v>1</v>
      </c>
      <c r="N9" s="31" t="s">
        <v>3</v>
      </c>
      <c r="O9" s="32" t="s">
        <v>6</v>
      </c>
      <c r="P9" s="60"/>
      <c r="Q9" s="29" t="s">
        <v>1</v>
      </c>
      <c r="R9" s="31" t="s">
        <v>3</v>
      </c>
      <c r="S9" s="32" t="s">
        <v>6</v>
      </c>
      <c r="T9" s="20"/>
      <c r="U9" s="30" t="s">
        <v>1</v>
      </c>
      <c r="V9" s="31" t="s">
        <v>3</v>
      </c>
      <c r="W9" s="32" t="s">
        <v>6</v>
      </c>
    </row>
    <row r="10">
      <c r="A10" s="8" t="s">
        <v>7</v>
      </c>
      <c r="B10" s="9">
        <v>253.02042824065575</v>
      </c>
      <c r="C10" s="10">
        <v>14342.0</v>
      </c>
      <c r="D10" s="20"/>
      <c r="E10" s="23" t="s">
        <v>7</v>
      </c>
      <c r="F10" s="9">
        <v>355.14961805519124</v>
      </c>
      <c r="G10" s="41">
        <v>21349.0</v>
      </c>
      <c r="H10" s="60"/>
      <c r="I10" s="34" t="s">
        <v>7</v>
      </c>
      <c r="J10" s="9">
        <v>210.39214120378892</v>
      </c>
      <c r="K10" s="10">
        <v>11730.0</v>
      </c>
      <c r="L10" s="20"/>
      <c r="M10" s="34" t="s">
        <v>7</v>
      </c>
      <c r="N10" s="9">
        <v>303.4732291667824</v>
      </c>
      <c r="O10" s="10">
        <v>17324.0</v>
      </c>
      <c r="P10" s="60"/>
      <c r="Q10" s="33" t="s">
        <v>7</v>
      </c>
      <c r="R10" s="9">
        <v>48.24937500030501</v>
      </c>
      <c r="S10" s="10">
        <v>2839.0</v>
      </c>
      <c r="T10" s="20"/>
      <c r="U10" s="34" t="s">
        <v>7</v>
      </c>
      <c r="V10" s="9">
        <v>74.57129629650444</v>
      </c>
      <c r="W10" s="10">
        <v>4355.0</v>
      </c>
    </row>
    <row r="11">
      <c r="A11" s="11" t="s">
        <v>8</v>
      </c>
      <c r="B11" s="12">
        <v>174.62570601904736</v>
      </c>
      <c r="C11" s="13">
        <v>19342.0</v>
      </c>
      <c r="D11" s="20"/>
      <c r="E11" s="24" t="s">
        <v>8</v>
      </c>
      <c r="F11" s="12">
        <v>221.48226851801155</v>
      </c>
      <c r="G11" s="43">
        <v>23226.0</v>
      </c>
      <c r="H11" s="60"/>
      <c r="I11" s="35" t="s">
        <v>8</v>
      </c>
      <c r="J11" s="12">
        <v>133.56274305562692</v>
      </c>
      <c r="K11" s="13">
        <v>14982.0</v>
      </c>
      <c r="L11" s="20"/>
      <c r="M11" s="35" t="s">
        <v>8</v>
      </c>
      <c r="N11" s="12">
        <v>167.07346064755257</v>
      </c>
      <c r="O11" s="13">
        <v>18044.0</v>
      </c>
      <c r="P11" s="60"/>
      <c r="Q11" s="53" t="s">
        <v>8</v>
      </c>
      <c r="R11" s="12">
        <v>34.31020833342336</v>
      </c>
      <c r="S11" s="13">
        <v>3933.0</v>
      </c>
      <c r="T11" s="20"/>
      <c r="U11" s="35" t="s">
        <v>8</v>
      </c>
      <c r="V11" s="12">
        <v>44.16339120375051</v>
      </c>
      <c r="W11" s="13">
        <v>4702.0</v>
      </c>
    </row>
    <row r="12">
      <c r="A12" s="14" t="s">
        <v>9</v>
      </c>
      <c r="B12" s="15">
        <v>427.6461342597031</v>
      </c>
      <c r="C12" s="16">
        <v>33684.0</v>
      </c>
      <c r="D12" s="20"/>
      <c r="E12" s="25" t="s">
        <v>9</v>
      </c>
      <c r="F12" s="15">
        <v>576.6318865732028</v>
      </c>
      <c r="G12" s="46">
        <v>44575.0</v>
      </c>
      <c r="H12" s="60"/>
      <c r="I12" s="48" t="s">
        <v>9</v>
      </c>
      <c r="J12" s="15">
        <v>343.95488425941585</v>
      </c>
      <c r="K12" s="16">
        <v>26712.0</v>
      </c>
      <c r="L12" s="20"/>
      <c r="M12" s="48" t="s">
        <v>9</v>
      </c>
      <c r="N12" s="15">
        <v>470.54668981433497</v>
      </c>
      <c r="O12" s="16">
        <v>35368.0</v>
      </c>
      <c r="P12" s="60"/>
      <c r="Q12" s="36" t="s">
        <v>9</v>
      </c>
      <c r="R12" s="15">
        <v>82.55958333372837</v>
      </c>
      <c r="S12" s="16">
        <v>6772.0</v>
      </c>
      <c r="T12" s="20"/>
      <c r="U12" s="48" t="s">
        <v>9</v>
      </c>
      <c r="V12" s="15">
        <v>118.73468750025495</v>
      </c>
      <c r="W12" s="16">
        <v>9057.0</v>
      </c>
    </row>
    <row r="13">
      <c r="A13" s="17"/>
      <c r="B13" s="17"/>
      <c r="C13" s="61"/>
      <c r="D13" s="4"/>
      <c r="E13" s="17"/>
      <c r="F13" s="17"/>
      <c r="G13" s="17"/>
      <c r="H13" s="60"/>
      <c r="I13" s="17"/>
      <c r="J13" s="17"/>
      <c r="K13" s="61"/>
      <c r="L13" s="4"/>
      <c r="M13" s="17"/>
      <c r="N13" s="17"/>
      <c r="O13" s="17"/>
      <c r="P13" s="60"/>
      <c r="Q13" s="17"/>
      <c r="R13" s="17"/>
      <c r="S13" s="61"/>
      <c r="T13" s="4"/>
      <c r="U13" s="17"/>
      <c r="V13" s="17"/>
      <c r="W13" s="17"/>
    </row>
    <row r="14">
      <c r="A14" s="18" t="s">
        <v>11</v>
      </c>
      <c r="C14" s="19"/>
      <c r="D14" s="20"/>
      <c r="E14" s="21" t="s">
        <v>16</v>
      </c>
      <c r="G14" s="19"/>
      <c r="H14" s="60"/>
      <c r="I14" s="21" t="s">
        <v>11</v>
      </c>
      <c r="K14" s="19"/>
      <c r="L14" s="20"/>
      <c r="M14" s="21" t="s">
        <v>16</v>
      </c>
      <c r="O14" s="19"/>
      <c r="P14" s="60"/>
      <c r="Q14" s="18" t="s">
        <v>11</v>
      </c>
      <c r="S14" s="19"/>
      <c r="T14" s="20"/>
      <c r="U14" s="21" t="s">
        <v>16</v>
      </c>
      <c r="W14" s="19"/>
    </row>
    <row r="15">
      <c r="A15" s="5" t="s">
        <v>1</v>
      </c>
      <c r="B15" s="6" t="s">
        <v>3</v>
      </c>
      <c r="C15" s="7" t="s">
        <v>6</v>
      </c>
      <c r="D15" s="20"/>
      <c r="E15" s="22" t="s">
        <v>1</v>
      </c>
      <c r="F15" s="6" t="s">
        <v>3</v>
      </c>
      <c r="G15" s="6" t="s">
        <v>6</v>
      </c>
      <c r="H15" s="60"/>
      <c r="I15" s="30" t="s">
        <v>1</v>
      </c>
      <c r="J15" s="31" t="s">
        <v>3</v>
      </c>
      <c r="K15" s="32" t="s">
        <v>6</v>
      </c>
      <c r="L15" s="20"/>
      <c r="M15" s="30" t="s">
        <v>1</v>
      </c>
      <c r="N15" s="31" t="s">
        <v>3</v>
      </c>
      <c r="O15" s="32" t="s">
        <v>6</v>
      </c>
      <c r="P15" s="60"/>
      <c r="Q15" s="29" t="s">
        <v>1</v>
      </c>
      <c r="R15" s="31" t="s">
        <v>3</v>
      </c>
      <c r="S15" s="32" t="s">
        <v>6</v>
      </c>
      <c r="T15" s="20"/>
      <c r="U15" s="30" t="s">
        <v>1</v>
      </c>
      <c r="V15" s="31" t="s">
        <v>3</v>
      </c>
      <c r="W15" s="32" t="s">
        <v>6</v>
      </c>
    </row>
    <row r="16">
      <c r="A16" s="8" t="s">
        <v>7</v>
      </c>
      <c r="B16" s="9">
        <v>231.1894212962652</v>
      </c>
      <c r="C16" s="10">
        <v>14689.0</v>
      </c>
      <c r="D16" s="20"/>
      <c r="E16" s="23" t="s">
        <v>7</v>
      </c>
      <c r="F16" s="9">
        <v>481.25100694434514</v>
      </c>
      <c r="G16" s="41">
        <v>25531.0</v>
      </c>
      <c r="H16" s="60"/>
      <c r="I16" s="34" t="s">
        <v>7</v>
      </c>
      <c r="J16" s="9">
        <v>202.8185069443134</v>
      </c>
      <c r="K16" s="10">
        <v>12263.0</v>
      </c>
      <c r="L16" s="20"/>
      <c r="M16" s="34" t="s">
        <v>7</v>
      </c>
      <c r="N16" s="9">
        <v>376.10589120294753</v>
      </c>
      <c r="O16" s="10">
        <v>20741.0</v>
      </c>
      <c r="P16" s="60"/>
      <c r="Q16" s="33" t="s">
        <v>7</v>
      </c>
      <c r="R16" s="9">
        <v>45.06797453708714</v>
      </c>
      <c r="S16" s="10">
        <v>2935.0</v>
      </c>
      <c r="T16" s="20"/>
      <c r="U16" s="34" t="s">
        <v>7</v>
      </c>
      <c r="V16" s="9">
        <v>94.75347222202981</v>
      </c>
      <c r="W16" s="10">
        <v>4902.0</v>
      </c>
    </row>
    <row r="17">
      <c r="A17" s="11" t="s">
        <v>8</v>
      </c>
      <c r="B17" s="12">
        <v>207.54668981433497</v>
      </c>
      <c r="C17" s="13">
        <v>22671.0</v>
      </c>
      <c r="D17" s="20"/>
      <c r="E17" s="24" t="s">
        <v>8</v>
      </c>
      <c r="F17" s="12">
        <v>212.71432870395802</v>
      </c>
      <c r="G17" s="43">
        <v>19851.0</v>
      </c>
      <c r="H17" s="60"/>
      <c r="I17" s="35" t="s">
        <v>8</v>
      </c>
      <c r="J17" s="12">
        <v>160.93527777754207</v>
      </c>
      <c r="K17" s="13">
        <v>17561.0</v>
      </c>
      <c r="L17" s="20"/>
      <c r="M17" s="35" t="s">
        <v>8</v>
      </c>
      <c r="N17" s="12">
        <v>156.34736111092207</v>
      </c>
      <c r="O17" s="13">
        <v>15189.0</v>
      </c>
      <c r="P17" s="60"/>
      <c r="Q17" s="53" t="s">
        <v>8</v>
      </c>
      <c r="R17" s="12">
        <v>41.236284722501296</v>
      </c>
      <c r="S17" s="13">
        <v>4670.0</v>
      </c>
      <c r="T17" s="20"/>
      <c r="U17" s="35" t="s">
        <v>8</v>
      </c>
      <c r="V17" s="12">
        <v>40.24957175921736</v>
      </c>
      <c r="W17" s="13">
        <v>3899.0</v>
      </c>
    </row>
    <row r="18">
      <c r="A18" s="14" t="s">
        <v>9</v>
      </c>
      <c r="B18" s="15">
        <v>438.7361111106002</v>
      </c>
      <c r="C18" s="16">
        <v>37360.0</v>
      </c>
      <c r="D18" s="20"/>
      <c r="E18" s="25" t="s">
        <v>9</v>
      </c>
      <c r="F18" s="15">
        <v>693.9653356483032</v>
      </c>
      <c r="G18" s="46">
        <v>45382.0</v>
      </c>
      <c r="H18" s="60"/>
      <c r="I18" s="48" t="s">
        <v>9</v>
      </c>
      <c r="J18" s="15">
        <v>363.7537847218555</v>
      </c>
      <c r="K18" s="16">
        <v>29824.0</v>
      </c>
      <c r="L18" s="20"/>
      <c r="M18" s="48" t="s">
        <v>9</v>
      </c>
      <c r="N18" s="15">
        <v>532.4532523138696</v>
      </c>
      <c r="O18" s="16">
        <v>35930.0</v>
      </c>
      <c r="P18" s="60"/>
      <c r="Q18" s="36" t="s">
        <v>9</v>
      </c>
      <c r="R18" s="15">
        <v>86.30425925958843</v>
      </c>
      <c r="S18" s="16">
        <v>7605.0</v>
      </c>
      <c r="T18" s="20"/>
      <c r="U18" s="48" t="s">
        <v>9</v>
      </c>
      <c r="V18" s="15">
        <v>135.00304398124717</v>
      </c>
      <c r="W18" s="16">
        <v>8801.0</v>
      </c>
    </row>
    <row r="19">
      <c r="A19" s="17"/>
      <c r="B19" s="17"/>
      <c r="C19" s="61"/>
      <c r="D19" s="4"/>
      <c r="E19" s="4"/>
      <c r="F19" s="4"/>
      <c r="G19" s="4"/>
      <c r="H19" s="60"/>
      <c r="I19" s="17"/>
      <c r="J19" s="17"/>
      <c r="K19" s="61"/>
      <c r="L19" s="4"/>
      <c r="M19" s="4"/>
      <c r="N19" s="4"/>
      <c r="O19" s="4"/>
      <c r="P19" s="60"/>
      <c r="Q19" s="17"/>
      <c r="R19" s="17"/>
      <c r="S19" s="61"/>
      <c r="T19" s="4"/>
      <c r="U19" s="4"/>
      <c r="V19" s="4"/>
      <c r="W19" s="4"/>
    </row>
    <row r="20">
      <c r="A20" s="18" t="s">
        <v>14</v>
      </c>
      <c r="C20" s="19"/>
      <c r="D20" s="4"/>
      <c r="E20" s="4"/>
      <c r="F20" s="4"/>
      <c r="G20" s="4"/>
      <c r="H20" s="60"/>
      <c r="I20" s="21" t="s">
        <v>14</v>
      </c>
      <c r="K20" s="19"/>
      <c r="L20" s="4"/>
      <c r="M20" s="4"/>
      <c r="N20" s="4"/>
      <c r="O20" s="4"/>
      <c r="P20" s="60"/>
      <c r="Q20" s="18" t="s">
        <v>14</v>
      </c>
      <c r="S20" s="19"/>
      <c r="T20" s="4"/>
      <c r="U20" s="4"/>
      <c r="V20" s="4"/>
      <c r="W20" s="4"/>
    </row>
    <row r="21">
      <c r="A21" s="5" t="s">
        <v>1</v>
      </c>
      <c r="B21" s="6" t="s">
        <v>3</v>
      </c>
      <c r="C21" s="7" t="s">
        <v>6</v>
      </c>
      <c r="D21" s="4"/>
      <c r="E21" s="4"/>
      <c r="F21" s="4"/>
      <c r="G21" s="4"/>
      <c r="H21" s="60"/>
      <c r="I21" s="30" t="s">
        <v>1</v>
      </c>
      <c r="J21" s="31" t="s">
        <v>3</v>
      </c>
      <c r="K21" s="32" t="s">
        <v>6</v>
      </c>
      <c r="L21" s="4"/>
      <c r="M21" s="4"/>
      <c r="N21" s="4"/>
      <c r="O21" s="4"/>
      <c r="P21" s="60"/>
      <c r="Q21" s="29" t="s">
        <v>1</v>
      </c>
      <c r="R21" s="31" t="s">
        <v>3</v>
      </c>
      <c r="S21" s="32" t="s">
        <v>6</v>
      </c>
      <c r="T21" s="4"/>
      <c r="U21" s="4"/>
      <c r="V21" s="4"/>
      <c r="W21" s="4"/>
    </row>
    <row r="22">
      <c r="A22" s="8" t="s">
        <v>7</v>
      </c>
      <c r="B22" s="9">
        <v>271.8271874994243</v>
      </c>
      <c r="C22" s="10">
        <v>18321.0</v>
      </c>
      <c r="D22" s="4"/>
      <c r="E22" s="4"/>
      <c r="F22" s="4"/>
      <c r="G22" s="4"/>
      <c r="H22" s="60"/>
      <c r="I22" s="34" t="s">
        <v>7</v>
      </c>
      <c r="J22" s="9">
        <v>237.4033680558059</v>
      </c>
      <c r="K22" s="10">
        <v>14999.0</v>
      </c>
      <c r="L22" s="4"/>
      <c r="M22" s="4"/>
      <c r="N22" s="4"/>
      <c r="O22" s="4"/>
      <c r="P22" s="60"/>
      <c r="Q22" s="33" t="s">
        <v>7</v>
      </c>
      <c r="R22" s="9">
        <v>54.524537036850234</v>
      </c>
      <c r="S22" s="10">
        <v>3833.0</v>
      </c>
      <c r="T22" s="4"/>
      <c r="U22" s="4"/>
      <c r="V22" s="4"/>
      <c r="W22" s="4"/>
    </row>
    <row r="23">
      <c r="A23" s="11" t="s">
        <v>8</v>
      </c>
      <c r="B23" s="12">
        <v>251.62671296270855</v>
      </c>
      <c r="C23" s="13">
        <v>28127.0</v>
      </c>
      <c r="D23" s="4"/>
      <c r="E23" s="4"/>
      <c r="F23" s="4"/>
      <c r="G23" s="4"/>
      <c r="H23" s="60"/>
      <c r="I23" s="35" t="s">
        <v>8</v>
      </c>
      <c r="J23" s="12">
        <v>195.1011805555827</v>
      </c>
      <c r="K23" s="13">
        <v>21937.0</v>
      </c>
      <c r="L23" s="4"/>
      <c r="M23" s="4"/>
      <c r="N23" s="4"/>
      <c r="O23" s="4"/>
      <c r="P23" s="60"/>
      <c r="Q23" s="53" t="s">
        <v>8</v>
      </c>
      <c r="R23" s="12">
        <v>51.95538194463734</v>
      </c>
      <c r="S23" s="13">
        <v>5961.0</v>
      </c>
      <c r="T23" s="4"/>
      <c r="U23" s="4"/>
      <c r="V23" s="4"/>
      <c r="W23" s="4"/>
    </row>
    <row r="24">
      <c r="A24" s="14" t="s">
        <v>9</v>
      </c>
      <c r="B24" s="15">
        <v>523.4539004621329</v>
      </c>
      <c r="C24" s="16">
        <v>46448.0</v>
      </c>
      <c r="D24" s="4"/>
      <c r="E24" s="4"/>
      <c r="F24" s="4"/>
      <c r="G24" s="4"/>
      <c r="H24" s="60"/>
      <c r="I24" s="48" t="s">
        <v>9</v>
      </c>
      <c r="J24" s="15">
        <v>432.5045486113886</v>
      </c>
      <c r="K24" s="16">
        <v>36936.0</v>
      </c>
      <c r="L24" s="4"/>
      <c r="M24" s="4"/>
      <c r="N24" s="4"/>
      <c r="O24" s="4"/>
      <c r="P24" s="60"/>
      <c r="Q24" s="36" t="s">
        <v>9</v>
      </c>
      <c r="R24" s="15">
        <v>106.47991898148757</v>
      </c>
      <c r="S24" s="16">
        <v>9794.0</v>
      </c>
      <c r="T24" s="4"/>
      <c r="U24" s="4"/>
      <c r="V24" s="4"/>
      <c r="W24" s="4"/>
    </row>
  </sheetData>
  <mergeCells count="24">
    <mergeCell ref="Q2:S2"/>
    <mergeCell ref="U2:W2"/>
    <mergeCell ref="A1:G1"/>
    <mergeCell ref="I1:O1"/>
    <mergeCell ref="Q1:W1"/>
    <mergeCell ref="A2:C2"/>
    <mergeCell ref="E2:G2"/>
    <mergeCell ref="I2:K2"/>
    <mergeCell ref="M2:O2"/>
    <mergeCell ref="E14:G14"/>
    <mergeCell ref="I14:K14"/>
    <mergeCell ref="A20:C20"/>
    <mergeCell ref="I20:K20"/>
    <mergeCell ref="M14:O14"/>
    <mergeCell ref="Q14:S14"/>
    <mergeCell ref="Q20:S20"/>
    <mergeCell ref="A8:C8"/>
    <mergeCell ref="E8:G8"/>
    <mergeCell ref="I8:K8"/>
    <mergeCell ref="M8:O8"/>
    <mergeCell ref="Q8:S8"/>
    <mergeCell ref="U8:W8"/>
    <mergeCell ref="A14:C14"/>
    <mergeCell ref="U14:W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4" width="13.38"/>
    <col customWidth="1" min="5" max="6" width="13.5"/>
    <col customWidth="1" min="7" max="7" width="3.5"/>
    <col customWidth="1" min="9" max="9" width="13.38"/>
  </cols>
  <sheetData>
    <row r="1">
      <c r="A1" s="62" t="s">
        <v>24</v>
      </c>
      <c r="B1" s="63"/>
      <c r="C1" s="63"/>
      <c r="D1" s="63"/>
      <c r="E1" s="63"/>
      <c r="F1" s="64"/>
      <c r="H1" s="62" t="s">
        <v>25</v>
      </c>
      <c r="I1" s="63"/>
      <c r="J1" s="63"/>
      <c r="K1" s="63"/>
      <c r="L1" s="63"/>
      <c r="M1" s="64"/>
    </row>
    <row r="2">
      <c r="A2" s="65" t="s">
        <v>1</v>
      </c>
      <c r="B2" s="6" t="s">
        <v>3</v>
      </c>
      <c r="C2" s="6" t="s">
        <v>4</v>
      </c>
      <c r="D2" s="6" t="s">
        <v>5</v>
      </c>
      <c r="E2" s="6" t="s">
        <v>6</v>
      </c>
      <c r="F2" s="66"/>
      <c r="H2" s="67" t="s">
        <v>1</v>
      </c>
      <c r="I2" s="31" t="s">
        <v>3</v>
      </c>
      <c r="J2" s="31" t="s">
        <v>4</v>
      </c>
      <c r="K2" s="31" t="s">
        <v>5</v>
      </c>
      <c r="L2" s="31" t="s">
        <v>6</v>
      </c>
      <c r="M2" s="66"/>
    </row>
    <row r="3">
      <c r="A3" s="68" t="s">
        <v>7</v>
      </c>
      <c r="B3" s="9">
        <v>2448.6432175916125</v>
      </c>
      <c r="C3" s="9">
        <v>4.633935185185692</v>
      </c>
      <c r="D3" s="9">
        <v>-0.08820601851766696</v>
      </c>
      <c r="E3" s="41">
        <v>141580.0</v>
      </c>
      <c r="F3" s="66"/>
      <c r="H3" s="69" t="s">
        <v>7</v>
      </c>
      <c r="I3" s="9">
        <v>2054.4975115732595</v>
      </c>
      <c r="J3" s="9">
        <v>1.0362615740741603</v>
      </c>
      <c r="K3" s="9">
        <v>1.1574069503694773E-5</v>
      </c>
      <c r="L3" s="41">
        <v>116564.0</v>
      </c>
      <c r="M3" s="66"/>
    </row>
    <row r="4">
      <c r="A4" s="70" t="s">
        <v>8</v>
      </c>
      <c r="B4" s="12">
        <v>1554.9894444450038</v>
      </c>
      <c r="C4" s="12">
        <v>0.919120370374003</v>
      </c>
      <c r="D4" s="12">
        <v>-0.08964120371092577</v>
      </c>
      <c r="E4" s="43">
        <v>162398.0</v>
      </c>
      <c r="F4" s="66"/>
      <c r="H4" s="71" t="s">
        <v>8</v>
      </c>
      <c r="I4" s="12">
        <v>1192.52509259183</v>
      </c>
      <c r="J4" s="12">
        <v>0.8990509259310784</v>
      </c>
      <c r="K4" s="12">
        <v>1.1574069503694773E-5</v>
      </c>
      <c r="L4" s="43">
        <v>125859.0</v>
      </c>
      <c r="M4" s="66"/>
    </row>
    <row r="5">
      <c r="A5" s="72" t="s">
        <v>9</v>
      </c>
      <c r="B5" s="73">
        <v>4003.6326620366162</v>
      </c>
      <c r="C5" s="73">
        <v>4.633935185185692</v>
      </c>
      <c r="D5" s="73">
        <v>-0.08964120371092577</v>
      </c>
      <c r="E5" s="74">
        <v>303978.0</v>
      </c>
      <c r="F5" s="66"/>
      <c r="H5" s="75" t="s">
        <v>9</v>
      </c>
      <c r="I5" s="73">
        <v>3247.0226041650894</v>
      </c>
      <c r="J5" s="73">
        <v>1.0362615740741603</v>
      </c>
      <c r="K5" s="73">
        <v>1.1574069503694773E-5</v>
      </c>
      <c r="L5" s="74">
        <v>242423.0</v>
      </c>
      <c r="M5" s="66"/>
    </row>
    <row r="6">
      <c r="A6" s="76"/>
      <c r="B6" s="4"/>
      <c r="C6" s="4"/>
      <c r="D6" s="4"/>
      <c r="E6" s="4"/>
      <c r="F6" s="66"/>
      <c r="H6" s="76"/>
      <c r="I6" s="4"/>
      <c r="J6" s="4"/>
      <c r="K6" s="4"/>
      <c r="L6" s="4"/>
      <c r="M6" s="66"/>
    </row>
    <row r="7">
      <c r="A7" s="65" t="s">
        <v>1</v>
      </c>
      <c r="B7" s="22" t="s">
        <v>17</v>
      </c>
      <c r="C7" s="6" t="s">
        <v>3</v>
      </c>
      <c r="D7" s="6" t="s">
        <v>4</v>
      </c>
      <c r="E7" s="6" t="s">
        <v>5</v>
      </c>
      <c r="F7" s="77" t="s">
        <v>6</v>
      </c>
      <c r="H7" s="67" t="s">
        <v>1</v>
      </c>
      <c r="I7" s="30" t="s">
        <v>17</v>
      </c>
      <c r="J7" s="31" t="s">
        <v>3</v>
      </c>
      <c r="K7" s="31" t="s">
        <v>4</v>
      </c>
      <c r="L7" s="31" t="s">
        <v>5</v>
      </c>
      <c r="M7" s="78" t="s">
        <v>6</v>
      </c>
    </row>
    <row r="8">
      <c r="A8" s="69" t="s">
        <v>7</v>
      </c>
      <c r="B8" s="34" t="s">
        <v>18</v>
      </c>
      <c r="C8" s="9">
        <v>1386.413784720593</v>
      </c>
      <c r="D8" s="9">
        <v>1.022881944445544</v>
      </c>
      <c r="E8" s="41">
        <v>1.1574069503694773E-5</v>
      </c>
      <c r="F8" s="79">
        <v>81176.0</v>
      </c>
      <c r="H8" s="69" t="s">
        <v>7</v>
      </c>
      <c r="I8" s="34" t="s">
        <v>18</v>
      </c>
      <c r="J8" s="9">
        <v>1181.4073958340741</v>
      </c>
      <c r="K8" s="9">
        <v>1.0321990740703768</v>
      </c>
      <c r="L8" s="41">
        <v>1.1574069503694773E-5</v>
      </c>
      <c r="M8" s="79">
        <v>68599.0</v>
      </c>
    </row>
    <row r="9">
      <c r="A9" s="68"/>
      <c r="B9" s="34" t="s">
        <v>19</v>
      </c>
      <c r="C9" s="9">
        <v>495.8673842591088</v>
      </c>
      <c r="D9" s="9">
        <v>4.633935185185692</v>
      </c>
      <c r="E9" s="41">
        <v>2.314814628334716E-5</v>
      </c>
      <c r="F9" s="79">
        <v>14752.0</v>
      </c>
      <c r="H9" s="68"/>
      <c r="I9" s="34" t="s">
        <v>19</v>
      </c>
      <c r="J9" s="9">
        <v>418.1831134256063</v>
      </c>
      <c r="K9" s="9">
        <v>1.0362615740741603</v>
      </c>
      <c r="L9" s="41">
        <v>1.1574069503694773E-5</v>
      </c>
      <c r="M9" s="79">
        <v>12155.0</v>
      </c>
    </row>
    <row r="10">
      <c r="A10" s="68"/>
      <c r="B10" s="34" t="s">
        <v>20</v>
      </c>
      <c r="C10" s="9">
        <v>566.3620486119107</v>
      </c>
      <c r="D10" s="9">
        <v>0.2583333333313931</v>
      </c>
      <c r="E10" s="41">
        <v>-0.08820601851766696</v>
      </c>
      <c r="F10" s="79">
        <v>45652.0</v>
      </c>
      <c r="H10" s="68"/>
      <c r="I10" s="34" t="s">
        <v>20</v>
      </c>
      <c r="J10" s="9">
        <v>454.90700231357914</v>
      </c>
      <c r="K10" s="9">
        <v>0.24482638888730435</v>
      </c>
      <c r="L10" s="41">
        <v>1.1574076779652387E-5</v>
      </c>
      <c r="M10" s="79">
        <v>35810.0</v>
      </c>
    </row>
    <row r="11">
      <c r="A11" s="68" t="s">
        <v>8</v>
      </c>
      <c r="B11" s="34" t="s">
        <v>18</v>
      </c>
      <c r="C11" s="9">
        <v>1165.0150578708344</v>
      </c>
      <c r="D11" s="9">
        <v>0.919120370374003</v>
      </c>
      <c r="E11" s="9">
        <v>1.1574069503694773E-5</v>
      </c>
      <c r="F11" s="79">
        <v>115969.0</v>
      </c>
      <c r="H11" s="68" t="s">
        <v>8</v>
      </c>
      <c r="I11" s="34" t="s">
        <v>18</v>
      </c>
      <c r="J11" s="9">
        <v>911.3434259253481</v>
      </c>
      <c r="K11" s="9">
        <v>0.8990509259310784</v>
      </c>
      <c r="L11" s="9">
        <v>1.1574069503694773E-5</v>
      </c>
      <c r="M11" s="79">
        <v>91748.0</v>
      </c>
    </row>
    <row r="12">
      <c r="A12" s="70"/>
      <c r="B12" s="35" t="s">
        <v>20</v>
      </c>
      <c r="C12" s="12">
        <v>389.97438657416933</v>
      </c>
      <c r="D12" s="12">
        <v>0.2265625</v>
      </c>
      <c r="E12" s="12">
        <v>-0.08964120371092577</v>
      </c>
      <c r="F12" s="80">
        <v>46429.0</v>
      </c>
      <c r="H12" s="70"/>
      <c r="I12" s="35" t="s">
        <v>20</v>
      </c>
      <c r="J12" s="12">
        <v>281.18166666648176</v>
      </c>
      <c r="K12" s="12">
        <v>0.2410185185217415</v>
      </c>
      <c r="L12" s="12">
        <v>1.1574069503694773E-5</v>
      </c>
      <c r="M12" s="80">
        <v>34111.0</v>
      </c>
    </row>
    <row r="13">
      <c r="A13" s="81" t="s">
        <v>9</v>
      </c>
      <c r="B13" s="82"/>
      <c r="C13" s="83">
        <v>4003.6326620366162</v>
      </c>
      <c r="D13" s="83">
        <v>4.633935185185692</v>
      </c>
      <c r="E13" s="83">
        <v>-0.08964120371092577</v>
      </c>
      <c r="F13" s="84">
        <v>303978.0</v>
      </c>
      <c r="H13" s="85" t="s">
        <v>9</v>
      </c>
      <c r="I13" s="82"/>
      <c r="J13" s="83">
        <v>3247.0226041650894</v>
      </c>
      <c r="K13" s="83">
        <v>1.0362615740741603</v>
      </c>
      <c r="L13" s="83">
        <v>1.1574069503694773E-5</v>
      </c>
      <c r="M13" s="84">
        <v>242423.0</v>
      </c>
    </row>
    <row r="15">
      <c r="H15" s="62" t="s">
        <v>26</v>
      </c>
      <c r="I15" s="63"/>
      <c r="J15" s="63"/>
      <c r="K15" s="63"/>
      <c r="L15" s="63"/>
      <c r="M15" s="64"/>
    </row>
    <row r="16">
      <c r="H16" s="67" t="s">
        <v>1</v>
      </c>
      <c r="I16" s="31" t="s">
        <v>3</v>
      </c>
      <c r="J16" s="31" t="s">
        <v>4</v>
      </c>
      <c r="K16" s="31" t="s">
        <v>5</v>
      </c>
      <c r="L16" s="31" t="s">
        <v>6</v>
      </c>
      <c r="M16" s="66"/>
    </row>
    <row r="17">
      <c r="H17" s="69" t="s">
        <v>7</v>
      </c>
      <c r="I17" s="9">
        <v>494.00611111151375</v>
      </c>
      <c r="J17" s="9">
        <v>1.0192939814878628</v>
      </c>
      <c r="K17" s="9">
        <v>1.1574069503694773E-5</v>
      </c>
      <c r="L17" s="41">
        <v>28448.0</v>
      </c>
      <c r="M17" s="66"/>
    </row>
    <row r="18">
      <c r="H18" s="71" t="s">
        <v>8</v>
      </c>
      <c r="I18" s="12">
        <v>310.96498842618166</v>
      </c>
      <c r="J18" s="12">
        <v>0.5206365740741603</v>
      </c>
      <c r="K18" s="12">
        <v>1.1574069503694773E-5</v>
      </c>
      <c r="L18" s="43">
        <v>33384.0</v>
      </c>
      <c r="M18" s="66"/>
    </row>
    <row r="19">
      <c r="H19" s="75" t="s">
        <v>9</v>
      </c>
      <c r="I19" s="73">
        <v>804.9710995376954</v>
      </c>
      <c r="J19" s="73">
        <v>1.0192939814878628</v>
      </c>
      <c r="K19" s="73">
        <v>1.1574069503694773E-5</v>
      </c>
      <c r="L19" s="74">
        <v>61832.0</v>
      </c>
      <c r="M19" s="66"/>
    </row>
    <row r="20">
      <c r="H20" s="76"/>
      <c r="I20" s="4"/>
      <c r="J20" s="4"/>
      <c r="K20" s="4"/>
      <c r="L20" s="4"/>
      <c r="M20" s="66"/>
    </row>
    <row r="21">
      <c r="H21" s="67" t="s">
        <v>1</v>
      </c>
      <c r="I21" s="30" t="s">
        <v>17</v>
      </c>
      <c r="J21" s="31" t="s">
        <v>3</v>
      </c>
      <c r="K21" s="31" t="s">
        <v>4</v>
      </c>
      <c r="L21" s="31" t="s">
        <v>5</v>
      </c>
      <c r="M21" s="77" t="s">
        <v>6</v>
      </c>
    </row>
    <row r="22">
      <c r="H22" s="69" t="s">
        <v>7</v>
      </c>
      <c r="I22" s="34" t="s">
        <v>18</v>
      </c>
      <c r="J22" s="9">
        <v>273.22627314794954</v>
      </c>
      <c r="K22" s="9">
        <v>1.0149421296300716</v>
      </c>
      <c r="L22" s="41">
        <v>1.1574069503694773E-5</v>
      </c>
      <c r="M22" s="79">
        <v>16357.0</v>
      </c>
    </row>
    <row r="23">
      <c r="H23" s="68"/>
      <c r="I23" s="34" t="s">
        <v>19</v>
      </c>
      <c r="J23" s="9">
        <v>103.73548611122533</v>
      </c>
      <c r="K23" s="9">
        <v>1.0192939814878628</v>
      </c>
      <c r="L23" s="41">
        <v>4.6296299842651933E-5</v>
      </c>
      <c r="M23" s="79">
        <v>2955.0</v>
      </c>
    </row>
    <row r="24">
      <c r="H24" s="68"/>
      <c r="I24" s="34" t="s">
        <v>20</v>
      </c>
      <c r="J24" s="9">
        <v>117.04435185233888</v>
      </c>
      <c r="K24" s="9">
        <v>0.25339120370335877</v>
      </c>
      <c r="L24" s="41">
        <v>1.1574069503694773E-5</v>
      </c>
      <c r="M24" s="79">
        <v>9136.0</v>
      </c>
    </row>
    <row r="25">
      <c r="H25" s="68" t="s">
        <v>8</v>
      </c>
      <c r="I25" s="34" t="s">
        <v>18</v>
      </c>
      <c r="J25" s="9">
        <v>232.88553240786132</v>
      </c>
      <c r="K25" s="9">
        <v>0.5206365740741603</v>
      </c>
      <c r="L25" s="9">
        <v>1.1574069503694773E-5</v>
      </c>
      <c r="M25" s="79">
        <v>24029.0</v>
      </c>
    </row>
    <row r="26">
      <c r="H26" s="70"/>
      <c r="I26" s="35" t="s">
        <v>20</v>
      </c>
      <c r="J26" s="12">
        <v>78.07945601832034</v>
      </c>
      <c r="K26" s="12">
        <v>0.2290972222253913</v>
      </c>
      <c r="L26" s="12">
        <v>1.1574076779652387E-5</v>
      </c>
      <c r="M26" s="80">
        <v>9355.0</v>
      </c>
    </row>
    <row r="27">
      <c r="H27" s="85" t="s">
        <v>9</v>
      </c>
      <c r="I27" s="82"/>
      <c r="J27" s="83">
        <v>804.9710995376954</v>
      </c>
      <c r="K27" s="83">
        <v>1.0192939814878628</v>
      </c>
      <c r="L27" s="83">
        <v>1.1574069503694773E-5</v>
      </c>
      <c r="M27" s="84">
        <v>61832.0</v>
      </c>
    </row>
  </sheetData>
  <mergeCells count="3">
    <mergeCell ref="A1:F1"/>
    <mergeCell ref="H1:M1"/>
    <mergeCell ref="H15:M15"/>
  </mergeCells>
  <drawing r:id="rId1"/>
</worksheet>
</file>