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WO Bike Types" sheetId="1" r:id="rId4"/>
    <sheet state="visible" name="SUMMARY-W Bike Types" sheetId="2" r:id="rId5"/>
    <sheet state="visible" name="202207-divvy-tripdata-1-Day Mem" sheetId="3" r:id="rId6"/>
    <sheet state="visible" name="202207-divvy-tripdata-2-Day Mem" sheetId="4" r:id="rId7"/>
    <sheet state="visible" name="202207-divvy-tripdata-3-Day Mem" sheetId="5" r:id="rId8"/>
    <sheet state="visible" name="202207-divvy-tripdata-Day Membe" sheetId="6" r:id="rId9"/>
    <sheet state="visible" name="202207-divvy-tripdata-Overall" sheetId="7" r:id="rId10"/>
  </sheets>
  <definedNames/>
  <calcPr/>
</workbook>
</file>

<file path=xl/sharedStrings.xml><?xml version="1.0" encoding="utf-8"?>
<sst xmlns="http://schemas.openxmlformats.org/spreadsheetml/2006/main" count="672" uniqueCount="27">
  <si>
    <t>OVERALL (SUNDAY - SATURDAY)</t>
  </si>
  <si>
    <t>member_casual</t>
  </si>
  <si>
    <t>AVERAGE ride_length</t>
  </si>
  <si>
    <t>SUM ride_length</t>
  </si>
  <si>
    <t>MAX ride_length</t>
  </si>
  <si>
    <t>MIN ride_length</t>
  </si>
  <si>
    <t>Number of Rides</t>
  </si>
  <si>
    <t>casual</t>
  </si>
  <si>
    <t>member</t>
  </si>
  <si>
    <t>Grand Total</t>
  </si>
  <si>
    <t>SUNDAY</t>
  </si>
  <si>
    <t>TUESDAY</t>
  </si>
  <si>
    <t>THURSDAY</t>
  </si>
  <si>
    <t>MONDAY</t>
  </si>
  <si>
    <t>WEDNESDAY</t>
  </si>
  <si>
    <t>FRIDAY</t>
  </si>
  <si>
    <t>SATURDAY</t>
  </si>
  <si>
    <t>rideable_type</t>
  </si>
  <si>
    <t>classic_bike</t>
  </si>
  <si>
    <t>docked_bike</t>
  </si>
  <si>
    <t>electric_bike</t>
  </si>
  <si>
    <t>Analysis-202207-divvy-tripdata-1</t>
  </si>
  <si>
    <t>Analysis-202207-divvy-tripdata-2</t>
  </si>
  <si>
    <t>Analysis-202207-divvy-tripdata-3</t>
  </si>
  <si>
    <t>202207-divvy-tripdata -1</t>
  </si>
  <si>
    <t>202207-divvy-tripdata -2</t>
  </si>
  <si>
    <t>202207-divvy-tripdata 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</si>
</sst>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color theme="1"/>
      <name val="Arial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ck">
        <color rgb="FF8093B3"/>
      </top>
    </border>
    <border>
      <right style="thin">
        <color rgb="FF000000"/>
      </right>
      <top style="thick">
        <color rgb="FF8093B3"/>
      </top>
    </border>
    <border>
      <left style="thin">
        <color rgb="FFFFFFFF"/>
      </left>
    </border>
    <border>
      <left style="thin">
        <color rgb="FFFFFFFF"/>
      </left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8093B3"/>
      </bottom>
    </border>
    <border>
      <right style="thick">
        <color rgb="FF000000"/>
      </right>
    </border>
    <border>
      <left style="thick">
        <color rgb="FF000000"/>
      </left>
      <right style="thin">
        <color rgb="FFFFFFFF"/>
      </right>
    </border>
    <border>
      <top style="thick">
        <color rgb="FF8093B3"/>
      </top>
    </border>
    <border>
      <left style="thick">
        <color rgb="FF000000"/>
      </left>
      <right style="thin">
        <color rgb="FFFFFFFF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  <bottom style="thick">
        <color rgb="FF8093B3"/>
      </bottom>
    </border>
    <border>
      <right style="thick">
        <color rgb="FF000000"/>
      </right>
      <top style="thick">
        <color rgb="FF8093B3"/>
      </top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4" numFmtId="0" xfId="0" applyAlignment="1" applyBorder="1" applyFill="1" applyFont="1">
      <alignment vertical="bottom"/>
    </xf>
    <xf borderId="5" fillId="3" fontId="5" numFmtId="0" xfId="0" applyAlignment="1" applyBorder="1" applyFill="1" applyFont="1">
      <alignment vertical="bottom"/>
    </xf>
    <xf borderId="6" fillId="3" fontId="5" numFmtId="0" xfId="0" applyAlignment="1" applyBorder="1" applyFont="1">
      <alignment vertical="bottom"/>
    </xf>
    <xf borderId="7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vertical="bottom"/>
    </xf>
    <xf borderId="10" fillId="5" fontId="3" numFmtId="46" xfId="0" applyAlignment="1" applyBorder="1" applyFont="1" applyNumberFormat="1">
      <alignment horizontal="center" vertical="bottom"/>
    </xf>
    <xf borderId="11" fillId="5" fontId="3" numFmtId="3" xfId="0" applyAlignment="1" applyBorder="1" applyFont="1" applyNumberFormat="1">
      <alignment horizontal="center" vertical="bottom"/>
    </xf>
    <xf borderId="12" fillId="2" fontId="6" numFmtId="0" xfId="0" applyAlignment="1" applyBorder="1" applyFont="1">
      <alignment vertical="bottom"/>
    </xf>
    <xf borderId="13" fillId="2" fontId="6" numFmtId="46" xfId="0" applyAlignment="1" applyBorder="1" applyFont="1" applyNumberFormat="1">
      <alignment horizontal="center" vertical="bottom"/>
    </xf>
    <xf borderId="14" fillId="2" fontId="6" numFmtId="3" xfId="0" applyAlignment="1" applyBorder="1" applyFont="1" applyNumberFormat="1">
      <alignment horizontal="center" vertical="bottom"/>
    </xf>
    <xf borderId="13" fillId="0" fontId="3" numFmtId="0" xfId="0" applyAlignment="1" applyBorder="1" applyFont="1">
      <alignment vertical="bottom"/>
    </xf>
    <xf borderId="15" fillId="0" fontId="6" numFmtId="0" xfId="0" applyAlignment="1" applyBorder="1" applyFont="1">
      <alignment horizontal="center" vertical="bottom"/>
    </xf>
    <xf borderId="8" fillId="0" fontId="2" numFmtId="0" xfId="0" applyBorder="1" applyFont="1"/>
    <xf borderId="8" fillId="0" fontId="3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5" fillId="2" fontId="4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17" fillId="4" fontId="3" numFmtId="0" xfId="0" applyAlignment="1" applyBorder="1" applyFont="1">
      <alignment vertical="bottom"/>
    </xf>
    <xf borderId="13" fillId="2" fontId="6" numFmtId="0" xfId="0" applyAlignment="1" applyBorder="1" applyFont="1">
      <alignment vertical="bottom"/>
    </xf>
    <xf borderId="0" fillId="5" fontId="3" numFmtId="46" xfId="0" applyAlignment="1" applyFont="1" applyNumberFormat="1">
      <alignment horizontal="center" readingOrder="0" vertical="bottom"/>
    </xf>
    <xf borderId="0" fillId="0" fontId="3" numFmtId="3" xfId="0" applyAlignment="1" applyFont="1" applyNumberFormat="1">
      <alignment vertical="bottom"/>
    </xf>
    <xf borderId="8" fillId="5" fontId="3" numFmtId="3" xfId="0" applyAlignment="1" applyBorder="1" applyFont="1" applyNumberFormat="1">
      <alignment horizontal="center" readingOrder="0" vertical="bottom"/>
    </xf>
    <xf borderId="4" fillId="2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6" fillId="4" fontId="3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vertical="bottom"/>
    </xf>
    <xf borderId="12" fillId="2" fontId="6" numFmtId="0" xfId="0" applyAlignment="1" applyBorder="1" applyFont="1">
      <alignment horizontal="center" vertical="bottom"/>
    </xf>
    <xf borderId="13" fillId="2" fontId="3" numFmtId="0" xfId="0" applyAlignment="1" applyBorder="1" applyFont="1">
      <alignment vertical="bottom"/>
    </xf>
    <xf borderId="18" fillId="0" fontId="6" numFmtId="0" xfId="0" applyAlignment="1" applyBorder="1" applyFont="1">
      <alignment horizontal="center" vertical="bottom"/>
    </xf>
    <xf borderId="19" fillId="0" fontId="2" numFmtId="0" xfId="0" applyBorder="1" applyFont="1"/>
    <xf borderId="20" fillId="0" fontId="2" numFmtId="0" xfId="0" applyBorder="1" applyFont="1"/>
    <xf borderId="0" fillId="5" fontId="3" numFmtId="3" xfId="0" applyAlignment="1" applyFont="1" applyNumberFormat="1">
      <alignment horizontal="center" vertical="bottom"/>
    </xf>
    <xf borderId="8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vertical="bottom"/>
    </xf>
    <xf borderId="11" fillId="5" fontId="3" numFmtId="46" xfId="0" applyAlignment="1" applyBorder="1" applyFont="1" applyNumberFormat="1">
      <alignment horizontal="center" vertical="bottom"/>
    </xf>
    <xf borderId="10" fillId="5" fontId="3" numFmtId="3" xfId="0" applyAlignment="1" applyBorder="1" applyFont="1" applyNumberFormat="1">
      <alignment horizontal="center" readingOrder="0" vertical="bottom"/>
    </xf>
    <xf borderId="13" fillId="2" fontId="6" numFmtId="3" xfId="0" applyAlignment="1" applyBorder="1" applyFont="1" applyNumberFormat="1">
      <alignment horizontal="center" vertical="bottom"/>
    </xf>
    <xf borderId="14" fillId="2" fontId="6" numFmtId="46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21" fillId="5" fontId="3" numFmtId="3" xfId="0" applyAlignment="1" applyBorder="1" applyFont="1" applyNumberFormat="1">
      <alignment horizontal="center" vertical="bottom"/>
    </xf>
    <xf borderId="22" fillId="5" fontId="3" numFmtId="46" xfId="0" applyAlignment="1" applyBorder="1" applyFont="1" applyNumberFormat="1">
      <alignment horizontal="center" vertical="bottom"/>
    </xf>
    <xf borderId="8" fillId="0" fontId="3" numFmtId="3" xfId="0" applyAlignment="1" applyBorder="1" applyFont="1" applyNumberFormat="1">
      <alignment horizontal="center" vertical="bottom"/>
    </xf>
    <xf borderId="23" fillId="5" fontId="3" numFmtId="3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horizontal="center" vertical="bottom"/>
    </xf>
    <xf borderId="24" fillId="5" fontId="3" numFmtId="3" xfId="0" applyAlignment="1" applyBorder="1" applyFont="1" applyNumberFormat="1">
      <alignment horizontal="center" vertical="bottom"/>
    </xf>
    <xf borderId="13" fillId="2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0" fontId="3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25" fillId="6" fontId="7" numFmtId="0" xfId="0" applyBorder="1" applyFill="1" applyFont="1"/>
    <xf borderId="21" fillId="5" fontId="3" numFmtId="46" xfId="0" applyAlignment="1" applyBorder="1" applyFont="1" applyNumberFormat="1">
      <alignment horizontal="center" vertical="bottom"/>
    </xf>
    <xf borderId="22" fillId="5" fontId="3" numFmtId="3" xfId="0" applyAlignment="1" applyBorder="1" applyFont="1" applyNumberFormat="1">
      <alignment horizontal="center" vertical="bottom"/>
    </xf>
    <xf borderId="24" fillId="5" fontId="3" numFmtId="46" xfId="0" applyAlignment="1" applyBorder="1" applyFont="1" applyNumberFormat="1">
      <alignment horizontal="center" vertical="bottom"/>
    </xf>
    <xf borderId="13" fillId="0" fontId="3" numFmtId="3" xfId="0" applyAlignment="1" applyBorder="1" applyFont="1" applyNumberFormat="1">
      <alignment vertical="bottom"/>
    </xf>
    <xf borderId="26" fillId="0" fontId="6" numFmtId="0" xfId="0" applyAlignment="1" applyBorder="1" applyFont="1">
      <alignment horizontal="center" readingOrder="0" vertical="bottom"/>
    </xf>
    <xf borderId="27" fillId="0" fontId="2" numFmtId="0" xfId="0" applyBorder="1" applyFont="1"/>
    <xf borderId="28" fillId="0" fontId="2" numFmtId="0" xfId="0" applyBorder="1" applyFont="1"/>
    <xf borderId="29" fillId="2" fontId="4" numFmtId="0" xfId="0" applyAlignment="1" applyBorder="1" applyFont="1">
      <alignment vertical="bottom"/>
    </xf>
    <xf borderId="30" fillId="0" fontId="3" numFmtId="0" xfId="0" applyAlignment="1" applyBorder="1" applyFont="1">
      <alignment vertical="bottom"/>
    </xf>
    <xf borderId="29" fillId="2" fontId="4" numFmtId="0" xfId="0" applyAlignment="1" applyBorder="1" applyFont="1">
      <alignment horizontal="center" vertical="bottom"/>
    </xf>
    <xf borderId="31" fillId="4" fontId="3" numFmtId="0" xfId="0" applyAlignment="1" applyBorder="1" applyFont="1">
      <alignment vertical="bottom"/>
    </xf>
    <xf borderId="32" fillId="5" fontId="3" numFmtId="46" xfId="0" applyAlignment="1" applyBorder="1" applyFont="1" applyNumberFormat="1">
      <alignment horizontal="center" vertical="bottom"/>
    </xf>
    <xf borderId="32" fillId="5" fontId="3" numFmtId="3" xfId="0" applyAlignment="1" applyBorder="1" applyFont="1" applyNumberFormat="1">
      <alignment horizontal="center" vertical="bottom"/>
    </xf>
    <xf borderId="31" fillId="4" fontId="3" numFmtId="0" xfId="0" applyAlignment="1" applyBorder="1" applyFont="1">
      <alignment horizontal="center" vertical="bottom"/>
    </xf>
    <xf borderId="33" fillId="4" fontId="3" numFmtId="0" xfId="0" applyAlignment="1" applyBorder="1" applyFont="1">
      <alignment vertical="bottom"/>
    </xf>
    <xf borderId="33" fillId="4" fontId="3" numFmtId="0" xfId="0" applyAlignment="1" applyBorder="1" applyFont="1">
      <alignment horizontal="center" vertical="bottom"/>
    </xf>
    <xf borderId="34" fillId="2" fontId="6" numFmtId="0" xfId="0" applyAlignment="1" applyBorder="1" applyFont="1">
      <alignment vertical="bottom"/>
    </xf>
    <xf borderId="0" fillId="2" fontId="6" numFmtId="46" xfId="0" applyAlignment="1" applyFont="1" applyNumberForma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34" fillId="2" fontId="6" numFmtId="0" xfId="0" applyAlignment="1" applyBorder="1" applyFont="1">
      <alignment horizontal="center" vertical="bottom"/>
    </xf>
    <xf borderId="34" fillId="0" fontId="3" numFmtId="0" xfId="0" applyAlignment="1" applyBorder="1" applyFont="1">
      <alignment vertical="bottom"/>
    </xf>
    <xf borderId="35" fillId="3" fontId="5" numFmtId="0" xfId="0" applyAlignment="1" applyBorder="1" applyFont="1">
      <alignment vertical="bottom"/>
    </xf>
    <xf borderId="35" fillId="3" fontId="5" numFmtId="0" xfId="0" applyAlignment="1" applyBorder="1" applyFont="1">
      <alignment horizontal="center" vertical="bottom"/>
    </xf>
    <xf borderId="36" fillId="5" fontId="3" numFmtId="3" xfId="0" applyAlignment="1" applyBorder="1" applyFont="1" applyNumberFormat="1">
      <alignment horizontal="center" vertical="bottom"/>
    </xf>
    <xf borderId="23" fillId="5" fontId="3" numFmtId="46" xfId="0" applyAlignment="1" applyBorder="1" applyFont="1" applyNumberFormat="1">
      <alignment horizontal="center" vertical="bottom"/>
    </xf>
    <xf borderId="30" fillId="5" fontId="3" numFmtId="3" xfId="0" applyAlignment="1" applyBorder="1" applyFont="1" applyNumberFormat="1">
      <alignment horizontal="center" vertical="bottom"/>
    </xf>
    <xf borderId="37" fillId="5" fontId="3" numFmtId="3" xfId="0" applyAlignment="1" applyBorder="1" applyFont="1" applyNumberFormat="1">
      <alignment horizontal="center" vertical="bottom"/>
    </xf>
    <xf borderId="38" fillId="2" fontId="6" numFmtId="0" xfId="0" applyAlignment="1" applyBorder="1" applyFont="1">
      <alignment vertical="bottom"/>
    </xf>
    <xf borderId="39" fillId="2" fontId="3" numFmtId="0" xfId="0" applyAlignment="1" applyBorder="1" applyFont="1">
      <alignment vertical="bottom"/>
    </xf>
    <xf borderId="39" fillId="2" fontId="6" numFmtId="46" xfId="0" applyAlignment="1" applyBorder="1" applyFont="1" applyNumberFormat="1">
      <alignment horizontal="center" vertical="bottom"/>
    </xf>
    <xf borderId="40" fillId="2" fontId="6" numFmtId="3" xfId="0" applyAlignment="1" applyBorder="1" applyFont="1" applyNumberFormat="1">
      <alignment horizontal="center" vertical="bottom"/>
    </xf>
    <xf borderId="38" fillId="2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</row>
    <row r="3">
      <c r="A3" s="8" t="s">
        <v>7</v>
      </c>
      <c r="B3" s="9">
        <f t="shared" ref="B3:B5" si="1">C3/F3</f>
        <v>0.01749247406</v>
      </c>
      <c r="C3" s="9">
        <f>'202207-divvy-tripdata-Overall'!B3+'202207-divvy-tripdata-Overall'!I3+'202207-divvy-tripdata-Overall'!I17</f>
        <v>5355.933171</v>
      </c>
      <c r="D3" s="9">
        <f>'202207-divvy-tripdata-Overall'!C3</f>
        <v>7.505011574</v>
      </c>
      <c r="E3" s="9">
        <f>'202207-divvy-tripdata-Overall'!D3</f>
        <v>-0.01454861111</v>
      </c>
      <c r="F3" s="10">
        <f>'202207-divvy-tripdata-Overall'!E3+'202207-divvy-tripdata-Overall'!L3+'202207-divvy-tripdata-Overall'!L17</f>
        <v>306185</v>
      </c>
      <c r="G3" s="4"/>
      <c r="H3" s="4"/>
      <c r="I3" s="4"/>
      <c r="J3" s="4"/>
      <c r="K3" s="4"/>
      <c r="L3" s="4"/>
      <c r="M3" s="4"/>
      <c r="N3" s="4"/>
    </row>
    <row r="4">
      <c r="A4" s="11" t="s">
        <v>8</v>
      </c>
      <c r="B4" s="12">
        <f t="shared" si="1"/>
        <v>0.009375265079</v>
      </c>
      <c r="C4" s="12">
        <f>'202207-divvy-tripdata-Overall'!B4+'202207-divvy-tripdata-Overall'!I4+'202207-divvy-tripdata-Overall'!I18</f>
        <v>3043.923565</v>
      </c>
      <c r="D4" s="12">
        <f>'202207-divvy-tripdata-Overall'!J4</f>
        <v>1.025486111</v>
      </c>
      <c r="E4" s="12">
        <f>'202207-divvy-tripdata-Overall'!K4</f>
        <v>-0.006608796291</v>
      </c>
      <c r="F4" s="13">
        <f>'202207-divvy-tripdata-Overall'!E4+'202207-divvy-tripdata-Overall'!L4+'202207-divvy-tripdata-Overall'!L18</f>
        <v>324676</v>
      </c>
      <c r="G4" s="4"/>
      <c r="H4" s="4"/>
      <c r="I4" s="4"/>
      <c r="J4" s="4"/>
      <c r="K4" s="4"/>
      <c r="L4" s="4"/>
      <c r="M4" s="4"/>
      <c r="N4" s="4"/>
    </row>
    <row r="5">
      <c r="A5" s="14" t="s">
        <v>9</v>
      </c>
      <c r="B5" s="15">
        <f t="shared" si="1"/>
        <v>0.01331490889</v>
      </c>
      <c r="C5" s="15">
        <f>SUM(C3:C4)</f>
        <v>8399.856736</v>
      </c>
      <c r="D5" s="15">
        <f>MAX(D3:D4)</f>
        <v>7.505011574</v>
      </c>
      <c r="E5" s="15">
        <f>MIN(E3:E4)</f>
        <v>-0.01454861111</v>
      </c>
      <c r="F5" s="16">
        <f>SUM(F3:F4)</f>
        <v>630861</v>
      </c>
      <c r="G5" s="4"/>
      <c r="H5" s="4"/>
      <c r="I5" s="4"/>
      <c r="J5" s="4"/>
      <c r="K5" s="4"/>
      <c r="L5" s="4"/>
      <c r="M5" s="4"/>
      <c r="N5" s="4"/>
    </row>
    <row r="6">
      <c r="A6" s="17"/>
      <c r="B6" s="17"/>
      <c r="C6" s="17"/>
      <c r="D6" s="17"/>
      <c r="E6" s="4"/>
      <c r="F6" s="17"/>
      <c r="G6" s="17"/>
      <c r="H6" s="17"/>
      <c r="I6" s="17"/>
      <c r="J6" s="4"/>
      <c r="K6" s="17"/>
      <c r="L6" s="17"/>
      <c r="M6" s="17"/>
      <c r="N6" s="17"/>
    </row>
    <row r="7">
      <c r="A7" s="18" t="s">
        <v>10</v>
      </c>
      <c r="D7" s="19"/>
      <c r="E7" s="20"/>
      <c r="F7" s="21" t="s">
        <v>11</v>
      </c>
      <c r="I7" s="19"/>
      <c r="J7" s="20"/>
      <c r="K7" s="21" t="s">
        <v>12</v>
      </c>
      <c r="N7" s="19"/>
    </row>
    <row r="8">
      <c r="A8" s="5" t="s">
        <v>1</v>
      </c>
      <c r="B8" s="6" t="s">
        <v>2</v>
      </c>
      <c r="C8" s="6" t="s">
        <v>3</v>
      </c>
      <c r="D8" s="7" t="s">
        <v>6</v>
      </c>
      <c r="E8" s="20"/>
      <c r="F8" s="22" t="s">
        <v>1</v>
      </c>
      <c r="G8" s="6" t="s">
        <v>2</v>
      </c>
      <c r="H8" s="6" t="s">
        <v>3</v>
      </c>
      <c r="I8" s="7" t="s">
        <v>6</v>
      </c>
      <c r="J8" s="20"/>
      <c r="K8" s="22" t="s">
        <v>1</v>
      </c>
      <c r="L8" s="6" t="s">
        <v>2</v>
      </c>
      <c r="M8" s="6" t="s">
        <v>3</v>
      </c>
      <c r="N8" s="7" t="s">
        <v>6</v>
      </c>
    </row>
    <row r="9">
      <c r="A9" s="8" t="s">
        <v>7</v>
      </c>
      <c r="B9" s="9">
        <f t="shared" ref="B9:B11" si="2">C9/D9</f>
        <v>0.01955122643</v>
      </c>
      <c r="C9" s="9">
        <f>'202207-divvy-tripdata-Day Membe'!B4+'202207-divvy-tripdata-Day Membe'!J4+'202207-divvy-tripdata-Day Membe'!R4</f>
        <v>1175.771655</v>
      </c>
      <c r="D9" s="10">
        <f>'202207-divvy-tripdata-Day Membe'!C4+'202207-divvy-tripdata-Day Membe'!K4+'202207-divvy-tripdata-Day Membe'!S4</f>
        <v>60138</v>
      </c>
      <c r="E9" s="20"/>
      <c r="F9" s="23" t="s">
        <v>7</v>
      </c>
      <c r="G9" s="9">
        <f t="shared" ref="G9:G11" si="3">H9/I9</f>
        <v>0.0156328659</v>
      </c>
      <c r="H9" s="9">
        <f>'202207-divvy-tripdata-Day Membe'!B16+'202207-divvy-tripdata-Day Membe'!J16+'202207-divvy-tripdata-Day Membe'!R16</f>
        <v>482.9617593</v>
      </c>
      <c r="I9" s="10">
        <f>'202207-divvy-tripdata-Day Membe'!C16+'202207-divvy-tripdata-Day Membe'!K16+'202207-divvy-tripdata-Day Membe'!S16</f>
        <v>30894</v>
      </c>
      <c r="J9" s="20"/>
      <c r="K9" s="23" t="s">
        <v>7</v>
      </c>
      <c r="L9" s="9">
        <f t="shared" ref="L9:L11" si="4">M9/N9</f>
        <v>0.01479684801</v>
      </c>
      <c r="M9" s="9">
        <f>'202207-divvy-tripdata-Day Membe'!F4+'202207-divvy-tripdata-Day Membe'!N4+'202207-divvy-tripdata-Day Membe'!V4</f>
        <v>520.2571759</v>
      </c>
      <c r="N9" s="10">
        <f>'202207-divvy-tripdata-Day Membe'!G4+'202207-divvy-tripdata-Day Membe'!O4+'202207-divvy-tripdata-Day Membe'!W4</f>
        <v>35160</v>
      </c>
    </row>
    <row r="10">
      <c r="A10" s="11" t="s">
        <v>8</v>
      </c>
      <c r="B10" s="12">
        <f t="shared" si="2"/>
        <v>0.01034242622</v>
      </c>
      <c r="C10" s="12">
        <f>'202207-divvy-tripdata-Day Membe'!B5+'202207-divvy-tripdata-Day Membe'!J5+'202207-divvy-tripdata-Day Membe'!R5</f>
        <v>468.9566319</v>
      </c>
      <c r="D10" s="13">
        <f>'202207-divvy-tripdata-Day Membe'!C5+'202207-divvy-tripdata-Day Membe'!K5+'202207-divvy-tripdata-Day Membe'!S5</f>
        <v>45343</v>
      </c>
      <c r="E10" s="20"/>
      <c r="F10" s="24" t="s">
        <v>8</v>
      </c>
      <c r="G10" s="12">
        <f t="shared" si="3"/>
        <v>0.008813958129</v>
      </c>
      <c r="H10" s="12">
        <f>'202207-divvy-tripdata-Day Membe'!B17+'202207-divvy-tripdata-Day Membe'!J17+'202207-divvy-tripdata-Day Membe'!R17</f>
        <v>400.6296528</v>
      </c>
      <c r="I10" s="13">
        <f>'202207-divvy-tripdata-Day Membe'!C17+'202207-divvy-tripdata-Day Membe'!K17+'202207-divvy-tripdata-Day Membe'!S17</f>
        <v>45454</v>
      </c>
      <c r="J10" s="20"/>
      <c r="K10" s="24" t="s">
        <v>8</v>
      </c>
      <c r="L10" s="12">
        <f t="shared" si="4"/>
        <v>0.008913247531</v>
      </c>
      <c r="M10" s="12">
        <f>'202207-divvy-tripdata-Day Membe'!F5+'202207-divvy-tripdata-Day Membe'!N5+'202207-divvy-tripdata-Day Membe'!V5</f>
        <v>424.4131944</v>
      </c>
      <c r="N10" s="13">
        <f>'202207-divvy-tripdata-Day Membe'!G5+'202207-divvy-tripdata-Day Membe'!O5+'202207-divvy-tripdata-Day Membe'!W5</f>
        <v>47616</v>
      </c>
    </row>
    <row r="11">
      <c r="A11" s="14" t="s">
        <v>9</v>
      </c>
      <c r="B11" s="15">
        <f t="shared" si="2"/>
        <v>0.01559264974</v>
      </c>
      <c r="C11" s="15">
        <f t="shared" ref="C11:D11" si="5">SUM(C9:C10)</f>
        <v>1644.728287</v>
      </c>
      <c r="D11" s="16">
        <f t="shared" si="5"/>
        <v>105481</v>
      </c>
      <c r="E11" s="20"/>
      <c r="F11" s="25" t="s">
        <v>9</v>
      </c>
      <c r="G11" s="15">
        <f t="shared" si="3"/>
        <v>0.01157320967</v>
      </c>
      <c r="H11" s="15">
        <f t="shared" ref="H11:I11" si="6">SUM(H9:H10)</f>
        <v>883.591412</v>
      </c>
      <c r="I11" s="16">
        <f t="shared" si="6"/>
        <v>76348</v>
      </c>
      <c r="J11" s="20"/>
      <c r="K11" s="25" t="s">
        <v>9</v>
      </c>
      <c r="L11" s="15">
        <f t="shared" si="4"/>
        <v>0.01141237038</v>
      </c>
      <c r="M11" s="15">
        <f t="shared" ref="M11:N11" si="7">SUM(M9:M10)</f>
        <v>944.6703704</v>
      </c>
      <c r="N11" s="16">
        <f t="shared" si="7"/>
        <v>82776</v>
      </c>
    </row>
    <row r="12">
      <c r="A12" s="17"/>
      <c r="B12" s="17"/>
      <c r="C12" s="17"/>
      <c r="D12" s="17"/>
      <c r="E12" s="4"/>
      <c r="F12" s="17"/>
      <c r="G12" s="17"/>
      <c r="H12" s="17"/>
      <c r="I12" s="17"/>
      <c r="J12" s="4"/>
      <c r="K12" s="17"/>
      <c r="L12" s="17"/>
      <c r="M12" s="17"/>
      <c r="N12" s="17"/>
    </row>
    <row r="13">
      <c r="A13" s="18" t="s">
        <v>13</v>
      </c>
      <c r="D13" s="19"/>
      <c r="E13" s="20"/>
      <c r="F13" s="21" t="s">
        <v>14</v>
      </c>
      <c r="I13" s="19"/>
      <c r="J13" s="20"/>
      <c r="K13" s="21" t="s">
        <v>15</v>
      </c>
      <c r="N13" s="19"/>
    </row>
    <row r="14">
      <c r="A14" s="5" t="s">
        <v>1</v>
      </c>
      <c r="B14" s="6" t="s">
        <v>2</v>
      </c>
      <c r="C14" s="6" t="s">
        <v>3</v>
      </c>
      <c r="D14" s="7" t="s">
        <v>6</v>
      </c>
      <c r="E14" s="20"/>
      <c r="F14" s="22" t="s">
        <v>1</v>
      </c>
      <c r="G14" s="6" t="s">
        <v>2</v>
      </c>
      <c r="H14" s="6" t="s">
        <v>3</v>
      </c>
      <c r="I14" s="7" t="s">
        <v>6</v>
      </c>
      <c r="J14" s="20"/>
      <c r="K14" s="22" t="s">
        <v>1</v>
      </c>
      <c r="L14" s="6" t="s">
        <v>2</v>
      </c>
      <c r="M14" s="6" t="s">
        <v>3</v>
      </c>
      <c r="N14" s="7" t="s">
        <v>6</v>
      </c>
    </row>
    <row r="15">
      <c r="A15" s="8" t="s">
        <v>7</v>
      </c>
      <c r="B15" s="9">
        <f t="shared" ref="B15:B17" si="8">C15/D15</f>
        <v>0.01888102911</v>
      </c>
      <c r="C15" s="9">
        <f>'202207-divvy-tripdata-Day Membe'!B10+'202207-divvy-tripdata-Day Membe'!J10+'202207-divvy-tripdata-Day Membe'!R10</f>
        <v>630.4753241</v>
      </c>
      <c r="D15" s="10">
        <f>'202207-divvy-tripdata-Day Membe'!C10+'202207-divvy-tripdata-Day Membe'!K10+'202207-divvy-tripdata-Day Membe'!S10</f>
        <v>33392</v>
      </c>
      <c r="E15" s="20"/>
      <c r="F15" s="23" t="s">
        <v>7</v>
      </c>
      <c r="G15" s="26">
        <f t="shared" ref="G15:G17" si="9">H15/I15</f>
        <v>0.01508618535</v>
      </c>
      <c r="H15" s="9">
        <f>'202207-divvy-tripdata-Day Membe'!B22+'202207-divvy-tripdata-Day Membe'!J22+'202207-divvy-tripdata-Day Membe'!R22</f>
        <v>482.5467245</v>
      </c>
      <c r="I15" s="10">
        <f>'202207-divvy-tripdata-Day Membe'!C22+'202207-divvy-tripdata-Day Membe'!K22+'202207-divvy-tripdata-Day Membe'!S22</f>
        <v>31986</v>
      </c>
      <c r="J15" s="20"/>
      <c r="K15" s="23" t="s">
        <v>7</v>
      </c>
      <c r="L15" s="9">
        <f t="shared" ref="L15:L17" si="10">M15/N15</f>
        <v>0.01582409666</v>
      </c>
      <c r="M15" s="9">
        <f>'202207-divvy-tripdata-Day Membe'!F10+'202207-divvy-tripdata-Day Membe'!N10+'202207-divvy-tripdata-Day Membe'!V10</f>
        <v>656.8582523</v>
      </c>
      <c r="N15" s="10">
        <f>'202207-divvy-tripdata-Day Membe'!G10+'202207-divvy-tripdata-Day Membe'!O10+'202207-divvy-tripdata-Day Membe'!W10</f>
        <v>41510</v>
      </c>
    </row>
    <row r="16">
      <c r="A16" s="11" t="s">
        <v>8</v>
      </c>
      <c r="B16" s="12">
        <f t="shared" si="8"/>
        <v>0.009172291056</v>
      </c>
      <c r="C16" s="12">
        <f>'202207-divvy-tripdata-Day Membe'!B11+'202207-divvy-tripdata-Day Membe'!J11+'202207-divvy-tripdata-Day Membe'!R11</f>
        <v>362.250463</v>
      </c>
      <c r="D16" s="13">
        <f>'202207-divvy-tripdata-Day Membe'!C11+'202207-divvy-tripdata-Day Membe'!K11+'202207-divvy-tripdata-Day Membe'!S11</f>
        <v>39494</v>
      </c>
      <c r="E16" s="20"/>
      <c r="F16" s="24" t="s">
        <v>8</v>
      </c>
      <c r="G16" s="12">
        <f t="shared" si="9"/>
        <v>0.008814241822</v>
      </c>
      <c r="H16" s="12">
        <f>'202207-divvy-tripdata-Day Membe'!B23+'202207-divvy-tripdata-Day Membe'!J23+'202207-divvy-tripdata-Day Membe'!R23</f>
        <v>412.6651736</v>
      </c>
      <c r="I16" s="13">
        <f>'202207-divvy-tripdata-Day Membe'!C23+'202207-divvy-tripdata-Day Membe'!K23+'202207-divvy-tripdata-Day Membe'!S23</f>
        <v>46818</v>
      </c>
      <c r="J16" s="20"/>
      <c r="K16" s="24" t="s">
        <v>8</v>
      </c>
      <c r="L16" s="12">
        <f t="shared" si="10"/>
        <v>0.008868094083</v>
      </c>
      <c r="M16" s="12">
        <f>'202207-divvy-tripdata-Day Membe'!F11+'202207-divvy-tripdata-Day Membe'!N11+'202207-divvy-tripdata-Day Membe'!V11</f>
        <v>418.786875</v>
      </c>
      <c r="N16" s="13">
        <f>'202207-divvy-tripdata-Day Membe'!G11+'202207-divvy-tripdata-Day Membe'!O11+'202207-divvy-tripdata-Day Membe'!W11</f>
        <v>47224</v>
      </c>
    </row>
    <row r="17">
      <c r="A17" s="14" t="s">
        <v>9</v>
      </c>
      <c r="B17" s="15">
        <f t="shared" si="8"/>
        <v>0.01362025337</v>
      </c>
      <c r="C17" s="15">
        <f t="shared" ref="C17:D17" si="11">SUM(C15:C16)</f>
        <v>992.725787</v>
      </c>
      <c r="D17" s="16">
        <f t="shared" si="11"/>
        <v>72886</v>
      </c>
      <c r="E17" s="20"/>
      <c r="F17" s="25" t="s">
        <v>9</v>
      </c>
      <c r="G17" s="15">
        <f t="shared" si="9"/>
        <v>0.01135998043</v>
      </c>
      <c r="H17" s="15">
        <f t="shared" ref="H17:I17" si="12">SUM(H15:H16)</f>
        <v>895.2118981</v>
      </c>
      <c r="I17" s="16">
        <f t="shared" si="12"/>
        <v>78804</v>
      </c>
      <c r="J17" s="20"/>
      <c r="K17" s="25" t="s">
        <v>9</v>
      </c>
      <c r="L17" s="15">
        <f t="shared" si="10"/>
        <v>0.01212213049</v>
      </c>
      <c r="M17" s="15">
        <f t="shared" ref="M17:N17" si="13">SUM(M15:M16)</f>
        <v>1075.645127</v>
      </c>
      <c r="N17" s="16">
        <f t="shared" si="13"/>
        <v>88734</v>
      </c>
    </row>
    <row r="18">
      <c r="A18" s="4"/>
      <c r="B18" s="4"/>
      <c r="C18" s="4"/>
      <c r="D18" s="27"/>
      <c r="E18" s="4"/>
      <c r="F18" s="4"/>
      <c r="G18" s="4"/>
      <c r="H18" s="4"/>
      <c r="I18" s="4"/>
      <c r="J18" s="4"/>
      <c r="K18" s="17"/>
      <c r="L18" s="17"/>
      <c r="M18" s="17"/>
      <c r="N18" s="17"/>
    </row>
    <row r="19">
      <c r="A19" s="4"/>
      <c r="B19" s="4"/>
      <c r="C19" s="4"/>
      <c r="D19" s="4"/>
      <c r="E19" s="4"/>
      <c r="F19" s="4"/>
      <c r="G19" s="4"/>
      <c r="H19" s="4"/>
      <c r="I19" s="4"/>
      <c r="J19" s="20"/>
      <c r="K19" s="21" t="s">
        <v>16</v>
      </c>
      <c r="N19" s="19"/>
    </row>
    <row r="20">
      <c r="A20" s="4"/>
      <c r="B20" s="4"/>
      <c r="C20" s="4"/>
      <c r="D20" s="4"/>
      <c r="E20" s="4"/>
      <c r="F20" s="4"/>
      <c r="G20" s="4"/>
      <c r="H20" s="4"/>
      <c r="I20" s="4"/>
      <c r="J20" s="20"/>
      <c r="K20" s="22" t="s">
        <v>1</v>
      </c>
      <c r="L20" s="6" t="s">
        <v>2</v>
      </c>
      <c r="M20" s="6" t="s">
        <v>3</v>
      </c>
      <c r="N20" s="7" t="s">
        <v>6</v>
      </c>
    </row>
    <row r="21">
      <c r="A21" s="4"/>
      <c r="B21" s="4"/>
      <c r="C21" s="4"/>
      <c r="D21" s="4"/>
      <c r="E21" s="4"/>
      <c r="F21" s="4"/>
      <c r="G21" s="4"/>
      <c r="H21" s="4"/>
      <c r="I21" s="4"/>
      <c r="J21" s="20"/>
      <c r="K21" s="23" t="s">
        <v>7</v>
      </c>
      <c r="L21" s="9">
        <f t="shared" ref="L21:L23" si="14">M21/N21</f>
        <v>0.01924714151</v>
      </c>
      <c r="M21" s="9">
        <f>'202207-divvy-tripdata-Day Membe'!F16+'202207-divvy-tripdata-Day Membe'!N16+'202207-divvy-tripdata-Day Membe'!V16</f>
        <v>1407.06228</v>
      </c>
      <c r="N21" s="28">
        <f>'202207-divvy-tripdata-Day Membe'!G16+'202207-divvy-tripdata-Day Membe'!O16+'202207-divvy-tripdata-Day Membe'!W16</f>
        <v>73105</v>
      </c>
    </row>
    <row r="22">
      <c r="A22" s="4"/>
      <c r="B22" s="4"/>
      <c r="C22" s="4"/>
      <c r="D22" s="4"/>
      <c r="E22" s="4"/>
      <c r="F22" s="4"/>
      <c r="G22" s="4"/>
      <c r="H22" s="4"/>
      <c r="I22" s="4"/>
      <c r="J22" s="20"/>
      <c r="K22" s="24" t="s">
        <v>8</v>
      </c>
      <c r="L22" s="12">
        <f t="shared" si="14"/>
        <v>0.01054908442</v>
      </c>
      <c r="M22" s="12">
        <f>'202207-divvy-tripdata-Day Membe'!F17+'202207-divvy-tripdata-Day Membe'!N17+'202207-divvy-tripdata-Day Membe'!V17</f>
        <v>556.2215741</v>
      </c>
      <c r="N22" s="13">
        <f>'202207-divvy-tripdata-Day Membe'!G17+'202207-divvy-tripdata-Day Membe'!O17+'202207-divvy-tripdata-Day Membe'!W17</f>
        <v>52727</v>
      </c>
    </row>
    <row r="23">
      <c r="A23" s="4"/>
      <c r="B23" s="4"/>
      <c r="C23" s="4"/>
      <c r="D23" s="4"/>
      <c r="E23" s="4"/>
      <c r="F23" s="4"/>
      <c r="G23" s="4"/>
      <c r="H23" s="4"/>
      <c r="I23" s="4"/>
      <c r="J23" s="20"/>
      <c r="K23" s="25" t="s">
        <v>9</v>
      </c>
      <c r="L23" s="15">
        <f t="shared" si="14"/>
        <v>0.01560242112</v>
      </c>
      <c r="M23" s="15">
        <f t="shared" ref="M23:N23" si="15">SUM(M21:M22)</f>
        <v>1963.283854</v>
      </c>
      <c r="N23" s="16">
        <f t="shared" si="15"/>
        <v>125832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  <col customWidth="1" min="5" max="5" width="13.38"/>
    <col customWidth="1" min="9" max="9" width="17.63"/>
    <col customWidth="1" min="15" max="15" width="17.63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29" t="s">
        <v>1</v>
      </c>
      <c r="B2" s="30" t="s">
        <v>17</v>
      </c>
      <c r="C2" s="31" t="s">
        <v>2</v>
      </c>
      <c r="D2" s="31" t="s">
        <v>3</v>
      </c>
      <c r="E2" s="31" t="s">
        <v>4</v>
      </c>
      <c r="F2" s="31" t="s">
        <v>5</v>
      </c>
      <c r="G2" s="32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3" t="s">
        <v>7</v>
      </c>
      <c r="B3" s="34" t="s">
        <v>18</v>
      </c>
      <c r="C3" s="9">
        <f t="shared" ref="C3:C8" si="1">D3/G3</f>
        <v>0.01728396809</v>
      </c>
      <c r="D3" s="9">
        <f>'202207-divvy-tripdata-Overall'!C8+'202207-divvy-tripdata-Overall'!J8+'202207-divvy-tripdata-Overall'!J22</f>
        <v>2641.353287</v>
      </c>
      <c r="E3" s="9">
        <f>'202207-divvy-tripdata-Overall'!K8</f>
        <v>1.023043981</v>
      </c>
      <c r="F3" s="9">
        <f>'202207-divvy-tripdata-Overall'!E8</f>
        <v>-0.01454861111</v>
      </c>
      <c r="G3" s="10">
        <f>'202207-divvy-tripdata-Overall'!F8+'202207-divvy-tripdata-Overall'!M8+'202207-divvy-tripdata-Overall'!M22</f>
        <v>152821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3"/>
      <c r="B4" s="34" t="s">
        <v>19</v>
      </c>
      <c r="C4" s="9">
        <f t="shared" si="1"/>
        <v>0.03780580427</v>
      </c>
      <c r="D4" s="9">
        <f>'202207-divvy-tripdata-Overall'!C9+'202207-divvy-tripdata-Overall'!J9+'202207-divvy-tripdata-Overall'!J23</f>
        <v>1144.60853</v>
      </c>
      <c r="E4" s="9">
        <f>'202207-divvy-tripdata-Overall'!K23</f>
        <v>22.24684028</v>
      </c>
      <c r="F4" s="9">
        <f>'202207-divvy-tripdata-Overall'!L9</f>
        <v>0.0000115740695</v>
      </c>
      <c r="G4" s="10">
        <f>'202207-divvy-tripdata-Overall'!F9+'202207-divvy-tripdata-Overall'!M9+'202207-divvy-tripdata-Overall'!M23</f>
        <v>30276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3"/>
      <c r="B5" s="34" t="s">
        <v>20</v>
      </c>
      <c r="C5" s="9">
        <f t="shared" si="1"/>
        <v>0.01275486931</v>
      </c>
      <c r="D5" s="9">
        <f>'202207-divvy-tripdata-Overall'!C10+'202207-divvy-tripdata-Overall'!J10+'202207-divvy-tripdata-Overall'!J24</f>
        <v>1569.971354</v>
      </c>
      <c r="E5" s="9">
        <f>'202207-divvy-tripdata-Overall'!D10</f>
        <v>0.2762268518</v>
      </c>
      <c r="F5" s="9">
        <f>'202207-divvy-tripdata-Overall'!L10</f>
        <v>-0.001076388886</v>
      </c>
      <c r="G5" s="10">
        <f>'202207-divvy-tripdata-Overall'!F10+'202207-divvy-tripdata-Overall'!M10+'202207-divvy-tripdata-Overall'!M24</f>
        <v>123088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3" t="s">
        <v>8</v>
      </c>
      <c r="B6" s="34" t="s">
        <v>18</v>
      </c>
      <c r="C6" s="9">
        <f t="shared" si="1"/>
        <v>0.009998537216</v>
      </c>
      <c r="D6" s="9">
        <f>'202207-divvy-tripdata-Overall'!C11+'202207-divvy-tripdata-Overall'!J11+'202207-divvy-tripdata-Overall'!J25</f>
        <v>2128.5086</v>
      </c>
      <c r="E6" s="9">
        <f>'202207-divvy-tripdata-Overall'!K11</f>
        <v>1.025486111</v>
      </c>
      <c r="F6" s="9">
        <f>'202207-divvy-tripdata-Overall'!L11</f>
        <v>-0.006608796291</v>
      </c>
      <c r="G6" s="10">
        <f>'202207-divvy-tripdata-Overall'!F11+'202207-divvy-tripdata-Overall'!M11+'202207-divvy-tripdata-Overall'!M25</f>
        <v>212882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11"/>
      <c r="B7" s="35" t="s">
        <v>20</v>
      </c>
      <c r="C7" s="12">
        <f t="shared" si="1"/>
        <v>0.008188408727</v>
      </c>
      <c r="D7" s="12">
        <f>'202207-divvy-tripdata-Overall'!C12+'202207-divvy-tripdata-Overall'!J12+'202207-divvy-tripdata-Overall'!J26</f>
        <v>915.4149653</v>
      </c>
      <c r="E7" s="12">
        <f>'202207-divvy-tripdata-Overall'!D12</f>
        <v>0.2951736111</v>
      </c>
      <c r="F7" s="12">
        <f>'202207-divvy-tripdata-Overall'!L12</f>
        <v>-0.0009606481472</v>
      </c>
      <c r="G7" s="13">
        <f>'202207-divvy-tripdata-Overall'!F12+'202207-divvy-tripdata-Overall'!M12+'202207-divvy-tripdata-Overall'!M26</f>
        <v>111794</v>
      </c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6" t="s">
        <v>9</v>
      </c>
      <c r="B8" s="37"/>
      <c r="C8" s="15">
        <f t="shared" si="1"/>
        <v>0.01331490889</v>
      </c>
      <c r="D8" s="15">
        <f>SUM(D3:D7)</f>
        <v>8399.856736</v>
      </c>
      <c r="E8" s="15">
        <f>MAX(E3:E7)</f>
        <v>22.24684028</v>
      </c>
      <c r="F8" s="15">
        <f>MIN(F3:F7)</f>
        <v>-0.01454861111</v>
      </c>
      <c r="G8" s="16">
        <f>SUM(G3:G7)</f>
        <v>630861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17"/>
      <c r="B9" s="17"/>
      <c r="C9" s="17"/>
      <c r="D9" s="17"/>
      <c r="E9" s="17"/>
      <c r="F9" s="4"/>
      <c r="G9" s="17"/>
      <c r="H9" s="17"/>
      <c r="I9" s="17"/>
      <c r="J9" s="17"/>
      <c r="K9" s="17"/>
      <c r="L9" s="4"/>
      <c r="M9" s="17"/>
      <c r="N9" s="17"/>
      <c r="O9" s="17"/>
      <c r="P9" s="17"/>
      <c r="Q9" s="17"/>
    </row>
    <row r="10">
      <c r="A10" s="18" t="s">
        <v>10</v>
      </c>
      <c r="E10" s="19"/>
      <c r="F10" s="20"/>
      <c r="G10" s="38" t="s">
        <v>14</v>
      </c>
      <c r="H10" s="39"/>
      <c r="I10" s="39"/>
      <c r="J10" s="39"/>
      <c r="K10" s="40"/>
      <c r="L10" s="20"/>
      <c r="M10" s="21" t="s">
        <v>16</v>
      </c>
      <c r="Q10" s="19"/>
    </row>
    <row r="11">
      <c r="A11" s="29" t="s">
        <v>1</v>
      </c>
      <c r="B11" s="30" t="s">
        <v>17</v>
      </c>
      <c r="C11" s="31" t="s">
        <v>2</v>
      </c>
      <c r="D11" s="31" t="s">
        <v>6</v>
      </c>
      <c r="E11" s="32" t="s">
        <v>3</v>
      </c>
      <c r="F11" s="20"/>
      <c r="G11" s="30" t="s">
        <v>1</v>
      </c>
      <c r="H11" s="30" t="s">
        <v>17</v>
      </c>
      <c r="I11" s="31" t="s">
        <v>2</v>
      </c>
      <c r="J11" s="31" t="s">
        <v>6</v>
      </c>
      <c r="K11" s="32" t="s">
        <v>3</v>
      </c>
      <c r="L11" s="20"/>
      <c r="M11" s="30" t="s">
        <v>1</v>
      </c>
      <c r="N11" s="30" t="s">
        <v>17</v>
      </c>
      <c r="O11" s="31" t="s">
        <v>2</v>
      </c>
      <c r="P11" s="31" t="s">
        <v>6</v>
      </c>
      <c r="Q11" s="32" t="s">
        <v>3</v>
      </c>
    </row>
    <row r="12">
      <c r="A12" s="33" t="s">
        <v>7</v>
      </c>
      <c r="B12" s="34" t="s">
        <v>18</v>
      </c>
      <c r="C12" s="9">
        <f t="shared" ref="C12:C17" si="2">E12/D12</f>
        <v>0.01883179214</v>
      </c>
      <c r="D12" s="41">
        <f>'202207-divvy-tripdata-1-Day Mem'!C3+'202207-divvy-tripdata-2-Day Mem'!C3+'202207-divvy-tripdata-3-Day Mem'!C3</f>
        <v>30984</v>
      </c>
      <c r="E12" s="42">
        <f>'202207-divvy-tripdata-1-Day Mem'!D3+'202207-divvy-tripdata-2-Day Mem'!D3+'202207-divvy-tripdata-3-Day Mem'!D3</f>
        <v>583.4842477</v>
      </c>
      <c r="F12" s="20"/>
      <c r="G12" s="34" t="s">
        <v>7</v>
      </c>
      <c r="H12" s="34" t="s">
        <v>18</v>
      </c>
      <c r="I12" s="9">
        <f t="shared" ref="I12:I17" si="3">K12/J12</f>
        <v>0.01518801609</v>
      </c>
      <c r="J12" s="41">
        <f>'202207-divvy-tripdata-1-Day Mem'!H12+'202207-divvy-tripdata-2-Day Mem'!H12+'202207-divvy-tripdata-3-Day Mem'!H12</f>
        <v>15250</v>
      </c>
      <c r="K12" s="42">
        <f>'202207-divvy-tripdata-1-Day Mem'!I12+'202207-divvy-tripdata-2-Day Mem'!I12+'202207-divvy-tripdata-3-Day Mem'!I12</f>
        <v>231.6172454</v>
      </c>
      <c r="L12" s="20"/>
      <c r="M12" s="34" t="s">
        <v>7</v>
      </c>
      <c r="N12" s="34" t="s">
        <v>18</v>
      </c>
      <c r="O12" s="9">
        <f t="shared" ref="O12:O17" si="4">Q12/P12</f>
        <v>0.01880840791</v>
      </c>
      <c r="P12" s="41">
        <f>'202207-divvy-tripdata-1-Day Mem'!R3+'202207-divvy-tripdata-2-Day Mem'!R3+'202207-divvy-tripdata-3-Day Mem'!R3</f>
        <v>39166</v>
      </c>
      <c r="Q12" s="42">
        <f>'202207-divvy-tripdata-1-Day Mem'!S3+'202207-divvy-tripdata-2-Day Mem'!S3+'202207-divvy-tripdata-3-Day Mem'!S3</f>
        <v>736.6501042</v>
      </c>
    </row>
    <row r="13">
      <c r="A13" s="8"/>
      <c r="B13" s="34" t="s">
        <v>19</v>
      </c>
      <c r="C13" s="9">
        <f t="shared" si="2"/>
        <v>0.0395915361</v>
      </c>
      <c r="D13" s="41">
        <f>'202207-divvy-tripdata-1-Day Mem'!C4+'202207-divvy-tripdata-2-Day Mem'!C4+'202207-divvy-tripdata-3-Day Mem'!C4</f>
        <v>6801</v>
      </c>
      <c r="E13" s="42">
        <f>'202207-divvy-tripdata-1-Day Mem'!D4+'202207-divvy-tripdata-2-Day Mem'!D4+'202207-divvy-tripdata-3-Day Mem'!D4</f>
        <v>269.262037</v>
      </c>
      <c r="F13" s="20"/>
      <c r="G13" s="23"/>
      <c r="H13" s="34" t="s">
        <v>19</v>
      </c>
      <c r="I13" s="9">
        <f t="shared" si="3"/>
        <v>0.03415668372</v>
      </c>
      <c r="J13" s="41">
        <f>'202207-divvy-tripdata-1-Day Mem'!H13+'202207-divvy-tripdata-2-Day Mem'!H13+'202207-divvy-tripdata-3-Day Mem'!H13</f>
        <v>2786</v>
      </c>
      <c r="K13" s="42">
        <f>'202207-divvy-tripdata-1-Day Mem'!I13+'202207-divvy-tripdata-2-Day Mem'!I13+'202207-divvy-tripdata-3-Day Mem'!I13</f>
        <v>95.16052083</v>
      </c>
      <c r="L13" s="20"/>
      <c r="M13" s="23"/>
      <c r="N13" s="34" t="s">
        <v>19</v>
      </c>
      <c r="O13" s="9">
        <f t="shared" si="4"/>
        <v>0.03784674706</v>
      </c>
      <c r="P13" s="41">
        <f>'202207-divvy-tripdata-1-Day Mem'!R4+'202207-divvy-tripdata-2-Day Mem'!R4+'202207-divvy-tripdata-3-Day Mem'!R4</f>
        <v>7892</v>
      </c>
      <c r="Q13" s="42">
        <f>'202207-divvy-tripdata-1-Day Mem'!S4+'202207-divvy-tripdata-2-Day Mem'!S4+'202207-divvy-tripdata-3-Day Mem'!S4</f>
        <v>298.6865278</v>
      </c>
    </row>
    <row r="14">
      <c r="A14" s="8"/>
      <c r="B14" s="34" t="s">
        <v>20</v>
      </c>
      <c r="C14" s="9">
        <f t="shared" si="2"/>
        <v>0.01445109696</v>
      </c>
      <c r="D14" s="41">
        <f>'202207-divvy-tripdata-1-Day Mem'!C5+'202207-divvy-tripdata-2-Day Mem'!C5+'202207-divvy-tripdata-3-Day Mem'!C5</f>
        <v>22353</v>
      </c>
      <c r="E14" s="42">
        <f>'202207-divvy-tripdata-1-Day Mem'!D5+'202207-divvy-tripdata-2-Day Mem'!D5+'202207-divvy-tripdata-3-Day Mem'!D5</f>
        <v>323.0253704</v>
      </c>
      <c r="F14" s="20"/>
      <c r="G14" s="23"/>
      <c r="H14" s="34" t="s">
        <v>20</v>
      </c>
      <c r="I14" s="9">
        <f t="shared" si="3"/>
        <v>0.01116623357</v>
      </c>
      <c r="J14" s="41">
        <f>'202207-divvy-tripdata-1-Day Mem'!H14+'202207-divvy-tripdata-2-Day Mem'!H14+'202207-divvy-tripdata-3-Day Mem'!H14</f>
        <v>13950</v>
      </c>
      <c r="K14" s="42">
        <f>'202207-divvy-tripdata-1-Day Mem'!I14+'202207-divvy-tripdata-2-Day Mem'!I14+'202207-divvy-tripdata-3-Day Mem'!I14</f>
        <v>155.7689583</v>
      </c>
      <c r="L14" s="20"/>
      <c r="M14" s="23"/>
      <c r="N14" s="34" t="s">
        <v>20</v>
      </c>
      <c r="O14" s="9">
        <f t="shared" si="4"/>
        <v>0.01427134212</v>
      </c>
      <c r="P14" s="41">
        <f>'202207-divvy-tripdata-1-Day Mem'!R5+'202207-divvy-tripdata-2-Day Mem'!R5+'202207-divvy-tripdata-3-Day Mem'!R5</f>
        <v>26047</v>
      </c>
      <c r="Q14" s="42">
        <f>'202207-divvy-tripdata-1-Day Mem'!S5+'202207-divvy-tripdata-2-Day Mem'!S5+'202207-divvy-tripdata-3-Day Mem'!S5</f>
        <v>371.7256481</v>
      </c>
    </row>
    <row r="15">
      <c r="A15" s="33" t="s">
        <v>8</v>
      </c>
      <c r="B15" s="34" t="s">
        <v>18</v>
      </c>
      <c r="C15" s="9">
        <f t="shared" si="2"/>
        <v>0.01090310013</v>
      </c>
      <c r="D15" s="41">
        <f>'202207-divvy-tripdata-1-Day Mem'!C6+'202207-divvy-tripdata-2-Day Mem'!C6+'202207-divvy-tripdata-3-Day Mem'!C6</f>
        <v>30735</v>
      </c>
      <c r="E15" s="42">
        <f>'202207-divvy-tripdata-1-Day Mem'!D6+'202207-divvy-tripdata-2-Day Mem'!D6+'202207-divvy-tripdata-3-Day Mem'!D6</f>
        <v>335.1067824</v>
      </c>
      <c r="F15" s="20"/>
      <c r="G15" s="34" t="s">
        <v>8</v>
      </c>
      <c r="H15" s="34" t="s">
        <v>18</v>
      </c>
      <c r="I15" s="9">
        <f t="shared" si="3"/>
        <v>0.00945384508</v>
      </c>
      <c r="J15" s="41">
        <f>'202207-divvy-tripdata-1-Day Mem'!H15+'202207-divvy-tripdata-2-Day Mem'!H15+'202207-divvy-tripdata-3-Day Mem'!H15</f>
        <v>30258</v>
      </c>
      <c r="K15" s="42">
        <f>'202207-divvy-tripdata-1-Day Mem'!I15+'202207-divvy-tripdata-2-Day Mem'!I15+'202207-divvy-tripdata-3-Day Mem'!I15</f>
        <v>286.0544444</v>
      </c>
      <c r="L15" s="20"/>
      <c r="M15" s="34" t="s">
        <v>8</v>
      </c>
      <c r="N15" s="34" t="s">
        <v>18</v>
      </c>
      <c r="O15" s="9">
        <f t="shared" si="4"/>
        <v>0.01112252505</v>
      </c>
      <c r="P15" s="41">
        <f>'202207-divvy-tripdata-1-Day Mem'!R6+'202207-divvy-tripdata-2-Day Mem'!R6+'202207-divvy-tripdata-3-Day Mem'!R6</f>
        <v>35995</v>
      </c>
      <c r="Q15" s="42">
        <f>'202207-divvy-tripdata-1-Day Mem'!S6+'202207-divvy-tripdata-2-Day Mem'!S6+'202207-divvy-tripdata-3-Day Mem'!S6</f>
        <v>400.3552894</v>
      </c>
    </row>
    <row r="16">
      <c r="A16" s="11"/>
      <c r="B16" s="35" t="s">
        <v>20</v>
      </c>
      <c r="C16" s="12">
        <f t="shared" si="2"/>
        <v>0.009162777214</v>
      </c>
      <c r="D16" s="43">
        <f>'202207-divvy-tripdata-1-Day Mem'!C7+'202207-divvy-tripdata-2-Day Mem'!C7+'202207-divvy-tripdata-3-Day Mem'!C7</f>
        <v>14608</v>
      </c>
      <c r="E16" s="44">
        <f>'202207-divvy-tripdata-1-Day Mem'!D7+'202207-divvy-tripdata-2-Day Mem'!D7+'202207-divvy-tripdata-3-Day Mem'!D7</f>
        <v>133.8498495</v>
      </c>
      <c r="F16" s="20"/>
      <c r="G16" s="24"/>
      <c r="H16" s="35" t="s">
        <v>20</v>
      </c>
      <c r="I16" s="12">
        <f t="shared" si="3"/>
        <v>0.007645575433</v>
      </c>
      <c r="J16" s="45">
        <f>'202207-divvy-tripdata-1-Day Mem'!H16+'202207-divvy-tripdata-2-Day Mem'!H16+'202207-divvy-tripdata-3-Day Mem'!H16</f>
        <v>16560</v>
      </c>
      <c r="K16" s="44">
        <f>'202207-divvy-tripdata-1-Day Mem'!I16+'202207-divvy-tripdata-2-Day Mem'!I16+'202207-divvy-tripdata-3-Day Mem'!I16</f>
        <v>126.6107292</v>
      </c>
      <c r="L16" s="20"/>
      <c r="M16" s="24"/>
      <c r="N16" s="35" t="s">
        <v>20</v>
      </c>
      <c r="O16" s="12">
        <f t="shared" si="4"/>
        <v>0.009315460478</v>
      </c>
      <c r="P16" s="43">
        <f>'202207-divvy-tripdata-1-Day Mem'!R7+'202207-divvy-tripdata-2-Day Mem'!R7+'202207-divvy-tripdata-3-Day Mem'!R7</f>
        <v>16732</v>
      </c>
      <c r="Q16" s="44">
        <f>'202207-divvy-tripdata-1-Day Mem'!S7+'202207-divvy-tripdata-2-Day Mem'!S7+'202207-divvy-tripdata-3-Day Mem'!S7</f>
        <v>155.8662847</v>
      </c>
    </row>
    <row r="17">
      <c r="A17" s="36" t="s">
        <v>9</v>
      </c>
      <c r="B17" s="37"/>
      <c r="C17" s="15">
        <f t="shared" si="2"/>
        <v>0.01559264974</v>
      </c>
      <c r="D17" s="46">
        <f t="shared" ref="D17:E17" si="5">SUM(D12:D16)</f>
        <v>105481</v>
      </c>
      <c r="E17" s="47">
        <f t="shared" si="5"/>
        <v>1644.728287</v>
      </c>
      <c r="F17" s="20"/>
      <c r="G17" s="48" t="s">
        <v>9</v>
      </c>
      <c r="H17" s="37"/>
      <c r="I17" s="15">
        <f t="shared" si="3"/>
        <v>0.01135998043</v>
      </c>
      <c r="J17" s="46">
        <f t="shared" ref="J17:K17" si="6">SUM(J12:J16)</f>
        <v>78804</v>
      </c>
      <c r="K17" s="47">
        <f t="shared" si="6"/>
        <v>895.2118981</v>
      </c>
      <c r="L17" s="20"/>
      <c r="M17" s="48" t="s">
        <v>9</v>
      </c>
      <c r="N17" s="37"/>
      <c r="O17" s="15">
        <f t="shared" si="4"/>
        <v>0.01560242112</v>
      </c>
      <c r="P17" s="46">
        <f t="shared" ref="P17:Q17" si="7">SUM(P12:P16)</f>
        <v>125832</v>
      </c>
      <c r="Q17" s="47">
        <f t="shared" si="7"/>
        <v>1963.283854</v>
      </c>
    </row>
    <row r="18">
      <c r="A18" s="17"/>
      <c r="B18" s="17"/>
      <c r="C18" s="17"/>
      <c r="D18" s="17"/>
      <c r="E18" s="1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18" t="s">
        <v>13</v>
      </c>
      <c r="E19" s="19"/>
      <c r="F19" s="4"/>
      <c r="G19" s="38" t="s">
        <v>12</v>
      </c>
      <c r="H19" s="39"/>
      <c r="I19" s="39"/>
      <c r="J19" s="39"/>
      <c r="K19" s="40"/>
      <c r="L19" s="4"/>
      <c r="M19" s="4"/>
      <c r="N19" s="4"/>
      <c r="O19" s="4"/>
      <c r="P19" s="4"/>
      <c r="Q19" s="4"/>
    </row>
    <row r="20">
      <c r="A20" s="29" t="s">
        <v>1</v>
      </c>
      <c r="B20" s="30" t="s">
        <v>17</v>
      </c>
      <c r="C20" s="31" t="s">
        <v>2</v>
      </c>
      <c r="D20" s="31" t="s">
        <v>6</v>
      </c>
      <c r="E20" s="32" t="s">
        <v>3</v>
      </c>
      <c r="F20" s="20"/>
      <c r="G20" s="30" t="s">
        <v>1</v>
      </c>
      <c r="H20" s="30" t="s">
        <v>17</v>
      </c>
      <c r="I20" s="31" t="s">
        <v>2</v>
      </c>
      <c r="J20" s="31" t="s">
        <v>6</v>
      </c>
      <c r="K20" s="32" t="s">
        <v>3</v>
      </c>
      <c r="L20" s="4"/>
      <c r="M20" s="4"/>
      <c r="N20" s="4"/>
      <c r="O20" s="4"/>
      <c r="P20" s="4"/>
      <c r="Q20" s="4"/>
    </row>
    <row r="21">
      <c r="A21" s="33" t="s">
        <v>7</v>
      </c>
      <c r="B21" s="34" t="s">
        <v>18</v>
      </c>
      <c r="C21" s="9">
        <f t="shared" ref="C21:C26" si="8">E21/D21</f>
        <v>0.01772377604</v>
      </c>
      <c r="D21" s="41">
        <f>'202207-divvy-tripdata-1-Day Mem'!C12+'202207-divvy-tripdata-2-Day Mem'!C12+'202207-divvy-tripdata-3-Day Mem'!C12</f>
        <v>16006</v>
      </c>
      <c r="E21" s="42">
        <f>'202207-divvy-tripdata-1-Day Mem'!D12+'202207-divvy-tripdata-2-Day Mem'!D12+'202207-divvy-tripdata-3-Day Mem'!D12</f>
        <v>283.6867593</v>
      </c>
      <c r="F21" s="20"/>
      <c r="G21" s="34" t="s">
        <v>7</v>
      </c>
      <c r="H21" s="34" t="s">
        <v>18</v>
      </c>
      <c r="I21" s="9">
        <f t="shared" ref="I21:I26" si="9">K21/J21</f>
        <v>0.01502309791</v>
      </c>
      <c r="J21" s="41">
        <f>'202207-divvy-tripdata-1-Day Mem'!M3+'202207-divvy-tripdata-2-Day Mem'!M3+'202207-divvy-tripdata-3-Day Mem'!M3</f>
        <v>17049</v>
      </c>
      <c r="K21" s="42">
        <f>'202207-divvy-tripdata-1-Day Mem'!N3+'202207-divvy-tripdata-2-Day Mem'!N3+'202207-divvy-tripdata-3-Day Mem'!N3</f>
        <v>256.1287963</v>
      </c>
      <c r="L21" s="4"/>
      <c r="M21" s="4"/>
      <c r="N21" s="4"/>
      <c r="O21" s="4"/>
      <c r="P21" s="4"/>
      <c r="Q21" s="4"/>
    </row>
    <row r="22">
      <c r="A22" s="8"/>
      <c r="B22" s="34" t="s">
        <v>19</v>
      </c>
      <c r="C22" s="9">
        <f t="shared" si="8"/>
        <v>0.04581215659</v>
      </c>
      <c r="D22" s="41">
        <f>'202207-divvy-tripdata-1-Day Mem'!C13+'202207-divvy-tripdata-2-Day Mem'!C13+'202207-divvy-tripdata-3-Day Mem'!C13</f>
        <v>3640</v>
      </c>
      <c r="E22" s="42">
        <f>'202207-divvy-tripdata-1-Day Mem'!D13+'202207-divvy-tripdata-2-Day Mem'!D13+'202207-divvy-tripdata-3-Day Mem'!D13</f>
        <v>166.75625</v>
      </c>
      <c r="F22" s="20"/>
      <c r="G22" s="23"/>
      <c r="H22" s="34" t="s">
        <v>19</v>
      </c>
      <c r="I22" s="9">
        <f t="shared" si="9"/>
        <v>0.03373403348</v>
      </c>
      <c r="J22" s="41">
        <f>'202207-divvy-tripdata-1-Day Mem'!M4+'202207-divvy-tripdata-2-Day Mem'!M4+'202207-divvy-tripdata-3-Day Mem'!M4</f>
        <v>2801</v>
      </c>
      <c r="K22" s="42">
        <f>'202207-divvy-tripdata-1-Day Mem'!N4+'202207-divvy-tripdata-2-Day Mem'!N4+'202207-divvy-tripdata-3-Day Mem'!N4</f>
        <v>94.48902778</v>
      </c>
      <c r="L22" s="4"/>
      <c r="M22" s="4"/>
      <c r="N22" s="4"/>
      <c r="O22" s="4"/>
      <c r="P22" s="4"/>
      <c r="Q22" s="4"/>
    </row>
    <row r="23">
      <c r="A23" s="8"/>
      <c r="B23" s="34" t="s">
        <v>20</v>
      </c>
      <c r="C23" s="9">
        <f t="shared" si="8"/>
        <v>0.01309706932</v>
      </c>
      <c r="D23" s="41">
        <f>'202207-divvy-tripdata-1-Day Mem'!C14+'202207-divvy-tripdata-2-Day Mem'!C14+'202207-divvy-tripdata-3-Day Mem'!C14</f>
        <v>13746</v>
      </c>
      <c r="E23" s="42">
        <f>'202207-divvy-tripdata-1-Day Mem'!D14+'202207-divvy-tripdata-2-Day Mem'!D14+'202207-divvy-tripdata-3-Day Mem'!D14</f>
        <v>180.0323148</v>
      </c>
      <c r="F23" s="20"/>
      <c r="G23" s="23"/>
      <c r="H23" s="34" t="s">
        <v>20</v>
      </c>
      <c r="I23" s="9">
        <f t="shared" si="9"/>
        <v>0.01108029731</v>
      </c>
      <c r="J23" s="41">
        <f>'202207-divvy-tripdata-1-Day Mem'!M5+'202207-divvy-tripdata-2-Day Mem'!M5+'202207-divvy-tripdata-3-Day Mem'!M5</f>
        <v>15310</v>
      </c>
      <c r="K23" s="42">
        <f>'202207-divvy-tripdata-1-Day Mem'!N5+'202207-divvy-tripdata-2-Day Mem'!N5+'202207-divvy-tripdata-3-Day Mem'!N5</f>
        <v>169.6393519</v>
      </c>
      <c r="L23" s="4"/>
      <c r="M23" s="4"/>
      <c r="N23" s="4"/>
      <c r="O23" s="4"/>
      <c r="P23" s="4"/>
      <c r="Q23" s="4"/>
    </row>
    <row r="24">
      <c r="A24" s="33" t="s">
        <v>8</v>
      </c>
      <c r="B24" s="34" t="s">
        <v>18</v>
      </c>
      <c r="C24" s="9">
        <f t="shared" si="8"/>
        <v>0.009797184332</v>
      </c>
      <c r="D24" s="41">
        <f>'202207-divvy-tripdata-1-Day Mem'!C15+'202207-divvy-tripdata-2-Day Mem'!C15+'202207-divvy-tripdata-3-Day Mem'!C15</f>
        <v>26038</v>
      </c>
      <c r="E24" s="42">
        <f>'202207-divvy-tripdata-1-Day Mem'!D15+'202207-divvy-tripdata-2-Day Mem'!D15+'202207-divvy-tripdata-3-Day Mem'!D15</f>
        <v>255.0990856</v>
      </c>
      <c r="F24" s="20"/>
      <c r="G24" s="34" t="s">
        <v>8</v>
      </c>
      <c r="H24" s="34" t="s">
        <v>18</v>
      </c>
      <c r="I24" s="9">
        <f t="shared" si="9"/>
        <v>0.009525989179</v>
      </c>
      <c r="J24" s="41">
        <f>'202207-divvy-tripdata-1-Day Mem'!M6+'202207-divvy-tripdata-2-Day Mem'!M6+'202207-divvy-tripdata-3-Day Mem'!M6</f>
        <v>30199</v>
      </c>
      <c r="K24" s="42">
        <f>'202207-divvy-tripdata-1-Day Mem'!N6+'202207-divvy-tripdata-2-Day Mem'!N6+'202207-divvy-tripdata-3-Day Mem'!N6</f>
        <v>287.6753472</v>
      </c>
      <c r="L24" s="4"/>
      <c r="M24" s="4"/>
      <c r="N24" s="4"/>
      <c r="O24" s="4"/>
      <c r="P24" s="4"/>
      <c r="Q24" s="4"/>
    </row>
    <row r="25">
      <c r="A25" s="11"/>
      <c r="B25" s="35" t="s">
        <v>20</v>
      </c>
      <c r="C25" s="12">
        <f t="shared" si="8"/>
        <v>0.007963092844</v>
      </c>
      <c r="D25" s="43">
        <f>'202207-divvy-tripdata-1-Day Mem'!C16+'202207-divvy-tripdata-2-Day Mem'!C16+'202207-divvy-tripdata-3-Day Mem'!C16</f>
        <v>13456</v>
      </c>
      <c r="E25" s="44">
        <f>'202207-divvy-tripdata-1-Day Mem'!D16+'202207-divvy-tripdata-2-Day Mem'!D16+'202207-divvy-tripdata-3-Day Mem'!D16</f>
        <v>107.1513773</v>
      </c>
      <c r="F25" s="20"/>
      <c r="G25" s="24"/>
      <c r="H25" s="35" t="s">
        <v>20</v>
      </c>
      <c r="I25" s="12">
        <f t="shared" si="9"/>
        <v>0.007850826619</v>
      </c>
      <c r="J25" s="43">
        <f>'202207-divvy-tripdata-1-Day Mem'!M7+'202207-divvy-tripdata-2-Day Mem'!M7+'202207-divvy-tripdata-3-Day Mem'!M7</f>
        <v>17417</v>
      </c>
      <c r="K25" s="44">
        <f>'202207-divvy-tripdata-1-Day Mem'!N7+'202207-divvy-tripdata-2-Day Mem'!N7+'202207-divvy-tripdata-3-Day Mem'!N7</f>
        <v>136.7378472</v>
      </c>
      <c r="L25" s="4"/>
      <c r="M25" s="4"/>
      <c r="N25" s="4"/>
      <c r="O25" s="4"/>
      <c r="P25" s="4"/>
      <c r="Q25" s="4"/>
    </row>
    <row r="26">
      <c r="A26" s="36" t="s">
        <v>9</v>
      </c>
      <c r="B26" s="37"/>
      <c r="C26" s="15">
        <f t="shared" si="8"/>
        <v>0.01362025337</v>
      </c>
      <c r="D26" s="46">
        <f t="shared" ref="D26:E26" si="10">SUM(D21:D25)</f>
        <v>72886</v>
      </c>
      <c r="E26" s="47">
        <f t="shared" si="10"/>
        <v>992.725787</v>
      </c>
      <c r="F26" s="20"/>
      <c r="G26" s="48" t="s">
        <v>9</v>
      </c>
      <c r="H26" s="37"/>
      <c r="I26" s="15">
        <f t="shared" si="9"/>
        <v>0.01141237038</v>
      </c>
      <c r="J26" s="46">
        <f t="shared" ref="J26:K26" si="11">SUM(J21:J25)</f>
        <v>82776</v>
      </c>
      <c r="K26" s="47">
        <f t="shared" si="11"/>
        <v>944.6703704</v>
      </c>
      <c r="L26" s="4"/>
      <c r="M26" s="4"/>
      <c r="N26" s="4"/>
      <c r="O26" s="4"/>
      <c r="P26" s="4"/>
      <c r="Q26" s="4"/>
    </row>
    <row r="27">
      <c r="A27" s="17"/>
      <c r="B27" s="17"/>
      <c r="C27" s="17"/>
      <c r="D27" s="17"/>
      <c r="E27" s="1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>
      <c r="A28" s="18" t="s">
        <v>11</v>
      </c>
      <c r="E28" s="19"/>
      <c r="F28" s="4"/>
      <c r="G28" s="38" t="s">
        <v>15</v>
      </c>
      <c r="H28" s="39"/>
      <c r="I28" s="39"/>
      <c r="J28" s="39"/>
      <c r="K28" s="40"/>
      <c r="L28" s="4"/>
      <c r="M28" s="4"/>
      <c r="N28" s="4"/>
      <c r="O28" s="4"/>
      <c r="P28" s="4"/>
      <c r="Q28" s="4"/>
    </row>
    <row r="29">
      <c r="A29" s="29" t="s">
        <v>1</v>
      </c>
      <c r="B29" s="30" t="s">
        <v>17</v>
      </c>
      <c r="C29" s="31" t="s">
        <v>2</v>
      </c>
      <c r="D29" s="31" t="s">
        <v>6</v>
      </c>
      <c r="E29" s="32" t="s">
        <v>3</v>
      </c>
      <c r="F29" s="20"/>
      <c r="G29" s="30" t="s">
        <v>1</v>
      </c>
      <c r="H29" s="30" t="s">
        <v>17</v>
      </c>
      <c r="I29" s="31" t="s">
        <v>2</v>
      </c>
      <c r="J29" s="31" t="s">
        <v>6</v>
      </c>
      <c r="K29" s="32" t="s">
        <v>3</v>
      </c>
      <c r="L29" s="4"/>
      <c r="M29" s="4"/>
      <c r="N29" s="4"/>
      <c r="O29" s="4"/>
      <c r="P29" s="4"/>
      <c r="Q29" s="4"/>
    </row>
    <row r="30">
      <c r="A30" s="33" t="s">
        <v>7</v>
      </c>
      <c r="B30" s="34" t="s">
        <v>18</v>
      </c>
      <c r="C30" s="9">
        <f t="shared" ref="C30:C35" si="12">E30/D30</f>
        <v>0.01587521935</v>
      </c>
      <c r="D30" s="41">
        <f>'202207-divvy-tripdata-1-Day Mem'!H3+'202207-divvy-tripdata-2-Day Mem'!H3+'202207-divvy-tripdata-3-Day Mem'!H3</f>
        <v>14901</v>
      </c>
      <c r="E30" s="42">
        <f>'202207-divvy-tripdata-1-Day Mem'!I3+'202207-divvy-tripdata-2-Day Mem'!I3+'202207-divvy-tripdata-3-Day Mem'!I3</f>
        <v>236.5566435</v>
      </c>
      <c r="F30" s="20"/>
      <c r="G30" s="34" t="s">
        <v>7</v>
      </c>
      <c r="H30" s="34" t="s">
        <v>18</v>
      </c>
      <c r="I30" s="9">
        <f t="shared" ref="I30:I35" si="13">K30/J30</f>
        <v>0.01609193377</v>
      </c>
      <c r="J30" s="41">
        <f>'202207-divvy-tripdata-1-Day Mem'!M12+'202207-divvy-tripdata-2-Day Mem'!M12+'202207-divvy-tripdata-3-Day Mem'!M12</f>
        <v>19465</v>
      </c>
      <c r="K30" s="42">
        <f>'202207-divvy-tripdata-1-Day Mem'!N12+'202207-divvy-tripdata-2-Day Mem'!N12+'202207-divvy-tripdata-3-Day Mem'!N12</f>
        <v>313.2294907</v>
      </c>
      <c r="L30" s="4"/>
      <c r="M30" s="4"/>
      <c r="N30" s="4"/>
      <c r="O30" s="4"/>
      <c r="P30" s="4"/>
      <c r="Q30" s="4"/>
    </row>
    <row r="31">
      <c r="A31" s="8"/>
      <c r="B31" s="34" t="s">
        <v>19</v>
      </c>
      <c r="C31" s="9">
        <f t="shared" si="12"/>
        <v>0.03490391807</v>
      </c>
      <c r="D31" s="41">
        <f>'202207-divvy-tripdata-1-Day Mem'!H4+'202207-divvy-tripdata-2-Day Mem'!H4+'202207-divvy-tripdata-3-Day Mem'!H4</f>
        <v>2773</v>
      </c>
      <c r="E31" s="42">
        <f>'202207-divvy-tripdata-1-Day Mem'!I4+'202207-divvy-tripdata-2-Day Mem'!I4+'202207-divvy-tripdata-3-Day Mem'!I4</f>
        <v>96.78856481</v>
      </c>
      <c r="F31" s="20"/>
      <c r="G31" s="23"/>
      <c r="H31" s="34" t="s">
        <v>19</v>
      </c>
      <c r="I31" s="9">
        <f t="shared" si="13"/>
        <v>0.03445872226</v>
      </c>
      <c r="J31" s="41">
        <f>'202207-divvy-tripdata-1-Day Mem'!M13+'202207-divvy-tripdata-2-Day Mem'!M13+'202207-divvy-tripdata-3-Day Mem'!M13</f>
        <v>3583</v>
      </c>
      <c r="K31" s="42">
        <f>'202207-divvy-tripdata-1-Day Mem'!N13+'202207-divvy-tripdata-2-Day Mem'!N13+'202207-divvy-tripdata-3-Day Mem'!N13</f>
        <v>123.4656019</v>
      </c>
      <c r="L31" s="4"/>
      <c r="M31" s="4"/>
      <c r="N31" s="4"/>
      <c r="O31" s="4"/>
      <c r="P31" s="4"/>
      <c r="Q31" s="4"/>
    </row>
    <row r="32">
      <c r="A32" s="8"/>
      <c r="B32" s="34" t="s">
        <v>20</v>
      </c>
      <c r="C32" s="9">
        <f t="shared" si="12"/>
        <v>0.01131743956</v>
      </c>
      <c r="D32" s="41">
        <f>'202207-divvy-tripdata-1-Day Mem'!H5+'202207-divvy-tripdata-2-Day Mem'!H5+'202207-divvy-tripdata-3-Day Mem'!H5</f>
        <v>13220</v>
      </c>
      <c r="E32" s="42">
        <f>'202207-divvy-tripdata-1-Day Mem'!I5+'202207-divvy-tripdata-2-Day Mem'!I5+'202207-divvy-tripdata-3-Day Mem'!I5</f>
        <v>149.6165509</v>
      </c>
      <c r="F32" s="20"/>
      <c r="G32" s="23"/>
      <c r="H32" s="34" t="s">
        <v>20</v>
      </c>
      <c r="I32" s="9">
        <f t="shared" si="13"/>
        <v>0.01192520635</v>
      </c>
      <c r="J32" s="41">
        <f>'202207-divvy-tripdata-1-Day Mem'!M14+'202207-divvy-tripdata-2-Day Mem'!M14+'202207-divvy-tripdata-3-Day Mem'!M14</f>
        <v>18462</v>
      </c>
      <c r="K32" s="42">
        <f>'202207-divvy-tripdata-1-Day Mem'!N14+'202207-divvy-tripdata-2-Day Mem'!N14+'202207-divvy-tripdata-3-Day Mem'!N14</f>
        <v>220.1631597</v>
      </c>
      <c r="L32" s="4"/>
      <c r="M32" s="4"/>
      <c r="N32" s="4"/>
      <c r="O32" s="4"/>
      <c r="P32" s="4"/>
      <c r="Q32" s="4"/>
    </row>
    <row r="33">
      <c r="A33" s="33" t="s">
        <v>8</v>
      </c>
      <c r="B33" s="34" t="s">
        <v>18</v>
      </c>
      <c r="C33" s="9">
        <f t="shared" si="12"/>
        <v>0.00941964453</v>
      </c>
      <c r="D33" s="41">
        <f>'202207-divvy-tripdata-1-Day Mem'!H6+'202207-divvy-tripdata-2-Day Mem'!H6+'202207-divvy-tripdata-3-Day Mem'!H6</f>
        <v>29647</v>
      </c>
      <c r="E33" s="42">
        <f>'202207-divvy-tripdata-1-Day Mem'!I6+'202207-divvy-tripdata-2-Day Mem'!I6+'202207-divvy-tripdata-3-Day Mem'!I6</f>
        <v>279.2642014</v>
      </c>
      <c r="F33" s="20"/>
      <c r="G33" s="34" t="s">
        <v>8</v>
      </c>
      <c r="H33" s="34" t="s">
        <v>18</v>
      </c>
      <c r="I33" s="9">
        <f t="shared" si="13"/>
        <v>0.009495283208</v>
      </c>
      <c r="J33" s="41">
        <f>'202207-divvy-tripdata-1-Day Mem'!M15+'202207-divvy-tripdata-2-Day Mem'!M15+'202207-divvy-tripdata-3-Day Mem'!M15</f>
        <v>30010</v>
      </c>
      <c r="K33" s="42">
        <f>'202207-divvy-tripdata-1-Day Mem'!N15+'202207-divvy-tripdata-2-Day Mem'!N15+'202207-divvy-tripdata-3-Day Mem'!N15</f>
        <v>284.9534491</v>
      </c>
      <c r="L33" s="4"/>
      <c r="M33" s="4"/>
      <c r="N33" s="4"/>
      <c r="O33" s="4"/>
      <c r="P33" s="4"/>
      <c r="Q33" s="4"/>
    </row>
    <row r="34">
      <c r="A34" s="11"/>
      <c r="B34" s="35" t="s">
        <v>20</v>
      </c>
      <c r="C34" s="12">
        <f t="shared" si="12"/>
        <v>0.007677956057</v>
      </c>
      <c r="D34" s="43">
        <f>'202207-divvy-tripdata-1-Day Mem'!H7+'202207-divvy-tripdata-2-Day Mem'!H7+'202207-divvy-tripdata-3-Day Mem'!H7</f>
        <v>15807</v>
      </c>
      <c r="E34" s="44">
        <f>'202207-divvy-tripdata-1-Day Mem'!I7+'202207-divvy-tripdata-2-Day Mem'!I7+'202207-divvy-tripdata-3-Day Mem'!I7</f>
        <v>121.3654514</v>
      </c>
      <c r="F34" s="20"/>
      <c r="G34" s="24"/>
      <c r="H34" s="35" t="s">
        <v>20</v>
      </c>
      <c r="I34" s="12">
        <f t="shared" si="13"/>
        <v>0.007774684903</v>
      </c>
      <c r="J34" s="43">
        <f>'202207-divvy-tripdata-1-Day Mem'!M16+'202207-divvy-tripdata-2-Day Mem'!M16+'202207-divvy-tripdata-3-Day Mem'!M16</f>
        <v>17214</v>
      </c>
      <c r="K34" s="44">
        <f>'202207-divvy-tripdata-1-Day Mem'!N16+'202207-divvy-tripdata-2-Day Mem'!N16+'202207-divvy-tripdata-3-Day Mem'!N16</f>
        <v>133.8334259</v>
      </c>
      <c r="L34" s="4"/>
      <c r="M34" s="4"/>
      <c r="N34" s="4"/>
      <c r="O34" s="4"/>
      <c r="P34" s="4"/>
      <c r="Q34" s="4"/>
    </row>
    <row r="35">
      <c r="A35" s="36" t="s">
        <v>9</v>
      </c>
      <c r="B35" s="37"/>
      <c r="C35" s="15">
        <f t="shared" si="12"/>
        <v>0.01157320967</v>
      </c>
      <c r="D35" s="46">
        <f t="shared" ref="D35:E35" si="14">SUM(D30:D34)</f>
        <v>76348</v>
      </c>
      <c r="E35" s="47">
        <f t="shared" si="14"/>
        <v>883.591412</v>
      </c>
      <c r="F35" s="20"/>
      <c r="G35" s="48" t="s">
        <v>9</v>
      </c>
      <c r="H35" s="37"/>
      <c r="I35" s="15">
        <f t="shared" si="13"/>
        <v>0.01212213049</v>
      </c>
      <c r="J35" s="46">
        <f t="shared" ref="J35:K35" si="15">SUM(J30:J34)</f>
        <v>88734</v>
      </c>
      <c r="K35" s="47">
        <f t="shared" si="15"/>
        <v>1075.645127</v>
      </c>
      <c r="L35" s="4"/>
      <c r="M35" s="4"/>
      <c r="N35" s="4"/>
      <c r="O35" s="4"/>
      <c r="P35" s="4"/>
      <c r="Q35" s="4"/>
    </row>
  </sheetData>
  <mergeCells count="8">
    <mergeCell ref="A1:G1"/>
    <mergeCell ref="A10:E10"/>
    <mergeCell ref="G10:K10"/>
    <mergeCell ref="M10:Q10"/>
    <mergeCell ref="A19:E19"/>
    <mergeCell ref="G19:K19"/>
    <mergeCell ref="A28:E28"/>
    <mergeCell ref="G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13710.0</v>
      </c>
      <c r="D3" s="53">
        <v>256.95178240724636</v>
      </c>
      <c r="E3" s="54"/>
      <c r="F3" s="34" t="s">
        <v>7</v>
      </c>
      <c r="G3" s="34" t="s">
        <v>18</v>
      </c>
      <c r="H3" s="52">
        <v>6674.0</v>
      </c>
      <c r="I3" s="53">
        <v>105.161516204098</v>
      </c>
      <c r="J3" s="50"/>
      <c r="K3" s="34" t="s">
        <v>7</v>
      </c>
      <c r="L3" s="34" t="s">
        <v>18</v>
      </c>
      <c r="M3" s="52">
        <v>7661.0</v>
      </c>
      <c r="N3" s="53">
        <v>112.66854166676785</v>
      </c>
      <c r="O3" s="50"/>
      <c r="P3" s="34" t="s">
        <v>7</v>
      </c>
      <c r="Q3" s="34" t="s">
        <v>18</v>
      </c>
      <c r="R3" s="52">
        <v>17270.0</v>
      </c>
      <c r="S3" s="53">
        <v>320.3121412041146</v>
      </c>
    </row>
    <row r="4">
      <c r="A4" s="33"/>
      <c r="B4" s="34" t="s">
        <v>19</v>
      </c>
      <c r="C4" s="55">
        <v>3278.0</v>
      </c>
      <c r="D4" s="42">
        <v>135.52369212963822</v>
      </c>
      <c r="E4" s="54"/>
      <c r="F4" s="34"/>
      <c r="G4" s="34" t="s">
        <v>19</v>
      </c>
      <c r="H4" s="55">
        <v>1367.0</v>
      </c>
      <c r="I4" s="42">
        <v>45.76688657404884</v>
      </c>
      <c r="J4" s="50"/>
      <c r="K4" s="34"/>
      <c r="L4" s="34" t="s">
        <v>19</v>
      </c>
      <c r="M4" s="55">
        <v>1438.0</v>
      </c>
      <c r="N4" s="42">
        <v>49.39204861113831</v>
      </c>
      <c r="O4" s="50"/>
      <c r="P4" s="34"/>
      <c r="Q4" s="34" t="s">
        <v>19</v>
      </c>
      <c r="R4" s="55">
        <v>3754.0</v>
      </c>
      <c r="S4" s="42">
        <v>139.0513657407355</v>
      </c>
    </row>
    <row r="5">
      <c r="A5" s="33"/>
      <c r="B5" s="34" t="s">
        <v>20</v>
      </c>
      <c r="C5" s="55">
        <v>10167.0</v>
      </c>
      <c r="D5" s="42">
        <v>144.54543981477036</v>
      </c>
      <c r="E5" s="54"/>
      <c r="F5" s="34"/>
      <c r="G5" s="34" t="s">
        <v>20</v>
      </c>
      <c r="H5" s="55">
        <v>6106.0</v>
      </c>
      <c r="I5" s="42">
        <v>67.50057870363526</v>
      </c>
      <c r="J5" s="50"/>
      <c r="K5" s="34"/>
      <c r="L5" s="34" t="s">
        <v>20</v>
      </c>
      <c r="M5" s="55">
        <v>7093.0</v>
      </c>
      <c r="N5" s="42">
        <v>77.35997685175971</v>
      </c>
      <c r="O5" s="50"/>
      <c r="P5" s="34"/>
      <c r="Q5" s="34" t="s">
        <v>20</v>
      </c>
      <c r="R5" s="55">
        <v>11939.0</v>
      </c>
      <c r="S5" s="42">
        <v>168.7291782409302</v>
      </c>
    </row>
    <row r="6">
      <c r="A6" s="33" t="s">
        <v>8</v>
      </c>
      <c r="B6" s="34" t="s">
        <v>18</v>
      </c>
      <c r="C6" s="55">
        <v>15879.0</v>
      </c>
      <c r="D6" s="42">
        <v>171.63192129654635</v>
      </c>
      <c r="E6" s="50"/>
      <c r="F6" s="34" t="s">
        <v>8</v>
      </c>
      <c r="G6" s="34" t="s">
        <v>18</v>
      </c>
      <c r="H6" s="55">
        <v>15352.0</v>
      </c>
      <c r="I6" s="42">
        <v>144.7204050929795</v>
      </c>
      <c r="J6" s="50"/>
      <c r="K6" s="34" t="s">
        <v>8</v>
      </c>
      <c r="L6" s="34" t="s">
        <v>18</v>
      </c>
      <c r="M6" s="55">
        <v>15422.0</v>
      </c>
      <c r="N6" s="42">
        <v>146.62212962907506</v>
      </c>
      <c r="O6" s="50"/>
      <c r="P6" s="34" t="s">
        <v>8</v>
      </c>
      <c r="Q6" s="34" t="s">
        <v>18</v>
      </c>
      <c r="R6" s="55">
        <v>18486.0</v>
      </c>
      <c r="S6" s="42">
        <v>200.5472916657236</v>
      </c>
    </row>
    <row r="7">
      <c r="A7" s="56"/>
      <c r="B7" s="35" t="s">
        <v>20</v>
      </c>
      <c r="C7" s="57">
        <v>7682.0</v>
      </c>
      <c r="D7" s="44">
        <v>70.20024305552215</v>
      </c>
      <c r="E7" s="50"/>
      <c r="F7" s="35"/>
      <c r="G7" s="35" t="s">
        <v>20</v>
      </c>
      <c r="H7" s="57">
        <v>8314.0</v>
      </c>
      <c r="I7" s="44">
        <v>64.44062499950815</v>
      </c>
      <c r="J7" s="50"/>
      <c r="K7" s="35"/>
      <c r="L7" s="35" t="s">
        <v>20</v>
      </c>
      <c r="M7" s="57">
        <v>9277.0</v>
      </c>
      <c r="N7" s="44">
        <v>73.60140046331071</v>
      </c>
      <c r="O7" s="50"/>
      <c r="P7" s="35"/>
      <c r="Q7" s="35" t="s">
        <v>20</v>
      </c>
      <c r="R7" s="57">
        <v>8862.0</v>
      </c>
      <c r="S7" s="44">
        <v>81.1305208332924</v>
      </c>
    </row>
    <row r="8">
      <c r="A8" s="36" t="s">
        <v>9</v>
      </c>
      <c r="B8" s="58"/>
      <c r="C8" s="46">
        <v>50716.0</v>
      </c>
      <c r="D8" s="47">
        <v>778.8530787037234</v>
      </c>
      <c r="E8" s="50"/>
      <c r="F8" s="48" t="s">
        <v>9</v>
      </c>
      <c r="G8" s="58"/>
      <c r="H8" s="46">
        <v>37813.0</v>
      </c>
      <c r="I8" s="47">
        <v>427.59001157426974</v>
      </c>
      <c r="J8" s="50"/>
      <c r="K8" s="48" t="s">
        <v>9</v>
      </c>
      <c r="L8" s="58"/>
      <c r="M8" s="46">
        <v>40891.0</v>
      </c>
      <c r="N8" s="47">
        <v>459.64409722205164</v>
      </c>
      <c r="O8" s="50"/>
      <c r="P8" s="48" t="s">
        <v>9</v>
      </c>
      <c r="Q8" s="58"/>
      <c r="R8" s="46">
        <v>60311.0</v>
      </c>
      <c r="S8" s="47">
        <v>909.7704976847963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7203.0</v>
      </c>
      <c r="D12" s="53">
        <v>125.70545138863235</v>
      </c>
      <c r="E12" s="50"/>
      <c r="F12" s="34" t="s">
        <v>7</v>
      </c>
      <c r="G12" s="34" t="s">
        <v>18</v>
      </c>
      <c r="H12" s="52">
        <v>6953.0</v>
      </c>
      <c r="I12" s="53">
        <v>105.59135416617937</v>
      </c>
      <c r="J12" s="50"/>
      <c r="K12" s="34" t="s">
        <v>7</v>
      </c>
      <c r="L12" s="34" t="s">
        <v>18</v>
      </c>
      <c r="M12" s="52">
        <v>8831.0</v>
      </c>
      <c r="N12" s="53">
        <v>144.3223263891632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1795.0</v>
      </c>
      <c r="D13" s="42">
        <v>69.17052083335875</v>
      </c>
      <c r="E13" s="50"/>
      <c r="F13" s="34"/>
      <c r="G13" s="34" t="s">
        <v>19</v>
      </c>
      <c r="H13" s="55">
        <v>1451.0</v>
      </c>
      <c r="I13" s="42">
        <v>48.559861111076316</v>
      </c>
      <c r="J13" s="50"/>
      <c r="K13" s="34"/>
      <c r="L13" s="34" t="s">
        <v>19</v>
      </c>
      <c r="M13" s="55">
        <v>1821.0</v>
      </c>
      <c r="N13" s="42">
        <v>57.366388888789515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6351.0</v>
      </c>
      <c r="D14" s="42">
        <v>82.42230324076081</v>
      </c>
      <c r="E14" s="50"/>
      <c r="F14" s="34"/>
      <c r="G14" s="34" t="s">
        <v>20</v>
      </c>
      <c r="H14" s="55">
        <v>6560.0</v>
      </c>
      <c r="I14" s="42">
        <v>71.74265046304936</v>
      </c>
      <c r="J14" s="50"/>
      <c r="K14" s="34"/>
      <c r="L14" s="34" t="s">
        <v>20</v>
      </c>
      <c r="M14" s="55">
        <v>8602.0</v>
      </c>
      <c r="N14" s="42">
        <v>102.65814814839541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13315.0</v>
      </c>
      <c r="D15" s="42">
        <v>131.4500925926768</v>
      </c>
      <c r="E15" s="50"/>
      <c r="F15" s="34" t="s">
        <v>8</v>
      </c>
      <c r="G15" s="34" t="s">
        <v>18</v>
      </c>
      <c r="H15" s="55">
        <v>15687.0</v>
      </c>
      <c r="I15" s="42">
        <v>148.0093865740273</v>
      </c>
      <c r="J15" s="50"/>
      <c r="K15" s="34" t="s">
        <v>8</v>
      </c>
      <c r="L15" s="34" t="s">
        <v>18</v>
      </c>
      <c r="M15" s="55">
        <v>15642.0</v>
      </c>
      <c r="N15" s="42">
        <v>147.09256944402296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7065.0</v>
      </c>
      <c r="D16" s="44">
        <v>57.26239583298593</v>
      </c>
      <c r="E16" s="50"/>
      <c r="F16" s="35"/>
      <c r="G16" s="35" t="s">
        <v>20</v>
      </c>
      <c r="H16" s="57">
        <v>8808.0</v>
      </c>
      <c r="I16" s="44">
        <v>67.97398148154753</v>
      </c>
      <c r="J16" s="50"/>
      <c r="K16" s="35"/>
      <c r="L16" s="35" t="s">
        <v>20</v>
      </c>
      <c r="M16" s="57">
        <v>9082.0</v>
      </c>
      <c r="N16" s="44">
        <v>71.09753472217562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35729.0</v>
      </c>
      <c r="D17" s="47">
        <v>466.01076388841466</v>
      </c>
      <c r="E17" s="50"/>
      <c r="F17" s="48" t="s">
        <v>9</v>
      </c>
      <c r="G17" s="58"/>
      <c r="H17" s="46">
        <v>39459.0</v>
      </c>
      <c r="I17" s="47">
        <v>441.8772337958799</v>
      </c>
      <c r="J17" s="50"/>
      <c r="K17" s="48" t="s">
        <v>9</v>
      </c>
      <c r="L17" s="58"/>
      <c r="M17" s="46">
        <v>43978.0</v>
      </c>
      <c r="N17" s="47">
        <v>522.5369675925467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12886.0</v>
      </c>
      <c r="D3" s="53">
        <v>242.2858796296714</v>
      </c>
      <c r="E3" s="54"/>
      <c r="F3" s="34" t="s">
        <v>7</v>
      </c>
      <c r="G3" s="34" t="s">
        <v>18</v>
      </c>
      <c r="H3" s="52">
        <v>6217.0</v>
      </c>
      <c r="I3" s="53">
        <v>99.13072916679812</v>
      </c>
      <c r="J3" s="50"/>
      <c r="K3" s="34" t="s">
        <v>7</v>
      </c>
      <c r="L3" s="34" t="s">
        <v>18</v>
      </c>
      <c r="M3" s="52">
        <v>7137.0</v>
      </c>
      <c r="N3" s="53">
        <v>108.43412037050439</v>
      </c>
      <c r="O3" s="50"/>
      <c r="P3" s="34" t="s">
        <v>7</v>
      </c>
      <c r="Q3" s="34" t="s">
        <v>18</v>
      </c>
      <c r="R3" s="52">
        <v>16386.0</v>
      </c>
      <c r="S3" s="53">
        <v>310.28400463003345</v>
      </c>
    </row>
    <row r="4">
      <c r="A4" s="33"/>
      <c r="B4" s="34" t="s">
        <v>19</v>
      </c>
      <c r="C4" s="55">
        <v>2565.0</v>
      </c>
      <c r="D4" s="42">
        <v>94.56248842572677</v>
      </c>
      <c r="E4" s="54"/>
      <c r="F4" s="34"/>
      <c r="G4" s="34" t="s">
        <v>19</v>
      </c>
      <c r="H4" s="55">
        <v>1052.0</v>
      </c>
      <c r="I4" s="42">
        <v>38.987708333399496</v>
      </c>
      <c r="J4" s="50"/>
      <c r="K4" s="34"/>
      <c r="L4" s="34" t="s">
        <v>19</v>
      </c>
      <c r="M4" s="55">
        <v>988.0</v>
      </c>
      <c r="N4" s="42">
        <v>33.89203703691601</v>
      </c>
      <c r="O4" s="50"/>
      <c r="P4" s="34"/>
      <c r="Q4" s="34" t="s">
        <v>19</v>
      </c>
      <c r="R4" s="55">
        <v>2988.0</v>
      </c>
      <c r="S4" s="42">
        <v>112.40457175936172</v>
      </c>
    </row>
    <row r="5">
      <c r="A5" s="33"/>
      <c r="B5" s="34" t="s">
        <v>20</v>
      </c>
      <c r="C5" s="55">
        <v>9126.0</v>
      </c>
      <c r="D5" s="42">
        <v>131.34465277785785</v>
      </c>
      <c r="E5" s="54"/>
      <c r="F5" s="34"/>
      <c r="G5" s="34" t="s">
        <v>20</v>
      </c>
      <c r="H5" s="55">
        <v>5340.0</v>
      </c>
      <c r="I5" s="42">
        <v>60.51732638914109</v>
      </c>
      <c r="J5" s="50"/>
      <c r="K5" s="34"/>
      <c r="L5" s="34" t="s">
        <v>20</v>
      </c>
      <c r="M5" s="55">
        <v>6139.0</v>
      </c>
      <c r="N5" s="42">
        <v>67.05945601869462</v>
      </c>
      <c r="O5" s="50"/>
      <c r="P5" s="34"/>
      <c r="Q5" s="34" t="s">
        <v>20</v>
      </c>
      <c r="R5" s="55">
        <v>10544.0</v>
      </c>
      <c r="S5" s="42">
        <v>148.22541666674806</v>
      </c>
    </row>
    <row r="6">
      <c r="A6" s="33" t="s">
        <v>8</v>
      </c>
      <c r="B6" s="34" t="s">
        <v>18</v>
      </c>
      <c r="C6" s="55">
        <v>11294.0</v>
      </c>
      <c r="D6" s="42">
        <v>124.32122685158538</v>
      </c>
      <c r="E6" s="50"/>
      <c r="F6" s="34" t="s">
        <v>8</v>
      </c>
      <c r="G6" s="34" t="s">
        <v>18</v>
      </c>
      <c r="H6" s="55">
        <v>10574.0</v>
      </c>
      <c r="I6" s="42">
        <v>99.37086805547005</v>
      </c>
      <c r="J6" s="50"/>
      <c r="K6" s="34" t="s">
        <v>8</v>
      </c>
      <c r="L6" s="34" t="s">
        <v>18</v>
      </c>
      <c r="M6" s="55">
        <v>10970.0</v>
      </c>
      <c r="N6" s="42">
        <v>104.62484953743842</v>
      </c>
      <c r="O6" s="50"/>
      <c r="P6" s="34" t="s">
        <v>8</v>
      </c>
      <c r="Q6" s="34" t="s">
        <v>18</v>
      </c>
      <c r="R6" s="55">
        <v>13254.0</v>
      </c>
      <c r="S6" s="42">
        <v>150.74467592647852</v>
      </c>
    </row>
    <row r="7">
      <c r="A7" s="56"/>
      <c r="B7" s="35" t="s">
        <v>20</v>
      </c>
      <c r="C7" s="57">
        <v>5228.0</v>
      </c>
      <c r="D7" s="44">
        <v>47.884525463137834</v>
      </c>
      <c r="E7" s="50"/>
      <c r="F7" s="35"/>
      <c r="G7" s="35" t="s">
        <v>20</v>
      </c>
      <c r="H7" s="57">
        <v>5552.0</v>
      </c>
      <c r="I7" s="44">
        <v>42.77200231497409</v>
      </c>
      <c r="J7" s="50"/>
      <c r="K7" s="35"/>
      <c r="L7" s="35" t="s">
        <v>20</v>
      </c>
      <c r="M7" s="57">
        <v>5894.0</v>
      </c>
      <c r="N7" s="44">
        <v>46.3922337963013</v>
      </c>
      <c r="O7" s="50"/>
      <c r="P7" s="35"/>
      <c r="Q7" s="35" t="s">
        <v>20</v>
      </c>
      <c r="R7" s="57">
        <v>5961.0</v>
      </c>
      <c r="S7" s="44">
        <v>56.247453703508654</v>
      </c>
    </row>
    <row r="8">
      <c r="A8" s="36" t="s">
        <v>9</v>
      </c>
      <c r="B8" s="58"/>
      <c r="C8" s="46">
        <v>41099.0</v>
      </c>
      <c r="D8" s="47">
        <v>640.3987731479792</v>
      </c>
      <c r="E8" s="50"/>
      <c r="F8" s="48" t="s">
        <v>9</v>
      </c>
      <c r="G8" s="58"/>
      <c r="H8" s="46">
        <v>28735.0</v>
      </c>
      <c r="I8" s="47">
        <v>340.77863425978285</v>
      </c>
      <c r="J8" s="50"/>
      <c r="K8" s="48" t="s">
        <v>9</v>
      </c>
      <c r="L8" s="58"/>
      <c r="M8" s="46">
        <v>31128.0</v>
      </c>
      <c r="N8" s="47">
        <v>360.40269675985473</v>
      </c>
      <c r="O8" s="50"/>
      <c r="P8" s="48" t="s">
        <v>9</v>
      </c>
      <c r="Q8" s="58"/>
      <c r="R8" s="46">
        <v>49133.0</v>
      </c>
      <c r="S8" s="47">
        <v>777.9061226861304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6552.0</v>
      </c>
      <c r="D12" s="53">
        <v>115.14528935207636</v>
      </c>
      <c r="E12" s="50"/>
      <c r="F12" s="34" t="s">
        <v>7</v>
      </c>
      <c r="G12" s="34" t="s">
        <v>18</v>
      </c>
      <c r="H12" s="52">
        <v>6264.0</v>
      </c>
      <c r="I12" s="53">
        <v>94.26384259252518</v>
      </c>
      <c r="J12" s="50"/>
      <c r="K12" s="34" t="s">
        <v>7</v>
      </c>
      <c r="L12" s="34" t="s">
        <v>18</v>
      </c>
      <c r="M12" s="52">
        <v>7854.0</v>
      </c>
      <c r="N12" s="53">
        <v>123.21591435121809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1400.0</v>
      </c>
      <c r="D13" s="42">
        <v>56.16432870380959</v>
      </c>
      <c r="E13" s="50"/>
      <c r="F13" s="34"/>
      <c r="G13" s="34" t="s">
        <v>19</v>
      </c>
      <c r="H13" s="55">
        <v>967.0</v>
      </c>
      <c r="I13" s="42">
        <v>32.18861111104343</v>
      </c>
      <c r="J13" s="50"/>
      <c r="K13" s="34"/>
      <c r="L13" s="34" t="s">
        <v>19</v>
      </c>
      <c r="M13" s="55">
        <v>1270.0</v>
      </c>
      <c r="N13" s="42">
        <v>41.75789351840649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5495.0</v>
      </c>
      <c r="D14" s="42">
        <v>71.26940972208831</v>
      </c>
      <c r="E14" s="50"/>
      <c r="F14" s="34"/>
      <c r="G14" s="34" t="s">
        <v>20</v>
      </c>
      <c r="H14" s="55">
        <v>5501.0</v>
      </c>
      <c r="I14" s="42">
        <v>61.67998842619272</v>
      </c>
      <c r="J14" s="50"/>
      <c r="K14" s="34"/>
      <c r="L14" s="34" t="s">
        <v>20</v>
      </c>
      <c r="M14" s="55">
        <v>7392.0</v>
      </c>
      <c r="N14" s="42">
        <v>86.6269675927033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9456.0</v>
      </c>
      <c r="D15" s="42">
        <v>91.38437500012515</v>
      </c>
      <c r="E15" s="50"/>
      <c r="F15" s="34" t="s">
        <v>8</v>
      </c>
      <c r="G15" s="34" t="s">
        <v>18</v>
      </c>
      <c r="H15" s="55">
        <v>10852.0</v>
      </c>
      <c r="I15" s="42">
        <v>101.85421296396089</v>
      </c>
      <c r="J15" s="50"/>
      <c r="K15" s="34" t="s">
        <v>8</v>
      </c>
      <c r="L15" s="34" t="s">
        <v>18</v>
      </c>
      <c r="M15" s="55">
        <v>10725.0</v>
      </c>
      <c r="N15" s="42">
        <v>103.54518518516124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4700.0</v>
      </c>
      <c r="D16" s="44">
        <v>37.077905092599394</v>
      </c>
      <c r="E16" s="50"/>
      <c r="F16" s="35"/>
      <c r="G16" s="35" t="s">
        <v>20</v>
      </c>
      <c r="H16" s="57">
        <v>5671.0</v>
      </c>
      <c r="I16" s="44">
        <v>43.56598379625939</v>
      </c>
      <c r="J16" s="50"/>
      <c r="K16" s="35"/>
      <c r="L16" s="35" t="s">
        <v>20</v>
      </c>
      <c r="M16" s="57">
        <v>5988.0</v>
      </c>
      <c r="N16" s="44">
        <v>47.048749999987194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27603.0</v>
      </c>
      <c r="D17" s="47">
        <v>371.0413078706988</v>
      </c>
      <c r="E17" s="50"/>
      <c r="F17" s="48" t="s">
        <v>9</v>
      </c>
      <c r="G17" s="58"/>
      <c r="H17" s="46">
        <v>29255.0</v>
      </c>
      <c r="I17" s="47">
        <v>333.5526388899816</v>
      </c>
      <c r="J17" s="50"/>
      <c r="K17" s="48" t="s">
        <v>9</v>
      </c>
      <c r="L17" s="58"/>
      <c r="M17" s="46">
        <v>33229.0</v>
      </c>
      <c r="N17" s="47">
        <v>402.1947106474763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5"/>
    <col customWidth="1" min="10" max="10" width="3.5"/>
    <col customWidth="1" min="15" max="15" width="3.5"/>
  </cols>
  <sheetData>
    <row r="1">
      <c r="A1" s="49" t="s">
        <v>10</v>
      </c>
      <c r="B1" s="2"/>
      <c r="C1" s="2"/>
      <c r="D1" s="3"/>
      <c r="E1" s="50"/>
      <c r="F1" s="51" t="s">
        <v>11</v>
      </c>
      <c r="G1" s="2"/>
      <c r="H1" s="2"/>
      <c r="I1" s="3"/>
      <c r="J1" s="50"/>
      <c r="K1" s="51" t="s">
        <v>12</v>
      </c>
      <c r="L1" s="2"/>
      <c r="M1" s="2"/>
      <c r="N1" s="3"/>
      <c r="O1" s="50"/>
      <c r="P1" s="51" t="s">
        <v>16</v>
      </c>
      <c r="Q1" s="2"/>
      <c r="R1" s="2"/>
      <c r="S1" s="3"/>
    </row>
    <row r="2">
      <c r="A2" s="29" t="s">
        <v>1</v>
      </c>
      <c r="B2" s="30" t="s">
        <v>17</v>
      </c>
      <c r="C2" s="31" t="s">
        <v>6</v>
      </c>
      <c r="D2" s="32" t="s">
        <v>3</v>
      </c>
      <c r="E2" s="50"/>
      <c r="F2" s="30" t="s">
        <v>1</v>
      </c>
      <c r="G2" s="30" t="s">
        <v>17</v>
      </c>
      <c r="H2" s="31" t="s">
        <v>6</v>
      </c>
      <c r="I2" s="32" t="s">
        <v>3</v>
      </c>
      <c r="J2" s="50"/>
      <c r="K2" s="30" t="s">
        <v>1</v>
      </c>
      <c r="L2" s="30" t="s">
        <v>17</v>
      </c>
      <c r="M2" s="31" t="s">
        <v>6</v>
      </c>
      <c r="N2" s="32" t="s">
        <v>3</v>
      </c>
      <c r="O2" s="50"/>
      <c r="P2" s="30" t="s">
        <v>1</v>
      </c>
      <c r="Q2" s="30" t="s">
        <v>17</v>
      </c>
      <c r="R2" s="31" t="s">
        <v>6</v>
      </c>
      <c r="S2" s="32" t="s">
        <v>3</v>
      </c>
    </row>
    <row r="3">
      <c r="A3" s="33" t="s">
        <v>7</v>
      </c>
      <c r="B3" s="34" t="s">
        <v>18</v>
      </c>
      <c r="C3" s="52">
        <v>4388.0</v>
      </c>
      <c r="D3" s="53">
        <v>84.24658564796846</v>
      </c>
      <c r="E3" s="54"/>
      <c r="F3" s="34" t="s">
        <v>7</v>
      </c>
      <c r="G3" s="34" t="s">
        <v>18</v>
      </c>
      <c r="H3" s="52">
        <v>2010.0</v>
      </c>
      <c r="I3" s="53">
        <v>32.26439814802143</v>
      </c>
      <c r="J3" s="50"/>
      <c r="K3" s="34" t="s">
        <v>7</v>
      </c>
      <c r="L3" s="34" t="s">
        <v>18</v>
      </c>
      <c r="M3" s="52">
        <v>2251.0</v>
      </c>
      <c r="N3" s="53">
        <v>35.026134259249375</v>
      </c>
      <c r="O3" s="50"/>
      <c r="P3" s="34" t="s">
        <v>7</v>
      </c>
      <c r="Q3" s="34" t="s">
        <v>18</v>
      </c>
      <c r="R3" s="52">
        <v>5510.0</v>
      </c>
      <c r="S3" s="53">
        <v>106.05395833303191</v>
      </c>
    </row>
    <row r="4">
      <c r="A4" s="33"/>
      <c r="B4" s="34" t="s">
        <v>19</v>
      </c>
      <c r="C4" s="55">
        <v>958.0</v>
      </c>
      <c r="D4" s="42">
        <v>39.175856481539086</v>
      </c>
      <c r="E4" s="54"/>
      <c r="F4" s="34"/>
      <c r="G4" s="34" t="s">
        <v>19</v>
      </c>
      <c r="H4" s="55">
        <v>354.0</v>
      </c>
      <c r="I4" s="42">
        <v>12.033969907322899</v>
      </c>
      <c r="J4" s="50"/>
      <c r="K4" s="34"/>
      <c r="L4" s="34" t="s">
        <v>19</v>
      </c>
      <c r="M4" s="55">
        <v>375.0</v>
      </c>
      <c r="N4" s="42">
        <v>11.204942129676056</v>
      </c>
      <c r="O4" s="50"/>
      <c r="P4" s="34"/>
      <c r="Q4" s="34" t="s">
        <v>19</v>
      </c>
      <c r="R4" s="55">
        <v>1150.0</v>
      </c>
      <c r="S4" s="42">
        <v>47.2305902778171</v>
      </c>
    </row>
    <row r="5">
      <c r="A5" s="33"/>
      <c r="B5" s="34" t="s">
        <v>20</v>
      </c>
      <c r="C5" s="55">
        <v>3060.0</v>
      </c>
      <c r="D5" s="42">
        <v>47.135277777706506</v>
      </c>
      <c r="E5" s="54"/>
      <c r="F5" s="34"/>
      <c r="G5" s="34" t="s">
        <v>20</v>
      </c>
      <c r="H5" s="55">
        <v>1774.0</v>
      </c>
      <c r="I5" s="42">
        <v>21.598645833502815</v>
      </c>
      <c r="J5" s="50"/>
      <c r="K5" s="34"/>
      <c r="L5" s="34" t="s">
        <v>20</v>
      </c>
      <c r="M5" s="55">
        <v>2078.0</v>
      </c>
      <c r="N5" s="42">
        <v>25.219918981507362</v>
      </c>
      <c r="O5" s="50"/>
      <c r="P5" s="34"/>
      <c r="Q5" s="34" t="s">
        <v>20</v>
      </c>
      <c r="R5" s="55">
        <v>3564.0</v>
      </c>
      <c r="S5" s="42">
        <v>54.771053240823676</v>
      </c>
    </row>
    <row r="6">
      <c r="A6" s="33" t="s">
        <v>8</v>
      </c>
      <c r="B6" s="34" t="s">
        <v>18</v>
      </c>
      <c r="C6" s="55">
        <v>3562.0</v>
      </c>
      <c r="D6" s="42">
        <v>39.15363425952091</v>
      </c>
      <c r="E6" s="50"/>
      <c r="F6" s="34" t="s">
        <v>8</v>
      </c>
      <c r="G6" s="34" t="s">
        <v>18</v>
      </c>
      <c r="H6" s="55">
        <v>3721.0</v>
      </c>
      <c r="I6" s="42">
        <v>35.172928240812325</v>
      </c>
      <c r="J6" s="50"/>
      <c r="K6" s="34" t="s">
        <v>8</v>
      </c>
      <c r="L6" s="34" t="s">
        <v>18</v>
      </c>
      <c r="M6" s="55">
        <v>3807.0</v>
      </c>
      <c r="N6" s="42">
        <v>36.42836805537809</v>
      </c>
      <c r="O6" s="50"/>
      <c r="P6" s="34" t="s">
        <v>8</v>
      </c>
      <c r="Q6" s="34" t="s">
        <v>18</v>
      </c>
      <c r="R6" s="55">
        <v>4255.0</v>
      </c>
      <c r="S6" s="42">
        <v>49.0633217590439</v>
      </c>
    </row>
    <row r="7">
      <c r="A7" s="56"/>
      <c r="B7" s="35" t="s">
        <v>20</v>
      </c>
      <c r="C7" s="57">
        <v>1698.0</v>
      </c>
      <c r="D7" s="44">
        <v>15.765081018442288</v>
      </c>
      <c r="E7" s="50"/>
      <c r="F7" s="35"/>
      <c r="G7" s="35" t="s">
        <v>20</v>
      </c>
      <c r="H7" s="57">
        <v>1941.0</v>
      </c>
      <c r="I7" s="44">
        <v>14.152824074037198</v>
      </c>
      <c r="J7" s="50"/>
      <c r="K7" s="35"/>
      <c r="L7" s="35" t="s">
        <v>20</v>
      </c>
      <c r="M7" s="57">
        <v>2246.0</v>
      </c>
      <c r="N7" s="44">
        <v>16.74421296294895</v>
      </c>
      <c r="O7" s="50"/>
      <c r="P7" s="35"/>
      <c r="Q7" s="35" t="s">
        <v>20</v>
      </c>
      <c r="R7" s="57">
        <v>1909.0</v>
      </c>
      <c r="S7" s="44">
        <v>18.488310185130103</v>
      </c>
    </row>
    <row r="8">
      <c r="A8" s="36" t="s">
        <v>9</v>
      </c>
      <c r="B8" s="58"/>
      <c r="C8" s="46">
        <v>13666.0</v>
      </c>
      <c r="D8" s="47">
        <v>225.47643518517725</v>
      </c>
      <c r="E8" s="50"/>
      <c r="F8" s="48" t="s">
        <v>9</v>
      </c>
      <c r="G8" s="58"/>
      <c r="H8" s="46">
        <v>9800.0</v>
      </c>
      <c r="I8" s="47">
        <v>115.22276620369666</v>
      </c>
      <c r="J8" s="50"/>
      <c r="K8" s="48" t="s">
        <v>9</v>
      </c>
      <c r="L8" s="58"/>
      <c r="M8" s="46">
        <v>10757.0</v>
      </c>
      <c r="N8" s="47">
        <v>124.62357638875983</v>
      </c>
      <c r="O8" s="50"/>
      <c r="P8" s="48" t="s">
        <v>9</v>
      </c>
      <c r="Q8" s="58"/>
      <c r="R8" s="46">
        <v>16388.0</v>
      </c>
      <c r="S8" s="47">
        <v>275.6072337958467</v>
      </c>
    </row>
    <row r="9">
      <c r="A9" s="59"/>
      <c r="B9" s="59"/>
      <c r="C9" s="60"/>
      <c r="D9" s="59"/>
      <c r="E9" s="61"/>
      <c r="F9" s="60"/>
      <c r="G9" s="60"/>
      <c r="H9" s="60"/>
      <c r="I9" s="60"/>
      <c r="J9" s="62"/>
      <c r="K9" s="60"/>
      <c r="L9" s="60"/>
      <c r="M9" s="60"/>
      <c r="N9" s="60"/>
      <c r="O9" s="62"/>
      <c r="P9" s="62"/>
      <c r="Q9" s="62"/>
      <c r="R9" s="62"/>
      <c r="S9" s="62"/>
    </row>
    <row r="10">
      <c r="A10" s="18" t="s">
        <v>13</v>
      </c>
      <c r="D10" s="19"/>
      <c r="E10" s="50"/>
      <c r="F10" s="21" t="s">
        <v>14</v>
      </c>
      <c r="I10" s="19"/>
      <c r="J10" s="50"/>
      <c r="K10" s="21" t="s">
        <v>15</v>
      </c>
      <c r="N10" s="19"/>
      <c r="O10" s="61"/>
      <c r="P10" s="61"/>
      <c r="Q10" s="61"/>
      <c r="R10" s="61"/>
      <c r="S10" s="61"/>
    </row>
    <row r="11">
      <c r="A11" s="29" t="s">
        <v>1</v>
      </c>
      <c r="B11" s="30" t="s">
        <v>17</v>
      </c>
      <c r="C11" s="31" t="s">
        <v>6</v>
      </c>
      <c r="D11" s="32" t="s">
        <v>3</v>
      </c>
      <c r="E11" s="50"/>
      <c r="F11" s="30" t="s">
        <v>1</v>
      </c>
      <c r="G11" s="30" t="s">
        <v>17</v>
      </c>
      <c r="H11" s="31" t="s">
        <v>6</v>
      </c>
      <c r="I11" s="32" t="s">
        <v>3</v>
      </c>
      <c r="J11" s="50"/>
      <c r="K11" s="30" t="s">
        <v>1</v>
      </c>
      <c r="L11" s="30" t="s">
        <v>17</v>
      </c>
      <c r="M11" s="31" t="s">
        <v>6</v>
      </c>
      <c r="N11" s="32" t="s">
        <v>3</v>
      </c>
      <c r="O11" s="61"/>
      <c r="P11" s="61"/>
      <c r="Q11" s="61"/>
      <c r="R11" s="61"/>
      <c r="S11" s="61"/>
    </row>
    <row r="12">
      <c r="A12" s="33" t="s">
        <v>7</v>
      </c>
      <c r="B12" s="34" t="s">
        <v>18</v>
      </c>
      <c r="C12" s="52">
        <v>2251.0</v>
      </c>
      <c r="D12" s="53">
        <v>42.836018518362835</v>
      </c>
      <c r="E12" s="50"/>
      <c r="F12" s="34" t="s">
        <v>7</v>
      </c>
      <c r="G12" s="34" t="s">
        <v>18</v>
      </c>
      <c r="H12" s="52">
        <v>2033.0</v>
      </c>
      <c r="I12" s="53">
        <v>31.76204861113365</v>
      </c>
      <c r="J12" s="50"/>
      <c r="K12" s="34" t="s">
        <v>7</v>
      </c>
      <c r="L12" s="34" t="s">
        <v>18</v>
      </c>
      <c r="M12" s="52">
        <v>2780.0</v>
      </c>
      <c r="N12" s="53">
        <v>45.69124999985797</v>
      </c>
      <c r="O12" s="61"/>
      <c r="P12" s="61"/>
      <c r="Q12" s="61"/>
      <c r="R12" s="61"/>
      <c r="S12" s="61"/>
    </row>
    <row r="13">
      <c r="A13" s="33"/>
      <c r="B13" s="34" t="s">
        <v>19</v>
      </c>
      <c r="C13" s="55">
        <v>445.0</v>
      </c>
      <c r="D13" s="42">
        <v>41.42140046301938</v>
      </c>
      <c r="E13" s="50"/>
      <c r="F13" s="34"/>
      <c r="G13" s="34" t="s">
        <v>19</v>
      </c>
      <c r="H13" s="55">
        <v>368.0</v>
      </c>
      <c r="I13" s="42">
        <v>14.412048611106002</v>
      </c>
      <c r="J13" s="50"/>
      <c r="K13" s="34"/>
      <c r="L13" s="34" t="s">
        <v>19</v>
      </c>
      <c r="M13" s="55">
        <v>492.0</v>
      </c>
      <c r="N13" s="42">
        <v>24.34131944445835</v>
      </c>
      <c r="O13" s="61"/>
      <c r="P13" s="61"/>
      <c r="Q13" s="61"/>
      <c r="R13" s="61"/>
      <c r="S13" s="61"/>
    </row>
    <row r="14">
      <c r="A14" s="33"/>
      <c r="B14" s="34" t="s">
        <v>20</v>
      </c>
      <c r="C14" s="55">
        <v>1900.0</v>
      </c>
      <c r="D14" s="42">
        <v>26.34060185175622</v>
      </c>
      <c r="E14" s="50"/>
      <c r="F14" s="34"/>
      <c r="G14" s="34" t="s">
        <v>20</v>
      </c>
      <c r="H14" s="55">
        <v>1889.0</v>
      </c>
      <c r="I14" s="42">
        <v>22.346319444317487</v>
      </c>
      <c r="J14" s="50"/>
      <c r="K14" s="34"/>
      <c r="L14" s="34" t="s">
        <v>20</v>
      </c>
      <c r="M14" s="55">
        <v>2468.0</v>
      </c>
      <c r="N14" s="42">
        <v>30.878043981574592</v>
      </c>
      <c r="O14" s="61"/>
      <c r="P14" s="61"/>
      <c r="Q14" s="61"/>
      <c r="R14" s="61"/>
      <c r="S14" s="61"/>
    </row>
    <row r="15">
      <c r="A15" s="33" t="s">
        <v>8</v>
      </c>
      <c r="B15" s="34" t="s">
        <v>18</v>
      </c>
      <c r="C15" s="55">
        <v>3267.0</v>
      </c>
      <c r="D15" s="42">
        <v>32.26461805567669</v>
      </c>
      <c r="E15" s="50"/>
      <c r="F15" s="34" t="s">
        <v>8</v>
      </c>
      <c r="G15" s="34" t="s">
        <v>18</v>
      </c>
      <c r="H15" s="55">
        <v>3719.0</v>
      </c>
      <c r="I15" s="42">
        <v>36.19084490770183</v>
      </c>
      <c r="J15" s="50"/>
      <c r="K15" s="34" t="s">
        <v>8</v>
      </c>
      <c r="L15" s="34" t="s">
        <v>18</v>
      </c>
      <c r="M15" s="55">
        <v>3643.0</v>
      </c>
      <c r="N15" s="42">
        <v>34.31569444419438</v>
      </c>
      <c r="O15" s="61"/>
      <c r="P15" s="61"/>
      <c r="Q15" s="61"/>
      <c r="R15" s="61"/>
      <c r="S15" s="61"/>
    </row>
    <row r="16">
      <c r="A16" s="56"/>
      <c r="B16" s="35" t="s">
        <v>20</v>
      </c>
      <c r="C16" s="57">
        <v>1691.0</v>
      </c>
      <c r="D16" s="44">
        <v>12.811076388803485</v>
      </c>
      <c r="E16" s="50"/>
      <c r="F16" s="35"/>
      <c r="G16" s="35" t="s">
        <v>20</v>
      </c>
      <c r="H16" s="57">
        <v>2081.0</v>
      </c>
      <c r="I16" s="44">
        <v>15.070763889016234</v>
      </c>
      <c r="J16" s="50"/>
      <c r="K16" s="35"/>
      <c r="L16" s="35" t="s">
        <v>20</v>
      </c>
      <c r="M16" s="57">
        <v>2144.0</v>
      </c>
      <c r="N16" s="44">
        <v>15.687141203598003</v>
      </c>
      <c r="O16" s="61"/>
      <c r="P16" s="61"/>
      <c r="Q16" s="61"/>
      <c r="R16" s="61"/>
      <c r="S16" s="61"/>
    </row>
    <row r="17">
      <c r="A17" s="36" t="s">
        <v>9</v>
      </c>
      <c r="B17" s="58"/>
      <c r="C17" s="46">
        <v>9554.0</v>
      </c>
      <c r="D17" s="47">
        <v>155.6737152776186</v>
      </c>
      <c r="E17" s="50"/>
      <c r="F17" s="48" t="s">
        <v>9</v>
      </c>
      <c r="G17" s="58"/>
      <c r="H17" s="46">
        <v>10090.0</v>
      </c>
      <c r="I17" s="47">
        <v>119.7820254632752</v>
      </c>
      <c r="J17" s="50"/>
      <c r="K17" s="48" t="s">
        <v>9</v>
      </c>
      <c r="L17" s="58"/>
      <c r="M17" s="46">
        <v>11527.0</v>
      </c>
      <c r="N17" s="47">
        <v>150.9134490736833</v>
      </c>
      <c r="O17" s="61"/>
      <c r="P17" s="61"/>
      <c r="Q17" s="61"/>
      <c r="R17" s="61"/>
      <c r="S17" s="61"/>
    </row>
  </sheetData>
  <mergeCells count="7">
    <mergeCell ref="A1:D1"/>
    <mergeCell ref="F1:I1"/>
    <mergeCell ref="K1:N1"/>
    <mergeCell ref="P1:S1"/>
    <mergeCell ref="A10:D10"/>
    <mergeCell ref="F10:I10"/>
    <mergeCell ref="K10:N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3.5"/>
    <col customWidth="1" min="4" max="4" width="3.5"/>
    <col customWidth="1" min="6" max="6" width="13.38"/>
    <col customWidth="1" min="7" max="7" width="13.5"/>
    <col customWidth="1" min="8" max="8" width="4.75"/>
    <col customWidth="1" min="9" max="9" width="13.63"/>
    <col customWidth="1" min="10" max="10" width="13.38"/>
    <col customWidth="1" min="12" max="12" width="3.5"/>
    <col customWidth="1" min="15" max="15" width="13.5"/>
    <col customWidth="1" min="16" max="16" width="4.75"/>
    <col customWidth="1" min="18" max="18" width="13.38"/>
  </cols>
  <sheetData>
    <row r="1">
      <c r="A1" s="63" t="s">
        <v>21</v>
      </c>
      <c r="H1" s="64"/>
      <c r="I1" s="63" t="s">
        <v>22</v>
      </c>
      <c r="P1" s="64"/>
      <c r="Q1" s="63" t="s">
        <v>23</v>
      </c>
    </row>
    <row r="2">
      <c r="A2" s="49" t="s">
        <v>10</v>
      </c>
      <c r="B2" s="2"/>
      <c r="C2" s="3"/>
      <c r="D2" s="20"/>
      <c r="E2" s="51" t="s">
        <v>12</v>
      </c>
      <c r="F2" s="2"/>
      <c r="G2" s="3"/>
      <c r="H2" s="64"/>
      <c r="I2" s="51" t="s">
        <v>10</v>
      </c>
      <c r="J2" s="2"/>
      <c r="K2" s="3"/>
      <c r="L2" s="20"/>
      <c r="M2" s="51" t="s">
        <v>12</v>
      </c>
      <c r="N2" s="2"/>
      <c r="O2" s="3"/>
      <c r="P2" s="64"/>
      <c r="Q2" s="49" t="s">
        <v>10</v>
      </c>
      <c r="R2" s="2"/>
      <c r="S2" s="3"/>
      <c r="T2" s="20"/>
      <c r="U2" s="51" t="s">
        <v>12</v>
      </c>
      <c r="V2" s="2"/>
      <c r="W2" s="3"/>
    </row>
    <row r="3">
      <c r="A3" s="5" t="s">
        <v>1</v>
      </c>
      <c r="B3" s="6" t="s">
        <v>3</v>
      </c>
      <c r="C3" s="7" t="s">
        <v>6</v>
      </c>
      <c r="D3" s="20"/>
      <c r="E3" s="22" t="s">
        <v>1</v>
      </c>
      <c r="F3" s="6" t="s">
        <v>3</v>
      </c>
      <c r="G3" s="6" t="s">
        <v>6</v>
      </c>
      <c r="H3" s="64"/>
      <c r="I3" s="30" t="s">
        <v>1</v>
      </c>
      <c r="J3" s="31" t="s">
        <v>3</v>
      </c>
      <c r="K3" s="32" t="s">
        <v>6</v>
      </c>
      <c r="L3" s="20"/>
      <c r="M3" s="30" t="s">
        <v>1</v>
      </c>
      <c r="N3" s="31" t="s">
        <v>3</v>
      </c>
      <c r="O3" s="32" t="s">
        <v>6</v>
      </c>
      <c r="P3" s="64"/>
      <c r="Q3" s="29" t="s">
        <v>1</v>
      </c>
      <c r="R3" s="31" t="s">
        <v>3</v>
      </c>
      <c r="S3" s="32" t="s">
        <v>6</v>
      </c>
      <c r="T3" s="20"/>
      <c r="U3" s="30" t="s">
        <v>1</v>
      </c>
      <c r="V3" s="31" t="s">
        <v>3</v>
      </c>
      <c r="W3" s="32" t="s">
        <v>6</v>
      </c>
    </row>
    <row r="4">
      <c r="A4" s="8" t="s">
        <v>7</v>
      </c>
      <c r="B4" s="65">
        <v>537.0209143516549</v>
      </c>
      <c r="C4" s="66">
        <v>27155.0</v>
      </c>
      <c r="D4" s="20"/>
      <c r="E4" s="23" t="s">
        <v>7</v>
      </c>
      <c r="F4" s="65">
        <v>239.42056712966587</v>
      </c>
      <c r="G4" s="66">
        <v>16192.0</v>
      </c>
      <c r="H4" s="64"/>
      <c r="I4" s="34" t="s">
        <v>7</v>
      </c>
      <c r="J4" s="65">
        <v>468.193020833256</v>
      </c>
      <c r="K4" s="66">
        <v>24577.0</v>
      </c>
      <c r="L4" s="20"/>
      <c r="M4" s="34" t="s">
        <v>7</v>
      </c>
      <c r="N4" s="65">
        <v>209.38561342611501</v>
      </c>
      <c r="O4" s="66">
        <v>14264.0</v>
      </c>
      <c r="P4" s="64"/>
      <c r="Q4" s="33" t="s">
        <v>7</v>
      </c>
      <c r="R4" s="65">
        <v>170.55771990721405</v>
      </c>
      <c r="S4" s="66">
        <v>8406.0</v>
      </c>
      <c r="T4" s="20"/>
      <c r="U4" s="34" t="s">
        <v>7</v>
      </c>
      <c r="V4" s="65">
        <v>71.45099537043279</v>
      </c>
      <c r="W4" s="66">
        <v>4704.0</v>
      </c>
    </row>
    <row r="5">
      <c r="A5" s="11" t="s">
        <v>8</v>
      </c>
      <c r="B5" s="67">
        <v>241.8321643520685</v>
      </c>
      <c r="C5" s="13">
        <v>23561.0</v>
      </c>
      <c r="D5" s="20"/>
      <c r="E5" s="24" t="s">
        <v>8</v>
      </c>
      <c r="F5" s="67">
        <v>220.22353009238577</v>
      </c>
      <c r="G5" s="13">
        <v>24699.0</v>
      </c>
      <c r="H5" s="64"/>
      <c r="I5" s="35" t="s">
        <v>8</v>
      </c>
      <c r="J5" s="67">
        <v>172.2057523147232</v>
      </c>
      <c r="K5" s="13">
        <v>16522.0</v>
      </c>
      <c r="L5" s="20"/>
      <c r="M5" s="35" t="s">
        <v>8</v>
      </c>
      <c r="N5" s="67">
        <v>151.01708333373972</v>
      </c>
      <c r="O5" s="13">
        <v>16864.0</v>
      </c>
      <c r="P5" s="64"/>
      <c r="Q5" s="56" t="s">
        <v>8</v>
      </c>
      <c r="R5" s="67">
        <v>54.9187152779632</v>
      </c>
      <c r="S5" s="13">
        <v>5260.0</v>
      </c>
      <c r="T5" s="20"/>
      <c r="U5" s="35" t="s">
        <v>8</v>
      </c>
      <c r="V5" s="67">
        <v>53.17258101832704</v>
      </c>
      <c r="W5" s="13">
        <v>6053.0</v>
      </c>
    </row>
    <row r="6">
      <c r="A6" s="14" t="s">
        <v>9</v>
      </c>
      <c r="B6" s="15">
        <v>778.8530787037234</v>
      </c>
      <c r="C6" s="16">
        <v>50716.0</v>
      </c>
      <c r="D6" s="20"/>
      <c r="E6" s="25" t="s">
        <v>9</v>
      </c>
      <c r="F6" s="15">
        <v>459.64409722205164</v>
      </c>
      <c r="G6" s="16">
        <v>40891.0</v>
      </c>
      <c r="H6" s="64"/>
      <c r="I6" s="48" t="s">
        <v>9</v>
      </c>
      <c r="J6" s="15">
        <v>640.3987731479792</v>
      </c>
      <c r="K6" s="16">
        <v>41099.0</v>
      </c>
      <c r="L6" s="20"/>
      <c r="M6" s="48" t="s">
        <v>9</v>
      </c>
      <c r="N6" s="15">
        <v>360.40269675985473</v>
      </c>
      <c r="O6" s="16">
        <v>31128.0</v>
      </c>
      <c r="P6" s="64"/>
      <c r="Q6" s="36" t="s">
        <v>9</v>
      </c>
      <c r="R6" s="15">
        <v>225.47643518517725</v>
      </c>
      <c r="S6" s="16">
        <v>13666.0</v>
      </c>
      <c r="T6" s="20"/>
      <c r="U6" s="48" t="s">
        <v>9</v>
      </c>
      <c r="V6" s="15">
        <v>124.62357638875983</v>
      </c>
      <c r="W6" s="16">
        <v>10757.0</v>
      </c>
    </row>
    <row r="7">
      <c r="A7" s="17"/>
      <c r="B7" s="17"/>
      <c r="C7" s="17"/>
      <c r="D7" s="4"/>
      <c r="E7" s="17"/>
      <c r="F7" s="17"/>
      <c r="G7" s="17"/>
      <c r="H7" s="64"/>
      <c r="I7" s="17"/>
      <c r="J7" s="17"/>
      <c r="K7" s="17"/>
      <c r="L7" s="4"/>
      <c r="M7" s="17"/>
      <c r="N7" s="17"/>
      <c r="O7" s="17"/>
      <c r="P7" s="64"/>
      <c r="Q7" s="17"/>
      <c r="R7" s="17"/>
      <c r="S7" s="17"/>
      <c r="T7" s="4"/>
      <c r="U7" s="17"/>
      <c r="V7" s="17"/>
      <c r="W7" s="17"/>
    </row>
    <row r="8">
      <c r="A8" s="18" t="s">
        <v>13</v>
      </c>
      <c r="C8" s="19"/>
      <c r="D8" s="20"/>
      <c r="E8" s="21" t="s">
        <v>15</v>
      </c>
      <c r="G8" s="19"/>
      <c r="H8" s="64"/>
      <c r="I8" s="21" t="s">
        <v>13</v>
      </c>
      <c r="K8" s="19"/>
      <c r="L8" s="20"/>
      <c r="M8" s="21" t="s">
        <v>15</v>
      </c>
      <c r="O8" s="19"/>
      <c r="P8" s="64"/>
      <c r="Q8" s="18" t="s">
        <v>13</v>
      </c>
      <c r="S8" s="19"/>
      <c r="T8" s="20"/>
      <c r="U8" s="21" t="s">
        <v>15</v>
      </c>
      <c r="W8" s="19"/>
    </row>
    <row r="9">
      <c r="A9" s="5" t="s">
        <v>1</v>
      </c>
      <c r="B9" s="6" t="s">
        <v>3</v>
      </c>
      <c r="C9" s="7" t="s">
        <v>6</v>
      </c>
      <c r="D9" s="20"/>
      <c r="E9" s="22" t="s">
        <v>1</v>
      </c>
      <c r="F9" s="6" t="s">
        <v>3</v>
      </c>
      <c r="G9" s="6" t="s">
        <v>6</v>
      </c>
      <c r="H9" s="64"/>
      <c r="I9" s="30" t="s">
        <v>1</v>
      </c>
      <c r="J9" s="31" t="s">
        <v>3</v>
      </c>
      <c r="K9" s="32" t="s">
        <v>6</v>
      </c>
      <c r="L9" s="20"/>
      <c r="M9" s="30" t="s">
        <v>1</v>
      </c>
      <c r="N9" s="31" t="s">
        <v>3</v>
      </c>
      <c r="O9" s="32" t="s">
        <v>6</v>
      </c>
      <c r="P9" s="64"/>
      <c r="Q9" s="29" t="s">
        <v>1</v>
      </c>
      <c r="R9" s="31" t="s">
        <v>3</v>
      </c>
      <c r="S9" s="32" t="s">
        <v>6</v>
      </c>
      <c r="T9" s="20"/>
      <c r="U9" s="30" t="s">
        <v>1</v>
      </c>
      <c r="V9" s="31" t="s">
        <v>3</v>
      </c>
      <c r="W9" s="32" t="s">
        <v>6</v>
      </c>
    </row>
    <row r="10">
      <c r="A10" s="8" t="s">
        <v>7</v>
      </c>
      <c r="B10" s="65">
        <v>277.2982754627519</v>
      </c>
      <c r="C10" s="66">
        <v>15349.0</v>
      </c>
      <c r="D10" s="20"/>
      <c r="E10" s="23" t="s">
        <v>7</v>
      </c>
      <c r="F10" s="65">
        <v>304.34686342634814</v>
      </c>
      <c r="G10" s="66">
        <v>19254.0</v>
      </c>
      <c r="H10" s="64"/>
      <c r="I10" s="34" t="s">
        <v>7</v>
      </c>
      <c r="J10" s="65">
        <v>242.57902777797426</v>
      </c>
      <c r="K10" s="66">
        <v>13447.0</v>
      </c>
      <c r="L10" s="20"/>
      <c r="M10" s="34" t="s">
        <v>7</v>
      </c>
      <c r="N10" s="65">
        <v>251.60077546232787</v>
      </c>
      <c r="O10" s="66">
        <v>16516.0</v>
      </c>
      <c r="P10" s="64"/>
      <c r="Q10" s="33" t="s">
        <v>7</v>
      </c>
      <c r="R10" s="65">
        <v>110.59802083313843</v>
      </c>
      <c r="S10" s="66">
        <v>4596.0</v>
      </c>
      <c r="T10" s="20"/>
      <c r="U10" s="34" t="s">
        <v>7</v>
      </c>
      <c r="V10" s="65">
        <v>100.91061342589092</v>
      </c>
      <c r="W10" s="66">
        <v>5740.0</v>
      </c>
    </row>
    <row r="11">
      <c r="A11" s="11" t="s">
        <v>8</v>
      </c>
      <c r="B11" s="67">
        <v>188.71248842566274</v>
      </c>
      <c r="C11" s="13">
        <v>20380.0</v>
      </c>
      <c r="D11" s="20"/>
      <c r="E11" s="24" t="s">
        <v>8</v>
      </c>
      <c r="F11" s="67">
        <v>218.19010416619858</v>
      </c>
      <c r="G11" s="13">
        <v>24724.0</v>
      </c>
      <c r="H11" s="64"/>
      <c r="I11" s="35" t="s">
        <v>8</v>
      </c>
      <c r="J11" s="67">
        <v>128.46228009272454</v>
      </c>
      <c r="K11" s="13">
        <v>14156.0</v>
      </c>
      <c r="L11" s="20"/>
      <c r="M11" s="35" t="s">
        <v>8</v>
      </c>
      <c r="N11" s="67">
        <v>150.59393518514844</v>
      </c>
      <c r="O11" s="13">
        <v>16713.0</v>
      </c>
      <c r="P11" s="64"/>
      <c r="Q11" s="56" t="s">
        <v>8</v>
      </c>
      <c r="R11" s="67">
        <v>45.07569444448018</v>
      </c>
      <c r="S11" s="13">
        <v>4958.0</v>
      </c>
      <c r="T11" s="20"/>
      <c r="U11" s="35" t="s">
        <v>8</v>
      </c>
      <c r="V11" s="67">
        <v>50.00283564779238</v>
      </c>
      <c r="W11" s="13">
        <v>5787.0</v>
      </c>
    </row>
    <row r="12">
      <c r="A12" s="14" t="s">
        <v>9</v>
      </c>
      <c r="B12" s="15">
        <v>466.01076388841466</v>
      </c>
      <c r="C12" s="16">
        <v>35729.0</v>
      </c>
      <c r="D12" s="20"/>
      <c r="E12" s="25" t="s">
        <v>9</v>
      </c>
      <c r="F12" s="15">
        <v>522.5369675925467</v>
      </c>
      <c r="G12" s="16">
        <v>43978.0</v>
      </c>
      <c r="H12" s="64"/>
      <c r="I12" s="48" t="s">
        <v>9</v>
      </c>
      <c r="J12" s="15">
        <v>371.0413078706988</v>
      </c>
      <c r="K12" s="16">
        <v>27603.0</v>
      </c>
      <c r="L12" s="20"/>
      <c r="M12" s="48" t="s">
        <v>9</v>
      </c>
      <c r="N12" s="15">
        <v>402.1947106474763</v>
      </c>
      <c r="O12" s="16">
        <v>33229.0</v>
      </c>
      <c r="P12" s="64"/>
      <c r="Q12" s="36" t="s">
        <v>9</v>
      </c>
      <c r="R12" s="15">
        <v>155.6737152776186</v>
      </c>
      <c r="S12" s="16">
        <v>9554.0</v>
      </c>
      <c r="T12" s="20"/>
      <c r="U12" s="48" t="s">
        <v>9</v>
      </c>
      <c r="V12" s="15">
        <v>150.9134490736833</v>
      </c>
      <c r="W12" s="16">
        <v>11527.0</v>
      </c>
    </row>
    <row r="13">
      <c r="A13" s="17"/>
      <c r="B13" s="17"/>
      <c r="C13" s="68"/>
      <c r="D13" s="4"/>
      <c r="E13" s="17"/>
      <c r="F13" s="17"/>
      <c r="G13" s="17"/>
      <c r="H13" s="64"/>
      <c r="I13" s="17"/>
      <c r="J13" s="17"/>
      <c r="K13" s="68"/>
      <c r="L13" s="4"/>
      <c r="M13" s="17"/>
      <c r="N13" s="17"/>
      <c r="O13" s="17"/>
      <c r="P13" s="64"/>
      <c r="Q13" s="17"/>
      <c r="R13" s="17"/>
      <c r="S13" s="68"/>
      <c r="T13" s="4"/>
      <c r="U13" s="17"/>
      <c r="V13" s="17"/>
      <c r="W13" s="17"/>
    </row>
    <row r="14">
      <c r="A14" s="18" t="s">
        <v>11</v>
      </c>
      <c r="C14" s="19"/>
      <c r="D14" s="20"/>
      <c r="E14" s="21" t="s">
        <v>16</v>
      </c>
      <c r="G14" s="19"/>
      <c r="H14" s="64"/>
      <c r="I14" s="21" t="s">
        <v>11</v>
      </c>
      <c r="K14" s="19"/>
      <c r="L14" s="20"/>
      <c r="M14" s="21" t="s">
        <v>16</v>
      </c>
      <c r="O14" s="19"/>
      <c r="P14" s="64"/>
      <c r="Q14" s="18" t="s">
        <v>11</v>
      </c>
      <c r="S14" s="19"/>
      <c r="T14" s="20"/>
      <c r="U14" s="21" t="s">
        <v>16</v>
      </c>
      <c r="W14" s="19"/>
    </row>
    <row r="15">
      <c r="A15" s="5" t="s">
        <v>1</v>
      </c>
      <c r="B15" s="6" t="s">
        <v>3</v>
      </c>
      <c r="C15" s="7" t="s">
        <v>6</v>
      </c>
      <c r="D15" s="20"/>
      <c r="E15" s="22" t="s">
        <v>1</v>
      </c>
      <c r="F15" s="6" t="s">
        <v>3</v>
      </c>
      <c r="G15" s="6" t="s">
        <v>6</v>
      </c>
      <c r="H15" s="64"/>
      <c r="I15" s="30" t="s">
        <v>1</v>
      </c>
      <c r="J15" s="31" t="s">
        <v>3</v>
      </c>
      <c r="K15" s="32" t="s">
        <v>6</v>
      </c>
      <c r="L15" s="20"/>
      <c r="M15" s="30" t="s">
        <v>1</v>
      </c>
      <c r="N15" s="31" t="s">
        <v>3</v>
      </c>
      <c r="O15" s="32" t="s">
        <v>6</v>
      </c>
      <c r="P15" s="64"/>
      <c r="Q15" s="29" t="s">
        <v>1</v>
      </c>
      <c r="R15" s="31" t="s">
        <v>3</v>
      </c>
      <c r="S15" s="32" t="s">
        <v>6</v>
      </c>
      <c r="T15" s="20"/>
      <c r="U15" s="30" t="s">
        <v>1</v>
      </c>
      <c r="V15" s="31" t="s">
        <v>3</v>
      </c>
      <c r="W15" s="32" t="s">
        <v>6</v>
      </c>
    </row>
    <row r="16">
      <c r="A16" s="8" t="s">
        <v>7</v>
      </c>
      <c r="B16" s="65">
        <v>218.4289814817821</v>
      </c>
      <c r="C16" s="66">
        <v>14147.0</v>
      </c>
      <c r="D16" s="20"/>
      <c r="E16" s="23" t="s">
        <v>7</v>
      </c>
      <c r="F16" s="65">
        <v>628.0926851857803</v>
      </c>
      <c r="G16" s="66">
        <v>32963.0</v>
      </c>
      <c r="H16" s="64"/>
      <c r="I16" s="34" t="s">
        <v>7</v>
      </c>
      <c r="J16" s="65">
        <v>198.6357638893387</v>
      </c>
      <c r="K16" s="66">
        <v>12609.0</v>
      </c>
      <c r="L16" s="20"/>
      <c r="M16" s="34" t="s">
        <v>7</v>
      </c>
      <c r="N16" s="65">
        <v>570.9139930561432</v>
      </c>
      <c r="O16" s="66">
        <v>29918.0</v>
      </c>
      <c r="P16" s="64"/>
      <c r="Q16" s="33" t="s">
        <v>7</v>
      </c>
      <c r="R16" s="65">
        <v>65.89701388884714</v>
      </c>
      <c r="S16" s="66">
        <v>4138.0</v>
      </c>
      <c r="T16" s="20"/>
      <c r="U16" s="34" t="s">
        <v>7</v>
      </c>
      <c r="V16" s="65">
        <v>208.0556018516727</v>
      </c>
      <c r="W16" s="66">
        <v>10224.0</v>
      </c>
    </row>
    <row r="17">
      <c r="A17" s="11" t="s">
        <v>8</v>
      </c>
      <c r="B17" s="67">
        <v>209.16103009248764</v>
      </c>
      <c r="C17" s="13">
        <v>23666.0</v>
      </c>
      <c r="D17" s="20"/>
      <c r="E17" s="24" t="s">
        <v>8</v>
      </c>
      <c r="F17" s="67">
        <v>281.677812499016</v>
      </c>
      <c r="G17" s="13">
        <v>27348.0</v>
      </c>
      <c r="H17" s="64"/>
      <c r="I17" s="35" t="s">
        <v>8</v>
      </c>
      <c r="J17" s="67">
        <v>142.14287037044414</v>
      </c>
      <c r="K17" s="13">
        <v>16126.0</v>
      </c>
      <c r="L17" s="20"/>
      <c r="M17" s="35" t="s">
        <v>8</v>
      </c>
      <c r="N17" s="67">
        <v>206.99212962998718</v>
      </c>
      <c r="O17" s="13">
        <v>19215.0</v>
      </c>
      <c r="P17" s="64"/>
      <c r="Q17" s="56" t="s">
        <v>8</v>
      </c>
      <c r="R17" s="67">
        <v>49.325752314849524</v>
      </c>
      <c r="S17" s="13">
        <v>5662.0</v>
      </c>
      <c r="T17" s="20"/>
      <c r="U17" s="35" t="s">
        <v>8</v>
      </c>
      <c r="V17" s="67">
        <v>67.551631944174</v>
      </c>
      <c r="W17" s="13">
        <v>6164.0</v>
      </c>
    </row>
    <row r="18">
      <c r="A18" s="14" t="s">
        <v>9</v>
      </c>
      <c r="B18" s="15">
        <v>427.59001157426974</v>
      </c>
      <c r="C18" s="16">
        <v>37813.0</v>
      </c>
      <c r="D18" s="20"/>
      <c r="E18" s="25" t="s">
        <v>9</v>
      </c>
      <c r="F18" s="15">
        <v>909.7704976847963</v>
      </c>
      <c r="G18" s="16">
        <v>60311.0</v>
      </c>
      <c r="H18" s="64"/>
      <c r="I18" s="48" t="s">
        <v>9</v>
      </c>
      <c r="J18" s="15">
        <v>340.77863425978285</v>
      </c>
      <c r="K18" s="16">
        <v>28735.0</v>
      </c>
      <c r="L18" s="20"/>
      <c r="M18" s="48" t="s">
        <v>9</v>
      </c>
      <c r="N18" s="15">
        <v>777.9061226861304</v>
      </c>
      <c r="O18" s="16">
        <v>49133.0</v>
      </c>
      <c r="P18" s="64"/>
      <c r="Q18" s="36" t="s">
        <v>9</v>
      </c>
      <c r="R18" s="15">
        <v>115.22276620369666</v>
      </c>
      <c r="S18" s="16">
        <v>9800.0</v>
      </c>
      <c r="T18" s="20"/>
      <c r="U18" s="48" t="s">
        <v>9</v>
      </c>
      <c r="V18" s="15">
        <v>275.6072337958467</v>
      </c>
      <c r="W18" s="16">
        <v>16388.0</v>
      </c>
    </row>
    <row r="19">
      <c r="A19" s="17"/>
      <c r="B19" s="17"/>
      <c r="C19" s="68"/>
      <c r="D19" s="4"/>
      <c r="E19" s="4"/>
      <c r="F19" s="4"/>
      <c r="G19" s="4"/>
      <c r="H19" s="64"/>
      <c r="I19" s="17"/>
      <c r="J19" s="17"/>
      <c r="K19" s="68"/>
      <c r="L19" s="4"/>
      <c r="M19" s="4"/>
      <c r="N19" s="4"/>
      <c r="O19" s="4"/>
      <c r="P19" s="64"/>
      <c r="Q19" s="17"/>
      <c r="R19" s="17"/>
      <c r="S19" s="68"/>
      <c r="T19" s="4"/>
      <c r="U19" s="4"/>
      <c r="V19" s="4"/>
      <c r="W19" s="4"/>
    </row>
    <row r="20">
      <c r="A20" s="18" t="s">
        <v>14</v>
      </c>
      <c r="C20" s="19"/>
      <c r="D20" s="4"/>
      <c r="E20" s="4"/>
      <c r="F20" s="4"/>
      <c r="G20" s="4"/>
      <c r="H20" s="64"/>
      <c r="I20" s="21" t="s">
        <v>14</v>
      </c>
      <c r="K20" s="19"/>
      <c r="L20" s="4"/>
      <c r="M20" s="4"/>
      <c r="N20" s="4"/>
      <c r="O20" s="4"/>
      <c r="P20" s="64"/>
      <c r="Q20" s="18" t="s">
        <v>14</v>
      </c>
      <c r="S20" s="19"/>
      <c r="T20" s="4"/>
      <c r="U20" s="4"/>
      <c r="V20" s="4"/>
      <c r="W20" s="4"/>
    </row>
    <row r="21">
      <c r="A21" s="5" t="s">
        <v>1</v>
      </c>
      <c r="B21" s="6" t="s">
        <v>3</v>
      </c>
      <c r="C21" s="7" t="s">
        <v>6</v>
      </c>
      <c r="D21" s="4"/>
      <c r="E21" s="4"/>
      <c r="F21" s="4"/>
      <c r="G21" s="4"/>
      <c r="H21" s="64"/>
      <c r="I21" s="30" t="s">
        <v>1</v>
      </c>
      <c r="J21" s="31" t="s">
        <v>3</v>
      </c>
      <c r="K21" s="32" t="s">
        <v>6</v>
      </c>
      <c r="L21" s="4"/>
      <c r="M21" s="4"/>
      <c r="N21" s="4"/>
      <c r="O21" s="4"/>
      <c r="P21" s="64"/>
      <c r="Q21" s="29" t="s">
        <v>1</v>
      </c>
      <c r="R21" s="31" t="s">
        <v>3</v>
      </c>
      <c r="S21" s="32" t="s">
        <v>6</v>
      </c>
      <c r="T21" s="4"/>
      <c r="U21" s="4"/>
      <c r="V21" s="4"/>
      <c r="W21" s="4"/>
    </row>
    <row r="22">
      <c r="A22" s="8" t="s">
        <v>7</v>
      </c>
      <c r="B22" s="65">
        <v>225.89386574030505</v>
      </c>
      <c r="C22" s="66">
        <v>14964.0</v>
      </c>
      <c r="D22" s="4"/>
      <c r="E22" s="4"/>
      <c r="F22" s="4"/>
      <c r="G22" s="4"/>
      <c r="H22" s="64"/>
      <c r="I22" s="34" t="s">
        <v>7</v>
      </c>
      <c r="J22" s="65">
        <v>188.13244212976133</v>
      </c>
      <c r="K22" s="66">
        <v>12732.0</v>
      </c>
      <c r="L22" s="4"/>
      <c r="M22" s="4"/>
      <c r="N22" s="4"/>
      <c r="O22" s="4"/>
      <c r="P22" s="64"/>
      <c r="Q22" s="33" t="s">
        <v>7</v>
      </c>
      <c r="R22" s="65">
        <v>68.52041666655714</v>
      </c>
      <c r="S22" s="66">
        <v>4290.0</v>
      </c>
      <c r="T22" s="4"/>
      <c r="U22" s="4"/>
      <c r="V22" s="4"/>
      <c r="W22" s="4"/>
    </row>
    <row r="23">
      <c r="A23" s="11" t="s">
        <v>8</v>
      </c>
      <c r="B23" s="67">
        <v>215.98336805557483</v>
      </c>
      <c r="C23" s="13">
        <v>24495.0</v>
      </c>
      <c r="D23" s="4"/>
      <c r="E23" s="4"/>
      <c r="F23" s="4"/>
      <c r="G23" s="4"/>
      <c r="H23" s="64"/>
      <c r="I23" s="35" t="s">
        <v>8</v>
      </c>
      <c r="J23" s="67">
        <v>145.42019676022028</v>
      </c>
      <c r="K23" s="13">
        <v>16523.0</v>
      </c>
      <c r="L23" s="4"/>
      <c r="M23" s="4"/>
      <c r="N23" s="4"/>
      <c r="O23" s="4"/>
      <c r="P23" s="64"/>
      <c r="Q23" s="56" t="s">
        <v>8</v>
      </c>
      <c r="R23" s="67">
        <v>51.261608796718065</v>
      </c>
      <c r="S23" s="13">
        <v>5800.0</v>
      </c>
      <c r="T23" s="4"/>
      <c r="U23" s="4"/>
      <c r="V23" s="4"/>
      <c r="W23" s="4"/>
    </row>
    <row r="24">
      <c r="A24" s="14" t="s">
        <v>9</v>
      </c>
      <c r="B24" s="15">
        <v>441.8772337958799</v>
      </c>
      <c r="C24" s="16">
        <v>39459.0</v>
      </c>
      <c r="D24" s="4"/>
      <c r="E24" s="4"/>
      <c r="F24" s="4"/>
      <c r="G24" s="4"/>
      <c r="H24" s="64"/>
      <c r="I24" s="48" t="s">
        <v>9</v>
      </c>
      <c r="J24" s="15">
        <v>333.5526388899816</v>
      </c>
      <c r="K24" s="16">
        <v>29255.0</v>
      </c>
      <c r="L24" s="4"/>
      <c r="M24" s="4"/>
      <c r="N24" s="4"/>
      <c r="O24" s="4"/>
      <c r="P24" s="64"/>
      <c r="Q24" s="36" t="s">
        <v>9</v>
      </c>
      <c r="R24" s="15">
        <v>119.7820254632752</v>
      </c>
      <c r="S24" s="16">
        <v>10090.0</v>
      </c>
      <c r="T24" s="4"/>
      <c r="U24" s="4"/>
      <c r="V24" s="4"/>
      <c r="W24" s="4"/>
    </row>
  </sheetData>
  <mergeCells count="24">
    <mergeCell ref="Q2:S2"/>
    <mergeCell ref="U2:W2"/>
    <mergeCell ref="A1:G1"/>
    <mergeCell ref="I1:O1"/>
    <mergeCell ref="Q1:W1"/>
    <mergeCell ref="A2:C2"/>
    <mergeCell ref="E2:G2"/>
    <mergeCell ref="I2:K2"/>
    <mergeCell ref="M2:O2"/>
    <mergeCell ref="E14:G14"/>
    <mergeCell ref="I14:K14"/>
    <mergeCell ref="A20:C20"/>
    <mergeCell ref="I20:K20"/>
    <mergeCell ref="M14:O14"/>
    <mergeCell ref="Q14:S14"/>
    <mergeCell ref="Q20:S20"/>
    <mergeCell ref="A8:C8"/>
    <mergeCell ref="E8:G8"/>
    <mergeCell ref="I8:K8"/>
    <mergeCell ref="M8:O8"/>
    <mergeCell ref="Q8:S8"/>
    <mergeCell ref="U8:W8"/>
    <mergeCell ref="A14:C14"/>
    <mergeCell ref="U14:W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4" width="13.38"/>
    <col customWidth="1" min="5" max="6" width="13.5"/>
    <col customWidth="1" min="7" max="7" width="3.5"/>
    <col customWidth="1" min="9" max="9" width="13.38"/>
    <col customWidth="1" min="13" max="13" width="13.63"/>
  </cols>
  <sheetData>
    <row r="1">
      <c r="A1" s="69" t="s">
        <v>24</v>
      </c>
      <c r="B1" s="70"/>
      <c r="C1" s="70"/>
      <c r="D1" s="70"/>
      <c r="E1" s="70"/>
      <c r="F1" s="71"/>
      <c r="H1" s="69" t="s">
        <v>25</v>
      </c>
      <c r="I1" s="70"/>
      <c r="J1" s="70"/>
      <c r="K1" s="70"/>
      <c r="L1" s="70"/>
      <c r="M1" s="71"/>
    </row>
    <row r="2">
      <c r="A2" s="72" t="s">
        <v>1</v>
      </c>
      <c r="B2" s="6" t="s">
        <v>3</v>
      </c>
      <c r="C2" s="6" t="s">
        <v>4</v>
      </c>
      <c r="D2" s="6" t="s">
        <v>5</v>
      </c>
      <c r="E2" s="6" t="s">
        <v>6</v>
      </c>
      <c r="F2" s="73"/>
      <c r="H2" s="74" t="s">
        <v>1</v>
      </c>
      <c r="I2" s="31" t="s">
        <v>3</v>
      </c>
      <c r="J2" s="31" t="s">
        <v>4</v>
      </c>
      <c r="K2" s="31" t="s">
        <v>5</v>
      </c>
      <c r="L2" s="31" t="s">
        <v>6</v>
      </c>
      <c r="M2" s="73"/>
    </row>
    <row r="3">
      <c r="A3" s="75" t="s">
        <v>7</v>
      </c>
      <c r="B3" s="65">
        <v>2430.5021527782883</v>
      </c>
      <c r="C3" s="76">
        <v>7.50501157407416</v>
      </c>
      <c r="D3" s="76">
        <v>-0.014548611114150845</v>
      </c>
      <c r="E3" s="77">
        <v>140024.0</v>
      </c>
      <c r="F3" s="73"/>
      <c r="H3" s="78" t="s">
        <v>7</v>
      </c>
      <c r="I3" s="65">
        <v>2129.4406365749164</v>
      </c>
      <c r="J3" s="76">
        <v>1.026712962964666</v>
      </c>
      <c r="K3" s="76">
        <v>-0.005347222220734693</v>
      </c>
      <c r="L3" s="77">
        <v>124063.0</v>
      </c>
      <c r="M3" s="73"/>
    </row>
    <row r="4">
      <c r="A4" s="79" t="s">
        <v>8</v>
      </c>
      <c r="B4" s="67">
        <v>1575.780497683394</v>
      </c>
      <c r="C4" s="12">
        <v>1.0153009259302053</v>
      </c>
      <c r="D4" s="12">
        <v>-0.005902777782466728</v>
      </c>
      <c r="E4" s="43">
        <v>168873.0</v>
      </c>
      <c r="F4" s="73"/>
      <c r="H4" s="80" t="s">
        <v>8</v>
      </c>
      <c r="I4" s="67">
        <v>1096.8342476869875</v>
      </c>
      <c r="J4" s="12">
        <v>1.0254861111097853</v>
      </c>
      <c r="K4" s="12">
        <v>-0.006608796291402541</v>
      </c>
      <c r="L4" s="43">
        <v>116119.0</v>
      </c>
      <c r="M4" s="73"/>
    </row>
    <row r="5">
      <c r="A5" s="81" t="s">
        <v>9</v>
      </c>
      <c r="B5" s="82">
        <v>4006.2826504616824</v>
      </c>
      <c r="C5" s="82">
        <v>7.50501157407416</v>
      </c>
      <c r="D5" s="82">
        <v>-0.014548611114150845</v>
      </c>
      <c r="E5" s="83">
        <v>308897.0</v>
      </c>
      <c r="F5" s="73"/>
      <c r="H5" s="84" t="s">
        <v>9</v>
      </c>
      <c r="I5" s="82">
        <v>3226.274884261904</v>
      </c>
      <c r="J5" s="82">
        <v>1.026712962964666</v>
      </c>
      <c r="K5" s="82">
        <v>-0.006608796291402541</v>
      </c>
      <c r="L5" s="83">
        <v>240182.0</v>
      </c>
      <c r="M5" s="73"/>
    </row>
    <row r="6">
      <c r="A6" s="85"/>
      <c r="B6" s="4"/>
      <c r="C6" s="4"/>
      <c r="D6" s="4"/>
      <c r="E6" s="4"/>
      <c r="F6" s="73"/>
      <c r="H6" s="85"/>
      <c r="I6" s="4"/>
      <c r="J6" s="4"/>
      <c r="K6" s="4"/>
      <c r="L6" s="4"/>
      <c r="M6" s="73"/>
    </row>
    <row r="7">
      <c r="A7" s="72" t="s">
        <v>1</v>
      </c>
      <c r="B7" s="22" t="s">
        <v>17</v>
      </c>
      <c r="C7" s="6" t="s">
        <v>3</v>
      </c>
      <c r="D7" s="6" t="s">
        <v>4</v>
      </c>
      <c r="E7" s="6" t="s">
        <v>5</v>
      </c>
      <c r="F7" s="86" t="s">
        <v>6</v>
      </c>
      <c r="H7" s="74" t="s">
        <v>1</v>
      </c>
      <c r="I7" s="30" t="s">
        <v>17</v>
      </c>
      <c r="J7" s="31" t="s">
        <v>3</v>
      </c>
      <c r="K7" s="31" t="s">
        <v>4</v>
      </c>
      <c r="L7" s="31" t="s">
        <v>5</v>
      </c>
      <c r="M7" s="87" t="s">
        <v>6</v>
      </c>
    </row>
    <row r="8">
      <c r="A8" s="78" t="s">
        <v>7</v>
      </c>
      <c r="B8" s="34" t="s">
        <v>18</v>
      </c>
      <c r="C8" s="65">
        <v>1170.7131134262017</v>
      </c>
      <c r="D8" s="76">
        <v>1.0401041666627862</v>
      </c>
      <c r="E8" s="76">
        <v>-0.014548611114150845</v>
      </c>
      <c r="F8" s="88">
        <v>68302.0</v>
      </c>
      <c r="H8" s="78" t="s">
        <v>7</v>
      </c>
      <c r="I8" s="34" t="s">
        <v>18</v>
      </c>
      <c r="J8" s="65">
        <v>1092.759780092827</v>
      </c>
      <c r="K8" s="76">
        <v>1.0230439814840793</v>
      </c>
      <c r="L8" s="76">
        <v>-0.005347222220734693</v>
      </c>
      <c r="M8" s="88">
        <v>63296.0</v>
      </c>
    </row>
    <row r="9">
      <c r="A9" s="75"/>
      <c r="B9" s="34" t="s">
        <v>19</v>
      </c>
      <c r="C9" s="89">
        <v>544.8307638887854</v>
      </c>
      <c r="D9" s="9">
        <v>7.50501157407416</v>
      </c>
      <c r="E9" s="9">
        <v>2.314814628334716E-5</v>
      </c>
      <c r="F9" s="90">
        <v>14904.0</v>
      </c>
      <c r="H9" s="75"/>
      <c r="I9" s="34" t="s">
        <v>19</v>
      </c>
      <c r="J9" s="89">
        <v>409.9576388886635</v>
      </c>
      <c r="K9" s="9">
        <v>1.026712962964666</v>
      </c>
      <c r="L9" s="9">
        <v>1.1574069503694773E-5</v>
      </c>
      <c r="M9" s="90">
        <v>11230.0</v>
      </c>
    </row>
    <row r="10">
      <c r="A10" s="75"/>
      <c r="B10" s="34" t="s">
        <v>20</v>
      </c>
      <c r="C10" s="89">
        <v>714.9582754633011</v>
      </c>
      <c r="D10" s="9">
        <v>0.27622685184906004</v>
      </c>
      <c r="E10" s="9">
        <v>1.1574069503694773E-5</v>
      </c>
      <c r="F10" s="90">
        <v>56818.0</v>
      </c>
      <c r="H10" s="75"/>
      <c r="I10" s="34" t="s">
        <v>20</v>
      </c>
      <c r="J10" s="89">
        <v>626.7232175934259</v>
      </c>
      <c r="K10" s="9">
        <v>0.221331018517958</v>
      </c>
      <c r="L10" s="9">
        <v>-0.0010763888858491555</v>
      </c>
      <c r="M10" s="90">
        <v>49537.0</v>
      </c>
    </row>
    <row r="11">
      <c r="A11" s="78" t="s">
        <v>8</v>
      </c>
      <c r="B11" s="34" t="s">
        <v>18</v>
      </c>
      <c r="C11" s="89">
        <v>1090.0737962950516</v>
      </c>
      <c r="D11" s="9">
        <v>1.0153009259302053</v>
      </c>
      <c r="E11" s="9">
        <v>-0.005902777782466728</v>
      </c>
      <c r="F11" s="90">
        <v>109783.0</v>
      </c>
      <c r="H11" s="78" t="s">
        <v>8</v>
      </c>
      <c r="I11" s="34" t="s">
        <v>18</v>
      </c>
      <c r="J11" s="89">
        <v>775.8453935202197</v>
      </c>
      <c r="K11" s="9">
        <v>1.0254861111097853</v>
      </c>
      <c r="L11" s="9">
        <v>-0.006608796291402541</v>
      </c>
      <c r="M11" s="90">
        <v>77125.0</v>
      </c>
    </row>
    <row r="12">
      <c r="A12" s="79"/>
      <c r="B12" s="35" t="s">
        <v>20</v>
      </c>
      <c r="C12" s="67">
        <v>485.7067013883425</v>
      </c>
      <c r="D12" s="12">
        <v>0.29517361111356877</v>
      </c>
      <c r="E12" s="12">
        <v>-1.0416666918899864E-4</v>
      </c>
      <c r="F12" s="91">
        <v>59090.0</v>
      </c>
      <c r="H12" s="79"/>
      <c r="I12" s="35" t="s">
        <v>20</v>
      </c>
      <c r="J12" s="67">
        <v>320.98885416676785</v>
      </c>
      <c r="K12" s="12">
        <v>0.25513888888963265</v>
      </c>
      <c r="L12" s="12">
        <v>-9.606481471564621E-4</v>
      </c>
      <c r="M12" s="91">
        <v>38994.0</v>
      </c>
    </row>
    <row r="13">
      <c r="A13" s="92" t="s">
        <v>9</v>
      </c>
      <c r="B13" s="93"/>
      <c r="C13" s="94">
        <v>4006.2826504616824</v>
      </c>
      <c r="D13" s="94">
        <v>7.50501157407416</v>
      </c>
      <c r="E13" s="94">
        <v>-0.014548611114150845</v>
      </c>
      <c r="F13" s="95">
        <v>308897.0</v>
      </c>
      <c r="H13" s="96" t="s">
        <v>9</v>
      </c>
      <c r="I13" s="93"/>
      <c r="J13" s="94">
        <v>3226.274884261904</v>
      </c>
      <c r="K13" s="94">
        <v>1.026712962964666</v>
      </c>
      <c r="L13" s="94">
        <v>-0.006608796291402541</v>
      </c>
      <c r="M13" s="95">
        <v>240182.0</v>
      </c>
    </row>
    <row r="15">
      <c r="H15" s="69" t="s">
        <v>26</v>
      </c>
      <c r="I15" s="70"/>
      <c r="J15" s="70"/>
      <c r="K15" s="70"/>
      <c r="L15" s="70"/>
      <c r="M15" s="71"/>
    </row>
    <row r="16">
      <c r="H16" s="74" t="s">
        <v>1</v>
      </c>
      <c r="I16" s="31" t="s">
        <v>3</v>
      </c>
      <c r="J16" s="31" t="s">
        <v>4</v>
      </c>
      <c r="K16" s="31" t="s">
        <v>5</v>
      </c>
      <c r="L16" s="31" t="s">
        <v>6</v>
      </c>
      <c r="M16" s="73"/>
    </row>
    <row r="17">
      <c r="H17" s="78" t="s">
        <v>7</v>
      </c>
      <c r="I17" s="65">
        <v>795.9903819437532</v>
      </c>
      <c r="J17" s="76">
        <v>22.246840277781303</v>
      </c>
      <c r="K17" s="76">
        <v>1.1574069503694773E-5</v>
      </c>
      <c r="L17" s="77">
        <v>42098.0</v>
      </c>
      <c r="M17" s="73"/>
    </row>
    <row r="18">
      <c r="H18" s="80" t="s">
        <v>8</v>
      </c>
      <c r="I18" s="67">
        <v>371.3088194443044</v>
      </c>
      <c r="J18" s="12">
        <v>0.37015046296437504</v>
      </c>
      <c r="K18" s="12">
        <v>1.1574069503694773E-5</v>
      </c>
      <c r="L18" s="43">
        <v>39684.0</v>
      </c>
      <c r="M18" s="73"/>
    </row>
    <row r="19">
      <c r="H19" s="84" t="s">
        <v>9</v>
      </c>
      <c r="I19" s="82">
        <v>1167.2992013880576</v>
      </c>
      <c r="J19" s="82">
        <v>22.246840277781303</v>
      </c>
      <c r="K19" s="82">
        <v>1.1574069503694773E-5</v>
      </c>
      <c r="L19" s="83">
        <v>81782.0</v>
      </c>
      <c r="M19" s="73"/>
    </row>
    <row r="20">
      <c r="H20" s="85"/>
      <c r="I20" s="4"/>
      <c r="J20" s="4"/>
      <c r="K20" s="4"/>
      <c r="L20" s="4"/>
      <c r="M20" s="73"/>
    </row>
    <row r="21">
      <c r="H21" s="74" t="s">
        <v>1</v>
      </c>
      <c r="I21" s="30" t="s">
        <v>17</v>
      </c>
      <c r="J21" s="31" t="s">
        <v>3</v>
      </c>
      <c r="K21" s="31" t="s">
        <v>4</v>
      </c>
      <c r="L21" s="31" t="s">
        <v>5</v>
      </c>
      <c r="M21" s="86" t="s">
        <v>6</v>
      </c>
    </row>
    <row r="22">
      <c r="H22" s="78" t="s">
        <v>7</v>
      </c>
      <c r="I22" s="34" t="s">
        <v>18</v>
      </c>
      <c r="J22" s="65">
        <v>377.88039351762563</v>
      </c>
      <c r="K22" s="76">
        <v>1.01011574074073</v>
      </c>
      <c r="L22" s="76">
        <v>1.1574069503694773E-5</v>
      </c>
      <c r="M22" s="88">
        <v>21223.0</v>
      </c>
    </row>
    <row r="23">
      <c r="H23" s="75"/>
      <c r="I23" s="34" t="s">
        <v>19</v>
      </c>
      <c r="J23" s="89">
        <v>189.82012731493887</v>
      </c>
      <c r="K23" s="9">
        <v>22.246840277781303</v>
      </c>
      <c r="L23" s="9">
        <v>3.4722223062999547E-5</v>
      </c>
      <c r="M23" s="90">
        <v>4142.0</v>
      </c>
    </row>
    <row r="24">
      <c r="H24" s="75"/>
      <c r="I24" s="34" t="s">
        <v>20</v>
      </c>
      <c r="J24" s="89">
        <v>228.28986111118866</v>
      </c>
      <c r="K24" s="9">
        <v>0.17749999999796273</v>
      </c>
      <c r="L24" s="9">
        <v>1.1574069503694773E-5</v>
      </c>
      <c r="M24" s="90">
        <v>16733.0</v>
      </c>
    </row>
    <row r="25">
      <c r="H25" s="78" t="s">
        <v>8</v>
      </c>
      <c r="I25" s="34" t="s">
        <v>18</v>
      </c>
      <c r="J25" s="89">
        <v>262.5894097223281</v>
      </c>
      <c r="K25" s="9">
        <v>0.37015046296437504</v>
      </c>
      <c r="L25" s="9">
        <v>1.1574069503694773E-5</v>
      </c>
      <c r="M25" s="90">
        <v>25974.0</v>
      </c>
    </row>
    <row r="26">
      <c r="H26" s="79"/>
      <c r="I26" s="35" t="s">
        <v>20</v>
      </c>
      <c r="J26" s="67">
        <v>108.71940972197626</v>
      </c>
      <c r="K26" s="12">
        <v>0.11870370370161254</v>
      </c>
      <c r="L26" s="12">
        <v>1.1574069503694773E-5</v>
      </c>
      <c r="M26" s="91">
        <v>13710.0</v>
      </c>
    </row>
    <row r="27">
      <c r="H27" s="96" t="s">
        <v>9</v>
      </c>
      <c r="I27" s="93"/>
      <c r="J27" s="94">
        <v>1167.2992013880576</v>
      </c>
      <c r="K27" s="94">
        <v>22.246840277781303</v>
      </c>
      <c r="L27" s="94">
        <v>1.1574069503694773E-5</v>
      </c>
      <c r="M27" s="95">
        <v>81782.0</v>
      </c>
    </row>
  </sheetData>
  <mergeCells count="3">
    <mergeCell ref="A1:F1"/>
    <mergeCell ref="H1:M1"/>
    <mergeCell ref="H15:M15"/>
  </mergeCells>
  <drawing r:id="rId1"/>
</worksheet>
</file>