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WO Bike Types" sheetId="1" r:id="rId4"/>
    <sheet state="visible" name="SUMMARY-W Bike Types" sheetId="2" r:id="rId5"/>
    <sheet state="visible" name="202208-divvy-tripdata-1-Day Mem" sheetId="3" r:id="rId6"/>
    <sheet state="visible" name="202208-divvy-tripdata-2-Day Mem" sheetId="4" r:id="rId7"/>
    <sheet state="visible" name="202208-divvy-tripdata-3-Day Mem" sheetId="5" r:id="rId8"/>
    <sheet state="visible" name="202208-divvy-tripdata-Day Membe" sheetId="6" r:id="rId9"/>
    <sheet state="visible" name="202208-divvy-tripdata-Overall" sheetId="7" r:id="rId10"/>
  </sheets>
  <definedNames/>
  <calcPr/>
</workbook>
</file>

<file path=xl/sharedStrings.xml><?xml version="1.0" encoding="utf-8"?>
<sst xmlns="http://schemas.openxmlformats.org/spreadsheetml/2006/main" count="672" uniqueCount="27">
  <si>
    <t>OVERALL (SUNDAY - SATURDAY)</t>
  </si>
  <si>
    <t>member_casual</t>
  </si>
  <si>
    <t>AVERAGE ride_length</t>
  </si>
  <si>
    <t>SUM ride_length</t>
  </si>
  <si>
    <t>MAX ride_length</t>
  </si>
  <si>
    <t>MIN ride_length</t>
  </si>
  <si>
    <t>Number of Rides</t>
  </si>
  <si>
    <t>casual</t>
  </si>
  <si>
    <t>member</t>
  </si>
  <si>
    <t>Grand Total</t>
  </si>
  <si>
    <t>SUNDAY</t>
  </si>
  <si>
    <t>TUESDAY</t>
  </si>
  <si>
    <t>THURSDAY</t>
  </si>
  <si>
    <t>MONDAY</t>
  </si>
  <si>
    <t>WEDNESDAY</t>
  </si>
  <si>
    <t>FRIDAY</t>
  </si>
  <si>
    <t>SATURDAY</t>
  </si>
  <si>
    <t>rideable_type</t>
  </si>
  <si>
    <t>classic_bike</t>
  </si>
  <si>
    <t>docked_bike</t>
  </si>
  <si>
    <t>electric_bike</t>
  </si>
  <si>
    <t>Analysis-202208-divvy-tripdata-1</t>
  </si>
  <si>
    <t>Analysis-202208-divvy-tripdata-2</t>
  </si>
  <si>
    <t>Analysis-202208-divvy-tripdata-3</t>
  </si>
  <si>
    <t>202208-divvy-tripdata -1</t>
  </si>
  <si>
    <t>202208-divvy-tripdata -2</t>
  </si>
  <si>
    <t>202208-divvy-tripdata 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</si>
</sst>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i/>
      <color theme="1"/>
      <name val="Arial"/>
    </font>
    <font/>
    <font>
      <color theme="1"/>
      <name val="Arial"/>
    </font>
    <font>
      <i/>
      <color theme="1"/>
      <name val="Arial"/>
    </font>
    <font>
      <color rgb="FFFFFFFF"/>
      <name val="Arial"/>
    </font>
    <font>
      <b/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4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ck">
        <color rgb="FF8093B3"/>
      </bottom>
    </border>
    <border>
      <bottom style="thick">
        <color rgb="FF8093B3"/>
      </bottom>
    </border>
    <border>
      <right style="thin">
        <color rgb="FF000000"/>
      </right>
      <bottom style="thick">
        <color rgb="FF8093B3"/>
      </bottom>
    </border>
    <border>
      <left style="thin">
        <color rgb="FF000000"/>
      </left>
      <right style="thin">
        <color rgb="FFFFFFFF"/>
      </right>
    </border>
    <border>
      <right style="thin">
        <color rgb="FF000000"/>
      </right>
    </border>
    <border>
      <left style="thin">
        <color rgb="FF000000"/>
      </left>
      <right style="thin">
        <color rgb="FFFFFFFF"/>
      </righ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FFFFFF"/>
      </right>
    </border>
    <border>
      <right style="thin">
        <color rgb="FFFFFFFF"/>
      </right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top style="thick">
        <color rgb="FF8093B3"/>
      </top>
    </border>
    <border>
      <right style="thin">
        <color rgb="FF000000"/>
      </right>
      <top style="thick">
        <color rgb="FF8093B3"/>
      </top>
    </border>
    <border>
      <left style="thin">
        <color rgb="FFFFFFFF"/>
      </left>
    </border>
    <border>
      <left style="thin">
        <color rgb="FFFFFFFF"/>
      </left>
      <bottom style="double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8093B3"/>
      </bottom>
    </border>
    <border>
      <right style="thick">
        <color rgb="FF000000"/>
      </right>
    </border>
    <border>
      <left style="thick">
        <color rgb="FF000000"/>
      </left>
      <right style="thin">
        <color rgb="FFFFFFFF"/>
      </right>
    </border>
    <border>
      <top style="thick">
        <color rgb="FF8093B3"/>
      </top>
    </border>
    <border>
      <left style="thick">
        <color rgb="FF000000"/>
      </left>
      <right style="thin">
        <color rgb="FFFFFFFF"/>
      </right>
      <bottom style="double">
        <color rgb="FF000000"/>
      </bottom>
    </border>
    <border>
      <left style="thick">
        <color rgb="FF000000"/>
      </left>
    </border>
    <border>
      <right style="thick">
        <color rgb="FF000000"/>
      </right>
      <bottom style="thick">
        <color rgb="FF8093B3"/>
      </bottom>
    </border>
    <border>
      <right style="thick">
        <color rgb="FF000000"/>
      </right>
      <top style="thick">
        <color rgb="FF8093B3"/>
      </top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ck">
        <color rgb="FF000000"/>
      </right>
      <bottom style="thin">
        <color rgb="FFFFFFFF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top style="double">
        <color rgb="FF000000"/>
      </top>
      <bottom style="thick">
        <color rgb="FF000000"/>
      </bottom>
    </border>
    <border>
      <right style="thick">
        <color rgb="FF000000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2" fontId="4" numFmtId="0" xfId="0" applyAlignment="1" applyBorder="1" applyFill="1" applyFont="1">
      <alignment vertical="bottom"/>
    </xf>
    <xf borderId="5" fillId="3" fontId="5" numFmtId="0" xfId="0" applyAlignment="1" applyBorder="1" applyFill="1" applyFont="1">
      <alignment vertical="bottom"/>
    </xf>
    <xf borderId="6" fillId="3" fontId="5" numFmtId="0" xfId="0" applyAlignment="1" applyBorder="1" applyFont="1">
      <alignment vertical="bottom"/>
    </xf>
    <xf borderId="7" fillId="4" fontId="3" numFmtId="0" xfId="0" applyAlignment="1" applyBorder="1" applyFill="1" applyFont="1">
      <alignment vertical="bottom"/>
    </xf>
    <xf borderId="0" fillId="5" fontId="3" numFmtId="46" xfId="0" applyAlignment="1" applyFill="1" applyFont="1" applyNumberFormat="1">
      <alignment horizontal="center" vertical="bottom"/>
    </xf>
    <xf borderId="8" fillId="5" fontId="3" numFmtId="3" xfId="0" applyAlignment="1" applyBorder="1" applyFont="1" applyNumberFormat="1">
      <alignment horizontal="center" vertical="bottom"/>
    </xf>
    <xf borderId="9" fillId="4" fontId="3" numFmtId="0" xfId="0" applyAlignment="1" applyBorder="1" applyFont="1">
      <alignment vertical="bottom"/>
    </xf>
    <xf borderId="10" fillId="5" fontId="3" numFmtId="46" xfId="0" applyAlignment="1" applyBorder="1" applyFont="1" applyNumberFormat="1">
      <alignment horizontal="center" vertical="bottom"/>
    </xf>
    <xf borderId="11" fillId="5" fontId="3" numFmtId="3" xfId="0" applyAlignment="1" applyBorder="1" applyFont="1" applyNumberFormat="1">
      <alignment horizontal="center" vertical="bottom"/>
    </xf>
    <xf borderId="12" fillId="2" fontId="6" numFmtId="0" xfId="0" applyAlignment="1" applyBorder="1" applyFont="1">
      <alignment vertical="bottom"/>
    </xf>
    <xf borderId="13" fillId="2" fontId="6" numFmtId="46" xfId="0" applyAlignment="1" applyBorder="1" applyFont="1" applyNumberFormat="1">
      <alignment horizontal="center" vertical="bottom"/>
    </xf>
    <xf borderId="14" fillId="2" fontId="6" numFmtId="3" xfId="0" applyAlignment="1" applyBorder="1" applyFont="1" applyNumberFormat="1">
      <alignment horizontal="center" vertical="bottom"/>
    </xf>
    <xf borderId="13" fillId="0" fontId="3" numFmtId="0" xfId="0" applyAlignment="1" applyBorder="1" applyFont="1">
      <alignment vertical="bottom"/>
    </xf>
    <xf borderId="15" fillId="0" fontId="6" numFmtId="0" xfId="0" applyAlignment="1" applyBorder="1" applyFont="1">
      <alignment horizontal="center" vertical="bottom"/>
    </xf>
    <xf borderId="8" fillId="0" fontId="2" numFmtId="0" xfId="0" applyBorder="1" applyFont="1"/>
    <xf borderId="8" fillId="0" fontId="3" numFmtId="0" xfId="0" applyAlignment="1" applyBorder="1" applyFont="1">
      <alignment vertical="bottom"/>
    </xf>
    <xf borderId="0" fillId="0" fontId="6" numFmtId="0" xfId="0" applyAlignment="1" applyFont="1">
      <alignment horizontal="center" vertical="bottom"/>
    </xf>
    <xf borderId="5" fillId="2" fontId="4" numFmtId="0" xfId="0" applyAlignment="1" applyBorder="1" applyFont="1">
      <alignment vertical="bottom"/>
    </xf>
    <xf borderId="16" fillId="4" fontId="3" numFmtId="0" xfId="0" applyAlignment="1" applyBorder="1" applyFont="1">
      <alignment vertical="bottom"/>
    </xf>
    <xf borderId="17" fillId="4" fontId="3" numFmtId="0" xfId="0" applyAlignment="1" applyBorder="1" applyFont="1">
      <alignment vertical="bottom"/>
    </xf>
    <xf borderId="13" fillId="2" fontId="6" numFmtId="0" xfId="0" applyAlignment="1" applyBorder="1" applyFont="1">
      <alignment vertical="bottom"/>
    </xf>
    <xf borderId="0" fillId="5" fontId="3" numFmtId="46" xfId="0" applyAlignment="1" applyFont="1" applyNumberFormat="1">
      <alignment horizontal="center" readingOrder="0" vertical="bottom"/>
    </xf>
    <xf borderId="0" fillId="0" fontId="3" numFmtId="3" xfId="0" applyAlignment="1" applyFont="1" applyNumberFormat="1">
      <alignment vertical="bottom"/>
    </xf>
    <xf borderId="8" fillId="5" fontId="3" numFmtId="3" xfId="0" applyAlignment="1" applyBorder="1" applyFont="1" applyNumberFormat="1">
      <alignment horizontal="center" readingOrder="0" vertical="bottom"/>
    </xf>
    <xf borderId="4" fillId="2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center" vertical="bottom"/>
    </xf>
    <xf borderId="5" fillId="3" fontId="5" numFmtId="0" xfId="0" applyAlignment="1" applyBorder="1" applyFont="1">
      <alignment horizontal="center" vertical="bottom"/>
    </xf>
    <xf borderId="6" fillId="3" fontId="5" numFmtId="0" xfId="0" applyAlignment="1" applyBorder="1" applyFont="1">
      <alignment horizontal="center" vertical="bottom"/>
    </xf>
    <xf borderId="7" fillId="4" fontId="3" numFmtId="0" xfId="0" applyAlignment="1" applyBorder="1" applyFont="1">
      <alignment horizontal="center" vertical="bottom"/>
    </xf>
    <xf borderId="16" fillId="4" fontId="3" numFmtId="0" xfId="0" applyAlignment="1" applyBorder="1" applyFont="1">
      <alignment horizontal="center" vertical="bottom"/>
    </xf>
    <xf borderId="17" fillId="4" fontId="3" numFmtId="0" xfId="0" applyAlignment="1" applyBorder="1" applyFont="1">
      <alignment horizontal="center" vertical="bottom"/>
    </xf>
    <xf borderId="12" fillId="2" fontId="6" numFmtId="0" xfId="0" applyAlignment="1" applyBorder="1" applyFont="1">
      <alignment horizontal="center" vertical="bottom"/>
    </xf>
    <xf borderId="13" fillId="2" fontId="3" numFmtId="0" xfId="0" applyAlignment="1" applyBorder="1" applyFont="1">
      <alignment vertical="bottom"/>
    </xf>
    <xf borderId="18" fillId="0" fontId="6" numFmtId="0" xfId="0" applyAlignment="1" applyBorder="1" applyFont="1">
      <alignment horizontal="center" vertical="bottom"/>
    </xf>
    <xf borderId="19" fillId="0" fontId="2" numFmtId="0" xfId="0" applyBorder="1" applyFont="1"/>
    <xf borderId="20" fillId="0" fontId="2" numFmtId="0" xfId="0" applyBorder="1" applyFont="1"/>
    <xf borderId="0" fillId="5" fontId="3" numFmtId="3" xfId="0" applyAlignment="1" applyFont="1" applyNumberFormat="1">
      <alignment horizontal="center" vertical="bottom"/>
    </xf>
    <xf borderId="8" fillId="5" fontId="3" numFmtId="46" xfId="0" applyAlignment="1" applyBorder="1" applyFont="1" applyNumberFormat="1">
      <alignment horizontal="center" vertical="bottom"/>
    </xf>
    <xf borderId="10" fillId="5" fontId="3" numFmtId="3" xfId="0" applyAlignment="1" applyBorder="1" applyFont="1" applyNumberFormat="1">
      <alignment horizontal="center" vertical="bottom"/>
    </xf>
    <xf borderId="11" fillId="5" fontId="3" numFmtId="46" xfId="0" applyAlignment="1" applyBorder="1" applyFont="1" applyNumberFormat="1">
      <alignment horizontal="center" vertical="bottom"/>
    </xf>
    <xf borderId="10" fillId="5" fontId="3" numFmtId="3" xfId="0" applyAlignment="1" applyBorder="1" applyFont="1" applyNumberFormat="1">
      <alignment horizontal="center" readingOrder="0" vertical="bottom"/>
    </xf>
    <xf borderId="13" fillId="2" fontId="6" numFmtId="3" xfId="0" applyAlignment="1" applyBorder="1" applyFont="1" applyNumberFormat="1">
      <alignment horizontal="center" vertical="bottom"/>
    </xf>
    <xf borderId="14" fillId="2" fontId="6" numFmtId="46" xfId="0" applyAlignment="1" applyBorder="1" applyFont="1" applyNumberFormat="1">
      <alignment horizontal="center" vertical="bottom"/>
    </xf>
    <xf borderId="13" fillId="2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center" vertical="bottom"/>
    </xf>
    <xf borderId="21" fillId="5" fontId="3" numFmtId="3" xfId="0" applyAlignment="1" applyBorder="1" applyFont="1" applyNumberFormat="1">
      <alignment horizontal="center" vertical="bottom"/>
    </xf>
    <xf borderId="22" fillId="5" fontId="3" numFmtId="46" xfId="0" applyAlignment="1" applyBorder="1" applyFont="1" applyNumberFormat="1">
      <alignment horizontal="center" vertical="bottom"/>
    </xf>
    <xf borderId="8" fillId="0" fontId="3" numFmtId="3" xfId="0" applyAlignment="1" applyBorder="1" applyFont="1" applyNumberFormat="1">
      <alignment horizontal="center" vertical="bottom"/>
    </xf>
    <xf borderId="23" fillId="5" fontId="3" numFmtId="3" xfId="0" applyAlignment="1" applyBorder="1" applyFont="1" applyNumberFormat="1">
      <alignment horizontal="center" vertical="bottom"/>
    </xf>
    <xf borderId="9" fillId="4" fontId="3" numFmtId="0" xfId="0" applyAlignment="1" applyBorder="1" applyFont="1">
      <alignment horizontal="center" vertical="bottom"/>
    </xf>
    <xf borderId="24" fillId="5" fontId="3" numFmtId="3" xfId="0" applyAlignment="1" applyBorder="1" applyFont="1" applyNumberFormat="1">
      <alignment horizontal="center" vertical="bottom"/>
    </xf>
    <xf borderId="13" fillId="2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3" fillId="0" fontId="3" numFmtId="3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3" xfId="0" applyAlignment="1" applyFont="1" applyNumberFormat="1">
      <alignment horizontal="center" vertical="bottom"/>
    </xf>
    <xf borderId="0" fillId="0" fontId="6" numFmtId="0" xfId="0" applyAlignment="1" applyFont="1">
      <alignment horizontal="center" readingOrder="0" vertical="bottom"/>
    </xf>
    <xf borderId="25" fillId="6" fontId="7" numFmtId="0" xfId="0" applyBorder="1" applyFill="1" applyFont="1"/>
    <xf borderId="21" fillId="5" fontId="3" numFmtId="46" xfId="0" applyAlignment="1" applyBorder="1" applyFont="1" applyNumberFormat="1">
      <alignment horizontal="center" vertical="bottom"/>
    </xf>
    <xf borderId="22" fillId="5" fontId="3" numFmtId="3" xfId="0" applyAlignment="1" applyBorder="1" applyFont="1" applyNumberFormat="1">
      <alignment horizontal="center" vertical="bottom"/>
    </xf>
    <xf borderId="24" fillId="5" fontId="3" numFmtId="46" xfId="0" applyAlignment="1" applyBorder="1" applyFont="1" applyNumberFormat="1">
      <alignment horizontal="center" vertical="bottom"/>
    </xf>
    <xf borderId="13" fillId="0" fontId="3" numFmtId="3" xfId="0" applyAlignment="1" applyBorder="1" applyFont="1" applyNumberFormat="1">
      <alignment vertical="bottom"/>
    </xf>
    <xf borderId="26" fillId="0" fontId="6" numFmtId="0" xfId="0" applyAlignment="1" applyBorder="1" applyFont="1">
      <alignment horizontal="center" readingOrder="0" vertical="bottom"/>
    </xf>
    <xf borderId="27" fillId="0" fontId="2" numFmtId="0" xfId="0" applyBorder="1" applyFont="1"/>
    <xf borderId="28" fillId="0" fontId="2" numFmtId="0" xfId="0" applyBorder="1" applyFont="1"/>
    <xf borderId="29" fillId="2" fontId="4" numFmtId="0" xfId="0" applyAlignment="1" applyBorder="1" applyFont="1">
      <alignment vertical="bottom"/>
    </xf>
    <xf borderId="30" fillId="0" fontId="3" numFmtId="0" xfId="0" applyAlignment="1" applyBorder="1" applyFont="1">
      <alignment vertical="bottom"/>
    </xf>
    <xf borderId="29" fillId="2" fontId="4" numFmtId="0" xfId="0" applyAlignment="1" applyBorder="1" applyFont="1">
      <alignment horizontal="center" vertical="bottom"/>
    </xf>
    <xf borderId="31" fillId="4" fontId="3" numFmtId="0" xfId="0" applyAlignment="1" applyBorder="1" applyFont="1">
      <alignment vertical="bottom"/>
    </xf>
    <xf borderId="32" fillId="5" fontId="3" numFmtId="46" xfId="0" applyAlignment="1" applyBorder="1" applyFont="1" applyNumberFormat="1">
      <alignment horizontal="center" vertical="bottom"/>
    </xf>
    <xf borderId="32" fillId="5" fontId="3" numFmtId="3" xfId="0" applyAlignment="1" applyBorder="1" applyFont="1" applyNumberFormat="1">
      <alignment horizontal="center" vertical="bottom"/>
    </xf>
    <xf borderId="31" fillId="4" fontId="3" numFmtId="0" xfId="0" applyAlignment="1" applyBorder="1" applyFont="1">
      <alignment horizontal="center" vertical="bottom"/>
    </xf>
    <xf borderId="33" fillId="4" fontId="3" numFmtId="0" xfId="0" applyAlignment="1" applyBorder="1" applyFont="1">
      <alignment vertical="bottom"/>
    </xf>
    <xf borderId="33" fillId="4" fontId="3" numFmtId="0" xfId="0" applyAlignment="1" applyBorder="1" applyFont="1">
      <alignment horizontal="center" vertical="bottom"/>
    </xf>
    <xf borderId="34" fillId="2" fontId="6" numFmtId="0" xfId="0" applyAlignment="1" applyBorder="1" applyFont="1">
      <alignment vertical="bottom"/>
    </xf>
    <xf borderId="0" fillId="2" fontId="6" numFmtId="46" xfId="0" applyAlignment="1" applyFont="1" applyNumberFormat="1">
      <alignment horizontal="center" vertical="bottom"/>
    </xf>
    <xf borderId="0" fillId="2" fontId="6" numFmtId="3" xfId="0" applyAlignment="1" applyFont="1" applyNumberFormat="1">
      <alignment horizontal="center" vertical="bottom"/>
    </xf>
    <xf borderId="34" fillId="2" fontId="6" numFmtId="0" xfId="0" applyAlignment="1" applyBorder="1" applyFont="1">
      <alignment horizontal="center" vertical="bottom"/>
    </xf>
    <xf borderId="34" fillId="0" fontId="3" numFmtId="0" xfId="0" applyAlignment="1" applyBorder="1" applyFont="1">
      <alignment vertical="bottom"/>
    </xf>
    <xf borderId="35" fillId="3" fontId="5" numFmtId="0" xfId="0" applyAlignment="1" applyBorder="1" applyFont="1">
      <alignment vertical="bottom"/>
    </xf>
    <xf borderId="35" fillId="3" fontId="5" numFmtId="0" xfId="0" applyAlignment="1" applyBorder="1" applyFont="1">
      <alignment horizontal="center" vertical="bottom"/>
    </xf>
    <xf borderId="36" fillId="5" fontId="3" numFmtId="3" xfId="0" applyAlignment="1" applyBorder="1" applyFont="1" applyNumberFormat="1">
      <alignment horizontal="center" vertical="bottom"/>
    </xf>
    <xf borderId="23" fillId="5" fontId="3" numFmtId="46" xfId="0" applyAlignment="1" applyBorder="1" applyFont="1" applyNumberFormat="1">
      <alignment horizontal="center" vertical="bottom"/>
    </xf>
    <xf borderId="30" fillId="5" fontId="3" numFmtId="3" xfId="0" applyAlignment="1" applyBorder="1" applyFont="1" applyNumberFormat="1">
      <alignment horizontal="center" vertical="bottom"/>
    </xf>
    <xf borderId="37" fillId="5" fontId="3" numFmtId="46" xfId="0" applyAlignment="1" applyBorder="1" applyFont="1" applyNumberFormat="1">
      <alignment horizontal="center" vertical="bottom"/>
    </xf>
    <xf borderId="38" fillId="5" fontId="3" numFmtId="46" xfId="0" applyAlignment="1" applyBorder="1" applyFont="1" applyNumberFormat="1">
      <alignment horizontal="center" vertical="bottom"/>
    </xf>
    <xf borderId="39" fillId="5" fontId="3" numFmtId="3" xfId="0" applyAlignment="1" applyBorder="1" applyFont="1" applyNumberFormat="1">
      <alignment horizontal="center" vertical="bottom"/>
    </xf>
    <xf borderId="40" fillId="2" fontId="6" numFmtId="0" xfId="0" applyAlignment="1" applyBorder="1" applyFont="1">
      <alignment vertical="bottom"/>
    </xf>
    <xf borderId="41" fillId="2" fontId="3" numFmtId="0" xfId="0" applyAlignment="1" applyBorder="1" applyFont="1">
      <alignment vertical="bottom"/>
    </xf>
    <xf borderId="42" fillId="2" fontId="6" numFmtId="46" xfId="0" applyAlignment="1" applyBorder="1" applyFont="1" applyNumberFormat="1">
      <alignment horizontal="center" vertical="bottom"/>
    </xf>
    <xf borderId="43" fillId="2" fontId="6" numFmtId="3" xfId="0" applyAlignment="1" applyBorder="1" applyFont="1" applyNumberFormat="1">
      <alignment horizontal="center" vertical="bottom"/>
    </xf>
    <xf borderId="40" fillId="2" fontId="6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38"/>
    <col customWidth="1" min="4" max="4" width="13.5"/>
    <col customWidth="1" min="6" max="6" width="13.5"/>
    <col customWidth="1" min="7" max="7" width="17.63"/>
    <col customWidth="1" min="8" max="8" width="13.38"/>
    <col customWidth="1" min="9" max="9" width="13.5"/>
    <col customWidth="1" min="12" max="12" width="17.63"/>
    <col customWidth="1" min="13" max="13" width="13.38"/>
    <col customWidth="1" min="14" max="14" width="13.5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4"/>
      <c r="H2" s="4"/>
      <c r="I2" s="4"/>
      <c r="J2" s="4"/>
      <c r="K2" s="4"/>
      <c r="L2" s="4"/>
      <c r="M2" s="4"/>
      <c r="N2" s="4"/>
    </row>
    <row r="3">
      <c r="A3" s="8" t="s">
        <v>7</v>
      </c>
      <c r="B3" s="9">
        <f t="shared" ref="B3:B5" si="1">C3/F3</f>
        <v>0.01619611002</v>
      </c>
      <c r="C3" s="9">
        <f>'202208-divvy-tripdata-Overall'!B3+'202208-divvy-tripdata-Overall'!I3+'202208-divvy-tripdata-Overall'!I17</f>
        <v>4306.18934</v>
      </c>
      <c r="D3" s="9">
        <f>'202208-divvy-tripdata-Overall'!J17</f>
        <v>3.366909722</v>
      </c>
      <c r="E3" s="9">
        <f>'202208-divvy-tripdata-Overall'!K3</f>
        <v>-0.003275462965</v>
      </c>
      <c r="F3" s="10">
        <f>'202208-divvy-tripdata-Overall'!E3+'202208-divvy-tripdata-Overall'!L3+'202208-divvy-tripdata-Overall'!L17</f>
        <v>265878</v>
      </c>
      <c r="G3" s="4"/>
      <c r="H3" s="4"/>
      <c r="I3" s="4"/>
      <c r="J3" s="4"/>
      <c r="K3" s="4"/>
      <c r="L3" s="4"/>
      <c r="M3" s="4"/>
      <c r="N3" s="4"/>
    </row>
    <row r="4">
      <c r="A4" s="11" t="s">
        <v>8</v>
      </c>
      <c r="B4" s="12">
        <f t="shared" si="1"/>
        <v>0.00910150093</v>
      </c>
      <c r="C4" s="12">
        <f>'202208-divvy-tripdata-Overall'!B4+'202208-divvy-tripdata-Overall'!I4+'202208-divvy-tripdata-Overall'!I18</f>
        <v>3002.448634</v>
      </c>
      <c r="D4" s="12">
        <f>'202208-divvy-tripdata-Overall'!C4</f>
        <v>1.003715278</v>
      </c>
      <c r="E4" s="12">
        <f>'202208-divvy-tripdata-Overall'!K4</f>
        <v>-0.004479166666</v>
      </c>
      <c r="F4" s="13">
        <f>'202208-divvy-tripdata-Overall'!E4+'202208-divvy-tripdata-Overall'!L4+'202208-divvy-tripdata-Overall'!L18</f>
        <v>329885</v>
      </c>
      <c r="G4" s="4"/>
      <c r="H4" s="4"/>
      <c r="I4" s="4"/>
      <c r="J4" s="4"/>
      <c r="K4" s="4"/>
      <c r="L4" s="4"/>
      <c r="M4" s="4"/>
      <c r="N4" s="4"/>
    </row>
    <row r="5">
      <c r="A5" s="14" t="s">
        <v>9</v>
      </c>
      <c r="B5" s="15">
        <f t="shared" si="1"/>
        <v>0.01226769365</v>
      </c>
      <c r="C5" s="15">
        <f>SUM(C3:C4)</f>
        <v>7308.637975</v>
      </c>
      <c r="D5" s="15">
        <f>MAX(D3:D4)</f>
        <v>3.366909722</v>
      </c>
      <c r="E5" s="15">
        <f>MIN(E3:E4)</f>
        <v>-0.004479166666</v>
      </c>
      <c r="F5" s="16">
        <f>SUM(F3:F4)</f>
        <v>595763</v>
      </c>
      <c r="G5" s="4"/>
      <c r="H5" s="4"/>
      <c r="I5" s="4"/>
      <c r="J5" s="4"/>
      <c r="K5" s="4"/>
      <c r="L5" s="4"/>
      <c r="M5" s="4"/>
      <c r="N5" s="4"/>
    </row>
    <row r="6">
      <c r="A6" s="17"/>
      <c r="B6" s="17"/>
      <c r="C6" s="17"/>
      <c r="D6" s="17"/>
      <c r="E6" s="4"/>
      <c r="F6" s="17"/>
      <c r="G6" s="17"/>
      <c r="H6" s="17"/>
      <c r="I6" s="17"/>
      <c r="J6" s="4"/>
      <c r="K6" s="17"/>
      <c r="L6" s="17"/>
      <c r="M6" s="17"/>
      <c r="N6" s="17"/>
    </row>
    <row r="7">
      <c r="A7" s="18" t="s">
        <v>10</v>
      </c>
      <c r="D7" s="19"/>
      <c r="E7" s="20"/>
      <c r="F7" s="21" t="s">
        <v>11</v>
      </c>
      <c r="I7" s="19"/>
      <c r="J7" s="20"/>
      <c r="K7" s="21" t="s">
        <v>12</v>
      </c>
      <c r="N7" s="19"/>
    </row>
    <row r="8">
      <c r="A8" s="5" t="s">
        <v>1</v>
      </c>
      <c r="B8" s="6" t="s">
        <v>2</v>
      </c>
      <c r="C8" s="6" t="s">
        <v>3</v>
      </c>
      <c r="D8" s="7" t="s">
        <v>6</v>
      </c>
      <c r="E8" s="20"/>
      <c r="F8" s="22" t="s">
        <v>1</v>
      </c>
      <c r="G8" s="6" t="s">
        <v>2</v>
      </c>
      <c r="H8" s="6" t="s">
        <v>3</v>
      </c>
      <c r="I8" s="7" t="s">
        <v>6</v>
      </c>
      <c r="J8" s="20"/>
      <c r="K8" s="22" t="s">
        <v>1</v>
      </c>
      <c r="L8" s="6" t="s">
        <v>2</v>
      </c>
      <c r="M8" s="6" t="s">
        <v>3</v>
      </c>
      <c r="N8" s="7" t="s">
        <v>6</v>
      </c>
    </row>
    <row r="9">
      <c r="A9" s="8" t="s">
        <v>7</v>
      </c>
      <c r="B9" s="9">
        <f t="shared" ref="B9:B11" si="2">C9/D9</f>
        <v>0.01803098232</v>
      </c>
      <c r="C9" s="9">
        <f>'202208-divvy-tripdata-Day Membe'!B4+'202208-divvy-tripdata-Day Membe'!J4+'202208-divvy-tripdata-Day Membe'!R4</f>
        <v>651.0807407</v>
      </c>
      <c r="D9" s="10">
        <f>'202208-divvy-tripdata-Day Membe'!C4+'202208-divvy-tripdata-Day Membe'!K4+'202208-divvy-tripdata-Day Membe'!S4</f>
        <v>36109</v>
      </c>
      <c r="E9" s="20"/>
      <c r="F9" s="23" t="s">
        <v>7</v>
      </c>
      <c r="G9" s="9">
        <f t="shared" ref="G9:G11" si="3">H9/I9</f>
        <v>0.01557753928</v>
      </c>
      <c r="H9" s="9">
        <f>'202208-divvy-tripdata-Day Membe'!B16+'202208-divvy-tripdata-Day Membe'!J16+'202208-divvy-tripdata-Day Membe'!R16</f>
        <v>593.1771181</v>
      </c>
      <c r="I9" s="10">
        <f>'202208-divvy-tripdata-Day Membe'!C16+'202208-divvy-tripdata-Day Membe'!K16+'202208-divvy-tripdata-Day Membe'!S16</f>
        <v>38079</v>
      </c>
      <c r="J9" s="20"/>
      <c r="K9" s="23" t="s">
        <v>7</v>
      </c>
      <c r="L9" s="9">
        <f t="shared" ref="L9:L11" si="4">M9/N9</f>
        <v>0.01490283029</v>
      </c>
      <c r="M9" s="9">
        <f>'202208-divvy-tripdata-Day Membe'!F4+'202208-divvy-tripdata-Day Membe'!N4+'202208-divvy-tripdata-Day Membe'!V4</f>
        <v>463.1054514</v>
      </c>
      <c r="N9" s="10">
        <f>'202208-divvy-tripdata-Day Membe'!G4+'202208-divvy-tripdata-Day Membe'!O4+'202208-divvy-tripdata-Day Membe'!W4</f>
        <v>31075</v>
      </c>
    </row>
    <row r="10">
      <c r="A10" s="11" t="s">
        <v>8</v>
      </c>
      <c r="B10" s="12">
        <f t="shared" si="2"/>
        <v>0.009833008483</v>
      </c>
      <c r="C10" s="12">
        <f>'202208-divvy-tripdata-Day Membe'!B5+'202208-divvy-tripdata-Day Membe'!J5+'202208-divvy-tripdata-Day Membe'!R5</f>
        <v>320.2807523</v>
      </c>
      <c r="D10" s="13">
        <f>'202208-divvy-tripdata-Day Membe'!C5+'202208-divvy-tripdata-Day Membe'!K5+'202208-divvy-tripdata-Day Membe'!S5</f>
        <v>32572</v>
      </c>
      <c r="E10" s="20"/>
      <c r="F10" s="24" t="s">
        <v>8</v>
      </c>
      <c r="G10" s="12">
        <f t="shared" si="3"/>
        <v>0.008907793843</v>
      </c>
      <c r="H10" s="12">
        <f>'202208-divvy-tripdata-Day Membe'!B17+'202208-divvy-tripdata-Day Membe'!J17+'202208-divvy-tripdata-Day Membe'!R17</f>
        <v>537.2201389</v>
      </c>
      <c r="I10" s="13">
        <f>'202208-divvy-tripdata-Day Membe'!C17+'202208-divvy-tripdata-Day Membe'!K17+'202208-divvy-tripdata-Day Membe'!S17</f>
        <v>60309</v>
      </c>
      <c r="J10" s="20"/>
      <c r="K10" s="24" t="s">
        <v>8</v>
      </c>
      <c r="L10" s="12">
        <f t="shared" si="4"/>
        <v>0.008836869527</v>
      </c>
      <c r="M10" s="12">
        <f>'202208-divvy-tripdata-Day Membe'!F5+'202208-divvy-tripdata-Day Membe'!N5+'202208-divvy-tripdata-Day Membe'!V5</f>
        <v>393.3113889</v>
      </c>
      <c r="N10" s="13">
        <f>'202208-divvy-tripdata-Day Membe'!G5+'202208-divvy-tripdata-Day Membe'!O5+'202208-divvy-tripdata-Day Membe'!W5</f>
        <v>44508</v>
      </c>
    </row>
    <row r="11">
      <c r="A11" s="14" t="s">
        <v>9</v>
      </c>
      <c r="B11" s="15">
        <f t="shared" si="2"/>
        <v>0.01414308896</v>
      </c>
      <c r="C11" s="15">
        <f t="shared" ref="C11:D11" si="5">SUM(C9:C10)</f>
        <v>971.3614931</v>
      </c>
      <c r="D11" s="16">
        <f t="shared" si="5"/>
        <v>68681</v>
      </c>
      <c r="E11" s="20"/>
      <c r="F11" s="25" t="s">
        <v>9</v>
      </c>
      <c r="G11" s="15">
        <f t="shared" si="3"/>
        <v>0.01148917812</v>
      </c>
      <c r="H11" s="15">
        <f t="shared" ref="H11:I11" si="6">SUM(H9:H10)</f>
        <v>1130.397257</v>
      </c>
      <c r="I11" s="16">
        <f t="shared" si="6"/>
        <v>98388</v>
      </c>
      <c r="J11" s="20"/>
      <c r="K11" s="25" t="s">
        <v>9</v>
      </c>
      <c r="L11" s="15">
        <f t="shared" si="4"/>
        <v>0.01133081302</v>
      </c>
      <c r="M11" s="15">
        <f t="shared" ref="M11:N11" si="7">SUM(M9:M10)</f>
        <v>856.4168403</v>
      </c>
      <c r="N11" s="16">
        <f t="shared" si="7"/>
        <v>75583</v>
      </c>
    </row>
    <row r="12">
      <c r="A12" s="17"/>
      <c r="B12" s="17"/>
      <c r="C12" s="17"/>
      <c r="D12" s="17"/>
      <c r="E12" s="4"/>
      <c r="F12" s="17"/>
      <c r="G12" s="17"/>
      <c r="H12" s="17"/>
      <c r="I12" s="17"/>
      <c r="J12" s="4"/>
      <c r="K12" s="17"/>
      <c r="L12" s="17"/>
      <c r="M12" s="17"/>
      <c r="N12" s="17"/>
    </row>
    <row r="13">
      <c r="A13" s="18" t="s">
        <v>13</v>
      </c>
      <c r="D13" s="19"/>
      <c r="E13" s="20"/>
      <c r="F13" s="21" t="s">
        <v>14</v>
      </c>
      <c r="I13" s="19"/>
      <c r="J13" s="20"/>
      <c r="K13" s="21" t="s">
        <v>15</v>
      </c>
      <c r="N13" s="19"/>
    </row>
    <row r="14">
      <c r="A14" s="5" t="s">
        <v>1</v>
      </c>
      <c r="B14" s="6" t="s">
        <v>2</v>
      </c>
      <c r="C14" s="6" t="s">
        <v>3</v>
      </c>
      <c r="D14" s="7" t="s">
        <v>6</v>
      </c>
      <c r="E14" s="20"/>
      <c r="F14" s="22" t="s">
        <v>1</v>
      </c>
      <c r="G14" s="6" t="s">
        <v>2</v>
      </c>
      <c r="H14" s="6" t="s">
        <v>3</v>
      </c>
      <c r="I14" s="7" t="s">
        <v>6</v>
      </c>
      <c r="J14" s="20"/>
      <c r="K14" s="22" t="s">
        <v>1</v>
      </c>
      <c r="L14" s="6" t="s">
        <v>2</v>
      </c>
      <c r="M14" s="6" t="s">
        <v>3</v>
      </c>
      <c r="N14" s="7" t="s">
        <v>6</v>
      </c>
    </row>
    <row r="15">
      <c r="A15" s="8" t="s">
        <v>7</v>
      </c>
      <c r="B15" s="9">
        <f t="shared" ref="B15:B17" si="8">C15/D15</f>
        <v>0.01559317362</v>
      </c>
      <c r="C15" s="9">
        <f>'202208-divvy-tripdata-Day Membe'!B10+'202208-divvy-tripdata-Day Membe'!J10+'202208-divvy-tripdata-Day Membe'!R10</f>
        <v>486.1171875</v>
      </c>
      <c r="D15" s="10">
        <f>'202208-divvy-tripdata-Day Membe'!C10+'202208-divvy-tripdata-Day Membe'!K10+'202208-divvy-tripdata-Day Membe'!S10</f>
        <v>31175</v>
      </c>
      <c r="E15" s="20"/>
      <c r="F15" s="23" t="s">
        <v>7</v>
      </c>
      <c r="G15" s="26">
        <f t="shared" ref="G15:G17" si="9">H15/I15</f>
        <v>0.01440961878</v>
      </c>
      <c r="H15" s="9">
        <f>'202208-divvy-tripdata-Day Membe'!B22+'202208-divvy-tripdata-Day Membe'!J22+'202208-divvy-tripdata-Day Membe'!R22</f>
        <v>546.5568403</v>
      </c>
      <c r="I15" s="10">
        <f>'202208-divvy-tripdata-Day Membe'!C22+'202208-divvy-tripdata-Day Membe'!K22+'202208-divvy-tripdata-Day Membe'!S22</f>
        <v>37930</v>
      </c>
      <c r="J15" s="20"/>
      <c r="K15" s="23" t="s">
        <v>7</v>
      </c>
      <c r="L15" s="9">
        <f t="shared" ref="L15:L17" si="10">M15/N15</f>
        <v>0.01638876915</v>
      </c>
      <c r="M15" s="9">
        <f>'202208-divvy-tripdata-Day Membe'!F10+'202208-divvy-tripdata-Day Membe'!N10+'202208-divvy-tripdata-Day Membe'!V10</f>
        <v>682.7725116</v>
      </c>
      <c r="N15" s="10">
        <f>'202208-divvy-tripdata-Day Membe'!G10+'202208-divvy-tripdata-Day Membe'!O10+'202208-divvy-tripdata-Day Membe'!W10</f>
        <v>41661</v>
      </c>
    </row>
    <row r="16">
      <c r="A16" s="11" t="s">
        <v>8</v>
      </c>
      <c r="B16" s="12">
        <f t="shared" si="8"/>
        <v>0.008611649963</v>
      </c>
      <c r="C16" s="12">
        <f>'202208-divvy-tripdata-Day Membe'!B11+'202208-divvy-tripdata-Day Membe'!J11+'202208-divvy-tripdata-Day Membe'!R11</f>
        <v>425.8030324</v>
      </c>
      <c r="D16" s="13">
        <f>'202208-divvy-tripdata-Day Membe'!C11+'202208-divvy-tripdata-Day Membe'!K11+'202208-divvy-tripdata-Day Membe'!S11</f>
        <v>49445</v>
      </c>
      <c r="E16" s="20"/>
      <c r="F16" s="24" t="s">
        <v>8</v>
      </c>
      <c r="G16" s="12">
        <f t="shared" si="9"/>
        <v>0.008855416884</v>
      </c>
      <c r="H16" s="12">
        <f>'202208-divvy-tripdata-Day Membe'!B23+'202208-divvy-tripdata-Day Membe'!J23+'202208-divvy-tripdata-Day Membe'!R23</f>
        <v>527.8714005</v>
      </c>
      <c r="I16" s="13">
        <f>'202208-divvy-tripdata-Day Membe'!C23+'202208-divvy-tripdata-Day Membe'!K23+'202208-divvy-tripdata-Day Membe'!S23</f>
        <v>59610</v>
      </c>
      <c r="J16" s="20"/>
      <c r="K16" s="24" t="s">
        <v>8</v>
      </c>
      <c r="L16" s="12">
        <f t="shared" si="10"/>
        <v>0.009224290929</v>
      </c>
      <c r="M16" s="12">
        <f>'202208-divvy-tripdata-Day Membe'!F11+'202208-divvy-tripdata-Day Membe'!N11+'202208-divvy-tripdata-Day Membe'!V11</f>
        <v>411.2465625</v>
      </c>
      <c r="N16" s="13">
        <f>'202208-divvy-tripdata-Day Membe'!G11+'202208-divvy-tripdata-Day Membe'!O11+'202208-divvy-tripdata-Day Membe'!W11</f>
        <v>44583</v>
      </c>
    </row>
    <row r="17">
      <c r="A17" s="14" t="s">
        <v>9</v>
      </c>
      <c r="B17" s="15">
        <f t="shared" si="8"/>
        <v>0.01131133986</v>
      </c>
      <c r="C17" s="15">
        <f t="shared" ref="C17:D17" si="11">SUM(C15:C16)</f>
        <v>911.9202199</v>
      </c>
      <c r="D17" s="16">
        <f t="shared" si="11"/>
        <v>80620</v>
      </c>
      <c r="E17" s="20"/>
      <c r="F17" s="25" t="s">
        <v>9</v>
      </c>
      <c r="G17" s="15">
        <f t="shared" si="9"/>
        <v>0.01101525775</v>
      </c>
      <c r="H17" s="15">
        <f t="shared" ref="H17:I17" si="12">SUM(H15:H16)</f>
        <v>1074.428241</v>
      </c>
      <c r="I17" s="16">
        <f t="shared" si="12"/>
        <v>97540</v>
      </c>
      <c r="J17" s="20"/>
      <c r="K17" s="25" t="s">
        <v>9</v>
      </c>
      <c r="L17" s="15">
        <f t="shared" si="10"/>
        <v>0.01268516157</v>
      </c>
      <c r="M17" s="15">
        <f t="shared" ref="M17:N17" si="13">SUM(M15:M16)</f>
        <v>1094.019074</v>
      </c>
      <c r="N17" s="16">
        <f t="shared" si="13"/>
        <v>86244</v>
      </c>
    </row>
    <row r="18">
      <c r="A18" s="4"/>
      <c r="B18" s="4"/>
      <c r="C18" s="4"/>
      <c r="D18" s="27"/>
      <c r="E18" s="4"/>
      <c r="F18" s="4"/>
      <c r="G18" s="4"/>
      <c r="H18" s="4"/>
      <c r="I18" s="4"/>
      <c r="J18" s="4"/>
      <c r="K18" s="17"/>
      <c r="L18" s="17"/>
      <c r="M18" s="17"/>
      <c r="N18" s="17"/>
    </row>
    <row r="19">
      <c r="A19" s="4"/>
      <c r="B19" s="4"/>
      <c r="C19" s="4"/>
      <c r="D19" s="4"/>
      <c r="E19" s="4"/>
      <c r="F19" s="4"/>
      <c r="G19" s="4"/>
      <c r="H19" s="4"/>
      <c r="I19" s="4"/>
      <c r="J19" s="20"/>
      <c r="K19" s="21" t="s">
        <v>16</v>
      </c>
      <c r="N19" s="19"/>
    </row>
    <row r="20">
      <c r="A20" s="4"/>
      <c r="B20" s="4"/>
      <c r="C20" s="4"/>
      <c r="D20" s="4"/>
      <c r="E20" s="4"/>
      <c r="F20" s="4"/>
      <c r="G20" s="4"/>
      <c r="H20" s="4"/>
      <c r="I20" s="4"/>
      <c r="J20" s="20"/>
      <c r="K20" s="22" t="s">
        <v>1</v>
      </c>
      <c r="L20" s="6" t="s">
        <v>2</v>
      </c>
      <c r="M20" s="6" t="s">
        <v>3</v>
      </c>
      <c r="N20" s="7" t="s">
        <v>6</v>
      </c>
    </row>
    <row r="21">
      <c r="A21" s="4"/>
      <c r="B21" s="4"/>
      <c r="C21" s="4"/>
      <c r="D21" s="4"/>
      <c r="E21" s="4"/>
      <c r="F21" s="4"/>
      <c r="G21" s="4"/>
      <c r="H21" s="4"/>
      <c r="I21" s="4"/>
      <c r="J21" s="20"/>
      <c r="K21" s="23" t="s">
        <v>7</v>
      </c>
      <c r="L21" s="9">
        <f t="shared" ref="L21:L23" si="14">M21/N21</f>
        <v>0.01772110756</v>
      </c>
      <c r="M21" s="9">
        <f>'202208-divvy-tripdata-Day Membe'!F16+'202208-divvy-tripdata-Day Membe'!N16+'202208-divvy-tripdata-Day Membe'!V16</f>
        <v>883.3794907</v>
      </c>
      <c r="N21" s="28">
        <f>'202208-divvy-tripdata-Day Membe'!G16+'202208-divvy-tripdata-Day Membe'!O16+'202208-divvy-tripdata-Day Membe'!W16</f>
        <v>49849</v>
      </c>
    </row>
    <row r="22">
      <c r="A22" s="4"/>
      <c r="B22" s="4"/>
      <c r="C22" s="4"/>
      <c r="D22" s="4"/>
      <c r="E22" s="4"/>
      <c r="F22" s="4"/>
      <c r="G22" s="4"/>
      <c r="H22" s="4"/>
      <c r="I22" s="4"/>
      <c r="J22" s="20"/>
      <c r="K22" s="24" t="s">
        <v>8</v>
      </c>
      <c r="L22" s="12">
        <f t="shared" si="14"/>
        <v>0.009952013969</v>
      </c>
      <c r="M22" s="12">
        <f>'202208-divvy-tripdata-Day Membe'!F17+'202208-divvy-tripdata-Day Membe'!N17+'202208-divvy-tripdata-Day Membe'!V17</f>
        <v>386.7153588</v>
      </c>
      <c r="N22" s="13">
        <f>'202208-divvy-tripdata-Day Membe'!G17+'202208-divvy-tripdata-Day Membe'!O17+'202208-divvy-tripdata-Day Membe'!W17</f>
        <v>38858</v>
      </c>
    </row>
    <row r="23">
      <c r="A23" s="4"/>
      <c r="B23" s="4"/>
      <c r="C23" s="4"/>
      <c r="D23" s="4"/>
      <c r="E23" s="4"/>
      <c r="F23" s="4"/>
      <c r="G23" s="4"/>
      <c r="H23" s="4"/>
      <c r="I23" s="4"/>
      <c r="J23" s="20"/>
      <c r="K23" s="25" t="s">
        <v>9</v>
      </c>
      <c r="L23" s="15">
        <f t="shared" si="14"/>
        <v>0.01431786499</v>
      </c>
      <c r="M23" s="15">
        <f t="shared" ref="M23:N23" si="15">SUM(M21:M22)</f>
        <v>1270.09485</v>
      </c>
      <c r="N23" s="16">
        <f t="shared" si="15"/>
        <v>88707</v>
      </c>
    </row>
  </sheetData>
  <mergeCells count="8">
    <mergeCell ref="A1:F1"/>
    <mergeCell ref="A7:D7"/>
    <mergeCell ref="F7:I7"/>
    <mergeCell ref="K7:N7"/>
    <mergeCell ref="A13:D13"/>
    <mergeCell ref="F13:I13"/>
    <mergeCell ref="K13:N13"/>
    <mergeCell ref="K19:N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63"/>
    <col customWidth="1" min="5" max="5" width="13.38"/>
    <col customWidth="1" min="9" max="9" width="17.63"/>
    <col customWidth="1" min="15" max="15" width="17.63"/>
    <col customWidth="1" min="16" max="16" width="13.5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</row>
    <row r="2">
      <c r="A2" s="29" t="s">
        <v>1</v>
      </c>
      <c r="B2" s="30" t="s">
        <v>17</v>
      </c>
      <c r="C2" s="31" t="s">
        <v>2</v>
      </c>
      <c r="D2" s="31" t="s">
        <v>3</v>
      </c>
      <c r="E2" s="31" t="s">
        <v>4</v>
      </c>
      <c r="F2" s="31" t="s">
        <v>5</v>
      </c>
      <c r="G2" s="32" t="s">
        <v>6</v>
      </c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33" t="s">
        <v>7</v>
      </c>
      <c r="B3" s="34" t="s">
        <v>18</v>
      </c>
      <c r="C3" s="9">
        <f t="shared" ref="C3:C8" si="1">D3/G3</f>
        <v>0.01669206635</v>
      </c>
      <c r="D3" s="9">
        <f>'202208-divvy-tripdata-Overall'!C8+'202208-divvy-tripdata-Overall'!J8+'202208-divvy-tripdata-Overall'!J22</f>
        <v>2108.508438</v>
      </c>
      <c r="E3" s="9">
        <f>'202208-divvy-tripdata-Overall'!D8</f>
        <v>1.04005787</v>
      </c>
      <c r="F3" s="9">
        <f>'202208-divvy-tripdata-Overall'!L8</f>
        <v>-0.00001157407678</v>
      </c>
      <c r="G3" s="10">
        <f>'202208-divvy-tripdata-Overall'!F8+'202208-divvy-tripdata-Overall'!M8+'202208-divvy-tripdata-Overall'!M22</f>
        <v>126318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33"/>
      <c r="B4" s="34" t="s">
        <v>19</v>
      </c>
      <c r="C4" s="9">
        <f t="shared" si="1"/>
        <v>0.03391440024</v>
      </c>
      <c r="D4" s="9">
        <f>'202208-divvy-tripdata-Overall'!C9+'202208-divvy-tripdata-Overall'!J9+'202208-divvy-tripdata-Overall'!J23</f>
        <v>869.7008796</v>
      </c>
      <c r="E4" s="9">
        <f>'202208-divvy-tripdata-Overall'!K23</f>
        <v>3.366909722</v>
      </c>
      <c r="F4" s="9">
        <f>'202208-divvy-tripdata-Overall'!E9</f>
        <v>0.00002314814628</v>
      </c>
      <c r="G4" s="10">
        <f>'202208-divvy-tripdata-Overall'!F9+'202208-divvy-tripdata-Overall'!M9+'202208-divvy-tripdata-Overall'!M23</f>
        <v>25644</v>
      </c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33"/>
      <c r="B5" s="34" t="s">
        <v>20</v>
      </c>
      <c r="C5" s="9">
        <f t="shared" si="1"/>
        <v>0.01165753734</v>
      </c>
      <c r="D5" s="9">
        <f>'202208-divvy-tripdata-Overall'!C10+'202208-divvy-tripdata-Overall'!J10+'202208-divvy-tripdata-Overall'!J24</f>
        <v>1327.980023</v>
      </c>
      <c r="E5" s="9">
        <f>'202208-divvy-tripdata-Overall'!D10</f>
        <v>0.3157060185</v>
      </c>
      <c r="F5" s="9">
        <f>'202208-divvy-tripdata-Overall'!L10</f>
        <v>-0.003275462965</v>
      </c>
      <c r="G5" s="10">
        <f>'202208-divvy-tripdata-Overall'!F10+'202208-divvy-tripdata-Overall'!M10+'202208-divvy-tripdata-Overall'!M24</f>
        <v>113916</v>
      </c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33" t="s">
        <v>8</v>
      </c>
      <c r="B6" s="34" t="s">
        <v>18</v>
      </c>
      <c r="C6" s="9">
        <f t="shared" si="1"/>
        <v>0.009713753172</v>
      </c>
      <c r="D6" s="9">
        <f>'202208-divvy-tripdata-Overall'!C11+'202208-divvy-tripdata-Overall'!J11+'202208-divvy-tripdata-Overall'!J25</f>
        <v>2059.927639</v>
      </c>
      <c r="E6" s="9">
        <f>'202208-divvy-tripdata-Overall'!D11</f>
        <v>1.003715278</v>
      </c>
      <c r="F6" s="9">
        <f>'202208-divvy-tripdata-Overall'!E11</f>
        <v>0.0000115740695</v>
      </c>
      <c r="G6" s="10">
        <f>'202208-divvy-tripdata-Overall'!F11+'202208-divvy-tripdata-Overall'!M11+'202208-divvy-tripdata-Overall'!M25</f>
        <v>212063</v>
      </c>
      <c r="H6" s="4"/>
      <c r="I6" s="4"/>
      <c r="J6" s="4"/>
      <c r="K6" s="4"/>
      <c r="L6" s="4"/>
      <c r="M6" s="4"/>
      <c r="N6" s="4"/>
      <c r="O6" s="4"/>
      <c r="P6" s="4"/>
      <c r="Q6" s="4"/>
    </row>
    <row r="7">
      <c r="A7" s="11"/>
      <c r="B7" s="35" t="s">
        <v>20</v>
      </c>
      <c r="C7" s="12">
        <f t="shared" si="1"/>
        <v>0.007999533155</v>
      </c>
      <c r="D7" s="12">
        <f>'202208-divvy-tripdata-Overall'!C12+'202208-divvy-tripdata-Overall'!J12+'202208-divvy-tripdata-Overall'!J26</f>
        <v>942.5209954</v>
      </c>
      <c r="E7" s="12">
        <f>'202208-divvy-tripdata-Overall'!K12</f>
        <v>0.3333333333</v>
      </c>
      <c r="F7" s="12">
        <f>'202208-divvy-tripdata-Overall'!L12</f>
        <v>-0.004479166666</v>
      </c>
      <c r="G7" s="13">
        <f>'202208-divvy-tripdata-Overall'!F12+'202208-divvy-tripdata-Overall'!M12+'202208-divvy-tripdata-Overall'!M26</f>
        <v>117822</v>
      </c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36" t="s">
        <v>9</v>
      </c>
      <c r="B8" s="37"/>
      <c r="C8" s="15">
        <f t="shared" si="1"/>
        <v>0.01226769365</v>
      </c>
      <c r="D8" s="15">
        <f>SUM(D3:D7)</f>
        <v>7308.637975</v>
      </c>
      <c r="E8" s="15">
        <f>MAX(E3:E7)</f>
        <v>3.366909722</v>
      </c>
      <c r="F8" s="15">
        <f>MIN(F3:F7)</f>
        <v>-0.004479166666</v>
      </c>
      <c r="G8" s="16">
        <f>SUM(G3:G7)</f>
        <v>595763</v>
      </c>
      <c r="H8" s="4"/>
      <c r="I8" s="4"/>
      <c r="J8" s="4"/>
      <c r="K8" s="4"/>
      <c r="L8" s="4"/>
      <c r="M8" s="4"/>
      <c r="N8" s="4"/>
      <c r="O8" s="4"/>
      <c r="P8" s="4"/>
      <c r="Q8" s="4"/>
    </row>
    <row r="9">
      <c r="A9" s="17"/>
      <c r="B9" s="17"/>
      <c r="C9" s="17"/>
      <c r="D9" s="17"/>
      <c r="E9" s="17"/>
      <c r="F9" s="4"/>
      <c r="G9" s="17"/>
      <c r="H9" s="17"/>
      <c r="I9" s="17"/>
      <c r="J9" s="17"/>
      <c r="K9" s="17"/>
      <c r="L9" s="4"/>
      <c r="M9" s="17"/>
      <c r="N9" s="17"/>
      <c r="O9" s="17"/>
      <c r="P9" s="17"/>
      <c r="Q9" s="17"/>
    </row>
    <row r="10">
      <c r="A10" s="18" t="s">
        <v>10</v>
      </c>
      <c r="E10" s="19"/>
      <c r="F10" s="20"/>
      <c r="G10" s="38" t="s">
        <v>14</v>
      </c>
      <c r="H10" s="39"/>
      <c r="I10" s="39"/>
      <c r="J10" s="39"/>
      <c r="K10" s="40"/>
      <c r="L10" s="20"/>
      <c r="M10" s="21" t="s">
        <v>16</v>
      </c>
      <c r="Q10" s="19"/>
    </row>
    <row r="11">
      <c r="A11" s="29" t="s">
        <v>1</v>
      </c>
      <c r="B11" s="30" t="s">
        <v>17</v>
      </c>
      <c r="C11" s="31" t="s">
        <v>2</v>
      </c>
      <c r="D11" s="31" t="s">
        <v>6</v>
      </c>
      <c r="E11" s="32" t="s">
        <v>3</v>
      </c>
      <c r="F11" s="20"/>
      <c r="G11" s="30" t="s">
        <v>1</v>
      </c>
      <c r="H11" s="30" t="s">
        <v>17</v>
      </c>
      <c r="I11" s="31" t="s">
        <v>2</v>
      </c>
      <c r="J11" s="31" t="s">
        <v>6</v>
      </c>
      <c r="K11" s="32" t="s">
        <v>3</v>
      </c>
      <c r="L11" s="20"/>
      <c r="M11" s="30" t="s">
        <v>1</v>
      </c>
      <c r="N11" s="30" t="s">
        <v>17</v>
      </c>
      <c r="O11" s="31" t="s">
        <v>2</v>
      </c>
      <c r="P11" s="31" t="s">
        <v>6</v>
      </c>
      <c r="Q11" s="32" t="s">
        <v>3</v>
      </c>
    </row>
    <row r="12">
      <c r="A12" s="33" t="s">
        <v>7</v>
      </c>
      <c r="B12" s="34" t="s">
        <v>18</v>
      </c>
      <c r="C12" s="9">
        <f t="shared" ref="C12:C17" si="2">E12/D12</f>
        <v>0.01847263292</v>
      </c>
      <c r="D12" s="41">
        <f>'202208-divvy-tripdata-1-Day Mem'!C3+'202208-divvy-tripdata-2-Day Mem'!C3+'202208-divvy-tripdata-3-Day Mem'!C3</f>
        <v>17529</v>
      </c>
      <c r="E12" s="42">
        <f>'202208-divvy-tripdata-1-Day Mem'!D3+'202208-divvy-tripdata-2-Day Mem'!D3+'202208-divvy-tripdata-3-Day Mem'!D3</f>
        <v>323.8067824</v>
      </c>
      <c r="F12" s="20"/>
      <c r="G12" s="34" t="s">
        <v>7</v>
      </c>
      <c r="H12" s="34" t="s">
        <v>18</v>
      </c>
      <c r="I12" s="9">
        <f t="shared" ref="I12:I17" si="3">K12/J12</f>
        <v>0.01605921953</v>
      </c>
      <c r="J12" s="41">
        <f>'202208-divvy-tripdata-1-Day Mem'!H12+'202208-divvy-tripdata-2-Day Mem'!H12+'202208-divvy-tripdata-3-Day Mem'!H12</f>
        <v>68841</v>
      </c>
      <c r="K12" s="42">
        <f>'202208-divvy-tripdata-1-Day Mem'!I12+'202208-divvy-tripdata-2-Day Mem'!I12+'202208-divvy-tripdata-3-Day Mem'!I12</f>
        <v>1105.532731</v>
      </c>
      <c r="L12" s="20"/>
      <c r="M12" s="34" t="s">
        <v>7</v>
      </c>
      <c r="N12" s="34" t="s">
        <v>18</v>
      </c>
      <c r="O12" s="9">
        <f t="shared" ref="O12:O17" si="4">Q12/P12</f>
        <v>0.017698766</v>
      </c>
      <c r="P12" s="41">
        <f>'202208-divvy-tripdata-1-Day Mem'!R3+'202208-divvy-tripdata-2-Day Mem'!R3+'202208-divvy-tripdata-3-Day Mem'!R3</f>
        <v>25337</v>
      </c>
      <c r="Q12" s="42">
        <f>'202208-divvy-tripdata-1-Day Mem'!S3+'202208-divvy-tripdata-2-Day Mem'!S3+'202208-divvy-tripdata-3-Day Mem'!S3</f>
        <v>448.4336343</v>
      </c>
    </row>
    <row r="13">
      <c r="A13" s="8"/>
      <c r="B13" s="34" t="s">
        <v>19</v>
      </c>
      <c r="C13" s="9">
        <f t="shared" si="2"/>
        <v>0.03496146814</v>
      </c>
      <c r="D13" s="41">
        <f>'202208-divvy-tripdata-1-Day Mem'!C4+'202208-divvy-tripdata-2-Day Mem'!C4+'202208-divvy-tripdata-3-Day Mem'!C4</f>
        <v>3907</v>
      </c>
      <c r="E13" s="42">
        <f>'202208-divvy-tripdata-1-Day Mem'!D4+'202208-divvy-tripdata-2-Day Mem'!D4+'202208-divvy-tripdata-3-Day Mem'!D4</f>
        <v>136.594456</v>
      </c>
      <c r="F13" s="20"/>
      <c r="G13" s="23"/>
      <c r="H13" s="34" t="s">
        <v>19</v>
      </c>
      <c r="I13" s="9">
        <f t="shared" si="3"/>
        <v>0.03365602637</v>
      </c>
      <c r="J13" s="41">
        <f>'202208-divvy-tripdata-1-Day Mem'!H13+'202208-divvy-tripdata-2-Day Mem'!H13+'202208-divvy-tripdata-3-Day Mem'!H13</f>
        <v>12856</v>
      </c>
      <c r="K13" s="42">
        <f>'202208-divvy-tripdata-1-Day Mem'!I13+'202208-divvy-tripdata-2-Day Mem'!I13+'202208-divvy-tripdata-3-Day Mem'!I13</f>
        <v>432.681875</v>
      </c>
      <c r="L13" s="20"/>
      <c r="M13" s="23"/>
      <c r="N13" s="34" t="s">
        <v>19</v>
      </c>
      <c r="O13" s="9">
        <f t="shared" si="4"/>
        <v>0.03566336323</v>
      </c>
      <c r="P13" s="41">
        <f>'202208-divvy-tripdata-1-Day Mem'!R4+'202208-divvy-tripdata-2-Day Mem'!R4+'202208-divvy-tripdata-3-Day Mem'!R4</f>
        <v>5191</v>
      </c>
      <c r="Q13" s="42">
        <f>'202208-divvy-tripdata-1-Day Mem'!S4+'202208-divvy-tripdata-2-Day Mem'!S4+'202208-divvy-tripdata-3-Day Mem'!S4</f>
        <v>185.1285185</v>
      </c>
    </row>
    <row r="14">
      <c r="A14" s="8"/>
      <c r="B14" s="34" t="s">
        <v>20</v>
      </c>
      <c r="C14" s="9">
        <f t="shared" si="2"/>
        <v>0.01299526357</v>
      </c>
      <c r="D14" s="41">
        <f>'202208-divvy-tripdata-1-Day Mem'!C5+'202208-divvy-tripdata-2-Day Mem'!C5+'202208-divvy-tripdata-3-Day Mem'!C5</f>
        <v>14673</v>
      </c>
      <c r="E14" s="42">
        <f>'202208-divvy-tripdata-1-Day Mem'!D5+'202208-divvy-tripdata-2-Day Mem'!D5+'202208-divvy-tripdata-3-Day Mem'!D5</f>
        <v>190.6795023</v>
      </c>
      <c r="F14" s="20"/>
      <c r="G14" s="23"/>
      <c r="H14" s="34" t="s">
        <v>20</v>
      </c>
      <c r="I14" s="9">
        <f t="shared" si="3"/>
        <v>0.01122661448</v>
      </c>
      <c r="J14" s="41">
        <f>'202208-divvy-tripdata-1-Day Mem'!H14+'202208-divvy-tripdata-2-Day Mem'!H14+'202208-divvy-tripdata-3-Day Mem'!H14</f>
        <v>63142</v>
      </c>
      <c r="K14" s="42">
        <f>'202208-divvy-tripdata-1-Day Mem'!I14+'202208-divvy-tripdata-2-Day Mem'!I14+'202208-divvy-tripdata-3-Day Mem'!I14</f>
        <v>708.8708912</v>
      </c>
      <c r="L14" s="20"/>
      <c r="M14" s="23"/>
      <c r="N14" s="34" t="s">
        <v>20</v>
      </c>
      <c r="O14" s="9">
        <f t="shared" si="4"/>
        <v>0.01292983479</v>
      </c>
      <c r="P14" s="41">
        <f>'202208-divvy-tripdata-1-Day Mem'!R5+'202208-divvy-tripdata-2-Day Mem'!R5+'202208-divvy-tripdata-3-Day Mem'!R5</f>
        <v>19321</v>
      </c>
      <c r="Q14" s="42">
        <f>'202208-divvy-tripdata-1-Day Mem'!S5+'202208-divvy-tripdata-2-Day Mem'!S5+'202208-divvy-tripdata-3-Day Mem'!S5</f>
        <v>249.817338</v>
      </c>
    </row>
    <row r="15">
      <c r="A15" s="33" t="s">
        <v>8</v>
      </c>
      <c r="B15" s="34" t="s">
        <v>18</v>
      </c>
      <c r="C15" s="9">
        <f t="shared" si="2"/>
        <v>0.01051204578</v>
      </c>
      <c r="D15" s="41">
        <f>'202208-divvy-tripdata-1-Day Mem'!C6+'202208-divvy-tripdata-2-Day Mem'!C6+'202208-divvy-tripdata-3-Day Mem'!C6</f>
        <v>21283</v>
      </c>
      <c r="E15" s="42">
        <f>'202208-divvy-tripdata-1-Day Mem'!D6+'202208-divvy-tripdata-2-Day Mem'!D6+'202208-divvy-tripdata-3-Day Mem'!D6</f>
        <v>223.7278704</v>
      </c>
      <c r="F15" s="20"/>
      <c r="G15" s="34" t="s">
        <v>8</v>
      </c>
      <c r="H15" s="34" t="s">
        <v>18</v>
      </c>
      <c r="I15" s="9">
        <f t="shared" si="3"/>
        <v>0.009549061576</v>
      </c>
      <c r="J15" s="41">
        <f>'202208-divvy-tripdata-1-Day Mem'!H15+'202208-divvy-tripdata-2-Day Mem'!H15+'202208-divvy-tripdata-3-Day Mem'!H15</f>
        <v>120683</v>
      </c>
      <c r="K15" s="42">
        <f>'202208-divvy-tripdata-1-Day Mem'!I15+'202208-divvy-tripdata-2-Day Mem'!I15+'202208-divvy-tripdata-3-Day Mem'!I15</f>
        <v>1152.409398</v>
      </c>
      <c r="L15" s="20"/>
      <c r="M15" s="34" t="s">
        <v>8</v>
      </c>
      <c r="N15" s="34" t="s">
        <v>18</v>
      </c>
      <c r="O15" s="9">
        <f t="shared" si="4"/>
        <v>0.01054148354</v>
      </c>
      <c r="P15" s="41">
        <f>'202208-divvy-tripdata-1-Day Mem'!R6+'202208-divvy-tripdata-2-Day Mem'!R6+'202208-divvy-tripdata-3-Day Mem'!R6</f>
        <v>25660</v>
      </c>
      <c r="Q15" s="42">
        <f>'202208-divvy-tripdata-1-Day Mem'!S6+'202208-divvy-tripdata-2-Day Mem'!S6+'202208-divvy-tripdata-3-Day Mem'!S6</f>
        <v>270.4944676</v>
      </c>
    </row>
    <row r="16">
      <c r="A16" s="11"/>
      <c r="B16" s="35" t="s">
        <v>20</v>
      </c>
      <c r="C16" s="12">
        <f t="shared" si="2"/>
        <v>0.008552828589</v>
      </c>
      <c r="D16" s="43">
        <f>'202208-divvy-tripdata-1-Day Mem'!C7+'202208-divvy-tripdata-2-Day Mem'!C7+'202208-divvy-tripdata-3-Day Mem'!C7</f>
        <v>11289</v>
      </c>
      <c r="E16" s="44">
        <f>'202208-divvy-tripdata-1-Day Mem'!D7+'202208-divvy-tripdata-2-Day Mem'!D7+'202208-divvy-tripdata-3-Day Mem'!D7</f>
        <v>96.55288194</v>
      </c>
      <c r="F16" s="20"/>
      <c r="G16" s="24"/>
      <c r="H16" s="35" t="s">
        <v>20</v>
      </c>
      <c r="I16" s="12">
        <f t="shared" si="3"/>
        <v>0.007900074104</v>
      </c>
      <c r="J16" s="45">
        <f>'202208-divvy-tripdata-1-Day Mem'!H16+'202208-divvy-tripdata-2-Day Mem'!H16+'202208-divvy-tripdata-3-Day Mem'!H16</f>
        <v>67648</v>
      </c>
      <c r="K16" s="44">
        <f>'202208-divvy-tripdata-1-Day Mem'!I16+'202208-divvy-tripdata-2-Day Mem'!I16+'202208-divvy-tripdata-3-Day Mem'!I16</f>
        <v>534.424213</v>
      </c>
      <c r="L16" s="20"/>
      <c r="M16" s="24"/>
      <c r="N16" s="35" t="s">
        <v>20</v>
      </c>
      <c r="O16" s="12">
        <f t="shared" si="4"/>
        <v>0.008805947204</v>
      </c>
      <c r="P16" s="43">
        <f>'202208-divvy-tripdata-1-Day Mem'!R7+'202208-divvy-tripdata-2-Day Mem'!R7+'202208-divvy-tripdata-3-Day Mem'!R7</f>
        <v>13198</v>
      </c>
      <c r="Q16" s="44">
        <f>'202208-divvy-tripdata-1-Day Mem'!S7+'202208-divvy-tripdata-2-Day Mem'!S7+'202208-divvy-tripdata-3-Day Mem'!S7</f>
        <v>116.2208912</v>
      </c>
    </row>
    <row r="17">
      <c r="A17" s="36" t="s">
        <v>9</v>
      </c>
      <c r="B17" s="37"/>
      <c r="C17" s="15">
        <f t="shared" si="2"/>
        <v>0.01414308896</v>
      </c>
      <c r="D17" s="46">
        <f t="shared" ref="D17:E17" si="5">SUM(D12:D16)</f>
        <v>68681</v>
      </c>
      <c r="E17" s="47">
        <f t="shared" si="5"/>
        <v>971.3614931</v>
      </c>
      <c r="F17" s="20"/>
      <c r="G17" s="48" t="s">
        <v>9</v>
      </c>
      <c r="H17" s="37"/>
      <c r="I17" s="15">
        <f t="shared" si="3"/>
        <v>0.01180754302</v>
      </c>
      <c r="J17" s="46">
        <f t="shared" ref="J17:K17" si="6">SUM(J12:J16)</f>
        <v>333170</v>
      </c>
      <c r="K17" s="47">
        <f t="shared" si="6"/>
        <v>3933.919109</v>
      </c>
      <c r="L17" s="20"/>
      <c r="M17" s="48" t="s">
        <v>9</v>
      </c>
      <c r="N17" s="37"/>
      <c r="O17" s="15">
        <f t="shared" si="4"/>
        <v>0.01431786499</v>
      </c>
      <c r="P17" s="46">
        <f t="shared" ref="P17:Q17" si="7">SUM(P12:P16)</f>
        <v>88707</v>
      </c>
      <c r="Q17" s="47">
        <f t="shared" si="7"/>
        <v>1270.09485</v>
      </c>
    </row>
    <row r="18">
      <c r="A18" s="17"/>
      <c r="B18" s="17"/>
      <c r="C18" s="17"/>
      <c r="D18" s="17"/>
      <c r="E18" s="1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>
      <c r="A19" s="18" t="s">
        <v>13</v>
      </c>
      <c r="E19" s="19"/>
      <c r="F19" s="4"/>
      <c r="G19" s="38" t="s">
        <v>12</v>
      </c>
      <c r="H19" s="39"/>
      <c r="I19" s="39"/>
      <c r="J19" s="39"/>
      <c r="K19" s="40"/>
      <c r="L19" s="4"/>
      <c r="M19" s="4"/>
      <c r="N19" s="4"/>
      <c r="O19" s="4"/>
      <c r="P19" s="4"/>
      <c r="Q19" s="4"/>
    </row>
    <row r="20">
      <c r="A20" s="29" t="s">
        <v>1</v>
      </c>
      <c r="B20" s="30" t="s">
        <v>17</v>
      </c>
      <c r="C20" s="31" t="s">
        <v>2</v>
      </c>
      <c r="D20" s="31" t="s">
        <v>6</v>
      </c>
      <c r="E20" s="32" t="s">
        <v>3</v>
      </c>
      <c r="F20" s="20"/>
      <c r="G20" s="30" t="s">
        <v>1</v>
      </c>
      <c r="H20" s="30" t="s">
        <v>17</v>
      </c>
      <c r="I20" s="31" t="s">
        <v>2</v>
      </c>
      <c r="J20" s="31" t="s">
        <v>6</v>
      </c>
      <c r="K20" s="32" t="s">
        <v>3</v>
      </c>
      <c r="L20" s="4"/>
      <c r="M20" s="4"/>
      <c r="N20" s="4"/>
      <c r="O20" s="4"/>
      <c r="P20" s="4"/>
      <c r="Q20" s="4"/>
    </row>
    <row r="21">
      <c r="A21" s="33" t="s">
        <v>7</v>
      </c>
      <c r="B21" s="34" t="s">
        <v>18</v>
      </c>
      <c r="C21" s="9">
        <f t="shared" ref="C21:C26" si="8">E21/D21</f>
        <v>0.01605436434</v>
      </c>
      <c r="D21" s="41">
        <f>'202208-divvy-tripdata-1-Day Mem'!C12+'202208-divvy-tripdata-2-Day Mem'!C12+'202208-divvy-tripdata-3-Day Mem'!C12</f>
        <v>14308</v>
      </c>
      <c r="E21" s="42">
        <f>'202208-divvy-tripdata-1-Day Mem'!D12+'202208-divvy-tripdata-2-Day Mem'!D12+'202208-divvy-tripdata-3-Day Mem'!D12</f>
        <v>229.7058449</v>
      </c>
      <c r="F21" s="20"/>
      <c r="G21" s="34" t="s">
        <v>7</v>
      </c>
      <c r="H21" s="34" t="s">
        <v>18</v>
      </c>
      <c r="I21" s="9">
        <f t="shared" ref="I21:I26" si="9">K21/J21</f>
        <v>0.01544165957</v>
      </c>
      <c r="J21" s="41">
        <f>'202208-divvy-tripdata-1-Day Mem'!M3+'202208-divvy-tripdata-2-Day Mem'!M3+'202208-divvy-tripdata-3-Day Mem'!M3</f>
        <v>14424</v>
      </c>
      <c r="K21" s="42">
        <f>'202208-divvy-tripdata-1-Day Mem'!N3+'202208-divvy-tripdata-2-Day Mem'!N3+'202208-divvy-tripdata-3-Day Mem'!N3</f>
        <v>222.7304977</v>
      </c>
      <c r="L21" s="4"/>
      <c r="M21" s="4"/>
      <c r="N21" s="4"/>
      <c r="O21" s="4"/>
      <c r="P21" s="4"/>
      <c r="Q21" s="4"/>
    </row>
    <row r="22">
      <c r="A22" s="8"/>
      <c r="B22" s="34" t="s">
        <v>19</v>
      </c>
      <c r="C22" s="9">
        <f t="shared" si="8"/>
        <v>0.03421791207</v>
      </c>
      <c r="D22" s="41">
        <f>'202208-divvy-tripdata-1-Day Mem'!C13+'202208-divvy-tripdata-2-Day Mem'!C13+'202208-divvy-tripdata-3-Day Mem'!C13</f>
        <v>2949</v>
      </c>
      <c r="E22" s="42">
        <f>'202208-divvy-tripdata-1-Day Mem'!D13+'202208-divvy-tripdata-2-Day Mem'!D13+'202208-divvy-tripdata-3-Day Mem'!D13</f>
        <v>100.9086227</v>
      </c>
      <c r="F22" s="20"/>
      <c r="G22" s="23"/>
      <c r="H22" s="34" t="s">
        <v>19</v>
      </c>
      <c r="I22" s="9">
        <f t="shared" si="9"/>
        <v>0.0338060767</v>
      </c>
      <c r="J22" s="41">
        <f>'202208-divvy-tripdata-1-Day Mem'!M4+'202208-divvy-tripdata-2-Day Mem'!M4+'202208-divvy-tripdata-3-Day Mem'!M4</f>
        <v>2594</v>
      </c>
      <c r="K22" s="42">
        <f>'202208-divvy-tripdata-1-Day Mem'!N4+'202208-divvy-tripdata-2-Day Mem'!N4+'202208-divvy-tripdata-3-Day Mem'!N4</f>
        <v>87.69296296</v>
      </c>
      <c r="L22" s="4"/>
      <c r="M22" s="4"/>
      <c r="N22" s="4"/>
      <c r="O22" s="4"/>
      <c r="P22" s="4"/>
      <c r="Q22" s="4"/>
    </row>
    <row r="23">
      <c r="A23" s="8"/>
      <c r="B23" s="34" t="s">
        <v>20</v>
      </c>
      <c r="C23" s="9">
        <f t="shared" si="8"/>
        <v>0.01117277769</v>
      </c>
      <c r="D23" s="41">
        <f>'202208-divvy-tripdata-1-Day Mem'!C14+'202208-divvy-tripdata-2-Day Mem'!C14+'202208-divvy-tripdata-3-Day Mem'!C14</f>
        <v>13918</v>
      </c>
      <c r="E23" s="42">
        <f>'202208-divvy-tripdata-1-Day Mem'!D14+'202208-divvy-tripdata-2-Day Mem'!D14+'202208-divvy-tripdata-3-Day Mem'!D14</f>
        <v>155.5027199</v>
      </c>
      <c r="F23" s="20"/>
      <c r="G23" s="23"/>
      <c r="H23" s="34" t="s">
        <v>20</v>
      </c>
      <c r="I23" s="9">
        <f t="shared" si="9"/>
        <v>0.01086163411</v>
      </c>
      <c r="J23" s="41">
        <f>'202208-divvy-tripdata-1-Day Mem'!M5+'202208-divvy-tripdata-2-Day Mem'!M5+'202208-divvy-tripdata-3-Day Mem'!M5</f>
        <v>14057</v>
      </c>
      <c r="K23" s="42">
        <f>'202208-divvy-tripdata-1-Day Mem'!N5+'202208-divvy-tripdata-2-Day Mem'!N5+'202208-divvy-tripdata-3-Day Mem'!N5</f>
        <v>152.6819907</v>
      </c>
      <c r="L23" s="4"/>
      <c r="M23" s="4"/>
      <c r="N23" s="4"/>
      <c r="O23" s="4"/>
      <c r="P23" s="4"/>
      <c r="Q23" s="4"/>
    </row>
    <row r="24">
      <c r="A24" s="33" t="s">
        <v>8</v>
      </c>
      <c r="B24" s="34" t="s">
        <v>18</v>
      </c>
      <c r="C24" s="9">
        <f t="shared" si="8"/>
        <v>0.009188268224</v>
      </c>
      <c r="D24" s="41">
        <f>'202208-divvy-tripdata-1-Day Mem'!C15+'202208-divvy-tripdata-2-Day Mem'!C15+'202208-divvy-tripdata-3-Day Mem'!C15</f>
        <v>31955</v>
      </c>
      <c r="E24" s="42">
        <f>'202208-divvy-tripdata-1-Day Mem'!D15+'202208-divvy-tripdata-2-Day Mem'!D15+'202208-divvy-tripdata-3-Day Mem'!D15</f>
        <v>293.6111111</v>
      </c>
      <c r="F24" s="20"/>
      <c r="G24" s="34" t="s">
        <v>8</v>
      </c>
      <c r="H24" s="34" t="s">
        <v>18</v>
      </c>
      <c r="I24" s="9">
        <f t="shared" si="9"/>
        <v>0.009419409325</v>
      </c>
      <c r="J24" s="41">
        <f>'202208-divvy-tripdata-1-Day Mem'!M6+'202208-divvy-tripdata-2-Day Mem'!M6+'202208-divvy-tripdata-3-Day Mem'!M6</f>
        <v>28356</v>
      </c>
      <c r="K24" s="42">
        <f>'202208-divvy-tripdata-1-Day Mem'!N6+'202208-divvy-tripdata-2-Day Mem'!N6+'202208-divvy-tripdata-3-Day Mem'!N6</f>
        <v>267.0967708</v>
      </c>
      <c r="L24" s="4"/>
      <c r="M24" s="4"/>
      <c r="N24" s="4"/>
      <c r="O24" s="4"/>
      <c r="P24" s="4"/>
      <c r="Q24" s="4"/>
    </row>
    <row r="25">
      <c r="A25" s="11"/>
      <c r="B25" s="35" t="s">
        <v>20</v>
      </c>
      <c r="C25" s="12">
        <f t="shared" si="8"/>
        <v>0.007558143013</v>
      </c>
      <c r="D25" s="43">
        <f>'202208-divvy-tripdata-1-Day Mem'!C16+'202208-divvy-tripdata-2-Day Mem'!C16+'202208-divvy-tripdata-3-Day Mem'!C16</f>
        <v>17490</v>
      </c>
      <c r="E25" s="44">
        <f>'202208-divvy-tripdata-1-Day Mem'!D16+'202208-divvy-tripdata-2-Day Mem'!D16+'202208-divvy-tripdata-3-Day Mem'!D16</f>
        <v>132.1919213</v>
      </c>
      <c r="F25" s="20"/>
      <c r="G25" s="24"/>
      <c r="H25" s="35" t="s">
        <v>20</v>
      </c>
      <c r="I25" s="12">
        <f t="shared" si="9"/>
        <v>0.007814178929</v>
      </c>
      <c r="J25" s="43">
        <f>'202208-divvy-tripdata-1-Day Mem'!M7+'202208-divvy-tripdata-2-Day Mem'!M7+'202208-divvy-tripdata-3-Day Mem'!M7</f>
        <v>16152</v>
      </c>
      <c r="K25" s="44">
        <f>'202208-divvy-tripdata-1-Day Mem'!N7+'202208-divvy-tripdata-2-Day Mem'!N7+'202208-divvy-tripdata-3-Day Mem'!N7</f>
        <v>126.2146181</v>
      </c>
      <c r="L25" s="4"/>
      <c r="M25" s="4"/>
      <c r="N25" s="4"/>
      <c r="O25" s="4"/>
      <c r="P25" s="4"/>
      <c r="Q25" s="4"/>
    </row>
    <row r="26">
      <c r="A26" s="36" t="s">
        <v>9</v>
      </c>
      <c r="B26" s="37"/>
      <c r="C26" s="15">
        <f t="shared" si="8"/>
        <v>0.01131133986</v>
      </c>
      <c r="D26" s="46">
        <f t="shared" ref="D26:E26" si="10">SUM(D21:D25)</f>
        <v>80620</v>
      </c>
      <c r="E26" s="47">
        <f t="shared" si="10"/>
        <v>911.9202199</v>
      </c>
      <c r="F26" s="20"/>
      <c r="G26" s="48" t="s">
        <v>9</v>
      </c>
      <c r="H26" s="37"/>
      <c r="I26" s="15">
        <f t="shared" si="9"/>
        <v>0.01133081302</v>
      </c>
      <c r="J26" s="46">
        <f t="shared" ref="J26:K26" si="11">SUM(J21:J25)</f>
        <v>75583</v>
      </c>
      <c r="K26" s="47">
        <f t="shared" si="11"/>
        <v>856.4168403</v>
      </c>
      <c r="L26" s="4"/>
      <c r="M26" s="4"/>
      <c r="N26" s="4"/>
      <c r="O26" s="4"/>
      <c r="P26" s="4"/>
      <c r="Q26" s="4"/>
    </row>
    <row r="27">
      <c r="A27" s="17"/>
      <c r="B27" s="17"/>
      <c r="C27" s="17"/>
      <c r="D27" s="17"/>
      <c r="E27" s="1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>
      <c r="A28" s="18" t="s">
        <v>11</v>
      </c>
      <c r="E28" s="19"/>
      <c r="F28" s="4"/>
      <c r="G28" s="38" t="s">
        <v>15</v>
      </c>
      <c r="H28" s="39"/>
      <c r="I28" s="39"/>
      <c r="J28" s="39"/>
      <c r="K28" s="40"/>
      <c r="L28" s="4"/>
      <c r="M28" s="4"/>
      <c r="N28" s="4"/>
      <c r="O28" s="4"/>
      <c r="P28" s="4"/>
      <c r="Q28" s="4"/>
    </row>
    <row r="29">
      <c r="A29" s="29" t="s">
        <v>1</v>
      </c>
      <c r="B29" s="30" t="s">
        <v>17</v>
      </c>
      <c r="C29" s="31" t="s">
        <v>2</v>
      </c>
      <c r="D29" s="31" t="s">
        <v>6</v>
      </c>
      <c r="E29" s="32" t="s">
        <v>3</v>
      </c>
      <c r="F29" s="20"/>
      <c r="G29" s="30" t="s">
        <v>1</v>
      </c>
      <c r="H29" s="30" t="s">
        <v>17</v>
      </c>
      <c r="I29" s="31" t="s">
        <v>2</v>
      </c>
      <c r="J29" s="31" t="s">
        <v>6</v>
      </c>
      <c r="K29" s="32" t="s">
        <v>3</v>
      </c>
      <c r="L29" s="4"/>
      <c r="M29" s="4"/>
      <c r="N29" s="4"/>
      <c r="O29" s="4"/>
      <c r="P29" s="4"/>
      <c r="Q29" s="4"/>
    </row>
    <row r="30">
      <c r="A30" s="33" t="s">
        <v>7</v>
      </c>
      <c r="B30" s="34" t="s">
        <v>18</v>
      </c>
      <c r="C30" s="9">
        <f t="shared" ref="C30:C35" si="12">E30/D30</f>
        <v>0.01625031392</v>
      </c>
      <c r="D30" s="41">
        <f>'202208-divvy-tripdata-1-Day Mem'!H3+'202208-divvy-tripdata-2-Day Mem'!H3+'202208-divvy-tripdata-3-Day Mem'!H3</f>
        <v>17439</v>
      </c>
      <c r="E30" s="42">
        <f>'202208-divvy-tripdata-1-Day Mem'!I3+'202208-divvy-tripdata-2-Day Mem'!I3+'202208-divvy-tripdata-3-Day Mem'!I3</f>
        <v>283.3892245</v>
      </c>
      <c r="F30" s="20"/>
      <c r="G30" s="34" t="s">
        <v>7</v>
      </c>
      <c r="H30" s="34" t="s">
        <v>18</v>
      </c>
      <c r="I30" s="9">
        <f t="shared" ref="I30:I35" si="13">K30/J30</f>
        <v>0.01677719948</v>
      </c>
      <c r="J30" s="41">
        <f>'202208-divvy-tripdata-1-Day Mem'!M12+'202208-divvy-tripdata-2-Day Mem'!M12+'202208-divvy-tripdata-3-Day Mem'!M12</f>
        <v>19906</v>
      </c>
      <c r="K30" s="42">
        <f>'202208-divvy-tripdata-1-Day Mem'!N12+'202208-divvy-tripdata-2-Day Mem'!N12+'202208-divvy-tripdata-3-Day Mem'!N12</f>
        <v>333.9669329</v>
      </c>
      <c r="L30" s="4"/>
      <c r="M30" s="4"/>
      <c r="N30" s="4"/>
      <c r="O30" s="4"/>
      <c r="P30" s="4"/>
      <c r="Q30" s="4"/>
    </row>
    <row r="31">
      <c r="A31" s="8"/>
      <c r="B31" s="34" t="s">
        <v>19</v>
      </c>
      <c r="C31" s="9">
        <f t="shared" si="12"/>
        <v>0.03345545821</v>
      </c>
      <c r="D31" s="41">
        <f>'202208-divvy-tripdata-1-Day Mem'!H4+'202208-divvy-tripdata-2-Day Mem'!H4+'202208-divvy-tripdata-3-Day Mem'!H4</f>
        <v>3586</v>
      </c>
      <c r="E31" s="42">
        <f>'202208-divvy-tripdata-1-Day Mem'!I4+'202208-divvy-tripdata-2-Day Mem'!I4+'202208-divvy-tripdata-3-Day Mem'!I4</f>
        <v>119.9712731</v>
      </c>
      <c r="F31" s="20"/>
      <c r="G31" s="23"/>
      <c r="H31" s="34" t="s">
        <v>19</v>
      </c>
      <c r="I31" s="9">
        <f t="shared" si="13"/>
        <v>0.03305793519</v>
      </c>
      <c r="J31" s="41">
        <f>'202208-divvy-tripdata-1-Day Mem'!M13+'202208-divvy-tripdata-2-Day Mem'!M13+'202208-divvy-tripdata-3-Day Mem'!M13</f>
        <v>4178</v>
      </c>
      <c r="K31" s="42">
        <f>'202208-divvy-tripdata-1-Day Mem'!N13+'202208-divvy-tripdata-2-Day Mem'!N13+'202208-divvy-tripdata-3-Day Mem'!N13</f>
        <v>138.1160532</v>
      </c>
      <c r="L31" s="4"/>
      <c r="M31" s="4"/>
      <c r="N31" s="4"/>
      <c r="O31" s="4"/>
      <c r="P31" s="4"/>
      <c r="Q31" s="4"/>
    </row>
    <row r="32">
      <c r="A32" s="8"/>
      <c r="B32" s="34" t="s">
        <v>20</v>
      </c>
      <c r="C32" s="9">
        <f t="shared" si="12"/>
        <v>0.01113032839</v>
      </c>
      <c r="D32" s="41">
        <f>'202208-divvy-tripdata-1-Day Mem'!H5+'202208-divvy-tripdata-2-Day Mem'!H5+'202208-divvy-tripdata-3-Day Mem'!H5</f>
        <v>17054</v>
      </c>
      <c r="E32" s="42">
        <f>'202208-divvy-tripdata-1-Day Mem'!I5+'202208-divvy-tripdata-2-Day Mem'!I5+'202208-divvy-tripdata-3-Day Mem'!I5</f>
        <v>189.8166204</v>
      </c>
      <c r="F32" s="20"/>
      <c r="G32" s="23"/>
      <c r="H32" s="34" t="s">
        <v>20</v>
      </c>
      <c r="I32" s="9">
        <f t="shared" si="13"/>
        <v>0.01198666015</v>
      </c>
      <c r="J32" s="41">
        <f>'202208-divvy-tripdata-1-Day Mem'!M14+'202208-divvy-tripdata-2-Day Mem'!M14+'202208-divvy-tripdata-3-Day Mem'!M14</f>
        <v>17577</v>
      </c>
      <c r="K32" s="42">
        <f>'202208-divvy-tripdata-1-Day Mem'!N14+'202208-divvy-tripdata-2-Day Mem'!N14+'202208-divvy-tripdata-3-Day Mem'!N14</f>
        <v>210.6895255</v>
      </c>
      <c r="L32" s="4"/>
      <c r="M32" s="4"/>
      <c r="N32" s="4"/>
      <c r="O32" s="4"/>
      <c r="P32" s="4"/>
      <c r="Q32" s="4"/>
    </row>
    <row r="33">
      <c r="A33" s="33" t="s">
        <v>8</v>
      </c>
      <c r="B33" s="34" t="s">
        <v>18</v>
      </c>
      <c r="C33" s="9">
        <f t="shared" si="12"/>
        <v>0.009574089817</v>
      </c>
      <c r="D33" s="41">
        <f>'202208-divvy-tripdata-1-Day Mem'!H6+'202208-divvy-tripdata-2-Day Mem'!H6+'202208-divvy-tripdata-3-Day Mem'!H6</f>
        <v>38672</v>
      </c>
      <c r="E33" s="42">
        <f>'202208-divvy-tripdata-1-Day Mem'!I6+'202208-divvy-tripdata-2-Day Mem'!I6+'202208-divvy-tripdata-3-Day Mem'!I6</f>
        <v>370.2492014</v>
      </c>
      <c r="F33" s="20"/>
      <c r="G33" s="34" t="s">
        <v>8</v>
      </c>
      <c r="H33" s="34" t="s">
        <v>18</v>
      </c>
      <c r="I33" s="9">
        <f t="shared" si="13"/>
        <v>0.00972833776</v>
      </c>
      <c r="J33" s="41">
        <f>'202208-divvy-tripdata-1-Day Mem'!M15+'202208-divvy-tripdata-2-Day Mem'!M15+'202208-divvy-tripdata-3-Day Mem'!M15</f>
        <v>28574</v>
      </c>
      <c r="K33" s="42">
        <f>'202208-divvy-tripdata-1-Day Mem'!N15+'202208-divvy-tripdata-2-Day Mem'!N15+'202208-divvy-tripdata-3-Day Mem'!N15</f>
        <v>277.9775231</v>
      </c>
      <c r="L33" s="4"/>
      <c r="M33" s="4"/>
      <c r="N33" s="4"/>
      <c r="O33" s="4"/>
      <c r="P33" s="4"/>
      <c r="Q33" s="4"/>
    </row>
    <row r="34">
      <c r="A34" s="11"/>
      <c r="B34" s="35" t="s">
        <v>20</v>
      </c>
      <c r="C34" s="12">
        <f t="shared" si="12"/>
        <v>0.007716917202</v>
      </c>
      <c r="D34" s="43">
        <f>'202208-divvy-tripdata-1-Day Mem'!H7+'202208-divvy-tripdata-2-Day Mem'!H7+'202208-divvy-tripdata-3-Day Mem'!H7</f>
        <v>21637</v>
      </c>
      <c r="E34" s="44">
        <f>'202208-divvy-tripdata-1-Day Mem'!I7+'202208-divvy-tripdata-2-Day Mem'!I7+'202208-divvy-tripdata-3-Day Mem'!I7</f>
        <v>166.9709375</v>
      </c>
      <c r="F34" s="20"/>
      <c r="G34" s="24"/>
      <c r="H34" s="35" t="s">
        <v>20</v>
      </c>
      <c r="I34" s="12">
        <f t="shared" si="13"/>
        <v>0.008324632354</v>
      </c>
      <c r="J34" s="43">
        <f>'202208-divvy-tripdata-1-Day Mem'!M16+'202208-divvy-tripdata-2-Day Mem'!M16+'202208-divvy-tripdata-3-Day Mem'!M16</f>
        <v>16009</v>
      </c>
      <c r="K34" s="44">
        <f>'202208-divvy-tripdata-1-Day Mem'!N16+'202208-divvy-tripdata-2-Day Mem'!N16+'202208-divvy-tripdata-3-Day Mem'!N16</f>
        <v>133.2690394</v>
      </c>
      <c r="L34" s="4"/>
      <c r="M34" s="4"/>
      <c r="N34" s="4"/>
      <c r="O34" s="4"/>
      <c r="P34" s="4"/>
      <c r="Q34" s="4"/>
    </row>
    <row r="35">
      <c r="A35" s="36" t="s">
        <v>9</v>
      </c>
      <c r="B35" s="37"/>
      <c r="C35" s="15">
        <f t="shared" si="12"/>
        <v>0.01148917812</v>
      </c>
      <c r="D35" s="46">
        <f t="shared" ref="D35:E35" si="14">SUM(D30:D34)</f>
        <v>98388</v>
      </c>
      <c r="E35" s="47">
        <f t="shared" si="14"/>
        <v>1130.397257</v>
      </c>
      <c r="F35" s="20"/>
      <c r="G35" s="48" t="s">
        <v>9</v>
      </c>
      <c r="H35" s="37"/>
      <c r="I35" s="15">
        <f t="shared" si="13"/>
        <v>0.01268516157</v>
      </c>
      <c r="J35" s="46">
        <f t="shared" ref="J35:K35" si="15">SUM(J30:J34)</f>
        <v>86244</v>
      </c>
      <c r="K35" s="47">
        <f t="shared" si="15"/>
        <v>1094.019074</v>
      </c>
      <c r="L35" s="4"/>
      <c r="M35" s="4"/>
      <c r="N35" s="4"/>
      <c r="O35" s="4"/>
      <c r="P35" s="4"/>
      <c r="Q35" s="4"/>
    </row>
  </sheetData>
  <mergeCells count="8">
    <mergeCell ref="A1:G1"/>
    <mergeCell ref="A10:E10"/>
    <mergeCell ref="G10:K10"/>
    <mergeCell ref="M10:Q10"/>
    <mergeCell ref="A19:E19"/>
    <mergeCell ref="G19:K19"/>
    <mergeCell ref="A28:E28"/>
    <mergeCell ref="G28:K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.5"/>
    <col customWidth="1" min="10" max="10" width="3.5"/>
    <col customWidth="1" min="15" max="15" width="3.5"/>
  </cols>
  <sheetData>
    <row r="1">
      <c r="A1" s="49" t="s">
        <v>10</v>
      </c>
      <c r="B1" s="2"/>
      <c r="C1" s="2"/>
      <c r="D1" s="3"/>
      <c r="E1" s="50"/>
      <c r="F1" s="51" t="s">
        <v>11</v>
      </c>
      <c r="G1" s="2"/>
      <c r="H1" s="2"/>
      <c r="I1" s="3"/>
      <c r="J1" s="50"/>
      <c r="K1" s="51" t="s">
        <v>12</v>
      </c>
      <c r="L1" s="2"/>
      <c r="M1" s="2"/>
      <c r="N1" s="3"/>
      <c r="O1" s="50"/>
      <c r="P1" s="51" t="s">
        <v>16</v>
      </c>
      <c r="Q1" s="2"/>
      <c r="R1" s="2"/>
      <c r="S1" s="3"/>
    </row>
    <row r="2">
      <c r="A2" s="29" t="s">
        <v>1</v>
      </c>
      <c r="B2" s="30" t="s">
        <v>17</v>
      </c>
      <c r="C2" s="31" t="s">
        <v>6</v>
      </c>
      <c r="D2" s="32" t="s">
        <v>3</v>
      </c>
      <c r="E2" s="50"/>
      <c r="F2" s="30" t="s">
        <v>1</v>
      </c>
      <c r="G2" s="30" t="s">
        <v>17</v>
      </c>
      <c r="H2" s="31" t="s">
        <v>6</v>
      </c>
      <c r="I2" s="32" t="s">
        <v>3</v>
      </c>
      <c r="J2" s="50"/>
      <c r="K2" s="30" t="s">
        <v>1</v>
      </c>
      <c r="L2" s="30" t="s">
        <v>17</v>
      </c>
      <c r="M2" s="31" t="s">
        <v>6</v>
      </c>
      <c r="N2" s="32" t="s">
        <v>3</v>
      </c>
      <c r="O2" s="50"/>
      <c r="P2" s="30" t="s">
        <v>1</v>
      </c>
      <c r="Q2" s="30" t="s">
        <v>17</v>
      </c>
      <c r="R2" s="31" t="s">
        <v>6</v>
      </c>
      <c r="S2" s="32" t="s">
        <v>3</v>
      </c>
    </row>
    <row r="3">
      <c r="A3" s="33" t="s">
        <v>7</v>
      </c>
      <c r="B3" s="34" t="s">
        <v>18</v>
      </c>
      <c r="C3" s="52">
        <v>8075.0</v>
      </c>
      <c r="D3" s="53">
        <v>152.78249999994296</v>
      </c>
      <c r="E3" s="54"/>
      <c r="F3" s="34" t="s">
        <v>7</v>
      </c>
      <c r="G3" s="34" t="s">
        <v>18</v>
      </c>
      <c r="H3" s="52">
        <v>8146.0</v>
      </c>
      <c r="I3" s="53">
        <v>141.46401620355755</v>
      </c>
      <c r="J3" s="50"/>
      <c r="K3" s="34" t="s">
        <v>7</v>
      </c>
      <c r="L3" s="34" t="s">
        <v>18</v>
      </c>
      <c r="M3" s="52">
        <v>6718.0</v>
      </c>
      <c r="N3" s="53">
        <v>107.63359953716281</v>
      </c>
      <c r="O3" s="50"/>
      <c r="P3" s="34" t="s">
        <v>7</v>
      </c>
      <c r="Q3" s="34" t="s">
        <v>18</v>
      </c>
      <c r="R3" s="52">
        <v>11626.0</v>
      </c>
      <c r="S3" s="53">
        <v>207.01953703697654</v>
      </c>
    </row>
    <row r="4">
      <c r="A4" s="33"/>
      <c r="B4" s="34" t="s">
        <v>19</v>
      </c>
      <c r="C4" s="55">
        <v>1962.0</v>
      </c>
      <c r="D4" s="42">
        <v>65.5532638887671</v>
      </c>
      <c r="E4" s="54"/>
      <c r="F4" s="34"/>
      <c r="G4" s="34" t="s">
        <v>19</v>
      </c>
      <c r="H4" s="55">
        <v>1885.0</v>
      </c>
      <c r="I4" s="42">
        <v>66.07099537032627</v>
      </c>
      <c r="J4" s="50"/>
      <c r="K4" s="34"/>
      <c r="L4" s="34" t="s">
        <v>19</v>
      </c>
      <c r="M4" s="55">
        <v>1272.0</v>
      </c>
      <c r="N4" s="42">
        <v>40.84701388874964</v>
      </c>
      <c r="O4" s="50"/>
      <c r="P4" s="34"/>
      <c r="Q4" s="34" t="s">
        <v>19</v>
      </c>
      <c r="R4" s="55">
        <v>2630.0</v>
      </c>
      <c r="S4" s="42">
        <v>92.87905092588335</v>
      </c>
    </row>
    <row r="5">
      <c r="A5" s="33"/>
      <c r="B5" s="34" t="s">
        <v>20</v>
      </c>
      <c r="C5" s="55">
        <v>6714.0</v>
      </c>
      <c r="D5" s="42">
        <v>89.75560185165523</v>
      </c>
      <c r="E5" s="54"/>
      <c r="F5" s="34"/>
      <c r="G5" s="34" t="s">
        <v>20</v>
      </c>
      <c r="H5" s="55">
        <v>7651.0</v>
      </c>
      <c r="I5" s="42">
        <v>86.5221874997078</v>
      </c>
      <c r="J5" s="50"/>
      <c r="K5" s="34"/>
      <c r="L5" s="34" t="s">
        <v>20</v>
      </c>
      <c r="M5" s="55">
        <v>6486.0</v>
      </c>
      <c r="N5" s="42">
        <v>72.29865740768582</v>
      </c>
      <c r="O5" s="50"/>
      <c r="P5" s="34"/>
      <c r="Q5" s="34" t="s">
        <v>20</v>
      </c>
      <c r="R5" s="55">
        <v>8846.0</v>
      </c>
      <c r="S5" s="42">
        <v>115.97494212959282</v>
      </c>
    </row>
    <row r="6">
      <c r="A6" s="33" t="s">
        <v>8</v>
      </c>
      <c r="B6" s="34" t="s">
        <v>18</v>
      </c>
      <c r="C6" s="55">
        <v>9638.0</v>
      </c>
      <c r="D6" s="42">
        <v>102.70531250000931</v>
      </c>
      <c r="E6" s="50"/>
      <c r="F6" s="34" t="s">
        <v>8</v>
      </c>
      <c r="G6" s="34" t="s">
        <v>18</v>
      </c>
      <c r="H6" s="55">
        <v>17404.0</v>
      </c>
      <c r="I6" s="42">
        <v>168.4652430557835</v>
      </c>
      <c r="J6" s="50"/>
      <c r="K6" s="34" t="s">
        <v>8</v>
      </c>
      <c r="L6" s="34" t="s">
        <v>18</v>
      </c>
      <c r="M6" s="55">
        <v>12716.0</v>
      </c>
      <c r="N6" s="42">
        <v>121.23358796274988</v>
      </c>
      <c r="O6" s="50"/>
      <c r="P6" s="34" t="s">
        <v>8</v>
      </c>
      <c r="Q6" s="34" t="s">
        <v>18</v>
      </c>
      <c r="R6" s="55">
        <v>11543.0</v>
      </c>
      <c r="S6" s="42">
        <v>124.59364583310526</v>
      </c>
    </row>
    <row r="7">
      <c r="A7" s="56"/>
      <c r="B7" s="35" t="s">
        <v>20</v>
      </c>
      <c r="C7" s="57">
        <v>5090.0</v>
      </c>
      <c r="D7" s="44">
        <v>43.82204861078935</v>
      </c>
      <c r="E7" s="50"/>
      <c r="F7" s="35"/>
      <c r="G7" s="35" t="s">
        <v>20</v>
      </c>
      <c r="H7" s="57">
        <v>9850.0</v>
      </c>
      <c r="I7" s="44">
        <v>76.59214120364777</v>
      </c>
      <c r="J7" s="50"/>
      <c r="K7" s="35"/>
      <c r="L7" s="35" t="s">
        <v>20</v>
      </c>
      <c r="M7" s="57">
        <v>7318.0</v>
      </c>
      <c r="N7" s="44">
        <v>57.312268518522615</v>
      </c>
      <c r="O7" s="50"/>
      <c r="P7" s="35"/>
      <c r="Q7" s="35" t="s">
        <v>20</v>
      </c>
      <c r="R7" s="57">
        <v>5930.0</v>
      </c>
      <c r="S7" s="44">
        <v>52.601018518827914</v>
      </c>
    </row>
    <row r="8">
      <c r="A8" s="36" t="s">
        <v>9</v>
      </c>
      <c r="B8" s="58"/>
      <c r="C8" s="46">
        <v>31479.0</v>
      </c>
      <c r="D8" s="47">
        <v>454.61872685116396</v>
      </c>
      <c r="E8" s="50"/>
      <c r="F8" s="48" t="s">
        <v>9</v>
      </c>
      <c r="G8" s="58"/>
      <c r="H8" s="46">
        <v>44936.0</v>
      </c>
      <c r="I8" s="47">
        <v>539.1145833330229</v>
      </c>
      <c r="J8" s="50"/>
      <c r="K8" s="48" t="s">
        <v>9</v>
      </c>
      <c r="L8" s="58"/>
      <c r="M8" s="46">
        <v>34510.0</v>
      </c>
      <c r="N8" s="47">
        <v>399.32512731487077</v>
      </c>
      <c r="O8" s="50"/>
      <c r="P8" s="48" t="s">
        <v>9</v>
      </c>
      <c r="Q8" s="58"/>
      <c r="R8" s="46">
        <v>40575.0</v>
      </c>
      <c r="S8" s="47">
        <v>593.0681944443859</v>
      </c>
    </row>
    <row r="9">
      <c r="A9" s="59"/>
      <c r="B9" s="59"/>
      <c r="C9" s="60"/>
      <c r="D9" s="59"/>
      <c r="E9" s="61"/>
      <c r="F9" s="60"/>
      <c r="G9" s="60"/>
      <c r="H9" s="60"/>
      <c r="I9" s="60"/>
      <c r="J9" s="62"/>
      <c r="K9" s="60"/>
      <c r="L9" s="60"/>
      <c r="M9" s="60"/>
      <c r="N9" s="60"/>
      <c r="O9" s="62"/>
      <c r="P9" s="62"/>
      <c r="Q9" s="62"/>
      <c r="R9" s="62"/>
      <c r="S9" s="62"/>
    </row>
    <row r="10">
      <c r="A10" s="18" t="s">
        <v>13</v>
      </c>
      <c r="D10" s="19"/>
      <c r="E10" s="50"/>
      <c r="F10" s="21" t="s">
        <v>14</v>
      </c>
      <c r="I10" s="19"/>
      <c r="J10" s="50"/>
      <c r="K10" s="21" t="s">
        <v>15</v>
      </c>
      <c r="N10" s="19"/>
      <c r="O10" s="61"/>
      <c r="P10" s="61"/>
      <c r="Q10" s="61"/>
      <c r="R10" s="61"/>
      <c r="S10" s="61"/>
    </row>
    <row r="11">
      <c r="A11" s="29" t="s">
        <v>1</v>
      </c>
      <c r="B11" s="30" t="s">
        <v>17</v>
      </c>
      <c r="C11" s="31" t="s">
        <v>6</v>
      </c>
      <c r="D11" s="32" t="s">
        <v>3</v>
      </c>
      <c r="E11" s="50"/>
      <c r="F11" s="30" t="s">
        <v>1</v>
      </c>
      <c r="G11" s="30" t="s">
        <v>17</v>
      </c>
      <c r="H11" s="31" t="s">
        <v>6</v>
      </c>
      <c r="I11" s="32" t="s">
        <v>3</v>
      </c>
      <c r="J11" s="50"/>
      <c r="K11" s="30" t="s">
        <v>1</v>
      </c>
      <c r="L11" s="30" t="s">
        <v>17</v>
      </c>
      <c r="M11" s="31" t="s">
        <v>6</v>
      </c>
      <c r="N11" s="32" t="s">
        <v>3</v>
      </c>
      <c r="O11" s="61"/>
      <c r="P11" s="61"/>
      <c r="Q11" s="61"/>
      <c r="R11" s="61"/>
      <c r="S11" s="61"/>
    </row>
    <row r="12">
      <c r="A12" s="33" t="s">
        <v>7</v>
      </c>
      <c r="B12" s="34" t="s">
        <v>18</v>
      </c>
      <c r="C12" s="52">
        <v>6598.0</v>
      </c>
      <c r="D12" s="53">
        <v>111.86944444438268</v>
      </c>
      <c r="E12" s="50"/>
      <c r="F12" s="34" t="s">
        <v>7</v>
      </c>
      <c r="G12" s="34" t="s">
        <v>18</v>
      </c>
      <c r="H12" s="52">
        <v>7900.0</v>
      </c>
      <c r="I12" s="53">
        <v>124.94033564789424</v>
      </c>
      <c r="J12" s="50"/>
      <c r="K12" s="34" t="s">
        <v>7</v>
      </c>
      <c r="L12" s="34" t="s">
        <v>18</v>
      </c>
      <c r="M12" s="52">
        <v>9155.0</v>
      </c>
      <c r="N12" s="53">
        <v>160.97457175919408</v>
      </c>
      <c r="O12" s="61"/>
      <c r="P12" s="61"/>
      <c r="Q12" s="61"/>
      <c r="R12" s="61"/>
      <c r="S12" s="61"/>
    </row>
    <row r="13">
      <c r="A13" s="33"/>
      <c r="B13" s="34" t="s">
        <v>19</v>
      </c>
      <c r="C13" s="55">
        <v>1481.0</v>
      </c>
      <c r="D13" s="42">
        <v>51.04766203701729</v>
      </c>
      <c r="E13" s="50"/>
      <c r="F13" s="34"/>
      <c r="G13" s="34" t="s">
        <v>19</v>
      </c>
      <c r="H13" s="55">
        <v>1628.0</v>
      </c>
      <c r="I13" s="42">
        <v>51.69388888878893</v>
      </c>
      <c r="J13" s="50"/>
      <c r="K13" s="34"/>
      <c r="L13" s="34" t="s">
        <v>19</v>
      </c>
      <c r="M13" s="55">
        <v>2104.0</v>
      </c>
      <c r="N13" s="42">
        <v>69.11599537038273</v>
      </c>
      <c r="O13" s="61"/>
      <c r="P13" s="61"/>
      <c r="Q13" s="61"/>
      <c r="R13" s="61"/>
      <c r="S13" s="61"/>
    </row>
    <row r="14">
      <c r="A14" s="33"/>
      <c r="B14" s="34" t="s">
        <v>20</v>
      </c>
      <c r="C14" s="55">
        <v>6373.0</v>
      </c>
      <c r="D14" s="42">
        <v>73.71438657393446</v>
      </c>
      <c r="E14" s="50"/>
      <c r="F14" s="34"/>
      <c r="G14" s="34" t="s">
        <v>20</v>
      </c>
      <c r="H14" s="55">
        <v>7835.0</v>
      </c>
      <c r="I14" s="42">
        <v>83.0102430557381</v>
      </c>
      <c r="J14" s="50"/>
      <c r="K14" s="34"/>
      <c r="L14" s="34" t="s">
        <v>20</v>
      </c>
      <c r="M14" s="55">
        <v>7967.0</v>
      </c>
      <c r="N14" s="42">
        <v>99.0954398151589</v>
      </c>
      <c r="O14" s="61"/>
      <c r="P14" s="61"/>
      <c r="Q14" s="61"/>
      <c r="R14" s="61"/>
      <c r="S14" s="61"/>
    </row>
    <row r="15">
      <c r="A15" s="33" t="s">
        <v>8</v>
      </c>
      <c r="B15" s="34" t="s">
        <v>18</v>
      </c>
      <c r="C15" s="55">
        <v>14289.0</v>
      </c>
      <c r="D15" s="42">
        <v>131.51192129641277</v>
      </c>
      <c r="E15" s="50"/>
      <c r="F15" s="34" t="s">
        <v>8</v>
      </c>
      <c r="G15" s="34" t="s">
        <v>18</v>
      </c>
      <c r="H15" s="55">
        <v>16814.0</v>
      </c>
      <c r="I15" s="42">
        <v>162.76894675981748</v>
      </c>
      <c r="J15" s="50"/>
      <c r="K15" s="34" t="s">
        <v>8</v>
      </c>
      <c r="L15" s="34" t="s">
        <v>18</v>
      </c>
      <c r="M15" s="55">
        <v>12754.0</v>
      </c>
      <c r="N15" s="42">
        <v>123.94869212963386</v>
      </c>
      <c r="O15" s="61"/>
      <c r="P15" s="61"/>
      <c r="Q15" s="61"/>
      <c r="R15" s="61"/>
      <c r="S15" s="61"/>
    </row>
    <row r="16">
      <c r="A16" s="56"/>
      <c r="B16" s="35" t="s">
        <v>20</v>
      </c>
      <c r="C16" s="57">
        <v>7988.0</v>
      </c>
      <c r="D16" s="44">
        <v>60.332731481146766</v>
      </c>
      <c r="E16" s="50"/>
      <c r="F16" s="35"/>
      <c r="G16" s="35" t="s">
        <v>20</v>
      </c>
      <c r="H16" s="57">
        <v>9986.0</v>
      </c>
      <c r="I16" s="44">
        <v>77.37368055593834</v>
      </c>
      <c r="J16" s="50"/>
      <c r="K16" s="35"/>
      <c r="L16" s="35" t="s">
        <v>20</v>
      </c>
      <c r="M16" s="57">
        <v>7128.0</v>
      </c>
      <c r="N16" s="44">
        <v>59.778460648143664</v>
      </c>
      <c r="O16" s="61"/>
      <c r="P16" s="61"/>
      <c r="Q16" s="61"/>
      <c r="R16" s="61"/>
      <c r="S16" s="61"/>
    </row>
    <row r="17">
      <c r="A17" s="36" t="s">
        <v>9</v>
      </c>
      <c r="B17" s="58"/>
      <c r="C17" s="46">
        <v>36729.0</v>
      </c>
      <c r="D17" s="47">
        <v>428.47614583289396</v>
      </c>
      <c r="E17" s="50"/>
      <c r="F17" s="48" t="s">
        <v>9</v>
      </c>
      <c r="G17" s="58"/>
      <c r="H17" s="46">
        <v>44163.0</v>
      </c>
      <c r="I17" s="47">
        <v>499.7870949081771</v>
      </c>
      <c r="J17" s="50"/>
      <c r="K17" s="48" t="s">
        <v>9</v>
      </c>
      <c r="L17" s="58"/>
      <c r="M17" s="46">
        <v>39108.0</v>
      </c>
      <c r="N17" s="47">
        <v>512.9131597225132</v>
      </c>
      <c r="O17" s="61"/>
      <c r="P17" s="61"/>
      <c r="Q17" s="61"/>
      <c r="R17" s="61"/>
      <c r="S17" s="61"/>
    </row>
  </sheetData>
  <mergeCells count="7">
    <mergeCell ref="A1:D1"/>
    <mergeCell ref="F1:I1"/>
    <mergeCell ref="K1:N1"/>
    <mergeCell ref="P1:S1"/>
    <mergeCell ref="A10:D10"/>
    <mergeCell ref="F10:I10"/>
    <mergeCell ref="K10:N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5"/>
    <col customWidth="1" min="5" max="5" width="3.5"/>
    <col customWidth="1" min="10" max="10" width="3.5"/>
    <col customWidth="1" min="15" max="15" width="3.5"/>
  </cols>
  <sheetData>
    <row r="1">
      <c r="A1" s="49" t="s">
        <v>10</v>
      </c>
      <c r="B1" s="2"/>
      <c r="C1" s="2"/>
      <c r="D1" s="3"/>
      <c r="E1" s="50"/>
      <c r="F1" s="51" t="s">
        <v>11</v>
      </c>
      <c r="G1" s="2"/>
      <c r="H1" s="2"/>
      <c r="I1" s="3"/>
      <c r="J1" s="50"/>
      <c r="K1" s="51" t="s">
        <v>12</v>
      </c>
      <c r="L1" s="2"/>
      <c r="M1" s="2"/>
      <c r="N1" s="3"/>
      <c r="O1" s="50"/>
      <c r="P1" s="51" t="s">
        <v>16</v>
      </c>
      <c r="Q1" s="2"/>
      <c r="R1" s="2"/>
      <c r="S1" s="3"/>
    </row>
    <row r="2">
      <c r="A2" s="29" t="s">
        <v>1</v>
      </c>
      <c r="B2" s="30" t="s">
        <v>17</v>
      </c>
      <c r="C2" s="31" t="s">
        <v>6</v>
      </c>
      <c r="D2" s="32" t="s">
        <v>3</v>
      </c>
      <c r="E2" s="50"/>
      <c r="F2" s="30" t="s">
        <v>1</v>
      </c>
      <c r="G2" s="30" t="s">
        <v>17</v>
      </c>
      <c r="H2" s="31" t="s">
        <v>6</v>
      </c>
      <c r="I2" s="32" t="s">
        <v>3</v>
      </c>
      <c r="J2" s="50"/>
      <c r="K2" s="30" t="s">
        <v>1</v>
      </c>
      <c r="L2" s="30" t="s">
        <v>17</v>
      </c>
      <c r="M2" s="31" t="s">
        <v>6</v>
      </c>
      <c r="N2" s="32" t="s">
        <v>3</v>
      </c>
      <c r="O2" s="50"/>
      <c r="P2" s="30" t="s">
        <v>1</v>
      </c>
      <c r="Q2" s="30" t="s">
        <v>17</v>
      </c>
      <c r="R2" s="31" t="s">
        <v>6</v>
      </c>
      <c r="S2" s="32" t="s">
        <v>3</v>
      </c>
    </row>
    <row r="3">
      <c r="A3" s="33" t="s">
        <v>7</v>
      </c>
      <c r="B3" s="34" t="s">
        <v>18</v>
      </c>
      <c r="C3" s="52">
        <v>8134.0</v>
      </c>
      <c r="D3" s="53">
        <v>145.53893518529367</v>
      </c>
      <c r="E3" s="54"/>
      <c r="F3" s="34" t="s">
        <v>7</v>
      </c>
      <c r="G3" s="34" t="s">
        <v>18</v>
      </c>
      <c r="H3" s="52">
        <v>7964.0</v>
      </c>
      <c r="I3" s="53">
        <v>122.04672453718376</v>
      </c>
      <c r="J3" s="50"/>
      <c r="K3" s="34" t="s">
        <v>7</v>
      </c>
      <c r="L3" s="34" t="s">
        <v>18</v>
      </c>
      <c r="M3" s="52">
        <v>6610.0</v>
      </c>
      <c r="N3" s="53">
        <v>98.50462962957681</v>
      </c>
      <c r="O3" s="50"/>
      <c r="P3" s="34" t="s">
        <v>7</v>
      </c>
      <c r="Q3" s="34" t="s">
        <v>18</v>
      </c>
      <c r="R3" s="52">
        <v>11776.0</v>
      </c>
      <c r="S3" s="53">
        <v>206.44136574072763</v>
      </c>
    </row>
    <row r="4">
      <c r="A4" s="33"/>
      <c r="B4" s="34" t="s">
        <v>19</v>
      </c>
      <c r="C4" s="55">
        <v>1657.0</v>
      </c>
      <c r="D4" s="42">
        <v>60.93554398135166</v>
      </c>
      <c r="E4" s="54"/>
      <c r="F4" s="34"/>
      <c r="G4" s="34" t="s">
        <v>19</v>
      </c>
      <c r="H4" s="55">
        <v>1431.0</v>
      </c>
      <c r="I4" s="42">
        <v>46.048807870422024</v>
      </c>
      <c r="J4" s="50"/>
      <c r="K4" s="34"/>
      <c r="L4" s="34" t="s">
        <v>19</v>
      </c>
      <c r="M4" s="55">
        <v>1105.0</v>
      </c>
      <c r="N4" s="42">
        <v>36.4934606481911</v>
      </c>
      <c r="O4" s="50"/>
      <c r="P4" s="34"/>
      <c r="Q4" s="34" t="s">
        <v>19</v>
      </c>
      <c r="R4" s="55">
        <v>2197.0</v>
      </c>
      <c r="S4" s="42">
        <v>76.0274652774824</v>
      </c>
    </row>
    <row r="5">
      <c r="A5" s="33"/>
      <c r="B5" s="34" t="s">
        <v>20</v>
      </c>
      <c r="C5" s="55">
        <v>6808.0</v>
      </c>
      <c r="D5" s="42">
        <v>85.74997685166454</v>
      </c>
      <c r="E5" s="54"/>
      <c r="F5" s="34"/>
      <c r="G5" s="34" t="s">
        <v>20</v>
      </c>
      <c r="H5" s="55">
        <v>7991.0</v>
      </c>
      <c r="I5" s="42">
        <v>87.03145833349845</v>
      </c>
      <c r="J5" s="50"/>
      <c r="K5" s="34"/>
      <c r="L5" s="34" t="s">
        <v>20</v>
      </c>
      <c r="M5" s="55">
        <v>6373.0</v>
      </c>
      <c r="N5" s="42">
        <v>67.2011226852992</v>
      </c>
      <c r="O5" s="50"/>
      <c r="P5" s="34"/>
      <c r="Q5" s="34" t="s">
        <v>20</v>
      </c>
      <c r="R5" s="55">
        <v>8942.0</v>
      </c>
      <c r="S5" s="42">
        <v>112.6553935188058</v>
      </c>
    </row>
    <row r="6">
      <c r="A6" s="33" t="s">
        <v>8</v>
      </c>
      <c r="B6" s="34" t="s">
        <v>18</v>
      </c>
      <c r="C6" s="55">
        <v>9784.0</v>
      </c>
      <c r="D6" s="42">
        <v>99.65333333354647</v>
      </c>
      <c r="E6" s="50"/>
      <c r="F6" s="34" t="s">
        <v>8</v>
      </c>
      <c r="G6" s="34" t="s">
        <v>18</v>
      </c>
      <c r="H6" s="55">
        <v>17782.0</v>
      </c>
      <c r="I6" s="42">
        <v>167.41274305593834</v>
      </c>
      <c r="J6" s="50"/>
      <c r="K6" s="34" t="s">
        <v>8</v>
      </c>
      <c r="L6" s="34" t="s">
        <v>18</v>
      </c>
      <c r="M6" s="55">
        <v>13040.0</v>
      </c>
      <c r="N6" s="42">
        <v>120.94392361156497</v>
      </c>
      <c r="O6" s="50"/>
      <c r="P6" s="34" t="s">
        <v>8</v>
      </c>
      <c r="Q6" s="34" t="s">
        <v>18</v>
      </c>
      <c r="R6" s="55">
        <v>11898.0</v>
      </c>
      <c r="S6" s="42">
        <v>122.18596064790472</v>
      </c>
    </row>
    <row r="7">
      <c r="A7" s="56"/>
      <c r="B7" s="35" t="s">
        <v>20</v>
      </c>
      <c r="C7" s="57">
        <v>5309.0</v>
      </c>
      <c r="D7" s="44">
        <v>44.739456018236524</v>
      </c>
      <c r="E7" s="50"/>
      <c r="F7" s="35"/>
      <c r="G7" s="35" t="s">
        <v>20</v>
      </c>
      <c r="H7" s="57">
        <v>9986.0</v>
      </c>
      <c r="I7" s="44">
        <v>75.83016203701118</v>
      </c>
      <c r="J7" s="50"/>
      <c r="K7" s="35"/>
      <c r="L7" s="35" t="s">
        <v>20</v>
      </c>
      <c r="M7" s="57">
        <v>7401.0</v>
      </c>
      <c r="N7" s="44">
        <v>57.20609953674284</v>
      </c>
      <c r="O7" s="50"/>
      <c r="P7" s="35"/>
      <c r="Q7" s="35" t="s">
        <v>20</v>
      </c>
      <c r="R7" s="57">
        <v>6114.0</v>
      </c>
      <c r="S7" s="44">
        <v>53.02135416643432</v>
      </c>
    </row>
    <row r="8">
      <c r="A8" s="36" t="s">
        <v>9</v>
      </c>
      <c r="B8" s="58"/>
      <c r="C8" s="46">
        <v>31692.0</v>
      </c>
      <c r="D8" s="47">
        <v>436.61724537009286</v>
      </c>
      <c r="E8" s="50"/>
      <c r="F8" s="48" t="s">
        <v>9</v>
      </c>
      <c r="G8" s="58"/>
      <c r="H8" s="46">
        <v>45154.0</v>
      </c>
      <c r="I8" s="47">
        <v>498.36989583405375</v>
      </c>
      <c r="J8" s="50"/>
      <c r="K8" s="48" t="s">
        <v>9</v>
      </c>
      <c r="L8" s="58"/>
      <c r="M8" s="46">
        <v>34529.0</v>
      </c>
      <c r="N8" s="47">
        <v>380.3492361113749</v>
      </c>
      <c r="O8" s="50"/>
      <c r="P8" s="48" t="s">
        <v>9</v>
      </c>
      <c r="Q8" s="58"/>
      <c r="R8" s="46">
        <v>40927.0</v>
      </c>
      <c r="S8" s="47">
        <v>570.3315393513549</v>
      </c>
    </row>
    <row r="9">
      <c r="A9" s="59"/>
      <c r="B9" s="59"/>
      <c r="C9" s="60"/>
      <c r="D9" s="59"/>
      <c r="E9" s="61"/>
      <c r="F9" s="60"/>
      <c r="G9" s="60"/>
      <c r="H9" s="60"/>
      <c r="I9" s="60"/>
      <c r="J9" s="62"/>
      <c r="K9" s="60"/>
      <c r="L9" s="60"/>
      <c r="M9" s="60"/>
      <c r="N9" s="60"/>
      <c r="O9" s="62"/>
      <c r="P9" s="62"/>
      <c r="Q9" s="62"/>
      <c r="R9" s="62"/>
      <c r="S9" s="62"/>
    </row>
    <row r="10">
      <c r="A10" s="18" t="s">
        <v>13</v>
      </c>
      <c r="D10" s="19"/>
      <c r="E10" s="50"/>
      <c r="F10" s="21" t="s">
        <v>14</v>
      </c>
      <c r="I10" s="19"/>
      <c r="J10" s="50"/>
      <c r="K10" s="21" t="s">
        <v>15</v>
      </c>
      <c r="N10" s="19"/>
      <c r="O10" s="61"/>
      <c r="P10" s="61"/>
      <c r="Q10" s="61"/>
      <c r="R10" s="61"/>
      <c r="S10" s="61"/>
    </row>
    <row r="11">
      <c r="A11" s="29" t="s">
        <v>1</v>
      </c>
      <c r="B11" s="30" t="s">
        <v>17</v>
      </c>
      <c r="C11" s="31" t="s">
        <v>6</v>
      </c>
      <c r="D11" s="32" t="s">
        <v>3</v>
      </c>
      <c r="E11" s="50"/>
      <c r="F11" s="30" t="s">
        <v>1</v>
      </c>
      <c r="G11" s="30" t="s">
        <v>17</v>
      </c>
      <c r="H11" s="31" t="s">
        <v>6</v>
      </c>
      <c r="I11" s="32" t="s">
        <v>3</v>
      </c>
      <c r="J11" s="50"/>
      <c r="K11" s="30" t="s">
        <v>1</v>
      </c>
      <c r="L11" s="30" t="s">
        <v>17</v>
      </c>
      <c r="M11" s="31" t="s">
        <v>6</v>
      </c>
      <c r="N11" s="32" t="s">
        <v>3</v>
      </c>
      <c r="O11" s="61"/>
      <c r="P11" s="61"/>
      <c r="Q11" s="61"/>
      <c r="R11" s="61"/>
      <c r="S11" s="61"/>
    </row>
    <row r="12">
      <c r="A12" s="33" t="s">
        <v>7</v>
      </c>
      <c r="B12" s="34" t="s">
        <v>18</v>
      </c>
      <c r="C12" s="52">
        <v>6624.0</v>
      </c>
      <c r="D12" s="53">
        <v>99.92040509265644</v>
      </c>
      <c r="E12" s="50"/>
      <c r="F12" s="34" t="s">
        <v>7</v>
      </c>
      <c r="G12" s="34" t="s">
        <v>18</v>
      </c>
      <c r="H12" s="52">
        <v>58458.0</v>
      </c>
      <c r="I12" s="53">
        <v>943.1306712967998</v>
      </c>
      <c r="J12" s="50"/>
      <c r="K12" s="34" t="s">
        <v>7</v>
      </c>
      <c r="L12" s="34" t="s">
        <v>18</v>
      </c>
      <c r="M12" s="52">
        <v>9262.0</v>
      </c>
      <c r="N12" s="53">
        <v>150.0128819446545</v>
      </c>
      <c r="O12" s="61"/>
      <c r="P12" s="61"/>
      <c r="Q12" s="61"/>
      <c r="R12" s="61"/>
      <c r="S12" s="61"/>
    </row>
    <row r="13">
      <c r="A13" s="33"/>
      <c r="B13" s="34" t="s">
        <v>19</v>
      </c>
      <c r="C13" s="55">
        <v>1256.0</v>
      </c>
      <c r="D13" s="42">
        <v>42.94162037031492</v>
      </c>
      <c r="E13" s="50"/>
      <c r="F13" s="34"/>
      <c r="G13" s="34" t="s">
        <v>19</v>
      </c>
      <c r="H13" s="55">
        <v>10767.0</v>
      </c>
      <c r="I13" s="42">
        <v>363.6584374997983</v>
      </c>
      <c r="J13" s="50"/>
      <c r="K13" s="34"/>
      <c r="L13" s="34" t="s">
        <v>19</v>
      </c>
      <c r="M13" s="55">
        <v>1754.0</v>
      </c>
      <c r="N13" s="42">
        <v>58.59349537050002</v>
      </c>
      <c r="O13" s="61"/>
      <c r="P13" s="61"/>
      <c r="Q13" s="61"/>
      <c r="R13" s="61"/>
      <c r="S13" s="61"/>
    </row>
    <row r="14">
      <c r="A14" s="33"/>
      <c r="B14" s="34" t="s">
        <v>20</v>
      </c>
      <c r="C14" s="55">
        <v>6371.0</v>
      </c>
      <c r="D14" s="42">
        <v>69.43300925892254</v>
      </c>
      <c r="E14" s="50"/>
      <c r="F14" s="34"/>
      <c r="G14" s="34" t="s">
        <v>20</v>
      </c>
      <c r="H14" s="55">
        <v>52649.0</v>
      </c>
      <c r="I14" s="42">
        <v>597.7260069448021</v>
      </c>
      <c r="J14" s="50"/>
      <c r="K14" s="34"/>
      <c r="L14" s="34" t="s">
        <v>20</v>
      </c>
      <c r="M14" s="55">
        <v>8143.0</v>
      </c>
      <c r="N14" s="42">
        <v>94.8253935188186</v>
      </c>
      <c r="O14" s="61"/>
      <c r="P14" s="61"/>
      <c r="Q14" s="61"/>
      <c r="R14" s="61"/>
      <c r="S14" s="61"/>
    </row>
    <row r="15">
      <c r="A15" s="33" t="s">
        <v>8</v>
      </c>
      <c r="B15" s="34" t="s">
        <v>18</v>
      </c>
      <c r="C15" s="55">
        <v>14747.0</v>
      </c>
      <c r="D15" s="42">
        <v>134.50798611142818</v>
      </c>
      <c r="E15" s="50"/>
      <c r="F15" s="34" t="s">
        <v>8</v>
      </c>
      <c r="G15" s="34" t="s">
        <v>18</v>
      </c>
      <c r="H15" s="55">
        <v>98020.0</v>
      </c>
      <c r="I15" s="42">
        <v>935.1066319452511</v>
      </c>
      <c r="J15" s="50"/>
      <c r="K15" s="34" t="s">
        <v>8</v>
      </c>
      <c r="L15" s="34" t="s">
        <v>18</v>
      </c>
      <c r="M15" s="55">
        <v>13269.0</v>
      </c>
      <c r="N15" s="42">
        <v>126.01549768507539</v>
      </c>
      <c r="O15" s="61"/>
      <c r="P15" s="61"/>
      <c r="Q15" s="61"/>
      <c r="R15" s="61"/>
      <c r="S15" s="61"/>
    </row>
    <row r="16">
      <c r="A16" s="56"/>
      <c r="B16" s="35" t="s">
        <v>20</v>
      </c>
      <c r="C16" s="57">
        <v>7973.0</v>
      </c>
      <c r="D16" s="44">
        <v>60.21756944451772</v>
      </c>
      <c r="E16" s="50"/>
      <c r="F16" s="35"/>
      <c r="G16" s="35" t="s">
        <v>20</v>
      </c>
      <c r="H16" s="57">
        <v>54286.0</v>
      </c>
      <c r="I16" s="44">
        <v>429.35211805503786</v>
      </c>
      <c r="J16" s="50"/>
      <c r="K16" s="35"/>
      <c r="L16" s="35" t="s">
        <v>20</v>
      </c>
      <c r="M16" s="57">
        <v>7385.0</v>
      </c>
      <c r="N16" s="44">
        <v>60.612615740537876</v>
      </c>
      <c r="O16" s="61"/>
      <c r="P16" s="61"/>
      <c r="Q16" s="61"/>
      <c r="R16" s="61"/>
      <c r="S16" s="61"/>
    </row>
    <row r="17">
      <c r="A17" s="36" t="s">
        <v>9</v>
      </c>
      <c r="B17" s="58"/>
      <c r="C17" s="46">
        <v>36971.0</v>
      </c>
      <c r="D17" s="47">
        <v>407.0205902778398</v>
      </c>
      <c r="E17" s="50"/>
      <c r="F17" s="48" t="s">
        <v>9</v>
      </c>
      <c r="G17" s="58"/>
      <c r="H17" s="46">
        <v>274180.0</v>
      </c>
      <c r="I17" s="47">
        <v>3268.973865741689</v>
      </c>
      <c r="J17" s="50"/>
      <c r="K17" s="48" t="s">
        <v>9</v>
      </c>
      <c r="L17" s="58"/>
      <c r="M17" s="46">
        <v>39813.0</v>
      </c>
      <c r="N17" s="47">
        <v>490.0598842595864</v>
      </c>
      <c r="O17" s="61"/>
      <c r="P17" s="61"/>
      <c r="Q17" s="61"/>
      <c r="R17" s="61"/>
      <c r="S17" s="61"/>
    </row>
  </sheetData>
  <mergeCells count="7">
    <mergeCell ref="A1:D1"/>
    <mergeCell ref="F1:I1"/>
    <mergeCell ref="K1:N1"/>
    <mergeCell ref="P1:S1"/>
    <mergeCell ref="A10:D10"/>
    <mergeCell ref="F10:I10"/>
    <mergeCell ref="K10:N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.5"/>
    <col customWidth="1" min="10" max="10" width="3.5"/>
    <col customWidth="1" min="15" max="15" width="3.5"/>
  </cols>
  <sheetData>
    <row r="1">
      <c r="A1" s="49" t="s">
        <v>10</v>
      </c>
      <c r="B1" s="2"/>
      <c r="C1" s="2"/>
      <c r="D1" s="3"/>
      <c r="E1" s="50"/>
      <c r="F1" s="51" t="s">
        <v>11</v>
      </c>
      <c r="G1" s="2"/>
      <c r="H1" s="2"/>
      <c r="I1" s="3"/>
      <c r="J1" s="50"/>
      <c r="K1" s="51" t="s">
        <v>12</v>
      </c>
      <c r="L1" s="2"/>
      <c r="M1" s="2"/>
      <c r="N1" s="3"/>
      <c r="O1" s="50"/>
      <c r="P1" s="51" t="s">
        <v>16</v>
      </c>
      <c r="Q1" s="2"/>
      <c r="R1" s="2"/>
      <c r="S1" s="3"/>
    </row>
    <row r="2">
      <c r="A2" s="29" t="s">
        <v>1</v>
      </c>
      <c r="B2" s="30" t="s">
        <v>17</v>
      </c>
      <c r="C2" s="31" t="s">
        <v>6</v>
      </c>
      <c r="D2" s="32" t="s">
        <v>3</v>
      </c>
      <c r="E2" s="50"/>
      <c r="F2" s="30" t="s">
        <v>1</v>
      </c>
      <c r="G2" s="30" t="s">
        <v>17</v>
      </c>
      <c r="H2" s="31" t="s">
        <v>6</v>
      </c>
      <c r="I2" s="32" t="s">
        <v>3</v>
      </c>
      <c r="J2" s="50"/>
      <c r="K2" s="30" t="s">
        <v>1</v>
      </c>
      <c r="L2" s="30" t="s">
        <v>17</v>
      </c>
      <c r="M2" s="31" t="s">
        <v>6</v>
      </c>
      <c r="N2" s="32" t="s">
        <v>3</v>
      </c>
      <c r="O2" s="50"/>
      <c r="P2" s="30" t="s">
        <v>1</v>
      </c>
      <c r="Q2" s="30" t="s">
        <v>17</v>
      </c>
      <c r="R2" s="31" t="s">
        <v>6</v>
      </c>
      <c r="S2" s="32" t="s">
        <v>3</v>
      </c>
    </row>
    <row r="3">
      <c r="A3" s="33" t="s">
        <v>7</v>
      </c>
      <c r="B3" s="34" t="s">
        <v>18</v>
      </c>
      <c r="C3" s="52">
        <v>1320.0</v>
      </c>
      <c r="D3" s="53">
        <v>25.485347222260316</v>
      </c>
      <c r="E3" s="54"/>
      <c r="F3" s="34" t="s">
        <v>7</v>
      </c>
      <c r="G3" s="34" t="s">
        <v>18</v>
      </c>
      <c r="H3" s="52">
        <v>1329.0</v>
      </c>
      <c r="I3" s="53">
        <v>19.8784837963467</v>
      </c>
      <c r="J3" s="50"/>
      <c r="K3" s="34" t="s">
        <v>7</v>
      </c>
      <c r="L3" s="34" t="s">
        <v>18</v>
      </c>
      <c r="M3" s="52">
        <v>1096.0</v>
      </c>
      <c r="N3" s="53">
        <v>16.592268518623314</v>
      </c>
      <c r="O3" s="50"/>
      <c r="P3" s="34" t="s">
        <v>7</v>
      </c>
      <c r="Q3" s="34" t="s">
        <v>18</v>
      </c>
      <c r="R3" s="52">
        <v>1935.0</v>
      </c>
      <c r="S3" s="53">
        <v>34.972731481466326</v>
      </c>
    </row>
    <row r="4">
      <c r="A4" s="33"/>
      <c r="B4" s="34" t="s">
        <v>19</v>
      </c>
      <c r="C4" s="55">
        <v>288.0</v>
      </c>
      <c r="D4" s="42">
        <v>10.105648148099135</v>
      </c>
      <c r="E4" s="54"/>
      <c r="F4" s="34"/>
      <c r="G4" s="34" t="s">
        <v>19</v>
      </c>
      <c r="H4" s="55">
        <v>270.0</v>
      </c>
      <c r="I4" s="42">
        <v>7.851469907422143</v>
      </c>
      <c r="J4" s="50"/>
      <c r="K4" s="34"/>
      <c r="L4" s="34" t="s">
        <v>19</v>
      </c>
      <c r="M4" s="55">
        <v>217.0</v>
      </c>
      <c r="N4" s="42">
        <v>10.352488426004129</v>
      </c>
      <c r="O4" s="50"/>
      <c r="P4" s="34"/>
      <c r="Q4" s="34" t="s">
        <v>19</v>
      </c>
      <c r="R4" s="55">
        <v>364.0</v>
      </c>
      <c r="S4" s="42">
        <v>16.222002314811107</v>
      </c>
    </row>
    <row r="5">
      <c r="A5" s="33"/>
      <c r="B5" s="34" t="s">
        <v>20</v>
      </c>
      <c r="C5" s="55">
        <v>1151.0</v>
      </c>
      <c r="D5" s="42">
        <v>15.173923611248028</v>
      </c>
      <c r="E5" s="54"/>
      <c r="F5" s="34"/>
      <c r="G5" s="34" t="s">
        <v>20</v>
      </c>
      <c r="H5" s="55">
        <v>1412.0</v>
      </c>
      <c r="I5" s="42">
        <v>16.26297453721054</v>
      </c>
      <c r="J5" s="50"/>
      <c r="K5" s="34"/>
      <c r="L5" s="34" t="s">
        <v>20</v>
      </c>
      <c r="M5" s="55">
        <v>1198.0</v>
      </c>
      <c r="N5" s="42">
        <v>13.182210648054024</v>
      </c>
      <c r="O5" s="50"/>
      <c r="P5" s="34"/>
      <c r="Q5" s="34" t="s">
        <v>20</v>
      </c>
      <c r="R5" s="55">
        <v>1533.0</v>
      </c>
      <c r="S5" s="42">
        <v>21.18700231472758</v>
      </c>
    </row>
    <row r="6">
      <c r="A6" s="33" t="s">
        <v>8</v>
      </c>
      <c r="B6" s="34" t="s">
        <v>18</v>
      </c>
      <c r="C6" s="55">
        <v>1861.0</v>
      </c>
      <c r="D6" s="42">
        <v>21.369224537091213</v>
      </c>
      <c r="E6" s="50"/>
      <c r="F6" s="34" t="s">
        <v>8</v>
      </c>
      <c r="G6" s="34" t="s">
        <v>18</v>
      </c>
      <c r="H6" s="55">
        <v>3486.0</v>
      </c>
      <c r="I6" s="42">
        <v>34.37121527746058</v>
      </c>
      <c r="J6" s="50"/>
      <c r="K6" s="34" t="s">
        <v>8</v>
      </c>
      <c r="L6" s="34" t="s">
        <v>18</v>
      </c>
      <c r="M6" s="55">
        <v>2600.0</v>
      </c>
      <c r="N6" s="42">
        <v>24.919259259062528</v>
      </c>
      <c r="O6" s="50"/>
      <c r="P6" s="34" t="s">
        <v>8</v>
      </c>
      <c r="Q6" s="34" t="s">
        <v>18</v>
      </c>
      <c r="R6" s="55">
        <v>2219.0</v>
      </c>
      <c r="S6" s="42">
        <v>23.714861111118807</v>
      </c>
    </row>
    <row r="7">
      <c r="A7" s="56"/>
      <c r="B7" s="35" t="s">
        <v>20</v>
      </c>
      <c r="C7" s="57">
        <v>890.0</v>
      </c>
      <c r="D7" s="44">
        <v>7.991377314749116</v>
      </c>
      <c r="E7" s="50"/>
      <c r="F7" s="35"/>
      <c r="G7" s="35" t="s">
        <v>20</v>
      </c>
      <c r="H7" s="57">
        <v>1801.0</v>
      </c>
      <c r="I7" s="44">
        <v>14.548634259364917</v>
      </c>
      <c r="J7" s="50"/>
      <c r="K7" s="35"/>
      <c r="L7" s="35" t="s">
        <v>20</v>
      </c>
      <c r="M7" s="57">
        <v>1433.0</v>
      </c>
      <c r="N7" s="44">
        <v>11.69625000005908</v>
      </c>
      <c r="O7" s="50"/>
      <c r="P7" s="35"/>
      <c r="Q7" s="35" t="s">
        <v>20</v>
      </c>
      <c r="R7" s="57">
        <v>1154.0</v>
      </c>
      <c r="S7" s="44">
        <v>10.598518518483615</v>
      </c>
    </row>
    <row r="8">
      <c r="A8" s="36" t="s">
        <v>9</v>
      </c>
      <c r="B8" s="58"/>
      <c r="C8" s="46">
        <v>5510.0</v>
      </c>
      <c r="D8" s="47">
        <v>80.12552083344781</v>
      </c>
      <c r="E8" s="50"/>
      <c r="F8" s="48" t="s">
        <v>9</v>
      </c>
      <c r="G8" s="58"/>
      <c r="H8" s="46">
        <v>8298.0</v>
      </c>
      <c r="I8" s="47">
        <v>92.91277777780488</v>
      </c>
      <c r="J8" s="50"/>
      <c r="K8" s="48" t="s">
        <v>9</v>
      </c>
      <c r="L8" s="58"/>
      <c r="M8" s="46">
        <v>6544.0</v>
      </c>
      <c r="N8" s="47">
        <v>76.74247685180308</v>
      </c>
      <c r="O8" s="50"/>
      <c r="P8" s="48" t="s">
        <v>9</v>
      </c>
      <c r="Q8" s="58"/>
      <c r="R8" s="46">
        <v>7205.0</v>
      </c>
      <c r="S8" s="47">
        <v>106.69511574060743</v>
      </c>
    </row>
    <row r="9">
      <c r="A9" s="59"/>
      <c r="B9" s="59"/>
      <c r="C9" s="60"/>
      <c r="D9" s="59"/>
      <c r="E9" s="61"/>
      <c r="F9" s="60"/>
      <c r="G9" s="60"/>
      <c r="H9" s="60"/>
      <c r="I9" s="60"/>
      <c r="J9" s="62"/>
      <c r="K9" s="60"/>
      <c r="L9" s="60"/>
      <c r="M9" s="60"/>
      <c r="N9" s="60"/>
      <c r="O9" s="62"/>
      <c r="P9" s="62"/>
      <c r="Q9" s="62"/>
      <c r="R9" s="62"/>
      <c r="S9" s="62"/>
    </row>
    <row r="10">
      <c r="A10" s="18" t="s">
        <v>13</v>
      </c>
      <c r="D10" s="19"/>
      <c r="E10" s="50"/>
      <c r="F10" s="21" t="s">
        <v>14</v>
      </c>
      <c r="I10" s="19"/>
      <c r="J10" s="50"/>
      <c r="K10" s="21" t="s">
        <v>15</v>
      </c>
      <c r="N10" s="19"/>
      <c r="O10" s="61"/>
      <c r="P10" s="61"/>
      <c r="Q10" s="61"/>
      <c r="R10" s="61"/>
      <c r="S10" s="61"/>
    </row>
    <row r="11">
      <c r="A11" s="29" t="s">
        <v>1</v>
      </c>
      <c r="B11" s="30" t="s">
        <v>17</v>
      </c>
      <c r="C11" s="31" t="s">
        <v>6</v>
      </c>
      <c r="D11" s="32" t="s">
        <v>3</v>
      </c>
      <c r="E11" s="50"/>
      <c r="F11" s="30" t="s">
        <v>1</v>
      </c>
      <c r="G11" s="30" t="s">
        <v>17</v>
      </c>
      <c r="H11" s="31" t="s">
        <v>6</v>
      </c>
      <c r="I11" s="32" t="s">
        <v>3</v>
      </c>
      <c r="J11" s="50"/>
      <c r="K11" s="30" t="s">
        <v>1</v>
      </c>
      <c r="L11" s="30" t="s">
        <v>17</v>
      </c>
      <c r="M11" s="31" t="s">
        <v>6</v>
      </c>
      <c r="N11" s="32" t="s">
        <v>3</v>
      </c>
      <c r="O11" s="61"/>
      <c r="P11" s="61"/>
      <c r="Q11" s="61"/>
      <c r="R11" s="61"/>
      <c r="S11" s="61"/>
    </row>
    <row r="12">
      <c r="A12" s="33" t="s">
        <v>7</v>
      </c>
      <c r="B12" s="34" t="s">
        <v>18</v>
      </c>
      <c r="C12" s="52">
        <v>1086.0</v>
      </c>
      <c r="D12" s="53">
        <v>17.915995370458404</v>
      </c>
      <c r="E12" s="50"/>
      <c r="F12" s="34" t="s">
        <v>7</v>
      </c>
      <c r="G12" s="34" t="s">
        <v>18</v>
      </c>
      <c r="H12" s="52">
        <v>2483.0</v>
      </c>
      <c r="I12" s="53">
        <v>37.46172453719191</v>
      </c>
      <c r="J12" s="50"/>
      <c r="K12" s="34" t="s">
        <v>7</v>
      </c>
      <c r="L12" s="34" t="s">
        <v>18</v>
      </c>
      <c r="M12" s="52">
        <v>1489.0</v>
      </c>
      <c r="N12" s="53">
        <v>22.979479166591773</v>
      </c>
      <c r="O12" s="61"/>
      <c r="P12" s="61"/>
      <c r="Q12" s="61"/>
      <c r="R12" s="61"/>
      <c r="S12" s="61"/>
    </row>
    <row r="13">
      <c r="A13" s="33"/>
      <c r="B13" s="34" t="s">
        <v>19</v>
      </c>
      <c r="C13" s="55">
        <v>212.0</v>
      </c>
      <c r="D13" s="42">
        <v>6.919340277745505</v>
      </c>
      <c r="E13" s="50"/>
      <c r="F13" s="34"/>
      <c r="G13" s="34" t="s">
        <v>19</v>
      </c>
      <c r="H13" s="55">
        <v>461.0</v>
      </c>
      <c r="I13" s="42">
        <v>17.32954861109465</v>
      </c>
      <c r="J13" s="50"/>
      <c r="K13" s="34"/>
      <c r="L13" s="34" t="s">
        <v>19</v>
      </c>
      <c r="M13" s="55">
        <v>320.0</v>
      </c>
      <c r="N13" s="42">
        <v>10.406562500014843</v>
      </c>
      <c r="O13" s="61"/>
      <c r="P13" s="61"/>
      <c r="Q13" s="61"/>
      <c r="R13" s="61"/>
      <c r="S13" s="61"/>
    </row>
    <row r="14">
      <c r="A14" s="33"/>
      <c r="B14" s="34" t="s">
        <v>20</v>
      </c>
      <c r="C14" s="55">
        <v>1174.0</v>
      </c>
      <c r="D14" s="42">
        <v>12.35532407413848</v>
      </c>
      <c r="E14" s="50"/>
      <c r="F14" s="34"/>
      <c r="G14" s="34" t="s">
        <v>20</v>
      </c>
      <c r="H14" s="55">
        <v>2658.0</v>
      </c>
      <c r="I14" s="42">
        <v>28.134641203716455</v>
      </c>
      <c r="J14" s="50"/>
      <c r="K14" s="34"/>
      <c r="L14" s="34" t="s">
        <v>20</v>
      </c>
      <c r="M14" s="55">
        <v>1467.0</v>
      </c>
      <c r="N14" s="42">
        <v>16.768692129582632</v>
      </c>
      <c r="O14" s="61"/>
      <c r="P14" s="61"/>
      <c r="Q14" s="61"/>
      <c r="R14" s="61"/>
      <c r="S14" s="61"/>
    </row>
    <row r="15">
      <c r="A15" s="33" t="s">
        <v>8</v>
      </c>
      <c r="B15" s="34" t="s">
        <v>18</v>
      </c>
      <c r="C15" s="55">
        <v>2919.0</v>
      </c>
      <c r="D15" s="42">
        <v>27.59120370369783</v>
      </c>
      <c r="E15" s="50"/>
      <c r="F15" s="34" t="s">
        <v>8</v>
      </c>
      <c r="G15" s="34" t="s">
        <v>18</v>
      </c>
      <c r="H15" s="55">
        <v>5849.0</v>
      </c>
      <c r="I15" s="42">
        <v>54.533819444266555</v>
      </c>
      <c r="J15" s="50"/>
      <c r="K15" s="34" t="s">
        <v>8</v>
      </c>
      <c r="L15" s="34" t="s">
        <v>18</v>
      </c>
      <c r="M15" s="55">
        <v>2551.0</v>
      </c>
      <c r="N15" s="42">
        <v>28.013333333452465</v>
      </c>
      <c r="O15" s="61"/>
      <c r="P15" s="61"/>
      <c r="Q15" s="61"/>
      <c r="R15" s="61"/>
      <c r="S15" s="61"/>
    </row>
    <row r="16">
      <c r="A16" s="56"/>
      <c r="B16" s="35" t="s">
        <v>20</v>
      </c>
      <c r="C16" s="57">
        <v>1529.0</v>
      </c>
      <c r="D16" s="44">
        <v>11.641620370231976</v>
      </c>
      <c r="E16" s="50"/>
      <c r="F16" s="35"/>
      <c r="G16" s="35" t="s">
        <v>20</v>
      </c>
      <c r="H16" s="57">
        <v>3376.0</v>
      </c>
      <c r="I16" s="44">
        <v>27.69841435168928</v>
      </c>
      <c r="J16" s="50"/>
      <c r="K16" s="35"/>
      <c r="L16" s="35" t="s">
        <v>20</v>
      </c>
      <c r="M16" s="57">
        <v>1496.0</v>
      </c>
      <c r="N16" s="44">
        <v>12.87796296284796</v>
      </c>
      <c r="O16" s="61"/>
      <c r="P16" s="61"/>
      <c r="Q16" s="61"/>
      <c r="R16" s="61"/>
      <c r="S16" s="61"/>
    </row>
    <row r="17">
      <c r="A17" s="36" t="s">
        <v>9</v>
      </c>
      <c r="B17" s="58"/>
      <c r="C17" s="46">
        <v>6920.0</v>
      </c>
      <c r="D17" s="47">
        <v>76.4234837962722</v>
      </c>
      <c r="E17" s="50"/>
      <c r="F17" s="48" t="s">
        <v>9</v>
      </c>
      <c r="G17" s="58"/>
      <c r="H17" s="46">
        <v>14827.0</v>
      </c>
      <c r="I17" s="47">
        <v>165.15814814795885</v>
      </c>
      <c r="J17" s="50"/>
      <c r="K17" s="48" t="s">
        <v>9</v>
      </c>
      <c r="L17" s="58"/>
      <c r="M17" s="46">
        <v>7323.0</v>
      </c>
      <c r="N17" s="47">
        <v>91.04603009248967</v>
      </c>
      <c r="O17" s="61"/>
      <c r="P17" s="61"/>
      <c r="Q17" s="61"/>
      <c r="R17" s="61"/>
      <c r="S17" s="61"/>
    </row>
  </sheetData>
  <mergeCells count="7">
    <mergeCell ref="A1:D1"/>
    <mergeCell ref="F1:I1"/>
    <mergeCell ref="K1:N1"/>
    <mergeCell ref="P1:S1"/>
    <mergeCell ref="A10:D10"/>
    <mergeCell ref="F10:I10"/>
    <mergeCell ref="K10:N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38"/>
    <col customWidth="1" min="3" max="3" width="13.5"/>
    <col customWidth="1" min="4" max="4" width="3.5"/>
    <col customWidth="1" min="6" max="6" width="13.38"/>
    <col customWidth="1" min="7" max="7" width="13.5"/>
    <col customWidth="1" min="8" max="8" width="4.75"/>
    <col customWidth="1" min="9" max="9" width="13.63"/>
    <col customWidth="1" min="10" max="10" width="13.38"/>
    <col customWidth="1" min="12" max="12" width="3.5"/>
    <col customWidth="1" min="15" max="15" width="13.5"/>
    <col customWidth="1" min="16" max="16" width="4.75"/>
    <col customWidth="1" min="18" max="18" width="13.38"/>
  </cols>
  <sheetData>
    <row r="1">
      <c r="A1" s="63" t="s">
        <v>21</v>
      </c>
      <c r="H1" s="64"/>
      <c r="I1" s="63" t="s">
        <v>22</v>
      </c>
      <c r="P1" s="64"/>
      <c r="Q1" s="63" t="s">
        <v>23</v>
      </c>
    </row>
    <row r="2">
      <c r="A2" s="49" t="s">
        <v>10</v>
      </c>
      <c r="B2" s="2"/>
      <c r="C2" s="3"/>
      <c r="D2" s="20"/>
      <c r="E2" s="51" t="s">
        <v>12</v>
      </c>
      <c r="F2" s="2"/>
      <c r="G2" s="3"/>
      <c r="H2" s="64"/>
      <c r="I2" s="51" t="s">
        <v>10</v>
      </c>
      <c r="J2" s="2"/>
      <c r="K2" s="3"/>
      <c r="L2" s="20"/>
      <c r="M2" s="51" t="s">
        <v>12</v>
      </c>
      <c r="N2" s="2"/>
      <c r="O2" s="3"/>
      <c r="P2" s="64"/>
      <c r="Q2" s="49" t="s">
        <v>10</v>
      </c>
      <c r="R2" s="2"/>
      <c r="S2" s="3"/>
      <c r="T2" s="20"/>
      <c r="U2" s="51" t="s">
        <v>12</v>
      </c>
      <c r="V2" s="2"/>
      <c r="W2" s="3"/>
    </row>
    <row r="3">
      <c r="A3" s="5" t="s">
        <v>1</v>
      </c>
      <c r="B3" s="6" t="s">
        <v>3</v>
      </c>
      <c r="C3" s="7" t="s">
        <v>6</v>
      </c>
      <c r="D3" s="20"/>
      <c r="E3" s="22" t="s">
        <v>1</v>
      </c>
      <c r="F3" s="6" t="s">
        <v>3</v>
      </c>
      <c r="G3" s="6" t="s">
        <v>6</v>
      </c>
      <c r="H3" s="64"/>
      <c r="I3" s="30" t="s">
        <v>1</v>
      </c>
      <c r="J3" s="31" t="s">
        <v>3</v>
      </c>
      <c r="K3" s="32" t="s">
        <v>6</v>
      </c>
      <c r="L3" s="20"/>
      <c r="M3" s="30" t="s">
        <v>1</v>
      </c>
      <c r="N3" s="31" t="s">
        <v>3</v>
      </c>
      <c r="O3" s="32" t="s">
        <v>6</v>
      </c>
      <c r="P3" s="64"/>
      <c r="Q3" s="29" t="s">
        <v>1</v>
      </c>
      <c r="R3" s="31" t="s">
        <v>3</v>
      </c>
      <c r="S3" s="32" t="s">
        <v>6</v>
      </c>
      <c r="T3" s="20"/>
      <c r="U3" s="30" t="s">
        <v>1</v>
      </c>
      <c r="V3" s="31" t="s">
        <v>3</v>
      </c>
      <c r="W3" s="32" t="s">
        <v>6</v>
      </c>
    </row>
    <row r="4">
      <c r="A4" s="8" t="s">
        <v>7</v>
      </c>
      <c r="B4" s="65">
        <v>308.0913657403653</v>
      </c>
      <c r="C4" s="66">
        <v>16751.0</v>
      </c>
      <c r="D4" s="20"/>
      <c r="E4" s="23" t="s">
        <v>7</v>
      </c>
      <c r="F4" s="65">
        <v>220.77927083359828</v>
      </c>
      <c r="G4" s="66">
        <v>14476.0</v>
      </c>
      <c r="H4" s="64"/>
      <c r="I4" s="34" t="s">
        <v>7</v>
      </c>
      <c r="J4" s="65">
        <v>292.22445601830987</v>
      </c>
      <c r="K4" s="66">
        <v>16599.0</v>
      </c>
      <c r="L4" s="20"/>
      <c r="M4" s="34" t="s">
        <v>7</v>
      </c>
      <c r="N4" s="65">
        <v>202.1992129630671</v>
      </c>
      <c r="O4" s="66">
        <v>14088.0</v>
      </c>
      <c r="P4" s="64"/>
      <c r="Q4" s="33" t="s">
        <v>7</v>
      </c>
      <c r="R4" s="65">
        <v>50.76491898160748</v>
      </c>
      <c r="S4" s="66">
        <v>2759.0</v>
      </c>
      <c r="T4" s="20"/>
      <c r="U4" s="34" t="s">
        <v>7</v>
      </c>
      <c r="V4" s="65">
        <v>40.12696759268147</v>
      </c>
      <c r="W4" s="66">
        <v>2511.0</v>
      </c>
    </row>
    <row r="5">
      <c r="A5" s="11" t="s">
        <v>8</v>
      </c>
      <c r="B5" s="67">
        <v>146.52736111079867</v>
      </c>
      <c r="C5" s="13">
        <v>14728.0</v>
      </c>
      <c r="D5" s="20"/>
      <c r="E5" s="24" t="s">
        <v>8</v>
      </c>
      <c r="F5" s="67">
        <v>178.5458564812725</v>
      </c>
      <c r="G5" s="13">
        <v>20034.0</v>
      </c>
      <c r="H5" s="64"/>
      <c r="I5" s="35" t="s">
        <v>8</v>
      </c>
      <c r="J5" s="67">
        <v>144.392789351783</v>
      </c>
      <c r="K5" s="13">
        <v>15093.0</v>
      </c>
      <c r="L5" s="20"/>
      <c r="M5" s="35" t="s">
        <v>8</v>
      </c>
      <c r="N5" s="67">
        <v>178.1500231483078</v>
      </c>
      <c r="O5" s="13">
        <v>20441.0</v>
      </c>
      <c r="P5" s="64"/>
      <c r="Q5" s="56" t="s">
        <v>8</v>
      </c>
      <c r="R5" s="67">
        <v>29.36060185184033</v>
      </c>
      <c r="S5" s="13">
        <v>2751.0</v>
      </c>
      <c r="T5" s="20"/>
      <c r="U5" s="35" t="s">
        <v>8</v>
      </c>
      <c r="V5" s="67">
        <v>36.61550925912161</v>
      </c>
      <c r="W5" s="13">
        <v>4033.0</v>
      </c>
    </row>
    <row r="6">
      <c r="A6" s="14" t="s">
        <v>9</v>
      </c>
      <c r="B6" s="15">
        <v>454.61872685116396</v>
      </c>
      <c r="C6" s="16">
        <v>31479.0</v>
      </c>
      <c r="D6" s="20"/>
      <c r="E6" s="25" t="s">
        <v>9</v>
      </c>
      <c r="F6" s="15">
        <v>399.32512731487077</v>
      </c>
      <c r="G6" s="16">
        <v>34510.0</v>
      </c>
      <c r="H6" s="64"/>
      <c r="I6" s="48" t="s">
        <v>9</v>
      </c>
      <c r="J6" s="15">
        <v>436.61724537009286</v>
      </c>
      <c r="K6" s="16">
        <v>31692.0</v>
      </c>
      <c r="L6" s="20"/>
      <c r="M6" s="48" t="s">
        <v>9</v>
      </c>
      <c r="N6" s="15">
        <v>380.3492361113749</v>
      </c>
      <c r="O6" s="16">
        <v>34529.0</v>
      </c>
      <c r="P6" s="64"/>
      <c r="Q6" s="36" t="s">
        <v>9</v>
      </c>
      <c r="R6" s="15">
        <v>80.12552083344781</v>
      </c>
      <c r="S6" s="16">
        <v>5510.0</v>
      </c>
      <c r="T6" s="20"/>
      <c r="U6" s="48" t="s">
        <v>9</v>
      </c>
      <c r="V6" s="15">
        <v>76.74247685180308</v>
      </c>
      <c r="W6" s="16">
        <v>6544.0</v>
      </c>
    </row>
    <row r="7">
      <c r="A7" s="17"/>
      <c r="B7" s="17"/>
      <c r="C7" s="17"/>
      <c r="D7" s="4"/>
      <c r="E7" s="17"/>
      <c r="F7" s="17"/>
      <c r="G7" s="17"/>
      <c r="H7" s="64"/>
      <c r="I7" s="17"/>
      <c r="J7" s="17"/>
      <c r="K7" s="17"/>
      <c r="L7" s="4"/>
      <c r="M7" s="17"/>
      <c r="N7" s="17"/>
      <c r="O7" s="17"/>
      <c r="P7" s="64"/>
      <c r="Q7" s="17"/>
      <c r="R7" s="17"/>
      <c r="S7" s="17"/>
      <c r="T7" s="4"/>
      <c r="U7" s="17"/>
      <c r="V7" s="17"/>
      <c r="W7" s="17"/>
    </row>
    <row r="8">
      <c r="A8" s="18" t="s">
        <v>13</v>
      </c>
      <c r="C8" s="19"/>
      <c r="D8" s="20"/>
      <c r="E8" s="21" t="s">
        <v>15</v>
      </c>
      <c r="G8" s="19"/>
      <c r="H8" s="64"/>
      <c r="I8" s="21" t="s">
        <v>13</v>
      </c>
      <c r="K8" s="19"/>
      <c r="L8" s="20"/>
      <c r="M8" s="21" t="s">
        <v>15</v>
      </c>
      <c r="O8" s="19"/>
      <c r="P8" s="64"/>
      <c r="Q8" s="18" t="s">
        <v>13</v>
      </c>
      <c r="S8" s="19"/>
      <c r="T8" s="20"/>
      <c r="U8" s="21" t="s">
        <v>15</v>
      </c>
      <c r="W8" s="19"/>
    </row>
    <row r="9">
      <c r="A9" s="5" t="s">
        <v>1</v>
      </c>
      <c r="B9" s="6" t="s">
        <v>3</v>
      </c>
      <c r="C9" s="7" t="s">
        <v>6</v>
      </c>
      <c r="D9" s="20"/>
      <c r="E9" s="22" t="s">
        <v>1</v>
      </c>
      <c r="F9" s="6" t="s">
        <v>3</v>
      </c>
      <c r="G9" s="6" t="s">
        <v>6</v>
      </c>
      <c r="H9" s="64"/>
      <c r="I9" s="30" t="s">
        <v>1</v>
      </c>
      <c r="J9" s="31" t="s">
        <v>3</v>
      </c>
      <c r="K9" s="32" t="s">
        <v>6</v>
      </c>
      <c r="L9" s="20"/>
      <c r="M9" s="30" t="s">
        <v>1</v>
      </c>
      <c r="N9" s="31" t="s">
        <v>3</v>
      </c>
      <c r="O9" s="32" t="s">
        <v>6</v>
      </c>
      <c r="P9" s="64"/>
      <c r="Q9" s="29" t="s">
        <v>1</v>
      </c>
      <c r="R9" s="31" t="s">
        <v>3</v>
      </c>
      <c r="S9" s="32" t="s">
        <v>6</v>
      </c>
      <c r="T9" s="20"/>
      <c r="U9" s="30" t="s">
        <v>1</v>
      </c>
      <c r="V9" s="31" t="s">
        <v>3</v>
      </c>
      <c r="W9" s="32" t="s">
        <v>6</v>
      </c>
    </row>
    <row r="10">
      <c r="A10" s="8" t="s">
        <v>7</v>
      </c>
      <c r="B10" s="65">
        <v>236.63149305533443</v>
      </c>
      <c r="C10" s="66">
        <v>14452.0</v>
      </c>
      <c r="D10" s="20"/>
      <c r="E10" s="23" t="s">
        <v>7</v>
      </c>
      <c r="F10" s="65">
        <v>329.1860069447357</v>
      </c>
      <c r="G10" s="66">
        <v>19226.0</v>
      </c>
      <c r="H10" s="64"/>
      <c r="I10" s="34" t="s">
        <v>7</v>
      </c>
      <c r="J10" s="65">
        <v>212.2950347218939</v>
      </c>
      <c r="K10" s="66">
        <v>14251.0</v>
      </c>
      <c r="L10" s="20"/>
      <c r="M10" s="34" t="s">
        <v>7</v>
      </c>
      <c r="N10" s="65">
        <v>303.43177083397313</v>
      </c>
      <c r="O10" s="66">
        <v>19159.0</v>
      </c>
      <c r="P10" s="64"/>
      <c r="Q10" s="33" t="s">
        <v>7</v>
      </c>
      <c r="R10" s="65">
        <v>37.19065972234239</v>
      </c>
      <c r="S10" s="66">
        <v>2472.0</v>
      </c>
      <c r="T10" s="20"/>
      <c r="U10" s="34" t="s">
        <v>7</v>
      </c>
      <c r="V10" s="65">
        <v>50.15473379618925</v>
      </c>
      <c r="W10" s="66">
        <v>3276.0</v>
      </c>
    </row>
    <row r="11">
      <c r="A11" s="11" t="s">
        <v>8</v>
      </c>
      <c r="B11" s="67">
        <v>191.84465277755953</v>
      </c>
      <c r="C11" s="13">
        <v>22277.0</v>
      </c>
      <c r="D11" s="20"/>
      <c r="E11" s="24" t="s">
        <v>8</v>
      </c>
      <c r="F11" s="67">
        <v>183.72715277777752</v>
      </c>
      <c r="G11" s="13">
        <v>19882.0</v>
      </c>
      <c r="H11" s="64"/>
      <c r="I11" s="35" t="s">
        <v>8</v>
      </c>
      <c r="J11" s="67">
        <v>194.7255555559459</v>
      </c>
      <c r="K11" s="13">
        <v>22720.0</v>
      </c>
      <c r="L11" s="20"/>
      <c r="M11" s="35" t="s">
        <v>8</v>
      </c>
      <c r="N11" s="67">
        <v>186.62811342561326</v>
      </c>
      <c r="O11" s="13">
        <v>20654.0</v>
      </c>
      <c r="P11" s="64"/>
      <c r="Q11" s="56" t="s">
        <v>8</v>
      </c>
      <c r="R11" s="67">
        <v>39.232824073929805</v>
      </c>
      <c r="S11" s="13">
        <v>4448.0</v>
      </c>
      <c r="T11" s="20"/>
      <c r="U11" s="35" t="s">
        <v>8</v>
      </c>
      <c r="V11" s="67">
        <v>40.891296296300425</v>
      </c>
      <c r="W11" s="13">
        <v>4047.0</v>
      </c>
    </row>
    <row r="12">
      <c r="A12" s="14" t="s">
        <v>9</v>
      </c>
      <c r="B12" s="15">
        <v>428.47614583289396</v>
      </c>
      <c r="C12" s="16">
        <v>36729.0</v>
      </c>
      <c r="D12" s="20"/>
      <c r="E12" s="25" t="s">
        <v>9</v>
      </c>
      <c r="F12" s="15">
        <v>512.9131597225132</v>
      </c>
      <c r="G12" s="16">
        <v>39108.0</v>
      </c>
      <c r="H12" s="64"/>
      <c r="I12" s="48" t="s">
        <v>9</v>
      </c>
      <c r="J12" s="15">
        <v>407.0205902778398</v>
      </c>
      <c r="K12" s="16">
        <v>36971.0</v>
      </c>
      <c r="L12" s="20"/>
      <c r="M12" s="48" t="s">
        <v>9</v>
      </c>
      <c r="N12" s="15">
        <v>490.0598842595864</v>
      </c>
      <c r="O12" s="16">
        <v>39813.0</v>
      </c>
      <c r="P12" s="64"/>
      <c r="Q12" s="36" t="s">
        <v>9</v>
      </c>
      <c r="R12" s="15">
        <v>76.4234837962722</v>
      </c>
      <c r="S12" s="16">
        <v>6920.0</v>
      </c>
      <c r="T12" s="20"/>
      <c r="U12" s="48" t="s">
        <v>9</v>
      </c>
      <c r="V12" s="15">
        <v>91.04603009248967</v>
      </c>
      <c r="W12" s="16">
        <v>7323.0</v>
      </c>
    </row>
    <row r="13">
      <c r="A13" s="17"/>
      <c r="B13" s="17"/>
      <c r="C13" s="68"/>
      <c r="D13" s="4"/>
      <c r="E13" s="17"/>
      <c r="F13" s="17"/>
      <c r="G13" s="17"/>
      <c r="H13" s="64"/>
      <c r="I13" s="17"/>
      <c r="J13" s="17"/>
      <c r="K13" s="68"/>
      <c r="L13" s="4"/>
      <c r="M13" s="17"/>
      <c r="N13" s="17"/>
      <c r="O13" s="17"/>
      <c r="P13" s="64"/>
      <c r="Q13" s="17"/>
      <c r="R13" s="17"/>
      <c r="S13" s="68"/>
      <c r="T13" s="4"/>
      <c r="U13" s="17"/>
      <c r="V13" s="17"/>
      <c r="W13" s="17"/>
    </row>
    <row r="14">
      <c r="A14" s="18" t="s">
        <v>11</v>
      </c>
      <c r="C14" s="19"/>
      <c r="D14" s="20"/>
      <c r="E14" s="21" t="s">
        <v>16</v>
      </c>
      <c r="G14" s="19"/>
      <c r="H14" s="64"/>
      <c r="I14" s="21" t="s">
        <v>11</v>
      </c>
      <c r="K14" s="19"/>
      <c r="L14" s="20"/>
      <c r="M14" s="21" t="s">
        <v>16</v>
      </c>
      <c r="O14" s="19"/>
      <c r="P14" s="64"/>
      <c r="Q14" s="18" t="s">
        <v>11</v>
      </c>
      <c r="S14" s="19"/>
      <c r="T14" s="20"/>
      <c r="U14" s="21" t="s">
        <v>16</v>
      </c>
      <c r="W14" s="19"/>
    </row>
    <row r="15">
      <c r="A15" s="5" t="s">
        <v>1</v>
      </c>
      <c r="B15" s="6" t="s">
        <v>3</v>
      </c>
      <c r="C15" s="7" t="s">
        <v>6</v>
      </c>
      <c r="D15" s="20"/>
      <c r="E15" s="22" t="s">
        <v>1</v>
      </c>
      <c r="F15" s="6" t="s">
        <v>3</v>
      </c>
      <c r="G15" s="6" t="s">
        <v>6</v>
      </c>
      <c r="H15" s="64"/>
      <c r="I15" s="30" t="s">
        <v>1</v>
      </c>
      <c r="J15" s="31" t="s">
        <v>3</v>
      </c>
      <c r="K15" s="32" t="s">
        <v>6</v>
      </c>
      <c r="L15" s="20"/>
      <c r="M15" s="30" t="s">
        <v>1</v>
      </c>
      <c r="N15" s="31" t="s">
        <v>3</v>
      </c>
      <c r="O15" s="32" t="s">
        <v>6</v>
      </c>
      <c r="P15" s="64"/>
      <c r="Q15" s="29" t="s">
        <v>1</v>
      </c>
      <c r="R15" s="31" t="s">
        <v>3</v>
      </c>
      <c r="S15" s="32" t="s">
        <v>6</v>
      </c>
      <c r="T15" s="20"/>
      <c r="U15" s="30" t="s">
        <v>1</v>
      </c>
      <c r="V15" s="31" t="s">
        <v>3</v>
      </c>
      <c r="W15" s="32" t="s">
        <v>6</v>
      </c>
    </row>
    <row r="16">
      <c r="A16" s="8" t="s">
        <v>7</v>
      </c>
      <c r="B16" s="65">
        <v>294.0571990735916</v>
      </c>
      <c r="C16" s="66">
        <v>17682.0</v>
      </c>
      <c r="D16" s="20"/>
      <c r="E16" s="23" t="s">
        <v>7</v>
      </c>
      <c r="F16" s="65">
        <v>415.8735300924527</v>
      </c>
      <c r="G16" s="66">
        <v>23102.0</v>
      </c>
      <c r="H16" s="64"/>
      <c r="I16" s="34" t="s">
        <v>7</v>
      </c>
      <c r="J16" s="65">
        <v>255.12699074110424</v>
      </c>
      <c r="K16" s="66">
        <v>17386.0</v>
      </c>
      <c r="L16" s="20"/>
      <c r="M16" s="34" t="s">
        <v>7</v>
      </c>
      <c r="N16" s="65">
        <v>395.12422453701583</v>
      </c>
      <c r="O16" s="66">
        <v>22915.0</v>
      </c>
      <c r="P16" s="64"/>
      <c r="Q16" s="33" t="s">
        <v>7</v>
      </c>
      <c r="R16" s="65">
        <v>43.99292824097938</v>
      </c>
      <c r="S16" s="66">
        <v>3011.0</v>
      </c>
      <c r="T16" s="20"/>
      <c r="U16" s="34" t="s">
        <v>7</v>
      </c>
      <c r="V16" s="65">
        <v>72.38173611100501</v>
      </c>
      <c r="W16" s="66">
        <v>3832.0</v>
      </c>
    </row>
    <row r="17">
      <c r="A17" s="11" t="s">
        <v>8</v>
      </c>
      <c r="B17" s="67">
        <v>245.05738425943127</v>
      </c>
      <c r="C17" s="13">
        <v>27254.0</v>
      </c>
      <c r="D17" s="20"/>
      <c r="E17" s="24" t="s">
        <v>8</v>
      </c>
      <c r="F17" s="67">
        <v>177.19466435193317</v>
      </c>
      <c r="G17" s="13">
        <v>17473.0</v>
      </c>
      <c r="H17" s="64"/>
      <c r="I17" s="35" t="s">
        <v>8</v>
      </c>
      <c r="J17" s="67">
        <v>243.2429050929495</v>
      </c>
      <c r="K17" s="13">
        <v>27768.0</v>
      </c>
      <c r="L17" s="20"/>
      <c r="M17" s="35" t="s">
        <v>8</v>
      </c>
      <c r="N17" s="67">
        <v>175.20731481433904</v>
      </c>
      <c r="O17" s="13">
        <v>18012.0</v>
      </c>
      <c r="P17" s="64"/>
      <c r="Q17" s="56" t="s">
        <v>8</v>
      </c>
      <c r="R17" s="67">
        <v>48.919849536825495</v>
      </c>
      <c r="S17" s="13">
        <v>5287.0</v>
      </c>
      <c r="T17" s="20"/>
      <c r="U17" s="35" t="s">
        <v>8</v>
      </c>
      <c r="V17" s="67">
        <v>34.31337962960242</v>
      </c>
      <c r="W17" s="13">
        <v>3373.0</v>
      </c>
    </row>
    <row r="18">
      <c r="A18" s="14" t="s">
        <v>9</v>
      </c>
      <c r="B18" s="15">
        <v>539.1145833330229</v>
      </c>
      <c r="C18" s="16">
        <v>44936.0</v>
      </c>
      <c r="D18" s="20"/>
      <c r="E18" s="25" t="s">
        <v>9</v>
      </c>
      <c r="F18" s="15">
        <v>593.0681944443859</v>
      </c>
      <c r="G18" s="16">
        <v>40575.0</v>
      </c>
      <c r="H18" s="64"/>
      <c r="I18" s="48" t="s">
        <v>9</v>
      </c>
      <c r="J18" s="15">
        <v>498.36989583405375</v>
      </c>
      <c r="K18" s="16">
        <v>45154.0</v>
      </c>
      <c r="L18" s="20"/>
      <c r="M18" s="48" t="s">
        <v>9</v>
      </c>
      <c r="N18" s="15">
        <v>570.3315393513549</v>
      </c>
      <c r="O18" s="16">
        <v>40927.0</v>
      </c>
      <c r="P18" s="64"/>
      <c r="Q18" s="36" t="s">
        <v>9</v>
      </c>
      <c r="R18" s="15">
        <v>92.91277777780488</v>
      </c>
      <c r="S18" s="16">
        <v>8298.0</v>
      </c>
      <c r="T18" s="20"/>
      <c r="U18" s="48" t="s">
        <v>9</v>
      </c>
      <c r="V18" s="15">
        <v>106.69511574060743</v>
      </c>
      <c r="W18" s="16">
        <v>7205.0</v>
      </c>
    </row>
    <row r="19">
      <c r="A19" s="17"/>
      <c r="B19" s="17"/>
      <c r="C19" s="68"/>
      <c r="D19" s="4"/>
      <c r="E19" s="4"/>
      <c r="F19" s="4"/>
      <c r="G19" s="4"/>
      <c r="H19" s="64"/>
      <c r="I19" s="17"/>
      <c r="J19" s="17"/>
      <c r="K19" s="68"/>
      <c r="L19" s="4"/>
      <c r="M19" s="4"/>
      <c r="N19" s="4"/>
      <c r="O19" s="4"/>
      <c r="P19" s="64"/>
      <c r="Q19" s="17"/>
      <c r="R19" s="17"/>
      <c r="S19" s="68"/>
      <c r="T19" s="4"/>
      <c r="U19" s="4"/>
      <c r="V19" s="4"/>
      <c r="W19" s="4"/>
    </row>
    <row r="20">
      <c r="A20" s="18" t="s">
        <v>14</v>
      </c>
      <c r="C20" s="19"/>
      <c r="D20" s="4"/>
      <c r="E20" s="4"/>
      <c r="F20" s="4"/>
      <c r="G20" s="4"/>
      <c r="H20" s="64"/>
      <c r="I20" s="21" t="s">
        <v>14</v>
      </c>
      <c r="K20" s="19"/>
      <c r="L20" s="4"/>
      <c r="M20" s="4"/>
      <c r="N20" s="4"/>
      <c r="O20" s="4"/>
      <c r="P20" s="64"/>
      <c r="Q20" s="18" t="s">
        <v>14</v>
      </c>
      <c r="S20" s="19"/>
      <c r="T20" s="4"/>
      <c r="U20" s="4"/>
      <c r="V20" s="4"/>
      <c r="W20" s="4"/>
    </row>
    <row r="21">
      <c r="A21" s="5" t="s">
        <v>1</v>
      </c>
      <c r="B21" s="6" t="s">
        <v>3</v>
      </c>
      <c r="C21" s="7" t="s">
        <v>6</v>
      </c>
      <c r="D21" s="4"/>
      <c r="E21" s="4"/>
      <c r="F21" s="4"/>
      <c r="G21" s="4"/>
      <c r="H21" s="64"/>
      <c r="I21" s="30" t="s">
        <v>1</v>
      </c>
      <c r="J21" s="31" t="s">
        <v>3</v>
      </c>
      <c r="K21" s="32" t="s">
        <v>6</v>
      </c>
      <c r="L21" s="4"/>
      <c r="M21" s="4"/>
      <c r="N21" s="4"/>
      <c r="O21" s="4"/>
      <c r="P21" s="64"/>
      <c r="Q21" s="29" t="s">
        <v>1</v>
      </c>
      <c r="R21" s="31" t="s">
        <v>3</v>
      </c>
      <c r="S21" s="32" t="s">
        <v>6</v>
      </c>
      <c r="T21" s="4"/>
      <c r="U21" s="4"/>
      <c r="V21" s="4"/>
      <c r="W21" s="4"/>
    </row>
    <row r="22">
      <c r="A22" s="8" t="s">
        <v>7</v>
      </c>
      <c r="B22" s="65">
        <v>259.6444675924213</v>
      </c>
      <c r="C22" s="66">
        <v>17363.0</v>
      </c>
      <c r="D22" s="4"/>
      <c r="E22" s="4"/>
      <c r="F22" s="4"/>
      <c r="G22" s="4"/>
      <c r="H22" s="64"/>
      <c r="I22" s="34" t="s">
        <v>7</v>
      </c>
      <c r="J22" s="65">
        <v>244.11342592603614</v>
      </c>
      <c r="K22" s="66">
        <v>17476.0</v>
      </c>
      <c r="L22" s="4"/>
      <c r="M22" s="4"/>
      <c r="N22" s="4"/>
      <c r="O22" s="4"/>
      <c r="P22" s="64"/>
      <c r="Q22" s="33" t="s">
        <v>7</v>
      </c>
      <c r="R22" s="65">
        <v>42.79894675932155</v>
      </c>
      <c r="S22" s="66">
        <v>3091.0</v>
      </c>
      <c r="T22" s="4"/>
      <c r="U22" s="4"/>
      <c r="V22" s="4"/>
      <c r="W22" s="4"/>
    </row>
    <row r="23">
      <c r="A23" s="11" t="s">
        <v>8</v>
      </c>
      <c r="B23" s="67">
        <v>240.14262731575582</v>
      </c>
      <c r="C23" s="13">
        <v>26800.0</v>
      </c>
      <c r="D23" s="4"/>
      <c r="E23" s="4"/>
      <c r="F23" s="4"/>
      <c r="G23" s="4"/>
      <c r="H23" s="64"/>
      <c r="I23" s="35" t="s">
        <v>8</v>
      </c>
      <c r="J23" s="67">
        <v>242.11204861135047</v>
      </c>
      <c r="K23" s="13">
        <v>27618.0</v>
      </c>
      <c r="L23" s="4"/>
      <c r="M23" s="4"/>
      <c r="N23" s="4"/>
      <c r="O23" s="4"/>
      <c r="P23" s="64"/>
      <c r="Q23" s="56" t="s">
        <v>8</v>
      </c>
      <c r="R23" s="67">
        <v>45.61672453683423</v>
      </c>
      <c r="S23" s="13">
        <v>5192.0</v>
      </c>
      <c r="T23" s="4"/>
      <c r="U23" s="4"/>
      <c r="V23" s="4"/>
      <c r="W23" s="4"/>
    </row>
    <row r="24">
      <c r="A24" s="14" t="s">
        <v>9</v>
      </c>
      <c r="B24" s="15">
        <v>499.7870949081771</v>
      </c>
      <c r="C24" s="16">
        <v>44163.0</v>
      </c>
      <c r="D24" s="4"/>
      <c r="E24" s="4"/>
      <c r="F24" s="4"/>
      <c r="G24" s="4"/>
      <c r="H24" s="64"/>
      <c r="I24" s="48" t="s">
        <v>9</v>
      </c>
      <c r="J24" s="15">
        <v>486.2254745373866</v>
      </c>
      <c r="K24" s="16">
        <v>45094.0</v>
      </c>
      <c r="L24" s="4"/>
      <c r="M24" s="4"/>
      <c r="N24" s="4"/>
      <c r="O24" s="4"/>
      <c r="P24" s="64"/>
      <c r="Q24" s="36" t="s">
        <v>9</v>
      </c>
      <c r="R24" s="15">
        <v>88.41567129615578</v>
      </c>
      <c r="S24" s="16">
        <v>8283.0</v>
      </c>
      <c r="T24" s="4"/>
      <c r="U24" s="4"/>
      <c r="V24" s="4"/>
      <c r="W24" s="4"/>
    </row>
  </sheetData>
  <mergeCells count="24">
    <mergeCell ref="Q2:S2"/>
    <mergeCell ref="U2:W2"/>
    <mergeCell ref="A1:G1"/>
    <mergeCell ref="I1:O1"/>
    <mergeCell ref="Q1:W1"/>
    <mergeCell ref="A2:C2"/>
    <mergeCell ref="E2:G2"/>
    <mergeCell ref="I2:K2"/>
    <mergeCell ref="M2:O2"/>
    <mergeCell ref="E14:G14"/>
    <mergeCell ref="I14:K14"/>
    <mergeCell ref="A20:C20"/>
    <mergeCell ref="I20:K20"/>
    <mergeCell ref="M14:O14"/>
    <mergeCell ref="Q14:S14"/>
    <mergeCell ref="Q20:S20"/>
    <mergeCell ref="A8:C8"/>
    <mergeCell ref="E8:G8"/>
    <mergeCell ref="I8:K8"/>
    <mergeCell ref="M8:O8"/>
    <mergeCell ref="Q8:S8"/>
    <mergeCell ref="U8:W8"/>
    <mergeCell ref="A14:C14"/>
    <mergeCell ref="U14:W1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4" width="13.38"/>
    <col customWidth="1" min="5" max="6" width="13.5"/>
    <col customWidth="1" min="7" max="7" width="3.5"/>
    <col customWidth="1" min="9" max="9" width="13.38"/>
    <col customWidth="1" min="13" max="13" width="13.63"/>
  </cols>
  <sheetData>
    <row r="1">
      <c r="A1" s="69" t="s">
        <v>24</v>
      </c>
      <c r="B1" s="70"/>
      <c r="C1" s="70"/>
      <c r="D1" s="70"/>
      <c r="E1" s="70"/>
      <c r="F1" s="71"/>
      <c r="H1" s="69" t="s">
        <v>25</v>
      </c>
      <c r="I1" s="70"/>
      <c r="J1" s="70"/>
      <c r="K1" s="70"/>
      <c r="L1" s="70"/>
      <c r="M1" s="71"/>
    </row>
    <row r="2">
      <c r="A2" s="72" t="s">
        <v>1</v>
      </c>
      <c r="B2" s="6" t="s">
        <v>3</v>
      </c>
      <c r="C2" s="6" t="s">
        <v>4</v>
      </c>
      <c r="D2" s="6" t="s">
        <v>5</v>
      </c>
      <c r="E2" s="6" t="s">
        <v>6</v>
      </c>
      <c r="F2" s="73"/>
      <c r="H2" s="74" t="s">
        <v>1</v>
      </c>
      <c r="I2" s="31" t="s">
        <v>3</v>
      </c>
      <c r="J2" s="31" t="s">
        <v>4</v>
      </c>
      <c r="K2" s="31" t="s">
        <v>5</v>
      </c>
      <c r="L2" s="31" t="s">
        <v>6</v>
      </c>
      <c r="M2" s="73"/>
    </row>
    <row r="3">
      <c r="A3" s="75" t="s">
        <v>7</v>
      </c>
      <c r="B3" s="65">
        <v>2064.2633333324993</v>
      </c>
      <c r="C3" s="76">
        <v>1.0407060185170849</v>
      </c>
      <c r="D3" s="76">
        <v>-2.546296309446916E-4</v>
      </c>
      <c r="E3" s="77">
        <v>123052.0</v>
      </c>
      <c r="F3" s="73"/>
      <c r="H3" s="78" t="s">
        <v>7</v>
      </c>
      <c r="I3" s="65">
        <v>1904.5151157414002</v>
      </c>
      <c r="J3" s="76">
        <v>1.8888425925906631</v>
      </c>
      <c r="K3" s="76">
        <v>-0.003275462964666076</v>
      </c>
      <c r="L3" s="77">
        <v>121874.0</v>
      </c>
      <c r="M3" s="73"/>
    </row>
    <row r="4">
      <c r="A4" s="79" t="s">
        <v>8</v>
      </c>
      <c r="B4" s="67">
        <v>1363.0396990745285</v>
      </c>
      <c r="C4" s="12">
        <v>1.0037152777731535</v>
      </c>
      <c r="D4" s="12">
        <v>-5.7870369346346706E-5</v>
      </c>
      <c r="E4" s="43">
        <v>148448.0</v>
      </c>
      <c r="F4" s="73"/>
      <c r="H4" s="80" t="s">
        <v>8</v>
      </c>
      <c r="I4" s="67">
        <v>1364.458750000289</v>
      </c>
      <c r="J4" s="12">
        <v>0.9853703703702195</v>
      </c>
      <c r="K4" s="12">
        <v>-0.004479166665987577</v>
      </c>
      <c r="L4" s="43">
        <v>152306.0</v>
      </c>
      <c r="M4" s="73"/>
    </row>
    <row r="5">
      <c r="A5" s="81" t="s">
        <v>9</v>
      </c>
      <c r="B5" s="82">
        <v>3427.303032407028</v>
      </c>
      <c r="C5" s="82">
        <v>1.0407060185170849</v>
      </c>
      <c r="D5" s="82">
        <v>-2.546296309446916E-4</v>
      </c>
      <c r="E5" s="83">
        <v>271500.0</v>
      </c>
      <c r="F5" s="73"/>
      <c r="H5" s="84" t="s">
        <v>9</v>
      </c>
      <c r="I5" s="82">
        <v>3268.973865741689</v>
      </c>
      <c r="J5" s="82">
        <v>1.8888425925906631</v>
      </c>
      <c r="K5" s="82">
        <v>-0.004479166665987577</v>
      </c>
      <c r="L5" s="83">
        <v>274180.0</v>
      </c>
      <c r="M5" s="73"/>
    </row>
    <row r="6">
      <c r="A6" s="85"/>
      <c r="B6" s="4"/>
      <c r="C6" s="4"/>
      <c r="D6" s="4"/>
      <c r="E6" s="4"/>
      <c r="F6" s="73"/>
      <c r="H6" s="85"/>
      <c r="I6" s="4"/>
      <c r="J6" s="4"/>
      <c r="K6" s="4"/>
      <c r="L6" s="4"/>
      <c r="M6" s="73"/>
    </row>
    <row r="7">
      <c r="A7" s="72" t="s">
        <v>1</v>
      </c>
      <c r="B7" s="22" t="s">
        <v>17</v>
      </c>
      <c r="C7" s="6" t="s">
        <v>3</v>
      </c>
      <c r="D7" s="6" t="s">
        <v>4</v>
      </c>
      <c r="E7" s="6" t="s">
        <v>5</v>
      </c>
      <c r="F7" s="86" t="s">
        <v>6</v>
      </c>
      <c r="H7" s="74" t="s">
        <v>1</v>
      </c>
      <c r="I7" s="30" t="s">
        <v>17</v>
      </c>
      <c r="J7" s="31" t="s">
        <v>3</v>
      </c>
      <c r="K7" s="31" t="s">
        <v>4</v>
      </c>
      <c r="L7" s="31" t="s">
        <v>5</v>
      </c>
      <c r="M7" s="87" t="s">
        <v>6</v>
      </c>
    </row>
    <row r="8">
      <c r="A8" s="78" t="s">
        <v>7</v>
      </c>
      <c r="B8" s="34" t="s">
        <v>18</v>
      </c>
      <c r="C8" s="65">
        <v>1006.6840046291109</v>
      </c>
      <c r="D8" s="76">
        <v>1.0400578703702195</v>
      </c>
      <c r="E8" s="76">
        <v>1.1574069503694773E-5</v>
      </c>
      <c r="F8" s="88">
        <v>58218.0</v>
      </c>
      <c r="H8" s="78" t="s">
        <v>7</v>
      </c>
      <c r="I8" s="34" t="s">
        <v>18</v>
      </c>
      <c r="J8" s="65">
        <v>943.1306712967998</v>
      </c>
      <c r="K8" s="76">
        <v>0.9496412037042319</v>
      </c>
      <c r="L8" s="76">
        <v>-1.1574076779652387E-5</v>
      </c>
      <c r="M8" s="88">
        <v>58458.0</v>
      </c>
    </row>
    <row r="9">
      <c r="A9" s="75"/>
      <c r="B9" s="34" t="s">
        <v>19</v>
      </c>
      <c r="C9" s="89">
        <v>437.2078703699153</v>
      </c>
      <c r="D9" s="9">
        <v>1.0407060185170849</v>
      </c>
      <c r="E9" s="9">
        <v>2.314814628334716E-5</v>
      </c>
      <c r="F9" s="90">
        <v>12962.0</v>
      </c>
      <c r="H9" s="75"/>
      <c r="I9" s="34" t="s">
        <v>19</v>
      </c>
      <c r="J9" s="89">
        <v>363.6584374997983</v>
      </c>
      <c r="K9" s="9">
        <v>1.8888425925906631</v>
      </c>
      <c r="L9" s="9">
        <v>2.314814628334716E-5</v>
      </c>
      <c r="M9" s="90">
        <v>10767.0</v>
      </c>
    </row>
    <row r="10">
      <c r="A10" s="75"/>
      <c r="B10" s="34" t="s">
        <v>20</v>
      </c>
      <c r="C10" s="91">
        <v>620.3714583334731</v>
      </c>
      <c r="D10" s="92">
        <v>0.3157060185185401</v>
      </c>
      <c r="E10" s="92">
        <v>-2.546296309446916E-4</v>
      </c>
      <c r="F10" s="93">
        <v>51872.0</v>
      </c>
      <c r="H10" s="75"/>
      <c r="I10" s="34" t="s">
        <v>20</v>
      </c>
      <c r="J10" s="91">
        <v>597.7260069448021</v>
      </c>
      <c r="K10" s="92">
        <v>0.2085069444437977</v>
      </c>
      <c r="L10" s="92">
        <v>-0.003275462964666076</v>
      </c>
      <c r="M10" s="93">
        <v>52649.0</v>
      </c>
    </row>
    <row r="11">
      <c r="A11" s="78" t="s">
        <v>8</v>
      </c>
      <c r="B11" s="34" t="s">
        <v>18</v>
      </c>
      <c r="C11" s="89">
        <v>935.227349537512</v>
      </c>
      <c r="D11" s="9">
        <v>1.0037152777731535</v>
      </c>
      <c r="E11" s="9">
        <v>1.1574069503694773E-5</v>
      </c>
      <c r="F11" s="90">
        <v>95158.0</v>
      </c>
      <c r="H11" s="78" t="s">
        <v>8</v>
      </c>
      <c r="I11" s="34" t="s">
        <v>18</v>
      </c>
      <c r="J11" s="89">
        <v>935.1066319452511</v>
      </c>
      <c r="K11" s="9">
        <v>0.9853703703702195</v>
      </c>
      <c r="L11" s="9">
        <v>1.1574069503694773E-5</v>
      </c>
      <c r="M11" s="90">
        <v>98020.0</v>
      </c>
    </row>
    <row r="12">
      <c r="A12" s="79"/>
      <c r="B12" s="35" t="s">
        <v>20</v>
      </c>
      <c r="C12" s="91">
        <v>427.8123495370164</v>
      </c>
      <c r="D12" s="92">
        <v>0.31203703703795327</v>
      </c>
      <c r="E12" s="92">
        <v>-5.7870369346346706E-5</v>
      </c>
      <c r="F12" s="93">
        <v>53290.0</v>
      </c>
      <c r="H12" s="79"/>
      <c r="I12" s="35" t="s">
        <v>20</v>
      </c>
      <c r="J12" s="91">
        <v>429.35211805503786</v>
      </c>
      <c r="K12" s="92">
        <v>0.33333333333575865</v>
      </c>
      <c r="L12" s="92">
        <v>-0.004479166665987577</v>
      </c>
      <c r="M12" s="93">
        <v>54286.0</v>
      </c>
    </row>
    <row r="13">
      <c r="A13" s="94" t="s">
        <v>9</v>
      </c>
      <c r="B13" s="95"/>
      <c r="C13" s="96">
        <v>3427.303032407028</v>
      </c>
      <c r="D13" s="96">
        <v>1.0407060185170849</v>
      </c>
      <c r="E13" s="96">
        <v>-2.546296309446916E-4</v>
      </c>
      <c r="F13" s="97">
        <v>271500.0</v>
      </c>
      <c r="H13" s="98" t="s">
        <v>9</v>
      </c>
      <c r="I13" s="95"/>
      <c r="J13" s="96">
        <v>3268.973865741689</v>
      </c>
      <c r="K13" s="96">
        <v>1.8888425925906631</v>
      </c>
      <c r="L13" s="96">
        <v>-0.004479166665987577</v>
      </c>
      <c r="M13" s="97">
        <v>274180.0</v>
      </c>
    </row>
    <row r="15">
      <c r="H15" s="69" t="s">
        <v>26</v>
      </c>
      <c r="I15" s="70"/>
      <c r="J15" s="70"/>
      <c r="K15" s="70"/>
      <c r="L15" s="70"/>
      <c r="M15" s="71"/>
    </row>
    <row r="16">
      <c r="H16" s="74" t="s">
        <v>1</v>
      </c>
      <c r="I16" s="31" t="s">
        <v>3</v>
      </c>
      <c r="J16" s="31" t="s">
        <v>4</v>
      </c>
      <c r="K16" s="31" t="s">
        <v>5</v>
      </c>
      <c r="L16" s="31" t="s">
        <v>6</v>
      </c>
      <c r="M16" s="73"/>
    </row>
    <row r="17">
      <c r="H17" s="78" t="s">
        <v>7</v>
      </c>
      <c r="I17" s="65">
        <v>337.41089120412653</v>
      </c>
      <c r="J17" s="76">
        <v>3.366909722222772</v>
      </c>
      <c r="K17" s="76">
        <v>1.1574069503694773E-5</v>
      </c>
      <c r="L17" s="77">
        <v>20952.0</v>
      </c>
      <c r="M17" s="73"/>
    </row>
    <row r="18">
      <c r="H18" s="80" t="s">
        <v>8</v>
      </c>
      <c r="I18" s="67">
        <v>274.9501851844543</v>
      </c>
      <c r="J18" s="12">
        <v>0.7995717592566507</v>
      </c>
      <c r="K18" s="12">
        <v>2.314814628334716E-5</v>
      </c>
      <c r="L18" s="43">
        <v>29131.0</v>
      </c>
      <c r="M18" s="73"/>
    </row>
    <row r="19">
      <c r="H19" s="84" t="s">
        <v>9</v>
      </c>
      <c r="I19" s="82">
        <v>612.3610763885808</v>
      </c>
      <c r="J19" s="82">
        <v>3.366909722222772</v>
      </c>
      <c r="K19" s="82">
        <v>1.1574069503694773E-5</v>
      </c>
      <c r="L19" s="83">
        <v>50083.0</v>
      </c>
      <c r="M19" s="73"/>
    </row>
    <row r="20">
      <c r="H20" s="85"/>
      <c r="I20" s="4"/>
      <c r="J20" s="4"/>
      <c r="K20" s="4"/>
      <c r="L20" s="4"/>
      <c r="M20" s="73"/>
    </row>
    <row r="21">
      <c r="H21" s="74" t="s">
        <v>1</v>
      </c>
      <c r="I21" s="30" t="s">
        <v>17</v>
      </c>
      <c r="J21" s="31" t="s">
        <v>3</v>
      </c>
      <c r="K21" s="31" t="s">
        <v>4</v>
      </c>
      <c r="L21" s="31" t="s">
        <v>5</v>
      </c>
      <c r="M21" s="86" t="s">
        <v>6</v>
      </c>
    </row>
    <row r="22">
      <c r="H22" s="78" t="s">
        <v>7</v>
      </c>
      <c r="I22" s="34" t="s">
        <v>18</v>
      </c>
      <c r="J22" s="65">
        <v>158.69376157431543</v>
      </c>
      <c r="K22" s="76">
        <v>0.8738078703681822</v>
      </c>
      <c r="L22" s="76">
        <v>2.314814628334716E-5</v>
      </c>
      <c r="M22" s="88">
        <v>9642.0</v>
      </c>
    </row>
    <row r="23">
      <c r="H23" s="75"/>
      <c r="I23" s="34" t="s">
        <v>19</v>
      </c>
      <c r="J23" s="89">
        <v>68.83457175918738</v>
      </c>
      <c r="K23" s="9">
        <v>3.366909722222772</v>
      </c>
      <c r="L23" s="9">
        <v>2.314814628334716E-5</v>
      </c>
      <c r="M23" s="90">
        <v>1915.0</v>
      </c>
    </row>
    <row r="24">
      <c r="H24" s="75"/>
      <c r="I24" s="34" t="s">
        <v>20</v>
      </c>
      <c r="J24" s="91">
        <v>109.88255787062371</v>
      </c>
      <c r="K24" s="92">
        <v>0.2873842592598521</v>
      </c>
      <c r="L24" s="92">
        <v>1.1574069503694773E-5</v>
      </c>
      <c r="M24" s="93">
        <v>9395.0</v>
      </c>
    </row>
    <row r="25">
      <c r="H25" s="78" t="s">
        <v>8</v>
      </c>
      <c r="I25" s="34" t="s">
        <v>18</v>
      </c>
      <c r="J25" s="89">
        <v>189.59365740708745</v>
      </c>
      <c r="K25" s="9">
        <v>0.7995717592566507</v>
      </c>
      <c r="L25" s="9">
        <v>2.314814628334716E-5</v>
      </c>
      <c r="M25" s="90">
        <v>18885.0</v>
      </c>
    </row>
    <row r="26">
      <c r="H26" s="79"/>
      <c r="I26" s="35" t="s">
        <v>20</v>
      </c>
      <c r="J26" s="91">
        <v>85.35652777736686</v>
      </c>
      <c r="K26" s="92">
        <v>0.23259259259066312</v>
      </c>
      <c r="L26" s="92">
        <v>2.314814628334716E-5</v>
      </c>
      <c r="M26" s="93">
        <v>10246.0</v>
      </c>
    </row>
    <row r="27">
      <c r="H27" s="98" t="s">
        <v>9</v>
      </c>
      <c r="I27" s="95"/>
      <c r="J27" s="96">
        <v>612.3610763885808</v>
      </c>
      <c r="K27" s="96">
        <v>3.366909722222772</v>
      </c>
      <c r="L27" s="96">
        <v>1.1574069503694773E-5</v>
      </c>
      <c r="M27" s="97">
        <v>50083.0</v>
      </c>
    </row>
  </sheetData>
  <mergeCells count="3">
    <mergeCell ref="A1:F1"/>
    <mergeCell ref="H1:M1"/>
    <mergeCell ref="H15:M15"/>
  </mergeCells>
  <drawing r:id="rId1"/>
</worksheet>
</file>