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WO Bike Types" sheetId="1" r:id="rId4"/>
    <sheet state="visible" name="SUMMARY-W Bike Types" sheetId="2" r:id="rId5"/>
    <sheet state="visible" name="202209-divvy-tripdata-1-Day Mem" sheetId="3" r:id="rId6"/>
    <sheet state="visible" name="202209-divvy-tripdata-2-Day Mem" sheetId="4" r:id="rId7"/>
    <sheet state="visible" name="202209-divvy-tripdata-3-Day Mem" sheetId="5" r:id="rId8"/>
    <sheet state="visible" name="202209-divvy-tripdata-Day Membe" sheetId="6" r:id="rId9"/>
    <sheet state="visible" name="202209-divvy-tripdata-Overall" sheetId="7" r:id="rId10"/>
  </sheets>
  <definedNames/>
  <calcPr/>
</workbook>
</file>

<file path=xl/sharedStrings.xml><?xml version="1.0" encoding="utf-8"?>
<sst xmlns="http://schemas.openxmlformats.org/spreadsheetml/2006/main" count="672" uniqueCount="27">
  <si>
    <t>OVERALL (SUNDAY - SATURDAY)</t>
  </si>
  <si>
    <t>member_casual</t>
  </si>
  <si>
    <t>AVERAGE ride_length</t>
  </si>
  <si>
    <t>SUM ride_length</t>
  </si>
  <si>
    <t>MAX ride_length</t>
  </si>
  <si>
    <t>MIN ride_length</t>
  </si>
  <si>
    <t>Number of Rides</t>
  </si>
  <si>
    <t>casual</t>
  </si>
  <si>
    <t>member</t>
  </si>
  <si>
    <t>Grand Total</t>
  </si>
  <si>
    <t>SUNDAY</t>
  </si>
  <si>
    <t>TUESDAY</t>
  </si>
  <si>
    <t>THURSDAY</t>
  </si>
  <si>
    <t>MONDAY</t>
  </si>
  <si>
    <t>WEDNESDAY</t>
  </si>
  <si>
    <t>FRIDAY</t>
  </si>
  <si>
    <t>SATURDAY</t>
  </si>
  <si>
    <t>rideable_type</t>
  </si>
  <si>
    <t>classic_bike</t>
  </si>
  <si>
    <t>docked_bike</t>
  </si>
  <si>
    <t>electric_bike</t>
  </si>
  <si>
    <t>Analysis-202209-divvy-tripdata-1</t>
  </si>
  <si>
    <t>Analysis-202209-divvy-tripdata-2</t>
  </si>
  <si>
    <t>Analysis-202209-divvy-tripdata-3</t>
  </si>
  <si>
    <t>202209-divvy-tripdata -1</t>
  </si>
  <si>
    <t>202209-divvy-tripdata -2</t>
  </si>
  <si>
    <t>202209-divvy-tripdata 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</si>
</sst>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i/>
      <color theme="1"/>
      <name val="Arial"/>
    </font>
    <font/>
    <font>
      <color theme="1"/>
      <name val="Arial"/>
    </font>
    <font>
      <i/>
      <color theme="1"/>
      <name val="Arial"/>
    </font>
    <font>
      <color rgb="FFFFFFFF"/>
      <name val="Arial"/>
    </font>
    <font>
      <b/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4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ck">
        <color rgb="FF8093B3"/>
      </bottom>
    </border>
    <border>
      <bottom style="thick">
        <color rgb="FF8093B3"/>
      </bottom>
    </border>
    <border>
      <right style="thin">
        <color rgb="FF000000"/>
      </right>
      <bottom style="thick">
        <color rgb="FF8093B3"/>
      </bottom>
    </border>
    <border>
      <left style="thin">
        <color rgb="FF000000"/>
      </left>
      <right style="thin">
        <color rgb="FFFFFFFF"/>
      </right>
    </border>
    <border>
      <right style="thin">
        <color rgb="FF000000"/>
      </right>
    </border>
    <border>
      <left style="thin">
        <color rgb="FF000000"/>
      </left>
      <right style="thin">
        <color rgb="FFFFFFFF"/>
      </righ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FFFFFF"/>
      </right>
    </border>
    <border>
      <right style="thin">
        <color rgb="FFFFFFFF"/>
      </right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top style="thick">
        <color rgb="FF8093B3"/>
      </top>
    </border>
    <border>
      <right style="thin">
        <color rgb="FF000000"/>
      </right>
      <top style="thick">
        <color rgb="FF8093B3"/>
      </top>
    </border>
    <border>
      <left style="thin">
        <color rgb="FFFFFFFF"/>
      </left>
    </border>
    <border>
      <left style="thin">
        <color rgb="FFFFFFFF"/>
      </left>
      <bottom style="double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8093B3"/>
      </bottom>
    </border>
    <border>
      <right style="thick">
        <color rgb="FF000000"/>
      </right>
    </border>
    <border>
      <left style="thick">
        <color rgb="FF000000"/>
      </left>
      <right style="thin">
        <color rgb="FFFFFFFF"/>
      </right>
    </border>
    <border>
      <top style="thick">
        <color rgb="FF8093B3"/>
      </top>
    </border>
    <border>
      <left style="thick">
        <color rgb="FF000000"/>
      </left>
      <right style="thin">
        <color rgb="FFFFFFFF"/>
      </right>
      <bottom style="double">
        <color rgb="FF000000"/>
      </bottom>
    </border>
    <border>
      <left style="thick">
        <color rgb="FF000000"/>
      </left>
    </border>
    <border>
      <right style="thick">
        <color rgb="FF000000"/>
      </right>
      <bottom style="thick">
        <color rgb="FF8093B3"/>
      </bottom>
    </border>
    <border>
      <right style="thick">
        <color rgb="FF000000"/>
      </right>
      <top style="thick">
        <color rgb="FF8093B3"/>
      </top>
    </border>
    <border>
      <right style="thick">
        <color rgb="FF000000"/>
      </right>
      <bottom style="double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2" fontId="4" numFmtId="0" xfId="0" applyAlignment="1" applyBorder="1" applyFill="1" applyFont="1">
      <alignment vertical="bottom"/>
    </xf>
    <xf borderId="5" fillId="3" fontId="5" numFmtId="0" xfId="0" applyAlignment="1" applyBorder="1" applyFill="1" applyFont="1">
      <alignment vertical="bottom"/>
    </xf>
    <xf borderId="6" fillId="3" fontId="5" numFmtId="0" xfId="0" applyAlignment="1" applyBorder="1" applyFont="1">
      <alignment vertical="bottom"/>
    </xf>
    <xf borderId="7" fillId="4" fontId="3" numFmtId="0" xfId="0" applyAlignment="1" applyBorder="1" applyFill="1" applyFont="1">
      <alignment vertical="bottom"/>
    </xf>
    <xf borderId="0" fillId="5" fontId="3" numFmtId="46" xfId="0" applyAlignment="1" applyFill="1" applyFont="1" applyNumberFormat="1">
      <alignment horizontal="center" vertical="bottom"/>
    </xf>
    <xf borderId="8" fillId="5" fontId="3" numFmtId="3" xfId="0" applyAlignment="1" applyBorder="1" applyFont="1" applyNumberFormat="1">
      <alignment horizontal="center" vertical="bottom"/>
    </xf>
    <xf borderId="9" fillId="4" fontId="3" numFmtId="0" xfId="0" applyAlignment="1" applyBorder="1" applyFont="1">
      <alignment vertical="bottom"/>
    </xf>
    <xf borderId="10" fillId="5" fontId="3" numFmtId="46" xfId="0" applyAlignment="1" applyBorder="1" applyFont="1" applyNumberFormat="1">
      <alignment horizontal="center" vertical="bottom"/>
    </xf>
    <xf borderId="11" fillId="5" fontId="3" numFmtId="3" xfId="0" applyAlignment="1" applyBorder="1" applyFont="1" applyNumberFormat="1">
      <alignment horizontal="center" vertical="bottom"/>
    </xf>
    <xf borderId="12" fillId="2" fontId="6" numFmtId="0" xfId="0" applyAlignment="1" applyBorder="1" applyFont="1">
      <alignment vertical="bottom"/>
    </xf>
    <xf borderId="13" fillId="2" fontId="6" numFmtId="46" xfId="0" applyAlignment="1" applyBorder="1" applyFont="1" applyNumberFormat="1">
      <alignment horizontal="center" vertical="bottom"/>
    </xf>
    <xf borderId="14" fillId="2" fontId="6" numFmtId="3" xfId="0" applyAlignment="1" applyBorder="1" applyFont="1" applyNumberFormat="1">
      <alignment horizontal="center" vertical="bottom"/>
    </xf>
    <xf borderId="13" fillId="0" fontId="3" numFmtId="0" xfId="0" applyAlignment="1" applyBorder="1" applyFont="1">
      <alignment vertical="bottom"/>
    </xf>
    <xf borderId="15" fillId="0" fontId="6" numFmtId="0" xfId="0" applyAlignment="1" applyBorder="1" applyFont="1">
      <alignment horizontal="center" vertical="bottom"/>
    </xf>
    <xf borderId="8" fillId="0" fontId="2" numFmtId="0" xfId="0" applyBorder="1" applyFont="1"/>
    <xf borderId="8" fillId="0" fontId="3" numFmtId="0" xfId="0" applyAlignment="1" applyBorder="1" applyFont="1">
      <alignment vertical="bottom"/>
    </xf>
    <xf borderId="0" fillId="0" fontId="6" numFmtId="0" xfId="0" applyAlignment="1" applyFont="1">
      <alignment horizontal="center" vertical="bottom"/>
    </xf>
    <xf borderId="5" fillId="2" fontId="4" numFmtId="0" xfId="0" applyAlignment="1" applyBorder="1" applyFont="1">
      <alignment vertical="bottom"/>
    </xf>
    <xf borderId="16" fillId="4" fontId="3" numFmtId="0" xfId="0" applyAlignment="1" applyBorder="1" applyFont="1">
      <alignment vertical="bottom"/>
    </xf>
    <xf borderId="17" fillId="4" fontId="3" numFmtId="0" xfId="0" applyAlignment="1" applyBorder="1" applyFont="1">
      <alignment vertical="bottom"/>
    </xf>
    <xf borderId="13" fillId="2" fontId="6" numFmtId="0" xfId="0" applyAlignment="1" applyBorder="1" applyFont="1">
      <alignment vertical="bottom"/>
    </xf>
    <xf borderId="0" fillId="5" fontId="3" numFmtId="46" xfId="0" applyAlignment="1" applyFont="1" applyNumberFormat="1">
      <alignment horizontal="center" readingOrder="0" vertical="bottom"/>
    </xf>
    <xf borderId="0" fillId="0" fontId="3" numFmtId="3" xfId="0" applyAlignment="1" applyFont="1" applyNumberFormat="1">
      <alignment vertical="bottom"/>
    </xf>
    <xf borderId="8" fillId="5" fontId="3" numFmtId="3" xfId="0" applyAlignment="1" applyBorder="1" applyFont="1" applyNumberFormat="1">
      <alignment horizontal="center" readingOrder="0" vertical="bottom"/>
    </xf>
    <xf borderId="4" fillId="2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center" vertical="bottom"/>
    </xf>
    <xf borderId="5" fillId="3" fontId="5" numFmtId="0" xfId="0" applyAlignment="1" applyBorder="1" applyFont="1">
      <alignment horizontal="center" vertical="bottom"/>
    </xf>
    <xf borderId="6" fillId="3" fontId="5" numFmtId="0" xfId="0" applyAlignment="1" applyBorder="1" applyFont="1">
      <alignment horizontal="center" vertical="bottom"/>
    </xf>
    <xf borderId="7" fillId="4" fontId="3" numFmtId="0" xfId="0" applyAlignment="1" applyBorder="1" applyFont="1">
      <alignment horizontal="center" vertical="bottom"/>
    </xf>
    <xf borderId="16" fillId="4" fontId="3" numFmtId="0" xfId="0" applyAlignment="1" applyBorder="1" applyFont="1">
      <alignment horizontal="center" vertical="bottom"/>
    </xf>
    <xf borderId="17" fillId="4" fontId="3" numFmtId="0" xfId="0" applyAlignment="1" applyBorder="1" applyFont="1">
      <alignment horizontal="center" vertical="bottom"/>
    </xf>
    <xf borderId="12" fillId="2" fontId="6" numFmtId="0" xfId="0" applyAlignment="1" applyBorder="1" applyFont="1">
      <alignment horizontal="center" vertical="bottom"/>
    </xf>
    <xf borderId="13" fillId="2" fontId="3" numFmtId="0" xfId="0" applyAlignment="1" applyBorder="1" applyFont="1">
      <alignment vertical="bottom"/>
    </xf>
    <xf borderId="18" fillId="0" fontId="6" numFmtId="0" xfId="0" applyAlignment="1" applyBorder="1" applyFont="1">
      <alignment horizontal="center" vertical="bottom"/>
    </xf>
    <xf borderId="19" fillId="0" fontId="2" numFmtId="0" xfId="0" applyBorder="1" applyFont="1"/>
    <xf borderId="20" fillId="0" fontId="2" numFmtId="0" xfId="0" applyBorder="1" applyFont="1"/>
    <xf borderId="0" fillId="5" fontId="3" numFmtId="3" xfId="0" applyAlignment="1" applyFont="1" applyNumberFormat="1">
      <alignment horizontal="center" vertical="bottom"/>
    </xf>
    <xf borderId="8" fillId="5" fontId="3" numFmtId="46" xfId="0" applyAlignment="1" applyBorder="1" applyFont="1" applyNumberFormat="1">
      <alignment horizontal="center" vertical="bottom"/>
    </xf>
    <xf borderId="10" fillId="5" fontId="3" numFmtId="3" xfId="0" applyAlignment="1" applyBorder="1" applyFont="1" applyNumberFormat="1">
      <alignment horizontal="center" vertical="bottom"/>
    </xf>
    <xf borderId="11" fillId="5" fontId="3" numFmtId="46" xfId="0" applyAlignment="1" applyBorder="1" applyFont="1" applyNumberFormat="1">
      <alignment horizontal="center" vertical="bottom"/>
    </xf>
    <xf borderId="10" fillId="5" fontId="3" numFmtId="3" xfId="0" applyAlignment="1" applyBorder="1" applyFont="1" applyNumberFormat="1">
      <alignment horizontal="center" readingOrder="0" vertical="bottom"/>
    </xf>
    <xf borderId="13" fillId="2" fontId="6" numFmtId="3" xfId="0" applyAlignment="1" applyBorder="1" applyFont="1" applyNumberFormat="1">
      <alignment horizontal="center" vertical="bottom"/>
    </xf>
    <xf borderId="14" fillId="2" fontId="6" numFmtId="46" xfId="0" applyAlignment="1" applyBorder="1" applyFont="1" applyNumberFormat="1">
      <alignment horizontal="center" vertical="bottom"/>
    </xf>
    <xf borderId="13" fillId="2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center" vertical="bottom"/>
    </xf>
    <xf borderId="21" fillId="5" fontId="3" numFmtId="3" xfId="0" applyAlignment="1" applyBorder="1" applyFont="1" applyNumberFormat="1">
      <alignment horizontal="center" vertical="bottom"/>
    </xf>
    <xf borderId="22" fillId="5" fontId="3" numFmtId="46" xfId="0" applyAlignment="1" applyBorder="1" applyFont="1" applyNumberFormat="1">
      <alignment horizontal="center" vertical="bottom"/>
    </xf>
    <xf borderId="8" fillId="0" fontId="3" numFmtId="3" xfId="0" applyAlignment="1" applyBorder="1" applyFont="1" applyNumberFormat="1">
      <alignment horizontal="center" vertical="bottom"/>
    </xf>
    <xf borderId="23" fillId="5" fontId="3" numFmtId="3" xfId="0" applyAlignment="1" applyBorder="1" applyFont="1" applyNumberFormat="1">
      <alignment horizontal="center" vertical="bottom"/>
    </xf>
    <xf borderId="9" fillId="4" fontId="3" numFmtId="0" xfId="0" applyAlignment="1" applyBorder="1" applyFont="1">
      <alignment horizontal="center" vertical="bottom"/>
    </xf>
    <xf borderId="24" fillId="5" fontId="3" numFmtId="3" xfId="0" applyAlignment="1" applyBorder="1" applyFont="1" applyNumberFormat="1">
      <alignment horizontal="center" vertical="bottom"/>
    </xf>
    <xf borderId="13" fillId="2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3" fillId="0" fontId="3" numFmtId="3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3" xfId="0" applyAlignment="1" applyFont="1" applyNumberFormat="1">
      <alignment horizontal="center" vertical="bottom"/>
    </xf>
    <xf borderId="23" fillId="5" fontId="3" numFmtId="3" xfId="0" applyAlignment="1" applyBorder="1" applyFont="1" applyNumberFormat="1">
      <alignment horizontal="center" readingOrder="0" vertical="bottom"/>
    </xf>
    <xf borderId="8" fillId="5" fontId="3" numFmtId="46" xfId="0" applyAlignment="1" applyBorder="1" applyFont="1" applyNumberFormat="1">
      <alignment horizontal="center" readingOrder="0" vertical="bottom"/>
    </xf>
    <xf borderId="25" fillId="2" fontId="6" numFmtId="3" xfId="0" applyAlignment="1" applyBorder="1" applyFont="1" applyNumberFormat="1">
      <alignment horizontal="center" vertical="bottom"/>
    </xf>
    <xf borderId="26" fillId="2" fontId="6" numFmtId="46" xfId="0" applyAlignment="1" applyBorder="1" applyFont="1" applyNumberFormat="1">
      <alignment horizontal="center" vertical="bottom"/>
    </xf>
    <xf borderId="0" fillId="0" fontId="6" numFmtId="0" xfId="0" applyAlignment="1" applyFont="1">
      <alignment horizontal="center" readingOrder="0" vertical="bottom"/>
    </xf>
    <xf borderId="27" fillId="6" fontId="7" numFmtId="0" xfId="0" applyBorder="1" applyFill="1" applyFont="1"/>
    <xf borderId="21" fillId="5" fontId="3" numFmtId="46" xfId="0" applyAlignment="1" applyBorder="1" applyFont="1" applyNumberFormat="1">
      <alignment horizontal="center" vertical="bottom"/>
    </xf>
    <xf borderId="22" fillId="5" fontId="3" numFmtId="3" xfId="0" applyAlignment="1" applyBorder="1" applyFont="1" applyNumberFormat="1">
      <alignment horizontal="center" vertical="bottom"/>
    </xf>
    <xf borderId="24" fillId="5" fontId="3" numFmtId="46" xfId="0" applyAlignment="1" applyBorder="1" applyFont="1" applyNumberFormat="1">
      <alignment horizontal="center" vertical="bottom"/>
    </xf>
    <xf borderId="13" fillId="0" fontId="3" numFmtId="3" xfId="0" applyAlignment="1" applyBorder="1" applyFont="1" applyNumberFormat="1">
      <alignment vertical="bottom"/>
    </xf>
    <xf borderId="28" fillId="0" fontId="6" numFmtId="0" xfId="0" applyAlignment="1" applyBorder="1" applyFont="1">
      <alignment horizontal="center" readingOrder="0" vertical="bottom"/>
    </xf>
    <xf borderId="29" fillId="0" fontId="2" numFmtId="0" xfId="0" applyBorder="1" applyFont="1"/>
    <xf borderId="30" fillId="0" fontId="2" numFmtId="0" xfId="0" applyBorder="1" applyFont="1"/>
    <xf borderId="31" fillId="2" fontId="4" numFmtId="0" xfId="0" applyAlignment="1" applyBorder="1" applyFont="1">
      <alignment vertical="bottom"/>
    </xf>
    <xf borderId="32" fillId="0" fontId="3" numFmtId="0" xfId="0" applyAlignment="1" applyBorder="1" applyFont="1">
      <alignment vertical="bottom"/>
    </xf>
    <xf borderId="31" fillId="2" fontId="4" numFmtId="0" xfId="0" applyAlignment="1" applyBorder="1" applyFont="1">
      <alignment horizontal="center" vertical="bottom"/>
    </xf>
    <xf borderId="33" fillId="4" fontId="3" numFmtId="0" xfId="0" applyAlignment="1" applyBorder="1" applyFont="1">
      <alignment vertical="bottom"/>
    </xf>
    <xf borderId="34" fillId="5" fontId="3" numFmtId="46" xfId="0" applyAlignment="1" applyBorder="1" applyFont="1" applyNumberFormat="1">
      <alignment horizontal="center" vertical="bottom"/>
    </xf>
    <xf borderId="34" fillId="5" fontId="3" numFmtId="3" xfId="0" applyAlignment="1" applyBorder="1" applyFont="1" applyNumberFormat="1">
      <alignment horizontal="center" vertical="bottom"/>
    </xf>
    <xf borderId="33" fillId="4" fontId="3" numFmtId="0" xfId="0" applyAlignment="1" applyBorder="1" applyFont="1">
      <alignment horizontal="center" vertical="bottom"/>
    </xf>
    <xf borderId="35" fillId="4" fontId="3" numFmtId="0" xfId="0" applyAlignment="1" applyBorder="1" applyFont="1">
      <alignment vertical="bottom"/>
    </xf>
    <xf borderId="35" fillId="4" fontId="3" numFmtId="0" xfId="0" applyAlignment="1" applyBorder="1" applyFont="1">
      <alignment horizontal="center" vertical="bottom"/>
    </xf>
    <xf borderId="36" fillId="2" fontId="6" numFmtId="0" xfId="0" applyAlignment="1" applyBorder="1" applyFont="1">
      <alignment vertical="bottom"/>
    </xf>
    <xf borderId="0" fillId="2" fontId="6" numFmtId="46" xfId="0" applyAlignment="1" applyFont="1" applyNumberFormat="1">
      <alignment horizontal="center" vertical="bottom"/>
    </xf>
    <xf borderId="0" fillId="2" fontId="6" numFmtId="3" xfId="0" applyAlignment="1" applyFont="1" applyNumberFormat="1">
      <alignment horizontal="center" vertical="bottom"/>
    </xf>
    <xf borderId="36" fillId="2" fontId="6" numFmtId="0" xfId="0" applyAlignment="1" applyBorder="1" applyFont="1">
      <alignment horizontal="center" vertical="bottom"/>
    </xf>
    <xf borderId="36" fillId="0" fontId="3" numFmtId="0" xfId="0" applyAlignment="1" applyBorder="1" applyFont="1">
      <alignment vertical="bottom"/>
    </xf>
    <xf borderId="37" fillId="3" fontId="5" numFmtId="0" xfId="0" applyAlignment="1" applyBorder="1" applyFont="1">
      <alignment vertical="bottom"/>
    </xf>
    <xf borderId="37" fillId="3" fontId="5" numFmtId="0" xfId="0" applyAlignment="1" applyBorder="1" applyFont="1">
      <alignment horizontal="center" vertical="bottom"/>
    </xf>
    <xf borderId="38" fillId="5" fontId="3" numFmtId="3" xfId="0" applyAlignment="1" applyBorder="1" applyFont="1" applyNumberFormat="1">
      <alignment horizontal="center" vertical="bottom"/>
    </xf>
    <xf borderId="23" fillId="5" fontId="3" numFmtId="46" xfId="0" applyAlignment="1" applyBorder="1" applyFont="1" applyNumberFormat="1">
      <alignment horizontal="center" vertical="bottom"/>
    </xf>
    <xf borderId="32" fillId="5" fontId="3" numFmtId="3" xfId="0" applyAlignment="1" applyBorder="1" applyFont="1" applyNumberFormat="1">
      <alignment horizontal="center" vertical="bottom"/>
    </xf>
    <xf borderId="39" fillId="5" fontId="3" numFmtId="3" xfId="0" applyAlignment="1" applyBorder="1" applyFont="1" applyNumberFormat="1">
      <alignment horizontal="center" vertical="bottom"/>
    </xf>
    <xf borderId="40" fillId="2" fontId="6" numFmtId="0" xfId="0" applyAlignment="1" applyBorder="1" applyFont="1">
      <alignment vertical="bottom"/>
    </xf>
    <xf borderId="41" fillId="2" fontId="3" numFmtId="0" xfId="0" applyAlignment="1" applyBorder="1" applyFont="1">
      <alignment vertical="bottom"/>
    </xf>
    <xf borderId="41" fillId="2" fontId="6" numFmtId="46" xfId="0" applyAlignment="1" applyBorder="1" applyFont="1" applyNumberFormat="1">
      <alignment horizontal="center" vertical="bottom"/>
    </xf>
    <xf borderId="42" fillId="2" fontId="6" numFmtId="3" xfId="0" applyAlignment="1" applyBorder="1" applyFont="1" applyNumberFormat="1">
      <alignment horizontal="center" vertical="bottom"/>
    </xf>
    <xf borderId="40" fillId="2" fontId="6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38"/>
    <col customWidth="1" min="4" max="4" width="13.5"/>
    <col customWidth="1" min="6" max="6" width="13.5"/>
    <col customWidth="1" min="7" max="7" width="17.63"/>
    <col customWidth="1" min="8" max="8" width="13.38"/>
    <col customWidth="1" min="9" max="9" width="13.5"/>
    <col customWidth="1" min="12" max="12" width="17.63"/>
    <col customWidth="1" min="13" max="13" width="13.38"/>
    <col customWidth="1" min="14" max="14" width="13.5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4"/>
      <c r="H2" s="4"/>
      <c r="I2" s="4"/>
      <c r="J2" s="4"/>
      <c r="K2" s="4"/>
      <c r="L2" s="4"/>
      <c r="M2" s="4"/>
      <c r="N2" s="4"/>
    </row>
    <row r="3">
      <c r="A3" s="8" t="s">
        <v>7</v>
      </c>
      <c r="B3" s="9">
        <f t="shared" ref="B3:B5" si="1">C3/F3</f>
        <v>0.01515768996</v>
      </c>
      <c r="C3" s="9">
        <f>'202209-divvy-tripdata-Overall'!B3+'202209-divvy-tripdata-Overall'!I3+'202209-divvy-tripdata-Overall'!I17</f>
        <v>3295.418218</v>
      </c>
      <c r="D3" s="9">
        <f>'202209-divvy-tripdata-Overall'!C3</f>
        <v>1.037777778</v>
      </c>
      <c r="E3" s="9">
        <f>'202209-divvy-tripdata-Overall'!K3</f>
        <v>-0.001736111109</v>
      </c>
      <c r="F3" s="10">
        <f>'202209-divvy-tripdata-Overall'!E3+'202209-divvy-tripdata-Overall'!L3+'202209-divvy-tripdata-Overall'!L17</f>
        <v>217409</v>
      </c>
      <c r="G3" s="4"/>
      <c r="H3" s="4"/>
      <c r="I3" s="4"/>
      <c r="J3" s="4"/>
      <c r="K3" s="4"/>
      <c r="L3" s="4"/>
      <c r="M3" s="4"/>
      <c r="N3" s="4"/>
    </row>
    <row r="4">
      <c r="A4" s="11" t="s">
        <v>8</v>
      </c>
      <c r="B4" s="12">
        <f t="shared" si="1"/>
        <v>0.008758165985</v>
      </c>
      <c r="C4" s="12">
        <f>'202209-divvy-tripdata-Overall'!B4+'202209-divvy-tripdata-Overall'!I4+'202209-divvy-tripdata-Overall'!I18</f>
        <v>2711.18662</v>
      </c>
      <c r="D4" s="12">
        <f>'202209-divvy-tripdata-Overall'!C4</f>
        <v>1.021724537</v>
      </c>
      <c r="E4" s="12">
        <f>'202209-divvy-tripdata-Overall'!D4</f>
        <v>-0.0002662037077</v>
      </c>
      <c r="F4" s="13">
        <f>'202209-divvy-tripdata-Overall'!E4+'202209-divvy-tripdata-Overall'!L4+'202209-divvy-tripdata-Overall'!L18</f>
        <v>309561</v>
      </c>
      <c r="G4" s="4"/>
      <c r="H4" s="4"/>
      <c r="I4" s="4"/>
      <c r="J4" s="4"/>
      <c r="K4" s="4"/>
      <c r="L4" s="4"/>
      <c r="M4" s="4"/>
      <c r="N4" s="4"/>
    </row>
    <row r="5">
      <c r="A5" s="14" t="s">
        <v>9</v>
      </c>
      <c r="B5" s="15">
        <f t="shared" si="1"/>
        <v>0.011398381</v>
      </c>
      <c r="C5" s="15">
        <f>SUM(C3:C4)</f>
        <v>6006.604838</v>
      </c>
      <c r="D5" s="15">
        <f>MAX(D3:D4)</f>
        <v>1.037777778</v>
      </c>
      <c r="E5" s="15">
        <f>MIN(E3:E4)</f>
        <v>-0.001736111109</v>
      </c>
      <c r="F5" s="16">
        <f>SUM(F3:F4)</f>
        <v>526970</v>
      </c>
      <c r="G5" s="4"/>
      <c r="H5" s="4"/>
      <c r="I5" s="4"/>
      <c r="J5" s="4"/>
      <c r="K5" s="4"/>
      <c r="L5" s="4"/>
      <c r="M5" s="4"/>
      <c r="N5" s="4"/>
    </row>
    <row r="6">
      <c r="A6" s="17"/>
      <c r="B6" s="17"/>
      <c r="C6" s="17"/>
      <c r="D6" s="17"/>
      <c r="E6" s="4"/>
      <c r="F6" s="17"/>
      <c r="G6" s="17"/>
      <c r="H6" s="17"/>
      <c r="I6" s="17"/>
      <c r="J6" s="4"/>
      <c r="K6" s="17"/>
      <c r="L6" s="17"/>
      <c r="M6" s="17"/>
      <c r="N6" s="17"/>
    </row>
    <row r="7">
      <c r="A7" s="18" t="s">
        <v>10</v>
      </c>
      <c r="D7" s="19"/>
      <c r="E7" s="20"/>
      <c r="F7" s="21" t="s">
        <v>11</v>
      </c>
      <c r="I7" s="19"/>
      <c r="J7" s="20"/>
      <c r="K7" s="21" t="s">
        <v>12</v>
      </c>
      <c r="N7" s="19"/>
    </row>
    <row r="8">
      <c r="A8" s="5" t="s">
        <v>1</v>
      </c>
      <c r="B8" s="6" t="s">
        <v>2</v>
      </c>
      <c r="C8" s="6" t="s">
        <v>3</v>
      </c>
      <c r="D8" s="7" t="s">
        <v>6</v>
      </c>
      <c r="E8" s="20"/>
      <c r="F8" s="22" t="s">
        <v>1</v>
      </c>
      <c r="G8" s="6" t="s">
        <v>2</v>
      </c>
      <c r="H8" s="6" t="s">
        <v>3</v>
      </c>
      <c r="I8" s="7" t="s">
        <v>6</v>
      </c>
      <c r="J8" s="20"/>
      <c r="K8" s="22" t="s">
        <v>1</v>
      </c>
      <c r="L8" s="6" t="s">
        <v>2</v>
      </c>
      <c r="M8" s="6" t="s">
        <v>3</v>
      </c>
      <c r="N8" s="7" t="s">
        <v>6</v>
      </c>
    </row>
    <row r="9">
      <c r="A9" s="8" t="s">
        <v>7</v>
      </c>
      <c r="B9" s="9">
        <f t="shared" ref="B9:B11" si="2">C9/D9</f>
        <v>0.01674405784</v>
      </c>
      <c r="C9" s="9">
        <f>'202209-divvy-tripdata-Day Membe'!B4+'202209-divvy-tripdata-Day Membe'!J4+'202209-divvy-tripdata-Day Membe'!R4</f>
        <v>452.2570023</v>
      </c>
      <c r="D9" s="10">
        <f>'202209-divvy-tripdata-Day Membe'!C4+'202209-divvy-tripdata-Day Membe'!K4+'202209-divvy-tripdata-Day Membe'!S4</f>
        <v>27010</v>
      </c>
      <c r="E9" s="20"/>
      <c r="F9" s="23" t="s">
        <v>7</v>
      </c>
      <c r="G9" s="9">
        <f t="shared" ref="G9:G11" si="3">H9/I9</f>
        <v>0.01311247897</v>
      </c>
      <c r="H9" s="9">
        <f>'202209-divvy-tripdata-Day Membe'!B16+'202209-divvy-tripdata-Day Membe'!J16+'202209-divvy-tripdata-Day Membe'!R16</f>
        <v>280.305463</v>
      </c>
      <c r="I9" s="10">
        <f>'202209-divvy-tripdata-Day Membe'!C16+'202209-divvy-tripdata-Day Membe'!K16+'202209-divvy-tripdata-Day Membe'!S16</f>
        <v>21377</v>
      </c>
      <c r="J9" s="20"/>
      <c r="K9" s="23" t="s">
        <v>7</v>
      </c>
      <c r="L9" s="9">
        <f t="shared" ref="L9:L11" si="4">M9/N9</f>
        <v>0.01306418782</v>
      </c>
      <c r="M9" s="9">
        <f>'202209-divvy-tripdata-Day Membe'!F4+'202209-divvy-tripdata-Day Membe'!N4+'202209-divvy-tripdata-Day Membe'!V4</f>
        <v>430.5172454</v>
      </c>
      <c r="N9" s="10">
        <f>'202209-divvy-tripdata-Day Membe'!G4+'202209-divvy-tripdata-Day Membe'!O4+'202209-divvy-tripdata-Day Membe'!W4</f>
        <v>32954</v>
      </c>
    </row>
    <row r="10">
      <c r="A10" s="11" t="s">
        <v>8</v>
      </c>
      <c r="B10" s="12">
        <f t="shared" si="2"/>
        <v>0.009566643637</v>
      </c>
      <c r="C10" s="12">
        <f>'202209-divvy-tripdata-Day Membe'!B5+'202209-divvy-tripdata-Day Membe'!J5+'202209-divvy-tripdata-Day Membe'!R5</f>
        <v>258.088912</v>
      </c>
      <c r="D10" s="13">
        <f>'202209-divvy-tripdata-Day Membe'!C5+'202209-divvy-tripdata-Day Membe'!K5+'202209-divvy-tripdata-Day Membe'!S5</f>
        <v>26978</v>
      </c>
      <c r="E10" s="20"/>
      <c r="F10" s="24" t="s">
        <v>8</v>
      </c>
      <c r="G10" s="12">
        <f t="shared" si="3"/>
        <v>0.008243046462</v>
      </c>
      <c r="H10" s="12">
        <f>'202209-divvy-tripdata-Day Membe'!B17+'202209-divvy-tripdata-Day Membe'!J17+'202209-divvy-tripdata-Day Membe'!R17</f>
        <v>367.1865046</v>
      </c>
      <c r="I10" s="13">
        <f>'202209-divvy-tripdata-Day Membe'!C17+'202209-divvy-tripdata-Day Membe'!K17+'202209-divvy-tripdata-Day Membe'!S17</f>
        <v>44545</v>
      </c>
      <c r="J10" s="20"/>
      <c r="K10" s="24" t="s">
        <v>8</v>
      </c>
      <c r="L10" s="12">
        <f t="shared" si="4"/>
        <v>0.008489572737</v>
      </c>
      <c r="M10" s="12">
        <f>'202209-divvy-tripdata-Day Membe'!F5+'202209-divvy-tripdata-Day Membe'!N5+'202209-divvy-tripdata-Day Membe'!V5</f>
        <v>496.0881829</v>
      </c>
      <c r="N10" s="13">
        <f>'202209-divvy-tripdata-Day Membe'!G5+'202209-divvy-tripdata-Day Membe'!O5+'202209-divvy-tripdata-Day Membe'!W5</f>
        <v>58435</v>
      </c>
    </row>
    <row r="11">
      <c r="A11" s="14" t="s">
        <v>9</v>
      </c>
      <c r="B11" s="15">
        <f t="shared" si="2"/>
        <v>0.01315747785</v>
      </c>
      <c r="C11" s="15">
        <f t="shared" ref="C11:D11" si="5">SUM(C9:C10)</f>
        <v>710.3459144</v>
      </c>
      <c r="D11" s="16">
        <f t="shared" si="5"/>
        <v>53988</v>
      </c>
      <c r="E11" s="20"/>
      <c r="F11" s="25" t="s">
        <v>9</v>
      </c>
      <c r="G11" s="15">
        <f t="shared" si="3"/>
        <v>0.009822092285</v>
      </c>
      <c r="H11" s="15">
        <f t="shared" ref="H11:I11" si="6">SUM(H9:H10)</f>
        <v>647.4919676</v>
      </c>
      <c r="I11" s="16">
        <f t="shared" si="6"/>
        <v>65922</v>
      </c>
      <c r="J11" s="20"/>
      <c r="K11" s="25" t="s">
        <v>9</v>
      </c>
      <c r="L11" s="15">
        <f t="shared" si="4"/>
        <v>0.01013913522</v>
      </c>
      <c r="M11" s="15">
        <f t="shared" ref="M11:N11" si="7">SUM(M9:M10)</f>
        <v>926.6054282</v>
      </c>
      <c r="N11" s="16">
        <f t="shared" si="7"/>
        <v>91389</v>
      </c>
    </row>
    <row r="12">
      <c r="A12" s="17"/>
      <c r="B12" s="17"/>
      <c r="C12" s="17"/>
      <c r="D12" s="17"/>
      <c r="E12" s="4"/>
      <c r="F12" s="17"/>
      <c r="G12" s="17"/>
      <c r="H12" s="17"/>
      <c r="I12" s="17"/>
      <c r="J12" s="4"/>
      <c r="K12" s="17"/>
      <c r="L12" s="17"/>
      <c r="M12" s="17"/>
      <c r="N12" s="17"/>
    </row>
    <row r="13">
      <c r="A13" s="18" t="s">
        <v>13</v>
      </c>
      <c r="D13" s="19"/>
      <c r="E13" s="20"/>
      <c r="F13" s="21" t="s">
        <v>14</v>
      </c>
      <c r="I13" s="19"/>
      <c r="J13" s="20"/>
      <c r="K13" s="21" t="s">
        <v>15</v>
      </c>
      <c r="N13" s="19"/>
    </row>
    <row r="14">
      <c r="A14" s="5" t="s">
        <v>1</v>
      </c>
      <c r="B14" s="6" t="s">
        <v>2</v>
      </c>
      <c r="C14" s="6" t="s">
        <v>3</v>
      </c>
      <c r="D14" s="7" t="s">
        <v>6</v>
      </c>
      <c r="E14" s="20"/>
      <c r="F14" s="22" t="s">
        <v>1</v>
      </c>
      <c r="G14" s="6" t="s">
        <v>2</v>
      </c>
      <c r="H14" s="6" t="s">
        <v>3</v>
      </c>
      <c r="I14" s="7" t="s">
        <v>6</v>
      </c>
      <c r="J14" s="20"/>
      <c r="K14" s="22" t="s">
        <v>1</v>
      </c>
      <c r="L14" s="6" t="s">
        <v>2</v>
      </c>
      <c r="M14" s="6" t="s">
        <v>3</v>
      </c>
      <c r="N14" s="7" t="s">
        <v>6</v>
      </c>
    </row>
    <row r="15">
      <c r="A15" s="8" t="s">
        <v>7</v>
      </c>
      <c r="B15" s="9">
        <f t="shared" ref="B15:B17" si="8">C15/D15</f>
        <v>0.01572678864</v>
      </c>
      <c r="C15" s="9">
        <f>'202209-divvy-tripdata-Day Membe'!B10+'202209-divvy-tripdata-Day Membe'!J10+'202209-divvy-tripdata-Day Membe'!R10</f>
        <v>368.022581</v>
      </c>
      <c r="D15" s="10">
        <f>'202209-divvy-tripdata-Day Membe'!C10+'202209-divvy-tripdata-Day Membe'!K10+'202209-divvy-tripdata-Day Membe'!S10</f>
        <v>23401</v>
      </c>
      <c r="E15" s="20"/>
      <c r="F15" s="23" t="s">
        <v>7</v>
      </c>
      <c r="G15" s="26">
        <f t="shared" ref="G15:G17" si="9">H15/I15</f>
        <v>0.01329293793</v>
      </c>
      <c r="H15" s="9">
        <f>'202209-divvy-tripdata-Day Membe'!B22+'202209-divvy-tripdata-Day Membe'!J22+'202209-divvy-tripdata-Day Membe'!R22</f>
        <v>322.2872801</v>
      </c>
      <c r="I15" s="10">
        <f>'202209-divvy-tripdata-Day Membe'!C22+'202209-divvy-tripdata-Day Membe'!K22+'202209-divvy-tripdata-Day Membe'!S22</f>
        <v>24245</v>
      </c>
      <c r="J15" s="20"/>
      <c r="K15" s="23" t="s">
        <v>7</v>
      </c>
      <c r="L15" s="9">
        <f t="shared" ref="L15:L17" si="10">M15/N15</f>
        <v>0.01473619133</v>
      </c>
      <c r="M15" s="9">
        <f>'202209-divvy-tripdata-Day Membe'!F10+'202209-divvy-tripdata-Day Membe'!N10+'202209-divvy-tripdata-Day Membe'!V10</f>
        <v>594.060081</v>
      </c>
      <c r="N15" s="10">
        <f>'202209-divvy-tripdata-Day Membe'!G10+'202209-divvy-tripdata-Day Membe'!O10+'202209-divvy-tripdata-Day Membe'!W10</f>
        <v>40313</v>
      </c>
    </row>
    <row r="16">
      <c r="A16" s="11" t="s">
        <v>8</v>
      </c>
      <c r="B16" s="12">
        <f t="shared" si="8"/>
        <v>0.008456349642</v>
      </c>
      <c r="C16" s="12">
        <f>'202209-divvy-tripdata-Day Membe'!B11+'202209-divvy-tripdata-Day Membe'!J11+'202209-divvy-tripdata-Day Membe'!R11</f>
        <v>314.8552662</v>
      </c>
      <c r="D16" s="13">
        <f>'202209-divvy-tripdata-Day Membe'!C11+'202209-divvy-tripdata-Day Membe'!K11+'202209-divvy-tripdata-Day Membe'!S11</f>
        <v>37233</v>
      </c>
      <c r="E16" s="20"/>
      <c r="F16" s="24" t="s">
        <v>8</v>
      </c>
      <c r="G16" s="12">
        <f t="shared" si="9"/>
        <v>0.00836388593</v>
      </c>
      <c r="H16" s="12">
        <f>'202209-divvy-tripdata-Day Membe'!B23+'202209-divvy-tripdata-Day Membe'!J23+'202209-divvy-tripdata-Day Membe'!R23</f>
        <v>396.5151042</v>
      </c>
      <c r="I16" s="13">
        <f>'202209-divvy-tripdata-Day Membe'!C23+'202209-divvy-tripdata-Day Membe'!K23+'202209-divvy-tripdata-Day Membe'!S23</f>
        <v>47408</v>
      </c>
      <c r="J16" s="20"/>
      <c r="K16" s="24" t="s">
        <v>8</v>
      </c>
      <c r="L16" s="12">
        <f t="shared" si="10"/>
        <v>0.008683577513</v>
      </c>
      <c r="M16" s="12">
        <f>'202209-divvy-tripdata-Day Membe'!F11+'202209-divvy-tripdata-Day Membe'!N11+'202209-divvy-tripdata-Day Membe'!V11</f>
        <v>474.5922454</v>
      </c>
      <c r="N16" s="13">
        <f>'202209-divvy-tripdata-Day Membe'!G11+'202209-divvy-tripdata-Day Membe'!O11+'202209-divvy-tripdata-Day Membe'!W11</f>
        <v>54654</v>
      </c>
    </row>
    <row r="17">
      <c r="A17" s="14" t="s">
        <v>9</v>
      </c>
      <c r="B17" s="15">
        <f t="shared" si="8"/>
        <v>0.01126229256</v>
      </c>
      <c r="C17" s="15">
        <f t="shared" ref="C17:D17" si="11">SUM(C15:C16)</f>
        <v>682.8778472</v>
      </c>
      <c r="D17" s="16">
        <f t="shared" si="11"/>
        <v>60634</v>
      </c>
      <c r="E17" s="20"/>
      <c r="F17" s="25" t="s">
        <v>9</v>
      </c>
      <c r="G17" s="15">
        <f t="shared" si="9"/>
        <v>0.01003171374</v>
      </c>
      <c r="H17" s="15">
        <f t="shared" ref="H17:I17" si="12">SUM(H15:H16)</f>
        <v>718.8023843</v>
      </c>
      <c r="I17" s="16">
        <f t="shared" si="12"/>
        <v>71653</v>
      </c>
      <c r="J17" s="20"/>
      <c r="K17" s="25" t="s">
        <v>9</v>
      </c>
      <c r="L17" s="15">
        <f t="shared" si="10"/>
        <v>0.01125288075</v>
      </c>
      <c r="M17" s="15">
        <f t="shared" ref="M17:N17" si="13">SUM(M15:M16)</f>
        <v>1068.652326</v>
      </c>
      <c r="N17" s="16">
        <f t="shared" si="13"/>
        <v>94967</v>
      </c>
    </row>
    <row r="18">
      <c r="A18" s="4"/>
      <c r="B18" s="4"/>
      <c r="C18" s="4"/>
      <c r="D18" s="27"/>
      <c r="E18" s="4"/>
      <c r="F18" s="4"/>
      <c r="G18" s="4"/>
      <c r="H18" s="4"/>
      <c r="I18" s="4"/>
      <c r="J18" s="4"/>
      <c r="K18" s="17"/>
      <c r="L18" s="17"/>
      <c r="M18" s="17"/>
      <c r="N18" s="17"/>
    </row>
    <row r="19">
      <c r="A19" s="4"/>
      <c r="B19" s="4"/>
      <c r="C19" s="4"/>
      <c r="D19" s="4"/>
      <c r="E19" s="4"/>
      <c r="F19" s="4"/>
      <c r="G19" s="4"/>
      <c r="H19" s="4"/>
      <c r="I19" s="4"/>
      <c r="J19" s="20"/>
      <c r="K19" s="21" t="s">
        <v>16</v>
      </c>
      <c r="N19" s="19"/>
    </row>
    <row r="20">
      <c r="A20" s="4"/>
      <c r="B20" s="4"/>
      <c r="C20" s="4"/>
      <c r="D20" s="4"/>
      <c r="E20" s="4"/>
      <c r="F20" s="4"/>
      <c r="G20" s="4"/>
      <c r="H20" s="4"/>
      <c r="I20" s="4"/>
      <c r="J20" s="20"/>
      <c r="K20" s="22" t="s">
        <v>1</v>
      </c>
      <c r="L20" s="6" t="s">
        <v>2</v>
      </c>
      <c r="M20" s="6" t="s">
        <v>3</v>
      </c>
      <c r="N20" s="7" t="s">
        <v>6</v>
      </c>
    </row>
    <row r="21">
      <c r="A21" s="4"/>
      <c r="B21" s="4"/>
      <c r="C21" s="4"/>
      <c r="D21" s="4"/>
      <c r="E21" s="4"/>
      <c r="F21" s="4"/>
      <c r="G21" s="4"/>
      <c r="H21" s="4"/>
      <c r="I21" s="4"/>
      <c r="J21" s="20"/>
      <c r="K21" s="23" t="s">
        <v>7</v>
      </c>
      <c r="L21" s="9">
        <f t="shared" ref="L21:L23" si="14">M21/N21</f>
        <v>0.01762598609</v>
      </c>
      <c r="M21" s="9">
        <f>'202209-divvy-tripdata-Day Membe'!F16+'202209-divvy-tripdata-Day Membe'!N16+'202209-divvy-tripdata-Day Membe'!V16</f>
        <v>847.9685648</v>
      </c>
      <c r="N21" s="28">
        <f>'202209-divvy-tripdata-Day Membe'!G16+'202209-divvy-tripdata-Day Membe'!O16+'202209-divvy-tripdata-Day Membe'!W16</f>
        <v>48109</v>
      </c>
    </row>
    <row r="22">
      <c r="A22" s="4"/>
      <c r="B22" s="4"/>
      <c r="C22" s="4"/>
      <c r="D22" s="4"/>
      <c r="E22" s="4"/>
      <c r="F22" s="4"/>
      <c r="G22" s="4"/>
      <c r="H22" s="4"/>
      <c r="I22" s="4"/>
      <c r="J22" s="20"/>
      <c r="K22" s="24" t="s">
        <v>8</v>
      </c>
      <c r="L22" s="12">
        <f t="shared" si="14"/>
        <v>0.01001936105</v>
      </c>
      <c r="M22" s="12">
        <f>'202209-divvy-tripdata-Day Membe'!F17+'202209-divvy-tripdata-Day Membe'!N17+'202209-divvy-tripdata-Day Membe'!V17</f>
        <v>403.8604051</v>
      </c>
      <c r="N22" s="13">
        <f>'202209-divvy-tripdata-Day Membe'!G17+'202209-divvy-tripdata-Day Membe'!O17+'202209-divvy-tripdata-Day Membe'!W17</f>
        <v>40308</v>
      </c>
    </row>
    <row r="23">
      <c r="A23" s="4"/>
      <c r="B23" s="4"/>
      <c r="C23" s="4"/>
      <c r="D23" s="4"/>
      <c r="E23" s="4"/>
      <c r="F23" s="4"/>
      <c r="G23" s="4"/>
      <c r="H23" s="4"/>
      <c r="I23" s="4"/>
      <c r="J23" s="20"/>
      <c r="K23" s="25" t="s">
        <v>9</v>
      </c>
      <c r="L23" s="15">
        <f t="shared" si="14"/>
        <v>0.01415823846</v>
      </c>
      <c r="M23" s="15">
        <f t="shared" ref="M23:N23" si="15">SUM(M21:M22)</f>
        <v>1251.82897</v>
      </c>
      <c r="N23" s="16">
        <f t="shared" si="15"/>
        <v>88417</v>
      </c>
    </row>
  </sheetData>
  <mergeCells count="8">
    <mergeCell ref="A1:F1"/>
    <mergeCell ref="A7:D7"/>
    <mergeCell ref="F7:I7"/>
    <mergeCell ref="K7:N7"/>
    <mergeCell ref="A13:D13"/>
    <mergeCell ref="F13:I13"/>
    <mergeCell ref="K13:N13"/>
    <mergeCell ref="K19:N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63"/>
    <col customWidth="1" min="5" max="5" width="13.38"/>
    <col customWidth="1" min="9" max="9" width="17.63"/>
    <col customWidth="1" min="15" max="15" width="17.63"/>
    <col customWidth="1" min="16" max="16" width="13.5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</row>
    <row r="2">
      <c r="A2" s="29" t="s">
        <v>1</v>
      </c>
      <c r="B2" s="30" t="s">
        <v>17</v>
      </c>
      <c r="C2" s="31" t="s">
        <v>2</v>
      </c>
      <c r="D2" s="31" t="s">
        <v>3</v>
      </c>
      <c r="E2" s="31" t="s">
        <v>4</v>
      </c>
      <c r="F2" s="31" t="s">
        <v>5</v>
      </c>
      <c r="G2" s="32" t="s">
        <v>6</v>
      </c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33" t="s">
        <v>7</v>
      </c>
      <c r="B3" s="34" t="s">
        <v>18</v>
      </c>
      <c r="C3" s="9">
        <f t="shared" ref="C3:C8" si="1">D3/G3</f>
        <v>0.01605152652</v>
      </c>
      <c r="D3" s="9">
        <f>'202209-divvy-tripdata-Overall'!C8+'202209-divvy-tripdata-Overall'!J8+'202209-divvy-tripdata-Overall'!J22</f>
        <v>1662.392396</v>
      </c>
      <c r="E3" s="9">
        <f>'202209-divvy-tripdata-Overall'!D8</f>
        <v>1.028055556</v>
      </c>
      <c r="F3" s="9">
        <f>'202209-divvy-tripdata-Overall'!E8</f>
        <v>0.0000115740695</v>
      </c>
      <c r="G3" s="10">
        <f>'202209-divvy-tripdata-Overall'!F8+'202209-divvy-tripdata-Overall'!M8+'202209-divvy-tripdata-Overall'!M22</f>
        <v>103566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33"/>
      <c r="B4" s="34" t="s">
        <v>19</v>
      </c>
      <c r="C4" s="9">
        <f t="shared" si="1"/>
        <v>0.03136595119</v>
      </c>
      <c r="D4" s="9">
        <f>'202209-divvy-tripdata-Overall'!C9+'202209-divvy-tripdata-Overall'!J9+'202209-divvy-tripdata-Overall'!J23</f>
        <v>603.7631944</v>
      </c>
      <c r="E4" s="9">
        <f>'202209-divvy-tripdata-Overall'!D9</f>
        <v>1.037777778</v>
      </c>
      <c r="F4" s="9">
        <f>'202209-divvy-tripdata-Overall'!E9</f>
        <v>0.00001157407678</v>
      </c>
      <c r="G4" s="10">
        <f>'202209-divvy-tripdata-Overall'!F9+'202209-divvy-tripdata-Overall'!M9+'202209-divvy-tripdata-Overall'!M23</f>
        <v>19249</v>
      </c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33"/>
      <c r="B5" s="34" t="s">
        <v>20</v>
      </c>
      <c r="C5" s="9">
        <f t="shared" si="1"/>
        <v>0.01088084474</v>
      </c>
      <c r="D5" s="9">
        <f>'202209-divvy-tripdata-Overall'!C10+'202209-divvy-tripdata-Overall'!J10+'202209-divvy-tripdata-Overall'!J24</f>
        <v>1029.262627</v>
      </c>
      <c r="E5" s="9">
        <f>'202209-divvy-tripdata-Overall'!K10</f>
        <v>0.2155555556</v>
      </c>
      <c r="F5" s="9">
        <f>'202209-divvy-tripdata-Overall'!L10</f>
        <v>-0.001736111109</v>
      </c>
      <c r="G5" s="10">
        <f>'202209-divvy-tripdata-Overall'!F10+'202209-divvy-tripdata-Overall'!M10+'202209-divvy-tripdata-Overall'!M24</f>
        <v>94594</v>
      </c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33" t="s">
        <v>8</v>
      </c>
      <c r="B6" s="34" t="s">
        <v>18</v>
      </c>
      <c r="C6" s="9">
        <f t="shared" si="1"/>
        <v>0.009357100842</v>
      </c>
      <c r="D6" s="9">
        <f>'202209-divvy-tripdata-Overall'!C11+'202209-divvy-tripdata-Overall'!J11+'202209-divvy-tripdata-Overall'!J25</f>
        <v>1850.900046</v>
      </c>
      <c r="E6" s="9">
        <f>'202209-divvy-tripdata-Overall'!D11</f>
        <v>1.021724537</v>
      </c>
      <c r="F6" s="9">
        <f>'202209-divvy-tripdata-Overall'!E11</f>
        <v>-0.000115740746</v>
      </c>
      <c r="G6" s="10">
        <f>'202209-divvy-tripdata-Overall'!F11+'202209-divvy-tripdata-Overall'!M11+'202209-divvy-tripdata-Overall'!M25</f>
        <v>197807</v>
      </c>
      <c r="H6" s="4"/>
      <c r="I6" s="4"/>
      <c r="J6" s="4"/>
      <c r="K6" s="4"/>
      <c r="L6" s="4"/>
      <c r="M6" s="4"/>
      <c r="N6" s="4"/>
      <c r="O6" s="4"/>
      <c r="P6" s="4"/>
      <c r="Q6" s="4"/>
    </row>
    <row r="7">
      <c r="A7" s="11"/>
      <c r="B7" s="35" t="s">
        <v>20</v>
      </c>
      <c r="C7" s="12">
        <f t="shared" si="1"/>
        <v>0.007698038317</v>
      </c>
      <c r="D7" s="12">
        <f>'202209-divvy-tripdata-Overall'!C12+'202209-divvy-tripdata-Overall'!J12+'202209-divvy-tripdata-Overall'!J26</f>
        <v>860.2865741</v>
      </c>
      <c r="E7" s="12">
        <f>'202209-divvy-tripdata-Overall'!D12</f>
        <v>0.3333217593</v>
      </c>
      <c r="F7" s="12">
        <f>'202209-divvy-tripdata-Overall'!E12</f>
        <v>-0.0002662037077</v>
      </c>
      <c r="G7" s="13">
        <f>'202209-divvy-tripdata-Overall'!F12+'202209-divvy-tripdata-Overall'!M12+'202209-divvy-tripdata-Overall'!M26</f>
        <v>111754</v>
      </c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36" t="s">
        <v>9</v>
      </c>
      <c r="B8" s="37"/>
      <c r="C8" s="15">
        <f t="shared" si="1"/>
        <v>0.011398381</v>
      </c>
      <c r="D8" s="15">
        <f>SUM(D3:D7)</f>
        <v>6006.604838</v>
      </c>
      <c r="E8" s="15">
        <f>MAX(E3:E7)</f>
        <v>1.037777778</v>
      </c>
      <c r="F8" s="15">
        <f>MIN(F3:F7)</f>
        <v>-0.001736111109</v>
      </c>
      <c r="G8" s="16">
        <f>SUM(G3:G7)</f>
        <v>526970</v>
      </c>
      <c r="H8" s="4"/>
      <c r="I8" s="4"/>
      <c r="J8" s="4"/>
      <c r="K8" s="4"/>
      <c r="L8" s="4"/>
      <c r="M8" s="4"/>
      <c r="N8" s="4"/>
      <c r="O8" s="4"/>
      <c r="P8" s="4"/>
      <c r="Q8" s="4"/>
    </row>
    <row r="9">
      <c r="A9" s="17"/>
      <c r="B9" s="17"/>
      <c r="C9" s="17"/>
      <c r="D9" s="17"/>
      <c r="E9" s="17"/>
      <c r="F9" s="4"/>
      <c r="G9" s="17"/>
      <c r="H9" s="17"/>
      <c r="I9" s="17"/>
      <c r="J9" s="17"/>
      <c r="K9" s="17"/>
      <c r="L9" s="4"/>
      <c r="M9" s="17"/>
      <c r="N9" s="17"/>
      <c r="O9" s="17"/>
      <c r="P9" s="17"/>
      <c r="Q9" s="17"/>
    </row>
    <row r="10">
      <c r="A10" s="18" t="s">
        <v>10</v>
      </c>
      <c r="E10" s="19"/>
      <c r="F10" s="20"/>
      <c r="G10" s="38" t="s">
        <v>14</v>
      </c>
      <c r="H10" s="39"/>
      <c r="I10" s="39"/>
      <c r="J10" s="39"/>
      <c r="K10" s="40"/>
      <c r="L10" s="20"/>
      <c r="M10" s="21" t="s">
        <v>16</v>
      </c>
      <c r="Q10" s="19"/>
    </row>
    <row r="11">
      <c r="A11" s="29" t="s">
        <v>1</v>
      </c>
      <c r="B11" s="30" t="s">
        <v>17</v>
      </c>
      <c r="C11" s="31" t="s">
        <v>2</v>
      </c>
      <c r="D11" s="31" t="s">
        <v>6</v>
      </c>
      <c r="E11" s="32" t="s">
        <v>3</v>
      </c>
      <c r="F11" s="20"/>
      <c r="G11" s="30" t="s">
        <v>1</v>
      </c>
      <c r="H11" s="30" t="s">
        <v>17</v>
      </c>
      <c r="I11" s="31" t="s">
        <v>2</v>
      </c>
      <c r="J11" s="31" t="s">
        <v>6</v>
      </c>
      <c r="K11" s="32" t="s">
        <v>3</v>
      </c>
      <c r="L11" s="20"/>
      <c r="M11" s="30" t="s">
        <v>1</v>
      </c>
      <c r="N11" s="30" t="s">
        <v>17</v>
      </c>
      <c r="O11" s="31" t="s">
        <v>2</v>
      </c>
      <c r="P11" s="31" t="s">
        <v>6</v>
      </c>
      <c r="Q11" s="32" t="s">
        <v>3</v>
      </c>
    </row>
    <row r="12">
      <c r="A12" s="33" t="s">
        <v>7</v>
      </c>
      <c r="B12" s="34" t="s">
        <v>18</v>
      </c>
      <c r="C12" s="9">
        <f t="shared" ref="C12:C17" si="2">E12/D12</f>
        <v>0.0174865145</v>
      </c>
      <c r="D12" s="41">
        <f>'202209-divvy-tripdata-1-Day Mem'!C3+'202209-divvy-tripdata-2-Day Mem'!C3+'202209-divvy-tripdata-3-Day Mem'!C3</f>
        <v>13933</v>
      </c>
      <c r="E12" s="42">
        <f>'202209-divvy-tripdata-1-Day Mem'!D3+'202209-divvy-tripdata-2-Day Mem'!D3+'202209-divvy-tripdata-3-Day Mem'!D3</f>
        <v>243.6396065</v>
      </c>
      <c r="F12" s="20"/>
      <c r="G12" s="34" t="s">
        <v>7</v>
      </c>
      <c r="H12" s="34" t="s">
        <v>18</v>
      </c>
      <c r="I12" s="9">
        <f t="shared" ref="I12:I17" si="3">K12/J12</f>
        <v>0.0142578002</v>
      </c>
      <c r="J12" s="41">
        <f>'202209-divvy-tripdata-1-Day Mem'!H12+'202209-divvy-tripdata-2-Day Mem'!H12+'202209-divvy-tripdata-3-Day Mem'!H12</f>
        <v>10939</v>
      </c>
      <c r="K12" s="42">
        <f>'202209-divvy-tripdata-1-Day Mem'!I12+'202209-divvy-tripdata-2-Day Mem'!I12+'202209-divvy-tripdata-3-Day Mem'!I12</f>
        <v>155.9660764</v>
      </c>
      <c r="L12" s="20"/>
      <c r="M12" s="34" t="s">
        <v>7</v>
      </c>
      <c r="N12" s="34" t="s">
        <v>18</v>
      </c>
      <c r="O12" s="9">
        <f t="shared" ref="O12:O17" si="4">Q12/P12</f>
        <v>0.0178077327</v>
      </c>
      <c r="P12" s="41">
        <f>'202209-divvy-tripdata-1-Day Mem'!R3+'202209-divvy-tripdata-2-Day Mem'!R3+'202209-divvy-tripdata-3-Day Mem'!R3</f>
        <v>24885</v>
      </c>
      <c r="Q12" s="42">
        <f>'202209-divvy-tripdata-1-Day Mem'!S3+'202209-divvy-tripdata-2-Day Mem'!S3+'202209-divvy-tripdata-3-Day Mem'!S3</f>
        <v>443.1454282</v>
      </c>
    </row>
    <row r="13">
      <c r="A13" s="8"/>
      <c r="B13" s="34" t="s">
        <v>19</v>
      </c>
      <c r="C13" s="9">
        <f t="shared" si="2"/>
        <v>0.03141343736</v>
      </c>
      <c r="D13" s="41">
        <f>'202209-divvy-tripdata-1-Day Mem'!C4+'202209-divvy-tripdata-2-Day Mem'!C4+'202209-divvy-tripdata-3-Day Mem'!C4</f>
        <v>2835</v>
      </c>
      <c r="E13" s="42">
        <f>'202209-divvy-tripdata-1-Day Mem'!D4+'202209-divvy-tripdata-2-Day Mem'!D4+'202209-divvy-tripdata-3-Day Mem'!D4</f>
        <v>89.05709491</v>
      </c>
      <c r="F13" s="20"/>
      <c r="G13" s="23"/>
      <c r="H13" s="34" t="s">
        <v>19</v>
      </c>
      <c r="I13" s="9">
        <f t="shared" si="3"/>
        <v>0.03117638792</v>
      </c>
      <c r="J13" s="41">
        <f>'202209-divvy-tripdata-1-Day Mem'!H13+'202209-divvy-tripdata-2-Day Mem'!H13+'202209-divvy-tripdata-3-Day Mem'!H13</f>
        <v>1919</v>
      </c>
      <c r="K13" s="42">
        <f>'202209-divvy-tripdata-1-Day Mem'!I13+'202209-divvy-tripdata-2-Day Mem'!I13+'202209-divvy-tripdata-3-Day Mem'!I13</f>
        <v>59.82748843</v>
      </c>
      <c r="L13" s="20"/>
      <c r="M13" s="23"/>
      <c r="N13" s="34" t="s">
        <v>19</v>
      </c>
      <c r="O13" s="9">
        <f t="shared" si="4"/>
        <v>0.03365582175</v>
      </c>
      <c r="P13" s="41">
        <f>'202209-divvy-tripdata-1-Day Mem'!R4+'202209-divvy-tripdata-2-Day Mem'!R4+'202209-divvy-tripdata-3-Day Mem'!R4</f>
        <v>4781</v>
      </c>
      <c r="Q13" s="42">
        <f>'202209-divvy-tripdata-1-Day Mem'!S4+'202209-divvy-tripdata-2-Day Mem'!S4+'202209-divvy-tripdata-3-Day Mem'!S4</f>
        <v>160.9084838</v>
      </c>
    </row>
    <row r="14">
      <c r="A14" s="8"/>
      <c r="B14" s="34" t="s">
        <v>20</v>
      </c>
      <c r="C14" s="9">
        <f t="shared" si="2"/>
        <v>0.01167353065</v>
      </c>
      <c r="D14" s="41">
        <f>'202209-divvy-tripdata-1-Day Mem'!C5+'202209-divvy-tripdata-2-Day Mem'!C5+'202209-divvy-tripdata-3-Day Mem'!C5</f>
        <v>10242</v>
      </c>
      <c r="E14" s="42">
        <f>'202209-divvy-tripdata-1-Day Mem'!D5+'202209-divvy-tripdata-2-Day Mem'!D5+'202209-divvy-tripdata-3-Day Mem'!D5</f>
        <v>119.5603009</v>
      </c>
      <c r="F14" s="20"/>
      <c r="G14" s="23"/>
      <c r="H14" s="34" t="s">
        <v>20</v>
      </c>
      <c r="I14" s="9">
        <f t="shared" si="3"/>
        <v>0.009352218783</v>
      </c>
      <c r="J14" s="41">
        <f>'202209-divvy-tripdata-1-Day Mem'!H14+'202209-divvy-tripdata-2-Day Mem'!H14+'202209-divvy-tripdata-3-Day Mem'!H14</f>
        <v>11387</v>
      </c>
      <c r="K14" s="42">
        <f>'202209-divvy-tripdata-1-Day Mem'!I14+'202209-divvy-tripdata-2-Day Mem'!I14+'202209-divvy-tripdata-3-Day Mem'!I14</f>
        <v>106.4937153</v>
      </c>
      <c r="L14" s="20"/>
      <c r="M14" s="23"/>
      <c r="N14" s="34" t="s">
        <v>20</v>
      </c>
      <c r="O14" s="9">
        <f t="shared" si="4"/>
        <v>0.01322532412</v>
      </c>
      <c r="P14" s="41">
        <f>'202209-divvy-tripdata-1-Day Mem'!R5+'202209-divvy-tripdata-2-Day Mem'!R5+'202209-divvy-tripdata-3-Day Mem'!R5</f>
        <v>18443</v>
      </c>
      <c r="Q14" s="42">
        <f>'202209-divvy-tripdata-1-Day Mem'!S5+'202209-divvy-tripdata-2-Day Mem'!S5+'202209-divvy-tripdata-3-Day Mem'!S5</f>
        <v>243.9146528</v>
      </c>
    </row>
    <row r="15">
      <c r="A15" s="33" t="s">
        <v>8</v>
      </c>
      <c r="B15" s="34" t="s">
        <v>18</v>
      </c>
      <c r="C15" s="9">
        <f t="shared" si="2"/>
        <v>0.01024462425</v>
      </c>
      <c r="D15" s="41">
        <f>'202209-divvy-tripdata-1-Day Mem'!C6+'202209-divvy-tripdata-2-Day Mem'!C6+'202209-divvy-tripdata-3-Day Mem'!C6</f>
        <v>18106</v>
      </c>
      <c r="E15" s="42">
        <f>'202209-divvy-tripdata-1-Day Mem'!D6+'202209-divvy-tripdata-2-Day Mem'!D6+'202209-divvy-tripdata-3-Day Mem'!D6</f>
        <v>185.4891667</v>
      </c>
      <c r="F15" s="20"/>
      <c r="G15" s="34" t="s">
        <v>8</v>
      </c>
      <c r="H15" s="34" t="s">
        <v>18</v>
      </c>
      <c r="I15" s="9">
        <f t="shared" si="3"/>
        <v>0.008909951524</v>
      </c>
      <c r="J15" s="41">
        <f>'202209-divvy-tripdata-1-Day Mem'!H15+'202209-divvy-tripdata-2-Day Mem'!H15+'202209-divvy-tripdata-3-Day Mem'!H15</f>
        <v>29841</v>
      </c>
      <c r="K15" s="42">
        <f>'202209-divvy-tripdata-1-Day Mem'!I15+'202209-divvy-tripdata-2-Day Mem'!I15+'202209-divvy-tripdata-3-Day Mem'!I15</f>
        <v>265.8818634</v>
      </c>
      <c r="L15" s="20"/>
      <c r="M15" s="34" t="s">
        <v>8</v>
      </c>
      <c r="N15" s="34" t="s">
        <v>18</v>
      </c>
      <c r="O15" s="9">
        <f t="shared" si="4"/>
        <v>0.01057092876</v>
      </c>
      <c r="P15" s="41">
        <f>'202209-divvy-tripdata-1-Day Mem'!R6+'202209-divvy-tripdata-2-Day Mem'!R6+'202209-divvy-tripdata-3-Day Mem'!R6</f>
        <v>26532</v>
      </c>
      <c r="Q15" s="42">
        <f>'202209-divvy-tripdata-1-Day Mem'!S6+'202209-divvy-tripdata-2-Day Mem'!S6+'202209-divvy-tripdata-3-Day Mem'!S6</f>
        <v>280.4678819</v>
      </c>
    </row>
    <row r="16">
      <c r="A16" s="11"/>
      <c r="B16" s="35" t="s">
        <v>20</v>
      </c>
      <c r="C16" s="12">
        <f t="shared" si="2"/>
        <v>0.00818301909</v>
      </c>
      <c r="D16" s="43">
        <f>'202209-divvy-tripdata-1-Day Mem'!C7+'202209-divvy-tripdata-2-Day Mem'!C7+'202209-divvy-tripdata-3-Day Mem'!C7</f>
        <v>8872</v>
      </c>
      <c r="E16" s="44">
        <f>'202209-divvy-tripdata-1-Day Mem'!D7+'202209-divvy-tripdata-2-Day Mem'!D7+'202209-divvy-tripdata-3-Day Mem'!D7</f>
        <v>72.59974537</v>
      </c>
      <c r="F16" s="20"/>
      <c r="G16" s="24"/>
      <c r="H16" s="35" t="s">
        <v>20</v>
      </c>
      <c r="I16" s="12">
        <f t="shared" si="3"/>
        <v>0.007436286261</v>
      </c>
      <c r="J16" s="45">
        <f>'202209-divvy-tripdata-1-Day Mem'!H16+'202209-divvy-tripdata-2-Day Mem'!H16+'202209-divvy-tripdata-3-Day Mem'!H16</f>
        <v>17567</v>
      </c>
      <c r="K16" s="44">
        <f>'202209-divvy-tripdata-1-Day Mem'!I16+'202209-divvy-tripdata-2-Day Mem'!I16+'202209-divvy-tripdata-3-Day Mem'!I16</f>
        <v>130.6332407</v>
      </c>
      <c r="L16" s="20"/>
      <c r="M16" s="24"/>
      <c r="N16" s="35" t="s">
        <v>20</v>
      </c>
      <c r="O16" s="12">
        <f t="shared" si="4"/>
        <v>0.008957064688</v>
      </c>
      <c r="P16" s="43">
        <f>'202209-divvy-tripdata-1-Day Mem'!R7+'202209-divvy-tripdata-2-Day Mem'!R7+'202209-divvy-tripdata-3-Day Mem'!R7</f>
        <v>13776</v>
      </c>
      <c r="Q16" s="44">
        <f>'202209-divvy-tripdata-1-Day Mem'!S7+'202209-divvy-tripdata-2-Day Mem'!S7+'202209-divvy-tripdata-3-Day Mem'!S7</f>
        <v>123.3925231</v>
      </c>
    </row>
    <row r="17">
      <c r="A17" s="36" t="s">
        <v>9</v>
      </c>
      <c r="B17" s="37"/>
      <c r="C17" s="15">
        <f t="shared" si="2"/>
        <v>0.01315747785</v>
      </c>
      <c r="D17" s="46">
        <f t="shared" ref="D17:E17" si="5">SUM(D12:D16)</f>
        <v>53988</v>
      </c>
      <c r="E17" s="47">
        <f t="shared" si="5"/>
        <v>710.3459144</v>
      </c>
      <c r="F17" s="20"/>
      <c r="G17" s="48" t="s">
        <v>9</v>
      </c>
      <c r="H17" s="37"/>
      <c r="I17" s="15">
        <f t="shared" si="3"/>
        <v>0.01003171374</v>
      </c>
      <c r="J17" s="46">
        <f t="shared" ref="J17:K17" si="6">SUM(J12:J16)</f>
        <v>71653</v>
      </c>
      <c r="K17" s="47">
        <f t="shared" si="6"/>
        <v>718.8023843</v>
      </c>
      <c r="L17" s="20"/>
      <c r="M17" s="48" t="s">
        <v>9</v>
      </c>
      <c r="N17" s="37"/>
      <c r="O17" s="15">
        <f t="shared" si="4"/>
        <v>0.01415823846</v>
      </c>
      <c r="P17" s="46">
        <f t="shared" ref="P17:Q17" si="7">SUM(P12:P16)</f>
        <v>88417</v>
      </c>
      <c r="Q17" s="47">
        <f t="shared" si="7"/>
        <v>1251.82897</v>
      </c>
    </row>
    <row r="18">
      <c r="A18" s="17"/>
      <c r="B18" s="17"/>
      <c r="C18" s="17"/>
      <c r="D18" s="17"/>
      <c r="E18" s="1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>
      <c r="A19" s="18" t="s">
        <v>13</v>
      </c>
      <c r="E19" s="19"/>
      <c r="F19" s="4"/>
      <c r="G19" s="38" t="s">
        <v>12</v>
      </c>
      <c r="H19" s="39"/>
      <c r="I19" s="39"/>
      <c r="J19" s="39"/>
      <c r="K19" s="40"/>
      <c r="L19" s="4"/>
      <c r="M19" s="4"/>
      <c r="N19" s="4"/>
      <c r="O19" s="4"/>
      <c r="P19" s="4"/>
      <c r="Q19" s="4"/>
    </row>
    <row r="20">
      <c r="A20" s="29" t="s">
        <v>1</v>
      </c>
      <c r="B20" s="30" t="s">
        <v>17</v>
      </c>
      <c r="C20" s="31" t="s">
        <v>2</v>
      </c>
      <c r="D20" s="31" t="s">
        <v>6</v>
      </c>
      <c r="E20" s="32" t="s">
        <v>3</v>
      </c>
      <c r="F20" s="20"/>
      <c r="G20" s="30" t="s">
        <v>1</v>
      </c>
      <c r="H20" s="30" t="s">
        <v>17</v>
      </c>
      <c r="I20" s="31" t="s">
        <v>2</v>
      </c>
      <c r="J20" s="31" t="s">
        <v>6</v>
      </c>
      <c r="K20" s="32" t="s">
        <v>3</v>
      </c>
      <c r="L20" s="4"/>
      <c r="M20" s="4"/>
      <c r="N20" s="4"/>
      <c r="O20" s="4"/>
      <c r="P20" s="4"/>
      <c r="Q20" s="4"/>
    </row>
    <row r="21">
      <c r="A21" s="33" t="s">
        <v>7</v>
      </c>
      <c r="B21" s="34" t="s">
        <v>18</v>
      </c>
      <c r="C21" s="9">
        <f t="shared" ref="C21:C26" si="8">E21/D21</f>
        <v>0.01634792484</v>
      </c>
      <c r="D21" s="41">
        <f>'202209-divvy-tripdata-1-Day Mem'!C12+'202209-divvy-tripdata-2-Day Mem'!C12+'202209-divvy-tripdata-3-Day Mem'!C12</f>
        <v>10625</v>
      </c>
      <c r="E21" s="42">
        <f>'202209-divvy-tripdata-1-Day Mem'!D12+'202209-divvy-tripdata-2-Day Mem'!D12+'202209-divvy-tripdata-3-Day Mem'!D12</f>
        <v>173.6967014</v>
      </c>
      <c r="F21" s="20"/>
      <c r="G21" s="34" t="s">
        <v>7</v>
      </c>
      <c r="H21" s="34" t="s">
        <v>18</v>
      </c>
      <c r="I21" s="9">
        <f t="shared" ref="I21:I26" si="9">K21/J21</f>
        <v>0.01460389509</v>
      </c>
      <c r="J21" s="41">
        <f>'202209-divvy-tripdata-1-Day Mem'!M3+'202209-divvy-tripdata-2-Day Mem'!M3+'202209-divvy-tripdata-3-Day Mem'!M3</f>
        <v>15027</v>
      </c>
      <c r="K21" s="42">
        <f>'202209-divvy-tripdata-1-Day Mem'!N3+'202209-divvy-tripdata-2-Day Mem'!N3+'202209-divvy-tripdata-3-Day Mem'!N3</f>
        <v>219.4527315</v>
      </c>
      <c r="L21" s="4"/>
      <c r="M21" s="4"/>
      <c r="N21" s="4"/>
      <c r="O21" s="4"/>
      <c r="P21" s="4"/>
      <c r="Q21" s="4"/>
    </row>
    <row r="22">
      <c r="A22" s="8"/>
      <c r="B22" s="34" t="s">
        <v>19</v>
      </c>
      <c r="C22" s="9">
        <f t="shared" si="8"/>
        <v>0.03204930671</v>
      </c>
      <c r="D22" s="41">
        <f>'202209-divvy-tripdata-1-Day Mem'!C13+'202209-divvy-tripdata-2-Day Mem'!C13+'202209-divvy-tripdata-3-Day Mem'!C13</f>
        <v>2396</v>
      </c>
      <c r="E22" s="42">
        <f>'202209-divvy-tripdata-1-Day Mem'!D13+'202209-divvy-tripdata-2-Day Mem'!D13+'202209-divvy-tripdata-3-Day Mem'!D13</f>
        <v>76.79013889</v>
      </c>
      <c r="F22" s="20"/>
      <c r="G22" s="23"/>
      <c r="H22" s="34" t="s">
        <v>19</v>
      </c>
      <c r="I22" s="9">
        <f t="shared" si="9"/>
        <v>0.02747756974</v>
      </c>
      <c r="J22" s="41">
        <f>'202209-divvy-tripdata-1-Day Mem'!M4+'202209-divvy-tripdata-2-Day Mem'!M4+'202209-divvy-tripdata-3-Day Mem'!M4</f>
        <v>2370</v>
      </c>
      <c r="K22" s="42">
        <f>'202209-divvy-tripdata-1-Day Mem'!N4+'202209-divvy-tripdata-2-Day Mem'!N4+'202209-divvy-tripdata-3-Day Mem'!N4</f>
        <v>65.12184028</v>
      </c>
      <c r="L22" s="4"/>
      <c r="M22" s="4"/>
      <c r="N22" s="4"/>
      <c r="O22" s="4"/>
      <c r="P22" s="4"/>
      <c r="Q22" s="4"/>
    </row>
    <row r="23">
      <c r="A23" s="8"/>
      <c r="B23" s="34" t="s">
        <v>20</v>
      </c>
      <c r="C23" s="9">
        <f t="shared" si="8"/>
        <v>0.01132328909</v>
      </c>
      <c r="D23" s="41">
        <f>'202209-divvy-tripdata-1-Day Mem'!C14+'202209-divvy-tripdata-2-Day Mem'!C14+'202209-divvy-tripdata-3-Day Mem'!C14</f>
        <v>10380</v>
      </c>
      <c r="E23" s="42">
        <f>'202209-divvy-tripdata-1-Day Mem'!D14+'202209-divvy-tripdata-2-Day Mem'!D14+'202209-divvy-tripdata-3-Day Mem'!D14</f>
        <v>117.5357407</v>
      </c>
      <c r="F23" s="20"/>
      <c r="G23" s="23"/>
      <c r="H23" s="34" t="s">
        <v>20</v>
      </c>
      <c r="I23" s="9">
        <f t="shared" si="9"/>
        <v>0.00938115791</v>
      </c>
      <c r="J23" s="41">
        <f>'202209-divvy-tripdata-1-Day Mem'!M5+'202209-divvy-tripdata-2-Day Mem'!M5+'202209-divvy-tripdata-3-Day Mem'!M5</f>
        <v>15557</v>
      </c>
      <c r="K23" s="42">
        <f>'202209-divvy-tripdata-1-Day Mem'!N5+'202209-divvy-tripdata-2-Day Mem'!N5+'202209-divvy-tripdata-3-Day Mem'!N5</f>
        <v>145.9426736</v>
      </c>
      <c r="L23" s="4"/>
      <c r="M23" s="4"/>
      <c r="N23" s="4"/>
      <c r="O23" s="4"/>
      <c r="P23" s="4"/>
      <c r="Q23" s="4"/>
    </row>
    <row r="24">
      <c r="A24" s="33" t="s">
        <v>8</v>
      </c>
      <c r="B24" s="34" t="s">
        <v>18</v>
      </c>
      <c r="C24" s="9">
        <f t="shared" si="8"/>
        <v>0.009038213918</v>
      </c>
      <c r="D24" s="41">
        <f>'202209-divvy-tripdata-1-Day Mem'!C15+'202209-divvy-tripdata-2-Day Mem'!C15+'202209-divvy-tripdata-3-Day Mem'!C15</f>
        <v>24309</v>
      </c>
      <c r="E24" s="42">
        <f>'202209-divvy-tripdata-1-Day Mem'!D15+'202209-divvy-tripdata-2-Day Mem'!D15+'202209-divvy-tripdata-3-Day Mem'!D15</f>
        <v>219.7099421</v>
      </c>
      <c r="F24" s="20"/>
      <c r="G24" s="34" t="s">
        <v>8</v>
      </c>
      <c r="H24" s="34" t="s">
        <v>18</v>
      </c>
      <c r="I24" s="9">
        <f t="shared" si="9"/>
        <v>0.00914882765</v>
      </c>
      <c r="J24" s="41">
        <f>'202209-divvy-tripdata-1-Day Mem'!M6+'202209-divvy-tripdata-2-Day Mem'!M6+'202209-divvy-tripdata-3-Day Mem'!M6</f>
        <v>36158</v>
      </c>
      <c r="K24" s="42">
        <f>'202209-divvy-tripdata-1-Day Mem'!N6+'202209-divvy-tripdata-2-Day Mem'!N6+'202209-divvy-tripdata-3-Day Mem'!N6</f>
        <v>330.8033102</v>
      </c>
      <c r="L24" s="4"/>
      <c r="M24" s="4"/>
      <c r="N24" s="4"/>
      <c r="O24" s="4"/>
      <c r="P24" s="4"/>
      <c r="Q24" s="4"/>
    </row>
    <row r="25">
      <c r="A25" s="11"/>
      <c r="B25" s="35" t="s">
        <v>20</v>
      </c>
      <c r="C25" s="12">
        <f t="shared" si="8"/>
        <v>0.007361909941</v>
      </c>
      <c r="D25" s="43">
        <f>'202209-divvy-tripdata-1-Day Mem'!C16+'202209-divvy-tripdata-2-Day Mem'!C16+'202209-divvy-tripdata-3-Day Mem'!C16</f>
        <v>12924</v>
      </c>
      <c r="E25" s="44">
        <f>'202209-divvy-tripdata-1-Day Mem'!D16+'202209-divvy-tripdata-2-Day Mem'!D16+'202209-divvy-tripdata-3-Day Mem'!D16</f>
        <v>95.14532407</v>
      </c>
      <c r="F25" s="20"/>
      <c r="G25" s="24"/>
      <c r="H25" s="35" t="s">
        <v>20</v>
      </c>
      <c r="I25" s="12">
        <f t="shared" si="9"/>
        <v>0.007419530129</v>
      </c>
      <c r="J25" s="43">
        <f>'202209-divvy-tripdata-1-Day Mem'!M7+'202209-divvy-tripdata-2-Day Mem'!M7+'202209-divvy-tripdata-3-Day Mem'!M7</f>
        <v>22277</v>
      </c>
      <c r="K25" s="44">
        <f>'202209-divvy-tripdata-1-Day Mem'!N7+'202209-divvy-tripdata-2-Day Mem'!N7+'202209-divvy-tripdata-3-Day Mem'!N7</f>
        <v>165.2848727</v>
      </c>
      <c r="L25" s="4"/>
      <c r="M25" s="4"/>
      <c r="N25" s="4"/>
      <c r="O25" s="4"/>
      <c r="P25" s="4"/>
      <c r="Q25" s="4"/>
    </row>
    <row r="26">
      <c r="A26" s="36" t="s">
        <v>9</v>
      </c>
      <c r="B26" s="37"/>
      <c r="C26" s="15">
        <f t="shared" si="8"/>
        <v>0.01126229256</v>
      </c>
      <c r="D26" s="46">
        <f t="shared" ref="D26:E26" si="10">SUM(D21:D25)</f>
        <v>60634</v>
      </c>
      <c r="E26" s="47">
        <f t="shared" si="10"/>
        <v>682.8778472</v>
      </c>
      <c r="F26" s="20"/>
      <c r="G26" s="48" t="s">
        <v>9</v>
      </c>
      <c r="H26" s="37"/>
      <c r="I26" s="15">
        <f t="shared" si="9"/>
        <v>0.01013913522</v>
      </c>
      <c r="J26" s="46">
        <f t="shared" ref="J26:K26" si="11">SUM(J21:J25)</f>
        <v>91389</v>
      </c>
      <c r="K26" s="47">
        <f t="shared" si="11"/>
        <v>926.6054282</v>
      </c>
      <c r="L26" s="4"/>
      <c r="M26" s="4"/>
      <c r="N26" s="4"/>
      <c r="O26" s="4"/>
      <c r="P26" s="4"/>
      <c r="Q26" s="4"/>
    </row>
    <row r="27">
      <c r="A27" s="17"/>
      <c r="B27" s="17"/>
      <c r="C27" s="17"/>
      <c r="D27" s="17"/>
      <c r="E27" s="1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>
      <c r="A28" s="18" t="s">
        <v>11</v>
      </c>
      <c r="E28" s="19"/>
      <c r="F28" s="4"/>
      <c r="G28" s="38" t="s">
        <v>15</v>
      </c>
      <c r="H28" s="39"/>
      <c r="I28" s="39"/>
      <c r="J28" s="39"/>
      <c r="K28" s="40"/>
      <c r="L28" s="4"/>
      <c r="M28" s="4"/>
      <c r="N28" s="4"/>
      <c r="O28" s="4"/>
      <c r="P28" s="4"/>
      <c r="Q28" s="4"/>
    </row>
    <row r="29">
      <c r="A29" s="29" t="s">
        <v>1</v>
      </c>
      <c r="B29" s="30" t="s">
        <v>17</v>
      </c>
      <c r="C29" s="31" t="s">
        <v>2</v>
      </c>
      <c r="D29" s="31" t="s">
        <v>6</v>
      </c>
      <c r="E29" s="32" t="s">
        <v>3</v>
      </c>
      <c r="F29" s="20"/>
      <c r="G29" s="30" t="s">
        <v>1</v>
      </c>
      <c r="H29" s="30" t="s">
        <v>17</v>
      </c>
      <c r="I29" s="31" t="s">
        <v>2</v>
      </c>
      <c r="J29" s="31" t="s">
        <v>6</v>
      </c>
      <c r="K29" s="32" t="s">
        <v>3</v>
      </c>
      <c r="L29" s="4"/>
      <c r="M29" s="4"/>
      <c r="N29" s="4"/>
      <c r="O29" s="4"/>
      <c r="P29" s="4"/>
      <c r="Q29" s="4"/>
    </row>
    <row r="30">
      <c r="A30" s="33" t="s">
        <v>7</v>
      </c>
      <c r="B30" s="34" t="s">
        <v>18</v>
      </c>
      <c r="C30" s="9">
        <f t="shared" ref="C30:C35" si="12">E30/D30</f>
        <v>0.01421809064</v>
      </c>
      <c r="D30" s="41">
        <f>'202209-divvy-tripdata-1-Day Mem'!H3+'202209-divvy-tripdata-2-Day Mem'!H3+'202209-divvy-tripdata-3-Day Mem'!H3</f>
        <v>9514</v>
      </c>
      <c r="E30" s="42">
        <f>'202209-divvy-tripdata-1-Day Mem'!I3+'202209-divvy-tripdata-2-Day Mem'!I3+'202209-divvy-tripdata-3-Day Mem'!I3</f>
        <v>135.2709144</v>
      </c>
      <c r="F30" s="20"/>
      <c r="G30" s="34" t="s">
        <v>7</v>
      </c>
      <c r="H30" s="34" t="s">
        <v>18</v>
      </c>
      <c r="I30" s="9">
        <f t="shared" ref="I30:I35" si="13">K30/J30</f>
        <v>0.01562092676</v>
      </c>
      <c r="J30" s="41">
        <f>'202209-divvy-tripdata-1-Day Mem'!M12+'202209-divvy-tripdata-2-Day Mem'!M12+'202209-divvy-tripdata-3-Day Mem'!M12</f>
        <v>18643</v>
      </c>
      <c r="K30" s="42">
        <f>'202209-divvy-tripdata-1-Day Mem'!N12+'202209-divvy-tripdata-2-Day Mem'!N12+'202209-divvy-tripdata-3-Day Mem'!N12</f>
        <v>291.2209375</v>
      </c>
      <c r="L30" s="4"/>
      <c r="M30" s="4"/>
      <c r="N30" s="4"/>
      <c r="O30" s="4"/>
      <c r="P30" s="4"/>
      <c r="Q30" s="4"/>
    </row>
    <row r="31">
      <c r="A31" s="8"/>
      <c r="B31" s="34" t="s">
        <v>19</v>
      </c>
      <c r="C31" s="9">
        <f t="shared" si="12"/>
        <v>0.03023183686</v>
      </c>
      <c r="D31" s="41">
        <f>'202209-divvy-tripdata-1-Day Mem'!H4+'202209-divvy-tripdata-2-Day Mem'!H4+'202209-divvy-tripdata-3-Day Mem'!H4</f>
        <v>1661</v>
      </c>
      <c r="E31" s="42">
        <f>'202209-divvy-tripdata-1-Day Mem'!I4+'202209-divvy-tripdata-2-Day Mem'!I4+'202209-divvy-tripdata-3-Day Mem'!I4</f>
        <v>50.21508102</v>
      </c>
      <c r="F31" s="20"/>
      <c r="G31" s="23"/>
      <c r="H31" s="34" t="s">
        <v>19</v>
      </c>
      <c r="I31" s="9">
        <f t="shared" si="13"/>
        <v>0.03098359207</v>
      </c>
      <c r="J31" s="41">
        <f>'202209-divvy-tripdata-1-Day Mem'!M13+'202209-divvy-tripdata-2-Day Mem'!M13+'202209-divvy-tripdata-3-Day Mem'!M13</f>
        <v>3287</v>
      </c>
      <c r="K31" s="42">
        <f>'202209-divvy-tripdata-1-Day Mem'!N13+'202209-divvy-tripdata-2-Day Mem'!N13+'202209-divvy-tripdata-3-Day Mem'!N13</f>
        <v>101.8430671</v>
      </c>
      <c r="L31" s="4"/>
      <c r="M31" s="4"/>
      <c r="N31" s="4"/>
      <c r="O31" s="4"/>
      <c r="P31" s="4"/>
      <c r="Q31" s="4"/>
    </row>
    <row r="32">
      <c r="A32" s="8"/>
      <c r="B32" s="34" t="s">
        <v>20</v>
      </c>
      <c r="C32" s="9">
        <f t="shared" si="12"/>
        <v>0.009294203842</v>
      </c>
      <c r="D32" s="41">
        <f>'202209-divvy-tripdata-1-Day Mem'!H5+'202209-divvy-tripdata-2-Day Mem'!H5+'202209-divvy-tripdata-3-Day Mem'!H5</f>
        <v>10202</v>
      </c>
      <c r="E32" s="42">
        <f>'202209-divvy-tripdata-1-Day Mem'!I5+'202209-divvy-tripdata-2-Day Mem'!I5+'202209-divvy-tripdata-3-Day Mem'!I5</f>
        <v>94.81946759</v>
      </c>
      <c r="F32" s="20"/>
      <c r="G32" s="23"/>
      <c r="H32" s="34" t="s">
        <v>20</v>
      </c>
      <c r="I32" s="9">
        <f t="shared" si="13"/>
        <v>0.01093380169</v>
      </c>
      <c r="J32" s="41">
        <f>'202209-divvy-tripdata-1-Day Mem'!M14+'202209-divvy-tripdata-2-Day Mem'!M14+'202209-divvy-tripdata-3-Day Mem'!M14</f>
        <v>18383</v>
      </c>
      <c r="K32" s="42">
        <f>'202209-divvy-tripdata-1-Day Mem'!N14+'202209-divvy-tripdata-2-Day Mem'!N14+'202209-divvy-tripdata-3-Day Mem'!N14</f>
        <v>200.9960764</v>
      </c>
      <c r="L32" s="4"/>
      <c r="M32" s="4"/>
      <c r="N32" s="4"/>
      <c r="O32" s="4"/>
      <c r="P32" s="4"/>
      <c r="Q32" s="4"/>
    </row>
    <row r="33">
      <c r="A33" s="33" t="s">
        <v>8</v>
      </c>
      <c r="B33" s="34" t="s">
        <v>18</v>
      </c>
      <c r="C33" s="9">
        <f t="shared" si="12"/>
        <v>0.008763567842</v>
      </c>
      <c r="D33" s="41">
        <f>'202209-divvy-tripdata-1-Day Mem'!H6+'202209-divvy-tripdata-2-Day Mem'!H6+'202209-divvy-tripdata-3-Day Mem'!H6</f>
        <v>28538</v>
      </c>
      <c r="E33" s="42">
        <f>'202209-divvy-tripdata-1-Day Mem'!I6+'202209-divvy-tripdata-2-Day Mem'!I6+'202209-divvy-tripdata-3-Day Mem'!I6</f>
        <v>250.0946991</v>
      </c>
      <c r="F33" s="20"/>
      <c r="G33" s="34" t="s">
        <v>8</v>
      </c>
      <c r="H33" s="34" t="s">
        <v>18</v>
      </c>
      <c r="I33" s="9">
        <f t="shared" si="13"/>
        <v>0.00927812787</v>
      </c>
      <c r="J33" s="41">
        <f>'202209-divvy-tripdata-1-Day Mem'!M15+'202209-divvy-tripdata-2-Day Mem'!M15+'202209-divvy-tripdata-3-Day Mem'!M15</f>
        <v>34323</v>
      </c>
      <c r="K33" s="42">
        <f>'202209-divvy-tripdata-1-Day Mem'!N15+'202209-divvy-tripdata-2-Day Mem'!N15+'202209-divvy-tripdata-3-Day Mem'!N15</f>
        <v>318.4531829</v>
      </c>
      <c r="L33" s="4"/>
      <c r="M33" s="4"/>
      <c r="N33" s="4"/>
      <c r="O33" s="4"/>
      <c r="P33" s="4"/>
      <c r="Q33" s="4"/>
    </row>
    <row r="34">
      <c r="A34" s="11"/>
      <c r="B34" s="35" t="s">
        <v>20</v>
      </c>
      <c r="C34" s="12">
        <f t="shared" si="12"/>
        <v>0.007315037518</v>
      </c>
      <c r="D34" s="43">
        <f>'202209-divvy-tripdata-1-Day Mem'!H7+'202209-divvy-tripdata-2-Day Mem'!H7+'202209-divvy-tripdata-3-Day Mem'!H7</f>
        <v>16007</v>
      </c>
      <c r="E34" s="44">
        <f>'202209-divvy-tripdata-1-Day Mem'!I7+'202209-divvy-tripdata-2-Day Mem'!I7+'202209-divvy-tripdata-3-Day Mem'!I7</f>
        <v>117.0918056</v>
      </c>
      <c r="F34" s="20"/>
      <c r="G34" s="24"/>
      <c r="H34" s="35" t="s">
        <v>20</v>
      </c>
      <c r="I34" s="12">
        <f t="shared" si="13"/>
        <v>0.007679851581</v>
      </c>
      <c r="J34" s="43">
        <f>'202209-divvy-tripdata-1-Day Mem'!M16+'202209-divvy-tripdata-2-Day Mem'!M16+'202209-divvy-tripdata-3-Day Mem'!M16</f>
        <v>20331</v>
      </c>
      <c r="K34" s="44">
        <f>'202209-divvy-tripdata-1-Day Mem'!N16+'202209-divvy-tripdata-2-Day Mem'!N16+'202209-divvy-tripdata-3-Day Mem'!N16</f>
        <v>156.1390625</v>
      </c>
      <c r="L34" s="4"/>
      <c r="M34" s="4"/>
      <c r="N34" s="4"/>
      <c r="O34" s="4"/>
      <c r="P34" s="4"/>
      <c r="Q34" s="4"/>
    </row>
    <row r="35">
      <c r="A35" s="36" t="s">
        <v>9</v>
      </c>
      <c r="B35" s="37"/>
      <c r="C35" s="15">
        <f t="shared" si="12"/>
        <v>0.009822092285</v>
      </c>
      <c r="D35" s="46">
        <f t="shared" ref="D35:E35" si="14">SUM(D30:D34)</f>
        <v>65922</v>
      </c>
      <c r="E35" s="47">
        <f t="shared" si="14"/>
        <v>647.4919676</v>
      </c>
      <c r="F35" s="20"/>
      <c r="G35" s="48" t="s">
        <v>9</v>
      </c>
      <c r="H35" s="37"/>
      <c r="I35" s="15">
        <f t="shared" si="13"/>
        <v>0.01125288075</v>
      </c>
      <c r="J35" s="46">
        <f t="shared" ref="J35:K35" si="15">SUM(J30:J34)</f>
        <v>94967</v>
      </c>
      <c r="K35" s="47">
        <f t="shared" si="15"/>
        <v>1068.652326</v>
      </c>
      <c r="L35" s="4"/>
      <c r="M35" s="4"/>
      <c r="N35" s="4"/>
      <c r="O35" s="4"/>
      <c r="P35" s="4"/>
      <c r="Q35" s="4"/>
    </row>
  </sheetData>
  <mergeCells count="8">
    <mergeCell ref="A1:G1"/>
    <mergeCell ref="A10:E10"/>
    <mergeCell ref="G10:K10"/>
    <mergeCell ref="M10:Q10"/>
    <mergeCell ref="A19:E19"/>
    <mergeCell ref="G19:K19"/>
    <mergeCell ref="A28:E28"/>
    <mergeCell ref="G28:K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.5"/>
    <col customWidth="1" min="10" max="10" width="3.5"/>
    <col customWidth="1" min="15" max="15" width="3.5"/>
  </cols>
  <sheetData>
    <row r="1">
      <c r="A1" s="49" t="s">
        <v>10</v>
      </c>
      <c r="B1" s="2"/>
      <c r="C1" s="2"/>
      <c r="D1" s="3"/>
      <c r="E1" s="50"/>
      <c r="F1" s="51" t="s">
        <v>11</v>
      </c>
      <c r="G1" s="2"/>
      <c r="H1" s="2"/>
      <c r="I1" s="3"/>
      <c r="J1" s="50"/>
      <c r="K1" s="51" t="s">
        <v>12</v>
      </c>
      <c r="L1" s="2"/>
      <c r="M1" s="2"/>
      <c r="N1" s="3"/>
      <c r="O1" s="50"/>
      <c r="P1" s="51" t="s">
        <v>16</v>
      </c>
      <c r="Q1" s="2"/>
      <c r="R1" s="2"/>
      <c r="S1" s="3"/>
    </row>
    <row r="2">
      <c r="A2" s="29" t="s">
        <v>1</v>
      </c>
      <c r="B2" s="30" t="s">
        <v>17</v>
      </c>
      <c r="C2" s="31" t="s">
        <v>6</v>
      </c>
      <c r="D2" s="32" t="s">
        <v>3</v>
      </c>
      <c r="E2" s="50"/>
      <c r="F2" s="30" t="s">
        <v>1</v>
      </c>
      <c r="G2" s="30" t="s">
        <v>17</v>
      </c>
      <c r="H2" s="31" t="s">
        <v>6</v>
      </c>
      <c r="I2" s="32" t="s">
        <v>3</v>
      </c>
      <c r="J2" s="50"/>
      <c r="K2" s="30" t="s">
        <v>1</v>
      </c>
      <c r="L2" s="30" t="s">
        <v>17</v>
      </c>
      <c r="M2" s="31" t="s">
        <v>6</v>
      </c>
      <c r="N2" s="32" t="s">
        <v>3</v>
      </c>
      <c r="O2" s="50"/>
      <c r="P2" s="30" t="s">
        <v>1</v>
      </c>
      <c r="Q2" s="30" t="s">
        <v>17</v>
      </c>
      <c r="R2" s="31" t="s">
        <v>6</v>
      </c>
      <c r="S2" s="32" t="s">
        <v>3</v>
      </c>
    </row>
    <row r="3">
      <c r="A3" s="33" t="s">
        <v>7</v>
      </c>
      <c r="B3" s="34" t="s">
        <v>18</v>
      </c>
      <c r="C3" s="52">
        <v>8222.0</v>
      </c>
      <c r="D3" s="53">
        <v>150.2430555557512</v>
      </c>
      <c r="E3" s="54"/>
      <c r="F3" s="34" t="s">
        <v>7</v>
      </c>
      <c r="G3" s="34" t="s">
        <v>18</v>
      </c>
      <c r="H3" s="52">
        <v>5618.0</v>
      </c>
      <c r="I3" s="53">
        <v>84.4624537037962</v>
      </c>
      <c r="J3" s="50"/>
      <c r="K3" s="34" t="s">
        <v>7</v>
      </c>
      <c r="L3" s="34" t="s">
        <v>18</v>
      </c>
      <c r="M3" s="52">
        <v>8852.0</v>
      </c>
      <c r="N3" s="53">
        <v>135.3583564818182</v>
      </c>
      <c r="O3" s="50"/>
      <c r="P3" s="34" t="s">
        <v>7</v>
      </c>
      <c r="Q3" s="34" t="s">
        <v>18</v>
      </c>
      <c r="R3" s="52">
        <v>14876.0</v>
      </c>
      <c r="S3" s="53">
        <v>274.74440972190496</v>
      </c>
    </row>
    <row r="4">
      <c r="A4" s="33"/>
      <c r="B4" s="34" t="s">
        <v>19</v>
      </c>
      <c r="C4" s="55">
        <v>1724.0</v>
      </c>
      <c r="D4" s="42">
        <v>55.15868055570172</v>
      </c>
      <c r="E4" s="54"/>
      <c r="F4" s="34"/>
      <c r="G4" s="34" t="s">
        <v>19</v>
      </c>
      <c r="H4" s="55">
        <v>1035.0</v>
      </c>
      <c r="I4" s="42">
        <v>34.59178240768961</v>
      </c>
      <c r="J4" s="50"/>
      <c r="K4" s="34"/>
      <c r="L4" s="34" t="s">
        <v>19</v>
      </c>
      <c r="M4" s="55">
        <v>1437.0</v>
      </c>
      <c r="N4" s="42">
        <v>40.41493055587489</v>
      </c>
      <c r="O4" s="50"/>
      <c r="P4" s="34"/>
      <c r="Q4" s="34" t="s">
        <v>19</v>
      </c>
      <c r="R4" s="55">
        <v>2986.0</v>
      </c>
      <c r="S4" s="42">
        <v>102.16621527794632</v>
      </c>
    </row>
    <row r="5">
      <c r="A5" s="33"/>
      <c r="B5" s="34" t="s">
        <v>20</v>
      </c>
      <c r="C5" s="55">
        <v>5978.0</v>
      </c>
      <c r="D5" s="42">
        <v>70.25241898163222</v>
      </c>
      <c r="E5" s="54"/>
      <c r="F5" s="34"/>
      <c r="G5" s="34" t="s">
        <v>20</v>
      </c>
      <c r="H5" s="55">
        <v>5977.0</v>
      </c>
      <c r="I5" s="42">
        <v>55.89356481486175</v>
      </c>
      <c r="J5" s="50"/>
      <c r="K5" s="34"/>
      <c r="L5" s="34" t="s">
        <v>20</v>
      </c>
      <c r="M5" s="55">
        <v>8993.0</v>
      </c>
      <c r="N5" s="42">
        <v>85.72055555579573</v>
      </c>
      <c r="O5" s="50"/>
      <c r="P5" s="34"/>
      <c r="Q5" s="34" t="s">
        <v>20</v>
      </c>
      <c r="R5" s="55">
        <v>10973.0</v>
      </c>
      <c r="S5" s="42">
        <v>149.70700231416413</v>
      </c>
    </row>
    <row r="6">
      <c r="A6" s="33" t="s">
        <v>8</v>
      </c>
      <c r="B6" s="34" t="s">
        <v>18</v>
      </c>
      <c r="C6" s="55">
        <v>10565.0</v>
      </c>
      <c r="D6" s="42">
        <v>108.82111111152335</v>
      </c>
      <c r="E6" s="50"/>
      <c r="F6" s="34" t="s">
        <v>8</v>
      </c>
      <c r="G6" s="34" t="s">
        <v>18</v>
      </c>
      <c r="H6" s="55">
        <v>16681.0</v>
      </c>
      <c r="I6" s="42">
        <v>149.10999999943306</v>
      </c>
      <c r="J6" s="50"/>
      <c r="K6" s="34" t="s">
        <v>8</v>
      </c>
      <c r="L6" s="34" t="s">
        <v>18</v>
      </c>
      <c r="M6" s="55">
        <v>20839.0</v>
      </c>
      <c r="N6" s="42">
        <v>191.721215277561</v>
      </c>
      <c r="O6" s="50"/>
      <c r="P6" s="34" t="s">
        <v>8</v>
      </c>
      <c r="Q6" s="34" t="s">
        <v>18</v>
      </c>
      <c r="R6" s="55">
        <v>15681.0</v>
      </c>
      <c r="S6" s="42">
        <v>164.8819675925988</v>
      </c>
    </row>
    <row r="7">
      <c r="A7" s="56"/>
      <c r="B7" s="35" t="s">
        <v>20</v>
      </c>
      <c r="C7" s="57">
        <v>5242.0</v>
      </c>
      <c r="D7" s="44">
        <v>42.09225694450288</v>
      </c>
      <c r="E7" s="50"/>
      <c r="F7" s="35"/>
      <c r="G7" s="35" t="s">
        <v>20</v>
      </c>
      <c r="H7" s="57">
        <v>9247.0</v>
      </c>
      <c r="I7" s="44">
        <v>67.69966435233073</v>
      </c>
      <c r="J7" s="50"/>
      <c r="K7" s="35"/>
      <c r="L7" s="35" t="s">
        <v>20</v>
      </c>
      <c r="M7" s="57">
        <v>12568.0</v>
      </c>
      <c r="N7" s="44">
        <v>93.45924768552504</v>
      </c>
      <c r="O7" s="50"/>
      <c r="P7" s="35"/>
      <c r="Q7" s="35" t="s">
        <v>20</v>
      </c>
      <c r="R7" s="57">
        <v>8085.0</v>
      </c>
      <c r="S7" s="44">
        <v>72.6766087960059</v>
      </c>
    </row>
    <row r="8">
      <c r="A8" s="36" t="s">
        <v>9</v>
      </c>
      <c r="B8" s="58"/>
      <c r="C8" s="46">
        <v>31731.0</v>
      </c>
      <c r="D8" s="47">
        <v>426.56752314911137</v>
      </c>
      <c r="E8" s="50"/>
      <c r="F8" s="48" t="s">
        <v>9</v>
      </c>
      <c r="G8" s="58"/>
      <c r="H8" s="46">
        <v>38558.0</v>
      </c>
      <c r="I8" s="47">
        <v>391.75746527811134</v>
      </c>
      <c r="J8" s="50"/>
      <c r="K8" s="48" t="s">
        <v>9</v>
      </c>
      <c r="L8" s="58"/>
      <c r="M8" s="46">
        <v>52689.0</v>
      </c>
      <c r="N8" s="47">
        <v>546.6743055565748</v>
      </c>
      <c r="O8" s="50"/>
      <c r="P8" s="48" t="s">
        <v>9</v>
      </c>
      <c r="Q8" s="58"/>
      <c r="R8" s="46">
        <v>52601.0</v>
      </c>
      <c r="S8" s="47">
        <v>764.1762037026201</v>
      </c>
    </row>
    <row r="9">
      <c r="A9" s="59"/>
      <c r="B9" s="59"/>
      <c r="C9" s="60"/>
      <c r="D9" s="59"/>
      <c r="E9" s="61"/>
      <c r="F9" s="60"/>
      <c r="G9" s="60"/>
      <c r="H9" s="60"/>
      <c r="I9" s="60"/>
      <c r="J9" s="62"/>
      <c r="K9" s="60"/>
      <c r="L9" s="60"/>
      <c r="M9" s="60"/>
      <c r="N9" s="60"/>
      <c r="O9" s="62"/>
      <c r="P9" s="62"/>
      <c r="Q9" s="62"/>
      <c r="R9" s="62"/>
      <c r="S9" s="62"/>
    </row>
    <row r="10">
      <c r="A10" s="18" t="s">
        <v>13</v>
      </c>
      <c r="D10" s="19"/>
      <c r="E10" s="50"/>
      <c r="F10" s="21" t="s">
        <v>14</v>
      </c>
      <c r="I10" s="19"/>
      <c r="J10" s="50"/>
      <c r="K10" s="21" t="s">
        <v>15</v>
      </c>
      <c r="N10" s="19"/>
      <c r="O10" s="61"/>
      <c r="P10" s="61"/>
      <c r="Q10" s="61"/>
      <c r="R10" s="61"/>
      <c r="S10" s="61"/>
    </row>
    <row r="11">
      <c r="A11" s="29" t="s">
        <v>1</v>
      </c>
      <c r="B11" s="30" t="s">
        <v>17</v>
      </c>
      <c r="C11" s="31" t="s">
        <v>6</v>
      </c>
      <c r="D11" s="32" t="s">
        <v>3</v>
      </c>
      <c r="E11" s="50"/>
      <c r="F11" s="30" t="s">
        <v>1</v>
      </c>
      <c r="G11" s="30" t="s">
        <v>17</v>
      </c>
      <c r="H11" s="31" t="s">
        <v>6</v>
      </c>
      <c r="I11" s="32" t="s">
        <v>3</v>
      </c>
      <c r="J11" s="50"/>
      <c r="K11" s="30" t="s">
        <v>1</v>
      </c>
      <c r="L11" s="30" t="s">
        <v>17</v>
      </c>
      <c r="M11" s="31" t="s">
        <v>6</v>
      </c>
      <c r="N11" s="32" t="s">
        <v>3</v>
      </c>
      <c r="O11" s="61"/>
      <c r="P11" s="61"/>
      <c r="Q11" s="61"/>
      <c r="R11" s="61"/>
      <c r="S11" s="61"/>
    </row>
    <row r="12">
      <c r="A12" s="33" t="s">
        <v>7</v>
      </c>
      <c r="B12" s="34" t="s">
        <v>18</v>
      </c>
      <c r="C12" s="52">
        <v>6348.0</v>
      </c>
      <c r="D12" s="53">
        <v>107.74195601814426</v>
      </c>
      <c r="E12" s="50"/>
      <c r="F12" s="34" t="s">
        <v>7</v>
      </c>
      <c r="G12" s="34" t="s">
        <v>18</v>
      </c>
      <c r="H12" s="52">
        <v>6340.0</v>
      </c>
      <c r="I12" s="53">
        <v>92.04965277762676</v>
      </c>
      <c r="J12" s="50"/>
      <c r="K12" s="34" t="s">
        <v>7</v>
      </c>
      <c r="L12" s="34" t="s">
        <v>18</v>
      </c>
      <c r="M12" s="52">
        <v>10988.0</v>
      </c>
      <c r="N12" s="53">
        <v>176.49425925970718</v>
      </c>
      <c r="O12" s="61"/>
      <c r="P12" s="61"/>
      <c r="Q12" s="61"/>
      <c r="R12" s="61"/>
      <c r="S12" s="61"/>
    </row>
    <row r="13">
      <c r="A13" s="33"/>
      <c r="B13" s="34" t="s">
        <v>19</v>
      </c>
      <c r="C13" s="55">
        <v>1491.0</v>
      </c>
      <c r="D13" s="42">
        <v>48.44039351866377</v>
      </c>
      <c r="E13" s="50"/>
      <c r="F13" s="34"/>
      <c r="G13" s="34" t="s">
        <v>19</v>
      </c>
      <c r="H13" s="55">
        <v>1223.0</v>
      </c>
      <c r="I13" s="42">
        <v>36.874340277849114</v>
      </c>
      <c r="J13" s="50"/>
      <c r="K13" s="34"/>
      <c r="L13" s="34" t="s">
        <v>19</v>
      </c>
      <c r="M13" s="55">
        <v>2017.0</v>
      </c>
      <c r="N13" s="42">
        <v>64.22160879618605</v>
      </c>
      <c r="O13" s="61"/>
      <c r="P13" s="61"/>
      <c r="Q13" s="61"/>
      <c r="R13" s="61"/>
      <c r="S13" s="61"/>
    </row>
    <row r="14">
      <c r="A14" s="33"/>
      <c r="B14" s="34" t="s">
        <v>20</v>
      </c>
      <c r="C14" s="55">
        <v>6214.0</v>
      </c>
      <c r="D14" s="42">
        <v>73.13024305563158</v>
      </c>
      <c r="E14" s="50"/>
      <c r="F14" s="34"/>
      <c r="G14" s="34" t="s">
        <v>20</v>
      </c>
      <c r="H14" s="55">
        <v>6516.0</v>
      </c>
      <c r="I14" s="42">
        <v>61.91643518501223</v>
      </c>
      <c r="J14" s="50"/>
      <c r="K14" s="34"/>
      <c r="L14" s="34" t="s">
        <v>20</v>
      </c>
      <c r="M14" s="55">
        <v>10798.0</v>
      </c>
      <c r="N14" s="42">
        <v>120.88403935198585</v>
      </c>
      <c r="O14" s="61"/>
      <c r="P14" s="61"/>
      <c r="Q14" s="61"/>
      <c r="R14" s="61"/>
      <c r="S14" s="61"/>
    </row>
    <row r="15">
      <c r="A15" s="33" t="s">
        <v>8</v>
      </c>
      <c r="B15" s="34" t="s">
        <v>18</v>
      </c>
      <c r="C15" s="55">
        <v>14184.0</v>
      </c>
      <c r="D15" s="42">
        <v>125.50597222217766</v>
      </c>
      <c r="E15" s="50"/>
      <c r="F15" s="34" t="s">
        <v>8</v>
      </c>
      <c r="G15" s="34" t="s">
        <v>18</v>
      </c>
      <c r="H15" s="55">
        <v>17217.0</v>
      </c>
      <c r="I15" s="42">
        <v>155.50513888909336</v>
      </c>
      <c r="J15" s="50"/>
      <c r="K15" s="34" t="s">
        <v>8</v>
      </c>
      <c r="L15" s="34" t="s">
        <v>18</v>
      </c>
      <c r="M15" s="55">
        <v>19782.0</v>
      </c>
      <c r="N15" s="42">
        <v>188.1716782401927</v>
      </c>
      <c r="O15" s="61"/>
      <c r="P15" s="61"/>
      <c r="Q15" s="61"/>
      <c r="R15" s="61"/>
      <c r="S15" s="61"/>
    </row>
    <row r="16">
      <c r="A16" s="56"/>
      <c r="B16" s="35" t="s">
        <v>20</v>
      </c>
      <c r="C16" s="57">
        <v>7421.0</v>
      </c>
      <c r="D16" s="44">
        <v>54.81211805574276</v>
      </c>
      <c r="E16" s="50"/>
      <c r="F16" s="35"/>
      <c r="G16" s="35" t="s">
        <v>20</v>
      </c>
      <c r="H16" s="57">
        <v>10052.0</v>
      </c>
      <c r="I16" s="44">
        <v>74.31789351862972</v>
      </c>
      <c r="J16" s="50"/>
      <c r="K16" s="35"/>
      <c r="L16" s="35" t="s">
        <v>20</v>
      </c>
      <c r="M16" s="57">
        <v>11736.0</v>
      </c>
      <c r="N16" s="44">
        <v>91.16059027767915</v>
      </c>
      <c r="O16" s="61"/>
      <c r="P16" s="61"/>
      <c r="Q16" s="61"/>
      <c r="R16" s="61"/>
      <c r="S16" s="61"/>
    </row>
    <row r="17">
      <c r="A17" s="36" t="s">
        <v>9</v>
      </c>
      <c r="B17" s="58"/>
      <c r="C17" s="46">
        <v>35658.0</v>
      </c>
      <c r="D17" s="47">
        <v>409.63068287036003</v>
      </c>
      <c r="E17" s="50"/>
      <c r="F17" s="48" t="s">
        <v>9</v>
      </c>
      <c r="G17" s="58"/>
      <c r="H17" s="46">
        <v>41348.0</v>
      </c>
      <c r="I17" s="47">
        <v>420.6634606482112</v>
      </c>
      <c r="J17" s="50"/>
      <c r="K17" s="48" t="s">
        <v>9</v>
      </c>
      <c r="L17" s="58"/>
      <c r="M17" s="46">
        <v>55321.0</v>
      </c>
      <c r="N17" s="47">
        <v>640.9321759257509</v>
      </c>
      <c r="O17" s="61"/>
      <c r="P17" s="61"/>
      <c r="Q17" s="61"/>
      <c r="R17" s="61"/>
      <c r="S17" s="61"/>
    </row>
  </sheetData>
  <mergeCells count="7">
    <mergeCell ref="A1:D1"/>
    <mergeCell ref="F1:I1"/>
    <mergeCell ref="K1:N1"/>
    <mergeCell ref="P1:S1"/>
    <mergeCell ref="A10:D10"/>
    <mergeCell ref="F10:I10"/>
    <mergeCell ref="K10:N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5"/>
    <col customWidth="1" min="5" max="5" width="3.5"/>
    <col customWidth="1" min="10" max="10" width="3.5"/>
    <col customWidth="1" min="15" max="15" width="3.5"/>
  </cols>
  <sheetData>
    <row r="1">
      <c r="A1" s="49" t="s">
        <v>10</v>
      </c>
      <c r="B1" s="2"/>
      <c r="C1" s="2"/>
      <c r="D1" s="3"/>
      <c r="E1" s="50"/>
      <c r="F1" s="51" t="s">
        <v>11</v>
      </c>
      <c r="G1" s="2"/>
      <c r="H1" s="2"/>
      <c r="I1" s="3"/>
      <c r="J1" s="50"/>
      <c r="K1" s="51" t="s">
        <v>12</v>
      </c>
      <c r="L1" s="2"/>
      <c r="M1" s="2"/>
      <c r="N1" s="3"/>
      <c r="O1" s="50"/>
      <c r="P1" s="51" t="s">
        <v>16</v>
      </c>
      <c r="Q1" s="2"/>
      <c r="R1" s="2"/>
      <c r="S1" s="3"/>
    </row>
    <row r="2">
      <c r="A2" s="29" t="s">
        <v>1</v>
      </c>
      <c r="B2" s="30" t="s">
        <v>17</v>
      </c>
      <c r="C2" s="31" t="s">
        <v>6</v>
      </c>
      <c r="D2" s="32" t="s">
        <v>3</v>
      </c>
      <c r="E2" s="50"/>
      <c r="F2" s="30" t="s">
        <v>1</v>
      </c>
      <c r="G2" s="30" t="s">
        <v>17</v>
      </c>
      <c r="H2" s="31" t="s">
        <v>6</v>
      </c>
      <c r="I2" s="32" t="s">
        <v>3</v>
      </c>
      <c r="J2" s="50"/>
      <c r="K2" s="30" t="s">
        <v>1</v>
      </c>
      <c r="L2" s="30" t="s">
        <v>17</v>
      </c>
      <c r="M2" s="31" t="s">
        <v>6</v>
      </c>
      <c r="N2" s="32" t="s">
        <v>3</v>
      </c>
      <c r="O2" s="50"/>
      <c r="P2" s="30" t="s">
        <v>1</v>
      </c>
      <c r="Q2" s="30" t="s">
        <v>17</v>
      </c>
      <c r="R2" s="31" t="s">
        <v>6</v>
      </c>
      <c r="S2" s="32" t="s">
        <v>3</v>
      </c>
    </row>
    <row r="3">
      <c r="A3" s="33" t="s">
        <v>7</v>
      </c>
      <c r="B3" s="34" t="s">
        <v>18</v>
      </c>
      <c r="C3" s="52">
        <v>5703.0</v>
      </c>
      <c r="D3" s="53">
        <v>93.3243865739496</v>
      </c>
      <c r="E3" s="54"/>
      <c r="F3" s="34" t="s">
        <v>7</v>
      </c>
      <c r="G3" s="34" t="s">
        <v>18</v>
      </c>
      <c r="H3" s="52">
        <v>3894.0</v>
      </c>
      <c r="I3" s="53">
        <v>50.782881944694964</v>
      </c>
      <c r="J3" s="50"/>
      <c r="K3" s="34" t="s">
        <v>7</v>
      </c>
      <c r="L3" s="34" t="s">
        <v>18</v>
      </c>
      <c r="M3" s="52">
        <v>6171.0</v>
      </c>
      <c r="N3" s="53">
        <v>84.06597222232813</v>
      </c>
      <c r="O3" s="50"/>
      <c r="P3" s="34" t="s">
        <v>7</v>
      </c>
      <c r="Q3" s="34" t="s">
        <v>18</v>
      </c>
      <c r="R3" s="52">
        <v>9999.0</v>
      </c>
      <c r="S3" s="53">
        <v>168.2981018516366</v>
      </c>
    </row>
    <row r="4">
      <c r="A4" s="33"/>
      <c r="B4" s="34" t="s">
        <v>19</v>
      </c>
      <c r="C4" s="55">
        <v>1110.0</v>
      </c>
      <c r="D4" s="42">
        <v>33.8810995371241</v>
      </c>
      <c r="E4" s="54"/>
      <c r="F4" s="34"/>
      <c r="G4" s="34" t="s">
        <v>19</v>
      </c>
      <c r="H4" s="55">
        <v>626.0</v>
      </c>
      <c r="I4" s="42">
        <v>15.623298610902566</v>
      </c>
      <c r="J4" s="50"/>
      <c r="K4" s="34"/>
      <c r="L4" s="34" t="s">
        <v>19</v>
      </c>
      <c r="M4" s="55">
        <v>933.0</v>
      </c>
      <c r="N4" s="42">
        <v>24.706909722277487</v>
      </c>
      <c r="O4" s="50"/>
      <c r="P4" s="34"/>
      <c r="Q4" s="34" t="s">
        <v>19</v>
      </c>
      <c r="R4" s="55">
        <v>1795.0</v>
      </c>
      <c r="S4" s="42">
        <v>58.742268518595665</v>
      </c>
    </row>
    <row r="5">
      <c r="A5" s="33"/>
      <c r="B5" s="34" t="s">
        <v>20</v>
      </c>
      <c r="C5" s="55">
        <v>4255.0</v>
      </c>
      <c r="D5" s="42">
        <v>49.19195601856336</v>
      </c>
      <c r="E5" s="54"/>
      <c r="F5" s="34"/>
      <c r="G5" s="34" t="s">
        <v>20</v>
      </c>
      <c r="H5" s="55">
        <v>4222.0</v>
      </c>
      <c r="I5" s="42">
        <v>38.890092592686415</v>
      </c>
      <c r="J5" s="50"/>
      <c r="K5" s="34"/>
      <c r="L5" s="34" t="s">
        <v>20</v>
      </c>
      <c r="M5" s="55">
        <v>6561.0</v>
      </c>
      <c r="N5" s="42">
        <v>60.20851851868065</v>
      </c>
      <c r="O5" s="50"/>
      <c r="P5" s="34"/>
      <c r="Q5" s="34" t="s">
        <v>20</v>
      </c>
      <c r="R5" s="55">
        <v>7457.0</v>
      </c>
      <c r="S5" s="42">
        <v>93.99854166654404</v>
      </c>
    </row>
    <row r="6">
      <c r="A6" s="33" t="s">
        <v>8</v>
      </c>
      <c r="B6" s="34" t="s">
        <v>18</v>
      </c>
      <c r="C6" s="55">
        <v>7530.0</v>
      </c>
      <c r="D6" s="42">
        <v>76.5684953703385</v>
      </c>
      <c r="E6" s="50"/>
      <c r="F6" s="34" t="s">
        <v>8</v>
      </c>
      <c r="G6" s="34" t="s">
        <v>18</v>
      </c>
      <c r="H6" s="55">
        <v>11842.0</v>
      </c>
      <c r="I6" s="42">
        <v>100.83000000013271</v>
      </c>
      <c r="J6" s="50"/>
      <c r="K6" s="34" t="s">
        <v>8</v>
      </c>
      <c r="L6" s="34" t="s">
        <v>18</v>
      </c>
      <c r="M6" s="55">
        <v>15301.0</v>
      </c>
      <c r="N6" s="42">
        <v>138.9285069443722</v>
      </c>
      <c r="O6" s="50"/>
      <c r="P6" s="34" t="s">
        <v>8</v>
      </c>
      <c r="Q6" s="34" t="s">
        <v>18</v>
      </c>
      <c r="R6" s="55">
        <v>10837.0</v>
      </c>
      <c r="S6" s="42">
        <v>115.43152777825162</v>
      </c>
    </row>
    <row r="7">
      <c r="A7" s="56"/>
      <c r="B7" s="35" t="s">
        <v>20</v>
      </c>
      <c r="C7" s="57">
        <v>3622.0</v>
      </c>
      <c r="D7" s="44">
        <v>30.436122684586735</v>
      </c>
      <c r="E7" s="50"/>
      <c r="F7" s="35"/>
      <c r="G7" s="35" t="s">
        <v>20</v>
      </c>
      <c r="H7" s="57">
        <v>6751.0</v>
      </c>
      <c r="I7" s="44">
        <v>49.32643518529221</v>
      </c>
      <c r="J7" s="50"/>
      <c r="K7" s="35"/>
      <c r="L7" s="35" t="s">
        <v>20</v>
      </c>
      <c r="M7" s="57">
        <v>9700.0</v>
      </c>
      <c r="N7" s="44">
        <v>71.76245370402467</v>
      </c>
      <c r="O7" s="50"/>
      <c r="P7" s="35"/>
      <c r="Q7" s="35" t="s">
        <v>20</v>
      </c>
      <c r="R7" s="57">
        <v>5679.0</v>
      </c>
      <c r="S7" s="44">
        <v>50.61412036987895</v>
      </c>
    </row>
    <row r="8">
      <c r="A8" s="36" t="s">
        <v>9</v>
      </c>
      <c r="B8" s="58"/>
      <c r="C8" s="46">
        <v>22220.0</v>
      </c>
      <c r="D8" s="47">
        <v>283.4020601845623</v>
      </c>
      <c r="E8" s="50"/>
      <c r="F8" s="48" t="s">
        <v>9</v>
      </c>
      <c r="G8" s="58"/>
      <c r="H8" s="46">
        <v>27335.0</v>
      </c>
      <c r="I8" s="47">
        <v>255.45270833370887</v>
      </c>
      <c r="J8" s="50"/>
      <c r="K8" s="48" t="s">
        <v>9</v>
      </c>
      <c r="L8" s="58"/>
      <c r="M8" s="46">
        <v>38666.0</v>
      </c>
      <c r="N8" s="47">
        <v>379.67236111168313</v>
      </c>
      <c r="O8" s="50"/>
      <c r="P8" s="48" t="s">
        <v>9</v>
      </c>
      <c r="Q8" s="58"/>
      <c r="R8" s="46">
        <v>35767.0</v>
      </c>
      <c r="S8" s="47">
        <v>487.0845601849069</v>
      </c>
    </row>
    <row r="9">
      <c r="A9" s="59"/>
      <c r="B9" s="59"/>
      <c r="C9" s="60"/>
      <c r="D9" s="59"/>
      <c r="E9" s="61"/>
      <c r="F9" s="60"/>
      <c r="G9" s="60"/>
      <c r="H9" s="60"/>
      <c r="I9" s="60"/>
      <c r="J9" s="62"/>
      <c r="K9" s="60"/>
      <c r="L9" s="60"/>
      <c r="M9" s="60"/>
      <c r="N9" s="60"/>
      <c r="O9" s="62"/>
      <c r="P9" s="62"/>
      <c r="Q9" s="62"/>
      <c r="R9" s="62"/>
      <c r="S9" s="62"/>
    </row>
    <row r="10">
      <c r="A10" s="18" t="s">
        <v>13</v>
      </c>
      <c r="D10" s="19"/>
      <c r="E10" s="50"/>
      <c r="F10" s="21" t="s">
        <v>14</v>
      </c>
      <c r="I10" s="19"/>
      <c r="J10" s="50"/>
      <c r="K10" s="21" t="s">
        <v>15</v>
      </c>
      <c r="N10" s="19"/>
      <c r="O10" s="61"/>
      <c r="P10" s="61"/>
      <c r="Q10" s="61"/>
      <c r="R10" s="61"/>
      <c r="S10" s="61"/>
    </row>
    <row r="11">
      <c r="A11" s="29" t="s">
        <v>1</v>
      </c>
      <c r="B11" s="30" t="s">
        <v>17</v>
      </c>
      <c r="C11" s="31" t="s">
        <v>6</v>
      </c>
      <c r="D11" s="32" t="s">
        <v>3</v>
      </c>
      <c r="E11" s="50"/>
      <c r="F11" s="30" t="s">
        <v>1</v>
      </c>
      <c r="G11" s="30" t="s">
        <v>17</v>
      </c>
      <c r="H11" s="31" t="s">
        <v>6</v>
      </c>
      <c r="I11" s="32" t="s">
        <v>3</v>
      </c>
      <c r="J11" s="50"/>
      <c r="K11" s="30" t="s">
        <v>1</v>
      </c>
      <c r="L11" s="30" t="s">
        <v>17</v>
      </c>
      <c r="M11" s="31" t="s">
        <v>6</v>
      </c>
      <c r="N11" s="32" t="s">
        <v>3</v>
      </c>
      <c r="O11" s="61"/>
      <c r="P11" s="61"/>
      <c r="Q11" s="61"/>
      <c r="R11" s="61"/>
      <c r="S11" s="61"/>
    </row>
    <row r="12">
      <c r="A12" s="33" t="s">
        <v>7</v>
      </c>
      <c r="B12" s="34" t="s">
        <v>18</v>
      </c>
      <c r="C12" s="52">
        <v>4276.0</v>
      </c>
      <c r="D12" s="53">
        <v>65.94202546287852</v>
      </c>
      <c r="E12" s="50"/>
      <c r="F12" s="34" t="s">
        <v>7</v>
      </c>
      <c r="G12" s="34" t="s">
        <v>18</v>
      </c>
      <c r="H12" s="52">
        <v>4594.0</v>
      </c>
      <c r="I12" s="53">
        <v>63.854027777691954</v>
      </c>
      <c r="J12" s="50"/>
      <c r="K12" s="34" t="s">
        <v>7</v>
      </c>
      <c r="L12" s="34" t="s">
        <v>18</v>
      </c>
      <c r="M12" s="52">
        <v>7643.0</v>
      </c>
      <c r="N12" s="53">
        <v>114.56254629726755</v>
      </c>
      <c r="O12" s="61"/>
      <c r="P12" s="61"/>
      <c r="Q12" s="61"/>
      <c r="R12" s="61"/>
      <c r="S12" s="61"/>
    </row>
    <row r="13">
      <c r="A13" s="33"/>
      <c r="B13" s="34" t="s">
        <v>19</v>
      </c>
      <c r="C13" s="55">
        <v>905.0</v>
      </c>
      <c r="D13" s="42">
        <v>28.349745370411256</v>
      </c>
      <c r="E13" s="50"/>
      <c r="F13" s="34"/>
      <c r="G13" s="34" t="s">
        <v>19</v>
      </c>
      <c r="H13" s="55">
        <v>695.0</v>
      </c>
      <c r="I13" s="42">
        <v>22.85266203696665</v>
      </c>
      <c r="J13" s="50"/>
      <c r="K13" s="34"/>
      <c r="L13" s="34" t="s">
        <v>19</v>
      </c>
      <c r="M13" s="55">
        <v>1266.0</v>
      </c>
      <c r="N13" s="42">
        <v>37.54415509261162</v>
      </c>
      <c r="O13" s="61"/>
      <c r="P13" s="61"/>
      <c r="Q13" s="61"/>
      <c r="R13" s="61"/>
      <c r="S13" s="61"/>
    </row>
    <row r="14">
      <c r="A14" s="33"/>
      <c r="B14" s="34" t="s">
        <v>20</v>
      </c>
      <c r="C14" s="55">
        <v>4160.0</v>
      </c>
      <c r="D14" s="42">
        <v>44.28715277797892</v>
      </c>
      <c r="E14" s="50"/>
      <c r="F14" s="34"/>
      <c r="G14" s="34" t="s">
        <v>20</v>
      </c>
      <c r="H14" s="55">
        <v>4866.0</v>
      </c>
      <c r="I14" s="42">
        <v>44.48849537020578</v>
      </c>
      <c r="J14" s="50"/>
      <c r="K14" s="34"/>
      <c r="L14" s="34" t="s">
        <v>20</v>
      </c>
      <c r="M14" s="55">
        <v>7575.0</v>
      </c>
      <c r="N14" s="42">
        <v>79.97763888881309</v>
      </c>
      <c r="O14" s="61"/>
      <c r="P14" s="61"/>
      <c r="Q14" s="61"/>
      <c r="R14" s="61"/>
      <c r="S14" s="61"/>
    </row>
    <row r="15">
      <c r="A15" s="33" t="s">
        <v>8</v>
      </c>
      <c r="B15" s="34" t="s">
        <v>18</v>
      </c>
      <c r="C15" s="55">
        <v>10111.0</v>
      </c>
      <c r="D15" s="42">
        <v>94.06224537015078</v>
      </c>
      <c r="E15" s="50"/>
      <c r="F15" s="34" t="s">
        <v>8</v>
      </c>
      <c r="G15" s="34" t="s">
        <v>18</v>
      </c>
      <c r="H15" s="55">
        <v>12613.0</v>
      </c>
      <c r="I15" s="42">
        <v>110.25724537004862</v>
      </c>
      <c r="J15" s="50"/>
      <c r="K15" s="34" t="s">
        <v>8</v>
      </c>
      <c r="L15" s="34" t="s">
        <v>18</v>
      </c>
      <c r="M15" s="55">
        <v>14523.0</v>
      </c>
      <c r="N15" s="42">
        <v>130.10627314791054</v>
      </c>
      <c r="O15" s="61"/>
      <c r="P15" s="61"/>
      <c r="Q15" s="61"/>
      <c r="R15" s="61"/>
      <c r="S15" s="61"/>
    </row>
    <row r="16">
      <c r="A16" s="56"/>
      <c r="B16" s="35" t="s">
        <v>20</v>
      </c>
      <c r="C16" s="57">
        <v>5495.0</v>
      </c>
      <c r="D16" s="44">
        <v>40.27634259262413</v>
      </c>
      <c r="E16" s="50"/>
      <c r="F16" s="35"/>
      <c r="G16" s="35" t="s">
        <v>20</v>
      </c>
      <c r="H16" s="57">
        <v>7508.0</v>
      </c>
      <c r="I16" s="44">
        <v>56.247233796006185</v>
      </c>
      <c r="J16" s="50"/>
      <c r="K16" s="35"/>
      <c r="L16" s="35" t="s">
        <v>20</v>
      </c>
      <c r="M16" s="57">
        <v>8579.0</v>
      </c>
      <c r="N16" s="44">
        <v>64.83957175938849</v>
      </c>
      <c r="O16" s="61"/>
      <c r="P16" s="61"/>
      <c r="Q16" s="61"/>
      <c r="R16" s="61"/>
      <c r="S16" s="61"/>
    </row>
    <row r="17">
      <c r="A17" s="36" t="s">
        <v>9</v>
      </c>
      <c r="B17" s="58"/>
      <c r="C17" s="46">
        <v>24947.0</v>
      </c>
      <c r="D17" s="47">
        <v>272.9175115740436</v>
      </c>
      <c r="E17" s="50"/>
      <c r="F17" s="48" t="s">
        <v>9</v>
      </c>
      <c r="G17" s="58"/>
      <c r="H17" s="46">
        <v>30276.0</v>
      </c>
      <c r="I17" s="47">
        <v>297.6996643509192</v>
      </c>
      <c r="J17" s="50"/>
      <c r="K17" s="48" t="s">
        <v>9</v>
      </c>
      <c r="L17" s="58"/>
      <c r="M17" s="46">
        <v>39586.0</v>
      </c>
      <c r="N17" s="47">
        <v>427.0301851859913</v>
      </c>
      <c r="O17" s="61"/>
      <c r="P17" s="61"/>
      <c r="Q17" s="61"/>
      <c r="R17" s="61"/>
      <c r="S17" s="61"/>
    </row>
  </sheetData>
  <mergeCells count="7">
    <mergeCell ref="A1:D1"/>
    <mergeCell ref="F1:I1"/>
    <mergeCell ref="K1:N1"/>
    <mergeCell ref="P1:S1"/>
    <mergeCell ref="A10:D10"/>
    <mergeCell ref="F10:I10"/>
    <mergeCell ref="K10:N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.5"/>
    <col customWidth="1" min="10" max="10" width="3.5"/>
    <col customWidth="1" min="15" max="15" width="3.5"/>
  </cols>
  <sheetData>
    <row r="1">
      <c r="A1" s="49" t="s">
        <v>10</v>
      </c>
      <c r="B1" s="2"/>
      <c r="C1" s="2"/>
      <c r="D1" s="3"/>
      <c r="E1" s="50"/>
      <c r="F1" s="51" t="s">
        <v>11</v>
      </c>
      <c r="G1" s="2"/>
      <c r="H1" s="2"/>
      <c r="I1" s="3"/>
      <c r="J1" s="50"/>
      <c r="K1" s="51" t="s">
        <v>12</v>
      </c>
      <c r="L1" s="2"/>
      <c r="M1" s="2"/>
      <c r="N1" s="3"/>
      <c r="O1" s="50"/>
      <c r="P1" s="51" t="s">
        <v>16</v>
      </c>
      <c r="Q1" s="2"/>
      <c r="R1" s="2"/>
      <c r="S1" s="3"/>
    </row>
    <row r="2">
      <c r="A2" s="29" t="s">
        <v>1</v>
      </c>
      <c r="B2" s="30" t="s">
        <v>17</v>
      </c>
      <c r="C2" s="31" t="s">
        <v>6</v>
      </c>
      <c r="D2" s="32" t="s">
        <v>3</v>
      </c>
      <c r="E2" s="50"/>
      <c r="F2" s="30" t="s">
        <v>1</v>
      </c>
      <c r="G2" s="30" t="s">
        <v>17</v>
      </c>
      <c r="H2" s="31" t="s">
        <v>6</v>
      </c>
      <c r="I2" s="32" t="s">
        <v>3</v>
      </c>
      <c r="J2" s="50"/>
      <c r="K2" s="30" t="s">
        <v>1</v>
      </c>
      <c r="L2" s="30" t="s">
        <v>17</v>
      </c>
      <c r="M2" s="31" t="s">
        <v>6</v>
      </c>
      <c r="N2" s="32" t="s">
        <v>3</v>
      </c>
      <c r="O2" s="50"/>
      <c r="P2" s="30" t="s">
        <v>1</v>
      </c>
      <c r="Q2" s="30" t="s">
        <v>17</v>
      </c>
      <c r="R2" s="31" t="s">
        <v>6</v>
      </c>
      <c r="S2" s="32" t="s">
        <v>3</v>
      </c>
    </row>
    <row r="3">
      <c r="A3" s="33" t="s">
        <v>7</v>
      </c>
      <c r="B3" s="34" t="s">
        <v>18</v>
      </c>
      <c r="C3" s="52">
        <v>8.0</v>
      </c>
      <c r="D3" s="53">
        <v>0.07216435184818693</v>
      </c>
      <c r="E3" s="54"/>
      <c r="F3" s="34" t="s">
        <v>7</v>
      </c>
      <c r="G3" s="34" t="s">
        <v>18</v>
      </c>
      <c r="H3" s="52">
        <v>2.0</v>
      </c>
      <c r="I3" s="53">
        <v>0.025578703709470574</v>
      </c>
      <c r="J3" s="50"/>
      <c r="K3" s="34" t="s">
        <v>7</v>
      </c>
      <c r="L3" s="34" t="s">
        <v>18</v>
      </c>
      <c r="M3" s="52">
        <v>4.0</v>
      </c>
      <c r="N3" s="53">
        <v>0.028402777781593613</v>
      </c>
      <c r="O3" s="50"/>
      <c r="P3" s="34" t="s">
        <v>7</v>
      </c>
      <c r="Q3" s="34" t="s">
        <v>18</v>
      </c>
      <c r="R3" s="52">
        <v>10.0</v>
      </c>
      <c r="S3" s="53">
        <v>0.10291666667035315</v>
      </c>
    </row>
    <row r="4">
      <c r="A4" s="33"/>
      <c r="B4" s="34" t="s">
        <v>19</v>
      </c>
      <c r="C4" s="55">
        <v>1.0</v>
      </c>
      <c r="D4" s="42">
        <v>0.01731481480965158</v>
      </c>
      <c r="E4" s="54"/>
      <c r="F4" s="34"/>
      <c r="G4" s="34" t="s">
        <v>19</v>
      </c>
      <c r="H4" s="63">
        <v>0.0</v>
      </c>
      <c r="I4" s="64">
        <v>0.0</v>
      </c>
      <c r="J4" s="50"/>
      <c r="K4" s="34"/>
      <c r="L4" s="34" t="s">
        <v>19</v>
      </c>
      <c r="M4" s="63">
        <v>0.0</v>
      </c>
      <c r="N4" s="64">
        <v>0.0</v>
      </c>
      <c r="O4" s="50"/>
      <c r="P4" s="34"/>
      <c r="Q4" s="34" t="s">
        <v>19</v>
      </c>
      <c r="R4" s="63">
        <v>0.0</v>
      </c>
      <c r="S4" s="64">
        <v>0.0</v>
      </c>
    </row>
    <row r="5">
      <c r="A5" s="33"/>
      <c r="B5" s="34" t="s">
        <v>20</v>
      </c>
      <c r="C5" s="55">
        <v>9.0</v>
      </c>
      <c r="D5" s="42">
        <v>0.11592592592933215</v>
      </c>
      <c r="E5" s="54"/>
      <c r="F5" s="34"/>
      <c r="G5" s="34" t="s">
        <v>20</v>
      </c>
      <c r="H5" s="55">
        <v>3.0</v>
      </c>
      <c r="I5" s="42">
        <v>0.03581018518889323</v>
      </c>
      <c r="J5" s="50"/>
      <c r="K5" s="34"/>
      <c r="L5" s="34" t="s">
        <v>20</v>
      </c>
      <c r="M5" s="55">
        <v>3.0</v>
      </c>
      <c r="N5" s="42">
        <v>0.013599537036498077</v>
      </c>
      <c r="O5" s="50"/>
      <c r="P5" s="34"/>
      <c r="Q5" s="34" t="s">
        <v>20</v>
      </c>
      <c r="R5" s="55">
        <v>13.0</v>
      </c>
      <c r="S5" s="42">
        <v>0.20910879629809642</v>
      </c>
    </row>
    <row r="6">
      <c r="A6" s="33" t="s">
        <v>8</v>
      </c>
      <c r="B6" s="34" t="s">
        <v>18</v>
      </c>
      <c r="C6" s="55">
        <v>11.0</v>
      </c>
      <c r="D6" s="42">
        <v>0.09956018516822951</v>
      </c>
      <c r="E6" s="50"/>
      <c r="F6" s="34" t="s">
        <v>8</v>
      </c>
      <c r="G6" s="34" t="s">
        <v>18</v>
      </c>
      <c r="H6" s="55">
        <v>15.0</v>
      </c>
      <c r="I6" s="42">
        <v>0.15469907407532446</v>
      </c>
      <c r="J6" s="50"/>
      <c r="K6" s="34" t="s">
        <v>8</v>
      </c>
      <c r="L6" s="34" t="s">
        <v>18</v>
      </c>
      <c r="M6" s="55">
        <v>18.0</v>
      </c>
      <c r="N6" s="42">
        <v>0.15358796295913635</v>
      </c>
      <c r="O6" s="50"/>
      <c r="P6" s="34" t="s">
        <v>8</v>
      </c>
      <c r="Q6" s="34" t="s">
        <v>18</v>
      </c>
      <c r="R6" s="55">
        <v>14.0</v>
      </c>
      <c r="S6" s="42">
        <v>0.1543865740604815</v>
      </c>
    </row>
    <row r="7">
      <c r="A7" s="56"/>
      <c r="B7" s="35" t="s">
        <v>20</v>
      </c>
      <c r="C7" s="57">
        <v>8.0</v>
      </c>
      <c r="D7" s="44">
        <v>0.07136574074684177</v>
      </c>
      <c r="E7" s="50"/>
      <c r="F7" s="35"/>
      <c r="G7" s="35" t="s">
        <v>20</v>
      </c>
      <c r="H7" s="57">
        <v>9.0</v>
      </c>
      <c r="I7" s="44">
        <v>0.06570601852581603</v>
      </c>
      <c r="J7" s="50"/>
      <c r="K7" s="35"/>
      <c r="L7" s="35" t="s">
        <v>20</v>
      </c>
      <c r="M7" s="57">
        <v>9.0</v>
      </c>
      <c r="N7" s="44">
        <v>0.06317129629314877</v>
      </c>
      <c r="O7" s="50"/>
      <c r="P7" s="35"/>
      <c r="Q7" s="35" t="s">
        <v>20</v>
      </c>
      <c r="R7" s="57">
        <v>12.0</v>
      </c>
      <c r="S7" s="44">
        <v>0.10179398147010943</v>
      </c>
    </row>
    <row r="8">
      <c r="A8" s="36" t="s">
        <v>9</v>
      </c>
      <c r="B8" s="58"/>
      <c r="C8" s="65">
        <v>37.0</v>
      </c>
      <c r="D8" s="66">
        <v>0.37633101850224193</v>
      </c>
      <c r="E8" s="50"/>
      <c r="F8" s="48" t="s">
        <v>9</v>
      </c>
      <c r="G8" s="58"/>
      <c r="H8" s="46">
        <v>29.0</v>
      </c>
      <c r="I8" s="47">
        <v>0.2817939814995043</v>
      </c>
      <c r="J8" s="50"/>
      <c r="K8" s="48" t="s">
        <v>9</v>
      </c>
      <c r="L8" s="58"/>
      <c r="M8" s="46">
        <v>34.0</v>
      </c>
      <c r="N8" s="47">
        <v>0.2587615740703768</v>
      </c>
      <c r="O8" s="50"/>
      <c r="P8" s="48" t="s">
        <v>9</v>
      </c>
      <c r="Q8" s="58"/>
      <c r="R8" s="46">
        <v>49.0</v>
      </c>
      <c r="S8" s="47">
        <v>0.5682060184990405</v>
      </c>
    </row>
    <row r="9">
      <c r="A9" s="59"/>
      <c r="B9" s="59"/>
      <c r="C9" s="60"/>
      <c r="D9" s="59"/>
      <c r="E9" s="61"/>
      <c r="F9" s="60"/>
      <c r="G9" s="60"/>
      <c r="H9" s="60"/>
      <c r="I9" s="60"/>
      <c r="J9" s="62"/>
      <c r="K9" s="60"/>
      <c r="L9" s="60"/>
      <c r="M9" s="60"/>
      <c r="N9" s="60"/>
      <c r="O9" s="62"/>
      <c r="P9" s="62"/>
      <c r="Q9" s="62"/>
      <c r="R9" s="62"/>
      <c r="S9" s="62"/>
    </row>
    <row r="10">
      <c r="A10" s="18" t="s">
        <v>13</v>
      </c>
      <c r="D10" s="19"/>
      <c r="E10" s="50"/>
      <c r="F10" s="21" t="s">
        <v>14</v>
      </c>
      <c r="I10" s="19"/>
      <c r="J10" s="50"/>
      <c r="K10" s="21" t="s">
        <v>15</v>
      </c>
      <c r="N10" s="19"/>
      <c r="O10" s="61"/>
      <c r="P10" s="61"/>
      <c r="Q10" s="61"/>
      <c r="R10" s="61"/>
      <c r="S10" s="61"/>
    </row>
    <row r="11">
      <c r="A11" s="29" t="s">
        <v>1</v>
      </c>
      <c r="B11" s="30" t="s">
        <v>17</v>
      </c>
      <c r="C11" s="31" t="s">
        <v>6</v>
      </c>
      <c r="D11" s="32" t="s">
        <v>3</v>
      </c>
      <c r="E11" s="50"/>
      <c r="F11" s="30" t="s">
        <v>1</v>
      </c>
      <c r="G11" s="30" t="s">
        <v>17</v>
      </c>
      <c r="H11" s="31" t="s">
        <v>6</v>
      </c>
      <c r="I11" s="32" t="s">
        <v>3</v>
      </c>
      <c r="J11" s="50"/>
      <c r="K11" s="30" t="s">
        <v>1</v>
      </c>
      <c r="L11" s="30" t="s">
        <v>17</v>
      </c>
      <c r="M11" s="31" t="s">
        <v>6</v>
      </c>
      <c r="N11" s="32" t="s">
        <v>3</v>
      </c>
      <c r="O11" s="61"/>
      <c r="P11" s="61"/>
      <c r="Q11" s="61"/>
      <c r="R11" s="61"/>
      <c r="S11" s="61"/>
    </row>
    <row r="12">
      <c r="A12" s="33" t="s">
        <v>7</v>
      </c>
      <c r="B12" s="34" t="s">
        <v>18</v>
      </c>
      <c r="C12" s="52">
        <v>1.0</v>
      </c>
      <c r="D12" s="53">
        <v>0.012719907412247267</v>
      </c>
      <c r="E12" s="50"/>
      <c r="F12" s="34" t="s">
        <v>7</v>
      </c>
      <c r="G12" s="34" t="s">
        <v>18</v>
      </c>
      <c r="H12" s="52">
        <v>5.0</v>
      </c>
      <c r="I12" s="53">
        <v>0.062395833330811</v>
      </c>
      <c r="J12" s="50"/>
      <c r="K12" s="34" t="s">
        <v>7</v>
      </c>
      <c r="L12" s="34" t="s">
        <v>18</v>
      </c>
      <c r="M12" s="52">
        <v>12.0</v>
      </c>
      <c r="N12" s="53">
        <v>0.16413194445340196</v>
      </c>
      <c r="O12" s="61"/>
      <c r="P12" s="61"/>
      <c r="Q12" s="61"/>
      <c r="R12" s="61"/>
      <c r="S12" s="61"/>
    </row>
    <row r="13">
      <c r="A13" s="33"/>
      <c r="B13" s="34" t="s">
        <v>19</v>
      </c>
      <c r="C13" s="63">
        <v>0.0</v>
      </c>
      <c r="D13" s="64">
        <v>0.0</v>
      </c>
      <c r="E13" s="50"/>
      <c r="F13" s="34"/>
      <c r="G13" s="34" t="s">
        <v>19</v>
      </c>
      <c r="H13" s="55">
        <v>1.0</v>
      </c>
      <c r="I13" s="42">
        <v>0.10048611111415084</v>
      </c>
      <c r="J13" s="50"/>
      <c r="K13" s="34"/>
      <c r="L13" s="34" t="s">
        <v>19</v>
      </c>
      <c r="M13" s="55">
        <v>4.0</v>
      </c>
      <c r="N13" s="42">
        <v>0.07730324074509554</v>
      </c>
      <c r="O13" s="61"/>
      <c r="P13" s="61"/>
      <c r="Q13" s="61"/>
      <c r="R13" s="61"/>
      <c r="S13" s="61"/>
    </row>
    <row r="14">
      <c r="A14" s="33"/>
      <c r="B14" s="34" t="s">
        <v>20</v>
      </c>
      <c r="C14" s="55">
        <v>6.0</v>
      </c>
      <c r="D14" s="42">
        <v>0.11834490740147885</v>
      </c>
      <c r="E14" s="50"/>
      <c r="F14" s="34"/>
      <c r="G14" s="34" t="s">
        <v>20</v>
      </c>
      <c r="H14" s="55">
        <v>5.0</v>
      </c>
      <c r="I14" s="42">
        <v>0.08878472221840639</v>
      </c>
      <c r="J14" s="50"/>
      <c r="K14" s="34"/>
      <c r="L14" s="34" t="s">
        <v>20</v>
      </c>
      <c r="M14" s="55">
        <v>10.0</v>
      </c>
      <c r="N14" s="42">
        <v>0.13439814813318662</v>
      </c>
      <c r="O14" s="61"/>
      <c r="P14" s="61"/>
      <c r="Q14" s="61"/>
      <c r="R14" s="61"/>
      <c r="S14" s="61"/>
    </row>
    <row r="15">
      <c r="A15" s="33" t="s">
        <v>8</v>
      </c>
      <c r="B15" s="34" t="s">
        <v>18</v>
      </c>
      <c r="C15" s="55">
        <v>14.0</v>
      </c>
      <c r="D15" s="42">
        <v>0.14172453705396038</v>
      </c>
      <c r="E15" s="50"/>
      <c r="F15" s="34" t="s">
        <v>8</v>
      </c>
      <c r="G15" s="34" t="s">
        <v>18</v>
      </c>
      <c r="H15" s="55">
        <v>11.0</v>
      </c>
      <c r="I15" s="42">
        <v>0.11947916668577818</v>
      </c>
      <c r="J15" s="50"/>
      <c r="K15" s="34" t="s">
        <v>8</v>
      </c>
      <c r="L15" s="34" t="s">
        <v>18</v>
      </c>
      <c r="M15" s="55">
        <v>18.0</v>
      </c>
      <c r="N15" s="42">
        <v>0.1752314814730198</v>
      </c>
      <c r="O15" s="61"/>
      <c r="P15" s="61"/>
      <c r="Q15" s="61"/>
      <c r="R15" s="61"/>
      <c r="S15" s="61"/>
    </row>
    <row r="16">
      <c r="A16" s="56"/>
      <c r="B16" s="35" t="s">
        <v>20</v>
      </c>
      <c r="C16" s="57">
        <v>8.0</v>
      </c>
      <c r="D16" s="44">
        <v>0.05686342591798166</v>
      </c>
      <c r="E16" s="50"/>
      <c r="F16" s="35"/>
      <c r="G16" s="35" t="s">
        <v>20</v>
      </c>
      <c r="H16" s="57">
        <v>7.0</v>
      </c>
      <c r="I16" s="44">
        <v>0.06811342592845904</v>
      </c>
      <c r="J16" s="50"/>
      <c r="K16" s="35"/>
      <c r="L16" s="35" t="s">
        <v>20</v>
      </c>
      <c r="M16" s="57">
        <v>16.0</v>
      </c>
      <c r="N16" s="44">
        <v>0.1389004629527335</v>
      </c>
      <c r="O16" s="61"/>
      <c r="P16" s="61"/>
      <c r="Q16" s="61"/>
      <c r="R16" s="61"/>
      <c r="S16" s="61"/>
    </row>
    <row r="17">
      <c r="A17" s="36" t="s">
        <v>9</v>
      </c>
      <c r="B17" s="58"/>
      <c r="C17" s="46">
        <v>29.0</v>
      </c>
      <c r="D17" s="47">
        <v>0.32965277778566815</v>
      </c>
      <c r="E17" s="50"/>
      <c r="F17" s="48" t="s">
        <v>9</v>
      </c>
      <c r="G17" s="58"/>
      <c r="H17" s="46">
        <v>29.0</v>
      </c>
      <c r="I17" s="47">
        <v>0.43925925927760545</v>
      </c>
      <c r="J17" s="50"/>
      <c r="K17" s="48" t="s">
        <v>9</v>
      </c>
      <c r="L17" s="58"/>
      <c r="M17" s="46">
        <v>60.0</v>
      </c>
      <c r="N17" s="47">
        <v>0.6899652777574374</v>
      </c>
      <c r="O17" s="61"/>
      <c r="P17" s="61"/>
      <c r="Q17" s="61"/>
      <c r="R17" s="61"/>
      <c r="S17" s="61"/>
    </row>
  </sheetData>
  <mergeCells count="7">
    <mergeCell ref="A1:D1"/>
    <mergeCell ref="F1:I1"/>
    <mergeCell ref="K1:N1"/>
    <mergeCell ref="P1:S1"/>
    <mergeCell ref="A10:D10"/>
    <mergeCell ref="F10:I10"/>
    <mergeCell ref="K10:N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38"/>
    <col customWidth="1" min="3" max="3" width="13.5"/>
    <col customWidth="1" min="4" max="4" width="3.5"/>
    <col customWidth="1" min="6" max="6" width="13.38"/>
    <col customWidth="1" min="7" max="7" width="13.5"/>
    <col customWidth="1" min="8" max="8" width="4.75"/>
    <col customWidth="1" min="9" max="9" width="13.63"/>
    <col customWidth="1" min="10" max="10" width="13.38"/>
    <col customWidth="1" min="12" max="12" width="3.5"/>
    <col customWidth="1" min="15" max="15" width="13.5"/>
    <col customWidth="1" min="16" max="16" width="4.75"/>
    <col customWidth="1" min="18" max="18" width="13.38"/>
  </cols>
  <sheetData>
    <row r="1">
      <c r="A1" s="67" t="s">
        <v>21</v>
      </c>
      <c r="H1" s="68"/>
      <c r="I1" s="67" t="s">
        <v>22</v>
      </c>
      <c r="P1" s="68"/>
      <c r="Q1" s="67" t="s">
        <v>23</v>
      </c>
    </row>
    <row r="2">
      <c r="A2" s="49" t="s">
        <v>10</v>
      </c>
      <c r="B2" s="2"/>
      <c r="C2" s="3"/>
      <c r="D2" s="20"/>
      <c r="E2" s="51" t="s">
        <v>12</v>
      </c>
      <c r="F2" s="2"/>
      <c r="G2" s="3"/>
      <c r="H2" s="68"/>
      <c r="I2" s="51" t="s">
        <v>10</v>
      </c>
      <c r="J2" s="2"/>
      <c r="K2" s="3"/>
      <c r="L2" s="20"/>
      <c r="M2" s="51" t="s">
        <v>12</v>
      </c>
      <c r="N2" s="2"/>
      <c r="O2" s="3"/>
      <c r="P2" s="68"/>
      <c r="Q2" s="49" t="s">
        <v>10</v>
      </c>
      <c r="R2" s="2"/>
      <c r="S2" s="3"/>
      <c r="T2" s="20"/>
      <c r="U2" s="51" t="s">
        <v>12</v>
      </c>
      <c r="V2" s="2"/>
      <c r="W2" s="3"/>
    </row>
    <row r="3">
      <c r="A3" s="5" t="s">
        <v>1</v>
      </c>
      <c r="B3" s="6" t="s">
        <v>3</v>
      </c>
      <c r="C3" s="7" t="s">
        <v>6</v>
      </c>
      <c r="D3" s="20"/>
      <c r="E3" s="22" t="s">
        <v>1</v>
      </c>
      <c r="F3" s="6" t="s">
        <v>3</v>
      </c>
      <c r="G3" s="6" t="s">
        <v>6</v>
      </c>
      <c r="H3" s="68"/>
      <c r="I3" s="30" t="s">
        <v>1</v>
      </c>
      <c r="J3" s="31" t="s">
        <v>3</v>
      </c>
      <c r="K3" s="32" t="s">
        <v>6</v>
      </c>
      <c r="L3" s="20"/>
      <c r="M3" s="30" t="s">
        <v>1</v>
      </c>
      <c r="N3" s="31" t="s">
        <v>3</v>
      </c>
      <c r="O3" s="32" t="s">
        <v>6</v>
      </c>
      <c r="P3" s="68"/>
      <c r="Q3" s="29" t="s">
        <v>1</v>
      </c>
      <c r="R3" s="31" t="s">
        <v>3</v>
      </c>
      <c r="S3" s="32" t="s">
        <v>6</v>
      </c>
      <c r="T3" s="20"/>
      <c r="U3" s="30" t="s">
        <v>1</v>
      </c>
      <c r="V3" s="31" t="s">
        <v>3</v>
      </c>
      <c r="W3" s="32" t="s">
        <v>6</v>
      </c>
    </row>
    <row r="4">
      <c r="A4" s="8" t="s">
        <v>7</v>
      </c>
      <c r="B4" s="69">
        <v>275.65415509308514</v>
      </c>
      <c r="C4" s="70">
        <v>15924.0</v>
      </c>
      <c r="D4" s="20"/>
      <c r="E4" s="23" t="s">
        <v>7</v>
      </c>
      <c r="F4" s="69">
        <v>261.4938425934888</v>
      </c>
      <c r="G4" s="70">
        <v>19282.0</v>
      </c>
      <c r="H4" s="68"/>
      <c r="I4" s="34" t="s">
        <v>7</v>
      </c>
      <c r="J4" s="69">
        <v>176.39744212963706</v>
      </c>
      <c r="K4" s="70">
        <v>11068.0</v>
      </c>
      <c r="L4" s="20"/>
      <c r="M4" s="34" t="s">
        <v>7</v>
      </c>
      <c r="N4" s="69">
        <v>168.98140046328626</v>
      </c>
      <c r="O4" s="70">
        <v>13665.0</v>
      </c>
      <c r="P4" s="68"/>
      <c r="Q4" s="33" t="s">
        <v>7</v>
      </c>
      <c r="R4" s="69">
        <v>0.20540509258717066</v>
      </c>
      <c r="S4" s="70">
        <v>18.0</v>
      </c>
      <c r="T4" s="20"/>
      <c r="U4" s="34" t="s">
        <v>7</v>
      </c>
      <c r="V4" s="69">
        <v>0.04200231481809169</v>
      </c>
      <c r="W4" s="70">
        <v>7.0</v>
      </c>
    </row>
    <row r="5">
      <c r="A5" s="11" t="s">
        <v>8</v>
      </c>
      <c r="B5" s="71">
        <v>150.91336805602623</v>
      </c>
      <c r="C5" s="13">
        <v>15807.0</v>
      </c>
      <c r="D5" s="20"/>
      <c r="E5" s="24" t="s">
        <v>8</v>
      </c>
      <c r="F5" s="71">
        <v>285.18046296308603</v>
      </c>
      <c r="G5" s="13">
        <v>33407.0</v>
      </c>
      <c r="H5" s="68"/>
      <c r="I5" s="35" t="s">
        <v>8</v>
      </c>
      <c r="J5" s="71">
        <v>107.00461805492523</v>
      </c>
      <c r="K5" s="13">
        <v>11152.0</v>
      </c>
      <c r="L5" s="20"/>
      <c r="M5" s="35" t="s">
        <v>8</v>
      </c>
      <c r="N5" s="71">
        <v>210.69096064839687</v>
      </c>
      <c r="O5" s="13">
        <v>25001.0</v>
      </c>
      <c r="P5" s="68"/>
      <c r="Q5" s="56" t="s">
        <v>8</v>
      </c>
      <c r="R5" s="71">
        <v>0.17092592591507128</v>
      </c>
      <c r="S5" s="13">
        <v>19.0</v>
      </c>
      <c r="T5" s="20"/>
      <c r="U5" s="35" t="s">
        <v>8</v>
      </c>
      <c r="V5" s="71">
        <v>0.21675925925228512</v>
      </c>
      <c r="W5" s="13">
        <v>27.0</v>
      </c>
    </row>
    <row r="6">
      <c r="A6" s="14" t="s">
        <v>9</v>
      </c>
      <c r="B6" s="15">
        <v>426.56752314911137</v>
      </c>
      <c r="C6" s="16">
        <v>31731.0</v>
      </c>
      <c r="D6" s="20"/>
      <c r="E6" s="25" t="s">
        <v>9</v>
      </c>
      <c r="F6" s="15">
        <v>546.6743055565748</v>
      </c>
      <c r="G6" s="16">
        <v>52689.0</v>
      </c>
      <c r="H6" s="68"/>
      <c r="I6" s="48" t="s">
        <v>9</v>
      </c>
      <c r="J6" s="15">
        <v>283.4020601845623</v>
      </c>
      <c r="K6" s="16">
        <v>22220.0</v>
      </c>
      <c r="L6" s="20"/>
      <c r="M6" s="48" t="s">
        <v>9</v>
      </c>
      <c r="N6" s="15">
        <v>379.67236111168313</v>
      </c>
      <c r="O6" s="16">
        <v>38666.0</v>
      </c>
      <c r="P6" s="68"/>
      <c r="Q6" s="36" t="s">
        <v>9</v>
      </c>
      <c r="R6" s="15">
        <v>0.37633101850224193</v>
      </c>
      <c r="S6" s="16">
        <v>37.0</v>
      </c>
      <c r="T6" s="20"/>
      <c r="U6" s="48" t="s">
        <v>9</v>
      </c>
      <c r="V6" s="15">
        <v>0.2587615740703768</v>
      </c>
      <c r="W6" s="16">
        <v>34.0</v>
      </c>
    </row>
    <row r="7">
      <c r="A7" s="17"/>
      <c r="B7" s="17"/>
      <c r="C7" s="17"/>
      <c r="D7" s="4"/>
      <c r="E7" s="17"/>
      <c r="F7" s="17"/>
      <c r="G7" s="17"/>
      <c r="H7" s="68"/>
      <c r="I7" s="17"/>
      <c r="J7" s="17"/>
      <c r="K7" s="17"/>
      <c r="L7" s="4"/>
      <c r="M7" s="17"/>
      <c r="N7" s="17"/>
      <c r="O7" s="17"/>
      <c r="P7" s="68"/>
      <c r="Q7" s="17"/>
      <c r="R7" s="17"/>
      <c r="S7" s="17"/>
      <c r="T7" s="4"/>
      <c r="U7" s="17"/>
      <c r="V7" s="17"/>
      <c r="W7" s="17"/>
    </row>
    <row r="8">
      <c r="A8" s="18" t="s">
        <v>13</v>
      </c>
      <c r="C8" s="19"/>
      <c r="D8" s="20"/>
      <c r="E8" s="21" t="s">
        <v>15</v>
      </c>
      <c r="G8" s="19"/>
      <c r="H8" s="68"/>
      <c r="I8" s="21" t="s">
        <v>13</v>
      </c>
      <c r="K8" s="19"/>
      <c r="L8" s="20"/>
      <c r="M8" s="21" t="s">
        <v>15</v>
      </c>
      <c r="O8" s="19"/>
      <c r="P8" s="68"/>
      <c r="Q8" s="18" t="s">
        <v>13</v>
      </c>
      <c r="S8" s="19"/>
      <c r="T8" s="20"/>
      <c r="U8" s="21" t="s">
        <v>15</v>
      </c>
      <c r="W8" s="19"/>
    </row>
    <row r="9">
      <c r="A9" s="5" t="s">
        <v>1</v>
      </c>
      <c r="B9" s="6" t="s">
        <v>3</v>
      </c>
      <c r="C9" s="7" t="s">
        <v>6</v>
      </c>
      <c r="D9" s="20"/>
      <c r="E9" s="22" t="s">
        <v>1</v>
      </c>
      <c r="F9" s="6" t="s">
        <v>3</v>
      </c>
      <c r="G9" s="6" t="s">
        <v>6</v>
      </c>
      <c r="H9" s="68"/>
      <c r="I9" s="30" t="s">
        <v>1</v>
      </c>
      <c r="J9" s="31" t="s">
        <v>3</v>
      </c>
      <c r="K9" s="32" t="s">
        <v>6</v>
      </c>
      <c r="L9" s="20"/>
      <c r="M9" s="30" t="s">
        <v>1</v>
      </c>
      <c r="N9" s="31" t="s">
        <v>3</v>
      </c>
      <c r="O9" s="32" t="s">
        <v>6</v>
      </c>
      <c r="P9" s="68"/>
      <c r="Q9" s="29" t="s">
        <v>1</v>
      </c>
      <c r="R9" s="31" t="s">
        <v>3</v>
      </c>
      <c r="S9" s="32" t="s">
        <v>6</v>
      </c>
      <c r="T9" s="20"/>
      <c r="U9" s="30" t="s">
        <v>1</v>
      </c>
      <c r="V9" s="31" t="s">
        <v>3</v>
      </c>
      <c r="W9" s="32" t="s">
        <v>6</v>
      </c>
    </row>
    <row r="10">
      <c r="A10" s="8" t="s">
        <v>7</v>
      </c>
      <c r="B10" s="69">
        <v>229.31259259243961</v>
      </c>
      <c r="C10" s="70">
        <v>14053.0</v>
      </c>
      <c r="D10" s="20"/>
      <c r="E10" s="23" t="s">
        <v>7</v>
      </c>
      <c r="F10" s="69">
        <v>361.5999074078791</v>
      </c>
      <c r="G10" s="70">
        <v>23803.0</v>
      </c>
      <c r="H10" s="68"/>
      <c r="I10" s="34" t="s">
        <v>7</v>
      </c>
      <c r="J10" s="69">
        <v>138.5789236112687</v>
      </c>
      <c r="K10" s="70">
        <v>9341.0</v>
      </c>
      <c r="L10" s="20"/>
      <c r="M10" s="34" t="s">
        <v>7</v>
      </c>
      <c r="N10" s="69">
        <v>232.08434027869225</v>
      </c>
      <c r="O10" s="70">
        <v>16484.0</v>
      </c>
      <c r="P10" s="68"/>
      <c r="Q10" s="33" t="s">
        <v>7</v>
      </c>
      <c r="R10" s="69">
        <v>0.13106481481372612</v>
      </c>
      <c r="S10" s="70">
        <v>7.0</v>
      </c>
      <c r="T10" s="20"/>
      <c r="U10" s="34" t="s">
        <v>7</v>
      </c>
      <c r="V10" s="69">
        <v>0.3758333333316841</v>
      </c>
      <c r="W10" s="70">
        <v>26.0</v>
      </c>
    </row>
    <row r="11">
      <c r="A11" s="11" t="s">
        <v>8</v>
      </c>
      <c r="B11" s="71">
        <v>180.31809027792042</v>
      </c>
      <c r="C11" s="13">
        <v>21605.0</v>
      </c>
      <c r="D11" s="20"/>
      <c r="E11" s="24" t="s">
        <v>8</v>
      </c>
      <c r="F11" s="71">
        <v>279.33226851787185</v>
      </c>
      <c r="G11" s="13">
        <v>31518.0</v>
      </c>
      <c r="H11" s="68"/>
      <c r="I11" s="35" t="s">
        <v>8</v>
      </c>
      <c r="J11" s="71">
        <v>134.3385879627749</v>
      </c>
      <c r="K11" s="13">
        <v>15606.0</v>
      </c>
      <c r="L11" s="20"/>
      <c r="M11" s="35" t="s">
        <v>8</v>
      </c>
      <c r="N11" s="71">
        <v>194.94584490729903</v>
      </c>
      <c r="O11" s="13">
        <v>23102.0</v>
      </c>
      <c r="P11" s="68"/>
      <c r="Q11" s="56" t="s">
        <v>8</v>
      </c>
      <c r="R11" s="71">
        <v>0.19858796297194203</v>
      </c>
      <c r="S11" s="13">
        <v>22.0</v>
      </c>
      <c r="T11" s="20"/>
      <c r="U11" s="35" t="s">
        <v>8</v>
      </c>
      <c r="V11" s="71">
        <v>0.3141319444257533</v>
      </c>
      <c r="W11" s="13">
        <v>34.0</v>
      </c>
    </row>
    <row r="12">
      <c r="A12" s="14" t="s">
        <v>9</v>
      </c>
      <c r="B12" s="15">
        <v>409.63068287036003</v>
      </c>
      <c r="C12" s="16">
        <v>35658.0</v>
      </c>
      <c r="D12" s="20"/>
      <c r="E12" s="25" t="s">
        <v>9</v>
      </c>
      <c r="F12" s="15">
        <v>640.9321759257509</v>
      </c>
      <c r="G12" s="16">
        <v>55321.0</v>
      </c>
      <c r="H12" s="68"/>
      <c r="I12" s="48" t="s">
        <v>9</v>
      </c>
      <c r="J12" s="15">
        <v>272.9175115740436</v>
      </c>
      <c r="K12" s="16">
        <v>24947.0</v>
      </c>
      <c r="L12" s="20"/>
      <c r="M12" s="48" t="s">
        <v>9</v>
      </c>
      <c r="N12" s="15">
        <v>427.0301851859913</v>
      </c>
      <c r="O12" s="16">
        <v>39586.0</v>
      </c>
      <c r="P12" s="68"/>
      <c r="Q12" s="36" t="s">
        <v>9</v>
      </c>
      <c r="R12" s="15">
        <v>0.32965277778566815</v>
      </c>
      <c r="S12" s="16">
        <v>29.0</v>
      </c>
      <c r="T12" s="20"/>
      <c r="U12" s="48" t="s">
        <v>9</v>
      </c>
      <c r="V12" s="15">
        <v>0.6899652777574374</v>
      </c>
      <c r="W12" s="16">
        <v>60.0</v>
      </c>
    </row>
    <row r="13">
      <c r="A13" s="17"/>
      <c r="B13" s="17"/>
      <c r="C13" s="72"/>
      <c r="D13" s="4"/>
      <c r="E13" s="17"/>
      <c r="F13" s="17"/>
      <c r="G13" s="17"/>
      <c r="H13" s="68"/>
      <c r="I13" s="17"/>
      <c r="J13" s="17"/>
      <c r="K13" s="72"/>
      <c r="L13" s="4"/>
      <c r="M13" s="17"/>
      <c r="N13" s="17"/>
      <c r="O13" s="17"/>
      <c r="P13" s="68"/>
      <c r="Q13" s="17"/>
      <c r="R13" s="17"/>
      <c r="S13" s="72"/>
      <c r="T13" s="4"/>
      <c r="U13" s="17"/>
      <c r="V13" s="17"/>
      <c r="W13" s="17"/>
    </row>
    <row r="14">
      <c r="A14" s="18" t="s">
        <v>11</v>
      </c>
      <c r="C14" s="19"/>
      <c r="D14" s="20"/>
      <c r="E14" s="21" t="s">
        <v>16</v>
      </c>
      <c r="G14" s="19"/>
      <c r="H14" s="68"/>
      <c r="I14" s="21" t="s">
        <v>11</v>
      </c>
      <c r="K14" s="19"/>
      <c r="L14" s="20"/>
      <c r="M14" s="21" t="s">
        <v>16</v>
      </c>
      <c r="O14" s="19"/>
      <c r="P14" s="68"/>
      <c r="Q14" s="18" t="s">
        <v>11</v>
      </c>
      <c r="S14" s="19"/>
      <c r="T14" s="20"/>
      <c r="U14" s="21" t="s">
        <v>16</v>
      </c>
      <c r="W14" s="19"/>
    </row>
    <row r="15">
      <c r="A15" s="5" t="s">
        <v>1</v>
      </c>
      <c r="B15" s="6" t="s">
        <v>3</v>
      </c>
      <c r="C15" s="7" t="s">
        <v>6</v>
      </c>
      <c r="D15" s="20"/>
      <c r="E15" s="22" t="s">
        <v>1</v>
      </c>
      <c r="F15" s="6" t="s">
        <v>3</v>
      </c>
      <c r="G15" s="6" t="s">
        <v>6</v>
      </c>
      <c r="H15" s="68"/>
      <c r="I15" s="30" t="s">
        <v>1</v>
      </c>
      <c r="J15" s="31" t="s">
        <v>3</v>
      </c>
      <c r="K15" s="32" t="s">
        <v>6</v>
      </c>
      <c r="L15" s="20"/>
      <c r="M15" s="30" t="s">
        <v>1</v>
      </c>
      <c r="N15" s="31" t="s">
        <v>3</v>
      </c>
      <c r="O15" s="32" t="s">
        <v>6</v>
      </c>
      <c r="P15" s="68"/>
      <c r="Q15" s="29" t="s">
        <v>1</v>
      </c>
      <c r="R15" s="31" t="s">
        <v>3</v>
      </c>
      <c r="S15" s="32" t="s">
        <v>6</v>
      </c>
      <c r="T15" s="20"/>
      <c r="U15" s="30" t="s">
        <v>1</v>
      </c>
      <c r="V15" s="31" t="s">
        <v>3</v>
      </c>
      <c r="W15" s="32" t="s">
        <v>6</v>
      </c>
    </row>
    <row r="16">
      <c r="A16" s="8" t="s">
        <v>7</v>
      </c>
      <c r="B16" s="69">
        <v>174.94780092634755</v>
      </c>
      <c r="C16" s="70">
        <v>12630.0</v>
      </c>
      <c r="D16" s="20"/>
      <c r="E16" s="23" t="s">
        <v>7</v>
      </c>
      <c r="F16" s="69">
        <v>526.6176273140154</v>
      </c>
      <c r="G16" s="70">
        <v>28835.0</v>
      </c>
      <c r="H16" s="68"/>
      <c r="I16" s="34" t="s">
        <v>7</v>
      </c>
      <c r="J16" s="69">
        <v>105.29627314828394</v>
      </c>
      <c r="K16" s="70">
        <v>8742.0</v>
      </c>
      <c r="L16" s="20"/>
      <c r="M16" s="34" t="s">
        <v>7</v>
      </c>
      <c r="N16" s="69">
        <v>321.0389120367763</v>
      </c>
      <c r="O16" s="70">
        <v>19251.0</v>
      </c>
      <c r="P16" s="68"/>
      <c r="Q16" s="33" t="s">
        <v>7</v>
      </c>
      <c r="R16" s="69">
        <v>0.0613888888983638</v>
      </c>
      <c r="S16" s="70">
        <v>5.0</v>
      </c>
      <c r="T16" s="20"/>
      <c r="U16" s="34" t="s">
        <v>7</v>
      </c>
      <c r="V16" s="69">
        <v>0.3120254629684496</v>
      </c>
      <c r="W16" s="70">
        <v>23.0</v>
      </c>
    </row>
    <row r="17">
      <c r="A17" s="11" t="s">
        <v>8</v>
      </c>
      <c r="B17" s="71">
        <v>216.8096643517638</v>
      </c>
      <c r="C17" s="13">
        <v>25928.0</v>
      </c>
      <c r="D17" s="20"/>
      <c r="E17" s="24" t="s">
        <v>8</v>
      </c>
      <c r="F17" s="71">
        <v>237.5585763886047</v>
      </c>
      <c r="G17" s="13">
        <v>23766.0</v>
      </c>
      <c r="H17" s="68"/>
      <c r="I17" s="35" t="s">
        <v>8</v>
      </c>
      <c r="J17" s="71">
        <v>150.15643518542493</v>
      </c>
      <c r="K17" s="13">
        <v>18593.0</v>
      </c>
      <c r="L17" s="20"/>
      <c r="M17" s="35" t="s">
        <v>8</v>
      </c>
      <c r="N17" s="71">
        <v>166.04564814813057</v>
      </c>
      <c r="O17" s="13">
        <v>16516.0</v>
      </c>
      <c r="P17" s="68"/>
      <c r="Q17" s="56" t="s">
        <v>8</v>
      </c>
      <c r="R17" s="71">
        <v>0.2204050926011405</v>
      </c>
      <c r="S17" s="13">
        <v>24.0</v>
      </c>
      <c r="T17" s="20"/>
      <c r="U17" s="35" t="s">
        <v>8</v>
      </c>
      <c r="V17" s="71">
        <v>0.25618055553059094</v>
      </c>
      <c r="W17" s="13">
        <v>26.0</v>
      </c>
    </row>
    <row r="18">
      <c r="A18" s="14" t="s">
        <v>9</v>
      </c>
      <c r="B18" s="15">
        <v>391.75746527811134</v>
      </c>
      <c r="C18" s="16">
        <v>38558.0</v>
      </c>
      <c r="D18" s="20"/>
      <c r="E18" s="25" t="s">
        <v>9</v>
      </c>
      <c r="F18" s="15">
        <v>764.1762037026201</v>
      </c>
      <c r="G18" s="16">
        <v>52601.0</v>
      </c>
      <c r="H18" s="68"/>
      <c r="I18" s="48" t="s">
        <v>9</v>
      </c>
      <c r="J18" s="15">
        <v>255.45270833370887</v>
      </c>
      <c r="K18" s="16">
        <v>27335.0</v>
      </c>
      <c r="L18" s="20"/>
      <c r="M18" s="48" t="s">
        <v>9</v>
      </c>
      <c r="N18" s="15">
        <v>487.0845601849069</v>
      </c>
      <c r="O18" s="16">
        <v>35767.0</v>
      </c>
      <c r="P18" s="68"/>
      <c r="Q18" s="36" t="s">
        <v>9</v>
      </c>
      <c r="R18" s="15">
        <v>0.2817939814995043</v>
      </c>
      <c r="S18" s="16">
        <v>29.0</v>
      </c>
      <c r="T18" s="20"/>
      <c r="U18" s="48" t="s">
        <v>9</v>
      </c>
      <c r="V18" s="15">
        <v>0.5682060184990405</v>
      </c>
      <c r="W18" s="16">
        <v>49.0</v>
      </c>
    </row>
    <row r="19">
      <c r="A19" s="17"/>
      <c r="B19" s="17"/>
      <c r="C19" s="72"/>
      <c r="D19" s="4"/>
      <c r="E19" s="4"/>
      <c r="F19" s="4"/>
      <c r="G19" s="4"/>
      <c r="H19" s="68"/>
      <c r="I19" s="17"/>
      <c r="J19" s="17"/>
      <c r="K19" s="72"/>
      <c r="L19" s="4"/>
      <c r="M19" s="4"/>
      <c r="N19" s="4"/>
      <c r="O19" s="4"/>
      <c r="P19" s="68"/>
      <c r="Q19" s="17"/>
      <c r="R19" s="17"/>
      <c r="S19" s="72"/>
      <c r="T19" s="4"/>
      <c r="U19" s="4"/>
      <c r="V19" s="4"/>
      <c r="W19" s="4"/>
    </row>
    <row r="20">
      <c r="A20" s="18" t="s">
        <v>14</v>
      </c>
      <c r="C20" s="19"/>
      <c r="D20" s="4"/>
      <c r="E20" s="4"/>
      <c r="F20" s="4"/>
      <c r="G20" s="4"/>
      <c r="H20" s="68"/>
      <c r="I20" s="21" t="s">
        <v>14</v>
      </c>
      <c r="K20" s="19"/>
      <c r="L20" s="4"/>
      <c r="M20" s="4"/>
      <c r="N20" s="4"/>
      <c r="O20" s="4"/>
      <c r="P20" s="68"/>
      <c r="Q20" s="18" t="s">
        <v>14</v>
      </c>
      <c r="S20" s="19"/>
      <c r="T20" s="4"/>
      <c r="U20" s="4"/>
      <c r="V20" s="4"/>
      <c r="W20" s="4"/>
    </row>
    <row r="21">
      <c r="A21" s="5" t="s">
        <v>1</v>
      </c>
      <c r="B21" s="6" t="s">
        <v>3</v>
      </c>
      <c r="C21" s="7" t="s">
        <v>6</v>
      </c>
      <c r="D21" s="4"/>
      <c r="E21" s="4"/>
      <c r="F21" s="4"/>
      <c r="G21" s="4"/>
      <c r="H21" s="68"/>
      <c r="I21" s="30" t="s">
        <v>1</v>
      </c>
      <c r="J21" s="31" t="s">
        <v>3</v>
      </c>
      <c r="K21" s="32" t="s">
        <v>6</v>
      </c>
      <c r="L21" s="4"/>
      <c r="M21" s="4"/>
      <c r="N21" s="4"/>
      <c r="O21" s="4"/>
      <c r="P21" s="68"/>
      <c r="Q21" s="29" t="s">
        <v>1</v>
      </c>
      <c r="R21" s="31" t="s">
        <v>3</v>
      </c>
      <c r="S21" s="32" t="s">
        <v>6</v>
      </c>
      <c r="T21" s="4"/>
      <c r="U21" s="4"/>
      <c r="V21" s="4"/>
      <c r="W21" s="4"/>
    </row>
    <row r="22">
      <c r="A22" s="8" t="s">
        <v>7</v>
      </c>
      <c r="B22" s="69">
        <v>190.8404282404881</v>
      </c>
      <c r="C22" s="70">
        <v>14079.0</v>
      </c>
      <c r="D22" s="4"/>
      <c r="E22" s="4"/>
      <c r="F22" s="4"/>
      <c r="G22" s="4"/>
      <c r="H22" s="68"/>
      <c r="I22" s="34" t="s">
        <v>7</v>
      </c>
      <c r="J22" s="69">
        <v>131.19518518486439</v>
      </c>
      <c r="K22" s="70">
        <v>10155.0</v>
      </c>
      <c r="L22" s="4"/>
      <c r="M22" s="4"/>
      <c r="N22" s="4"/>
      <c r="O22" s="4"/>
      <c r="P22" s="68"/>
      <c r="Q22" s="33" t="s">
        <v>7</v>
      </c>
      <c r="R22" s="69">
        <v>0.25166666666336823</v>
      </c>
      <c r="S22" s="70">
        <v>11.0</v>
      </c>
      <c r="T22" s="4"/>
      <c r="U22" s="4"/>
      <c r="V22" s="4"/>
      <c r="W22" s="4"/>
    </row>
    <row r="23">
      <c r="A23" s="11" t="s">
        <v>8</v>
      </c>
      <c r="B23" s="71">
        <v>229.82303240772308</v>
      </c>
      <c r="C23" s="13">
        <v>27269.0</v>
      </c>
      <c r="D23" s="4"/>
      <c r="E23" s="4"/>
      <c r="F23" s="4"/>
      <c r="G23" s="4"/>
      <c r="H23" s="68"/>
      <c r="I23" s="35" t="s">
        <v>8</v>
      </c>
      <c r="J23" s="71">
        <v>166.5044791660548</v>
      </c>
      <c r="K23" s="13">
        <v>20121.0</v>
      </c>
      <c r="L23" s="4"/>
      <c r="M23" s="4"/>
      <c r="N23" s="4"/>
      <c r="O23" s="4"/>
      <c r="P23" s="68"/>
      <c r="Q23" s="56" t="s">
        <v>8</v>
      </c>
      <c r="R23" s="71">
        <v>0.18759259261423722</v>
      </c>
      <c r="S23" s="13">
        <v>18.0</v>
      </c>
      <c r="T23" s="4"/>
      <c r="U23" s="4"/>
      <c r="V23" s="4"/>
      <c r="W23" s="4"/>
    </row>
    <row r="24">
      <c r="A24" s="14" t="s">
        <v>9</v>
      </c>
      <c r="B24" s="15">
        <v>420.6634606482112</v>
      </c>
      <c r="C24" s="16">
        <v>41348.0</v>
      </c>
      <c r="D24" s="4"/>
      <c r="E24" s="4"/>
      <c r="F24" s="4"/>
      <c r="G24" s="4"/>
      <c r="H24" s="68"/>
      <c r="I24" s="48" t="s">
        <v>9</v>
      </c>
      <c r="J24" s="15">
        <v>297.6996643509192</v>
      </c>
      <c r="K24" s="16">
        <v>30276.0</v>
      </c>
      <c r="L24" s="4"/>
      <c r="M24" s="4"/>
      <c r="N24" s="4"/>
      <c r="O24" s="4"/>
      <c r="P24" s="68"/>
      <c r="Q24" s="36" t="s">
        <v>9</v>
      </c>
      <c r="R24" s="15">
        <v>0.43925925927760545</v>
      </c>
      <c r="S24" s="16">
        <v>29.0</v>
      </c>
      <c r="T24" s="4"/>
      <c r="U24" s="4"/>
      <c r="V24" s="4"/>
      <c r="W24" s="4"/>
    </row>
  </sheetData>
  <mergeCells count="24">
    <mergeCell ref="Q2:S2"/>
    <mergeCell ref="U2:W2"/>
    <mergeCell ref="A1:G1"/>
    <mergeCell ref="I1:O1"/>
    <mergeCell ref="Q1:W1"/>
    <mergeCell ref="A2:C2"/>
    <mergeCell ref="E2:G2"/>
    <mergeCell ref="I2:K2"/>
    <mergeCell ref="M2:O2"/>
    <mergeCell ref="E14:G14"/>
    <mergeCell ref="I14:K14"/>
    <mergeCell ref="A20:C20"/>
    <mergeCell ref="I20:K20"/>
    <mergeCell ref="M14:O14"/>
    <mergeCell ref="Q14:S14"/>
    <mergeCell ref="Q20:S20"/>
    <mergeCell ref="A8:C8"/>
    <mergeCell ref="E8:G8"/>
    <mergeCell ref="I8:K8"/>
    <mergeCell ref="M8:O8"/>
    <mergeCell ref="Q8:S8"/>
    <mergeCell ref="U8:W8"/>
    <mergeCell ref="A14:C14"/>
    <mergeCell ref="U14:W1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4" width="13.38"/>
    <col customWidth="1" min="5" max="6" width="13.5"/>
    <col customWidth="1" min="7" max="7" width="3.5"/>
    <col customWidth="1" min="9" max="9" width="13.38"/>
    <col customWidth="1" min="13" max="13" width="13.63"/>
  </cols>
  <sheetData>
    <row r="1">
      <c r="A1" s="73" t="s">
        <v>24</v>
      </c>
      <c r="B1" s="74"/>
      <c r="C1" s="74"/>
      <c r="D1" s="74"/>
      <c r="E1" s="74"/>
      <c r="F1" s="75"/>
      <c r="H1" s="73" t="s">
        <v>25</v>
      </c>
      <c r="I1" s="74"/>
      <c r="J1" s="74"/>
      <c r="K1" s="74"/>
      <c r="L1" s="74"/>
      <c r="M1" s="75"/>
    </row>
    <row r="2">
      <c r="A2" s="76" t="s">
        <v>1</v>
      </c>
      <c r="B2" s="6" t="s">
        <v>3</v>
      </c>
      <c r="C2" s="6" t="s">
        <v>4</v>
      </c>
      <c r="D2" s="6" t="s">
        <v>5</v>
      </c>
      <c r="E2" s="6" t="s">
        <v>6</v>
      </c>
      <c r="F2" s="77"/>
      <c r="H2" s="78" t="s">
        <v>1</v>
      </c>
      <c r="I2" s="31" t="s">
        <v>3</v>
      </c>
      <c r="J2" s="31" t="s">
        <v>4</v>
      </c>
      <c r="K2" s="31" t="s">
        <v>5</v>
      </c>
      <c r="L2" s="31" t="s">
        <v>6</v>
      </c>
      <c r="M2" s="77"/>
    </row>
    <row r="3">
      <c r="A3" s="79" t="s">
        <v>7</v>
      </c>
      <c r="B3" s="69">
        <v>2020.4663541677437</v>
      </c>
      <c r="C3" s="80">
        <v>1.0377777777757728</v>
      </c>
      <c r="D3" s="80">
        <v>-1.1574076779652387E-5</v>
      </c>
      <c r="E3" s="81">
        <v>128606.0</v>
      </c>
      <c r="F3" s="77"/>
      <c r="H3" s="82" t="s">
        <v>7</v>
      </c>
      <c r="I3" s="69">
        <v>1273.572476852809</v>
      </c>
      <c r="J3" s="80">
        <v>1.0112037037033588</v>
      </c>
      <c r="K3" s="80">
        <v>-0.0017361111094942316</v>
      </c>
      <c r="L3" s="81">
        <v>88706.0</v>
      </c>
      <c r="M3" s="77"/>
    </row>
    <row r="4">
      <c r="A4" s="83" t="s">
        <v>8</v>
      </c>
      <c r="B4" s="71">
        <v>1579.935462962996</v>
      </c>
      <c r="C4" s="12">
        <v>1.0217245370367891</v>
      </c>
      <c r="D4" s="12">
        <v>-2.66203707724344E-4</v>
      </c>
      <c r="E4" s="43">
        <v>179300.0</v>
      </c>
      <c r="F4" s="77"/>
      <c r="H4" s="84" t="s">
        <v>8</v>
      </c>
      <c r="I4" s="71">
        <v>1129.6865740730063</v>
      </c>
      <c r="J4" s="12">
        <v>1.0069097222221899</v>
      </c>
      <c r="K4" s="12">
        <v>1.1574069503694773E-5</v>
      </c>
      <c r="L4" s="43">
        <v>130091.0</v>
      </c>
      <c r="M4" s="77"/>
    </row>
    <row r="5">
      <c r="A5" s="85" t="s">
        <v>9</v>
      </c>
      <c r="B5" s="86">
        <v>3600.40181713074</v>
      </c>
      <c r="C5" s="86">
        <v>1.0377777777757728</v>
      </c>
      <c r="D5" s="86">
        <v>-2.66203707724344E-4</v>
      </c>
      <c r="E5" s="87">
        <v>307906.0</v>
      </c>
      <c r="F5" s="77"/>
      <c r="H5" s="88" t="s">
        <v>9</v>
      </c>
      <c r="I5" s="86">
        <v>2403.2590509258152</v>
      </c>
      <c r="J5" s="86">
        <v>1.0112037037033588</v>
      </c>
      <c r="K5" s="86">
        <v>-0.0017361111094942316</v>
      </c>
      <c r="L5" s="87">
        <v>218797.0</v>
      </c>
      <c r="M5" s="77"/>
    </row>
    <row r="6">
      <c r="A6" s="89"/>
      <c r="B6" s="4"/>
      <c r="C6" s="4"/>
      <c r="D6" s="4"/>
      <c r="E6" s="4"/>
      <c r="F6" s="77"/>
      <c r="H6" s="89"/>
      <c r="I6" s="4"/>
      <c r="J6" s="4"/>
      <c r="K6" s="4"/>
      <c r="L6" s="4"/>
      <c r="M6" s="77"/>
    </row>
    <row r="7">
      <c r="A7" s="76" t="s">
        <v>1</v>
      </c>
      <c r="B7" s="22" t="s">
        <v>17</v>
      </c>
      <c r="C7" s="6" t="s">
        <v>3</v>
      </c>
      <c r="D7" s="6" t="s">
        <v>4</v>
      </c>
      <c r="E7" s="6" t="s">
        <v>5</v>
      </c>
      <c r="F7" s="90" t="s">
        <v>6</v>
      </c>
      <c r="H7" s="78" t="s">
        <v>1</v>
      </c>
      <c r="I7" s="30" t="s">
        <v>17</v>
      </c>
      <c r="J7" s="31" t="s">
        <v>3</v>
      </c>
      <c r="K7" s="31" t="s">
        <v>4</v>
      </c>
      <c r="L7" s="31" t="s">
        <v>5</v>
      </c>
      <c r="M7" s="91" t="s">
        <v>6</v>
      </c>
    </row>
    <row r="8">
      <c r="A8" s="82" t="s">
        <v>7</v>
      </c>
      <c r="B8" s="34" t="s">
        <v>18</v>
      </c>
      <c r="C8" s="69">
        <v>1021.0941435187488</v>
      </c>
      <c r="D8" s="80">
        <v>1.0280555555582396</v>
      </c>
      <c r="E8" s="80">
        <v>1.1574069503694773E-5</v>
      </c>
      <c r="F8" s="92">
        <v>61244.0</v>
      </c>
      <c r="H8" s="82" t="s">
        <v>7</v>
      </c>
      <c r="I8" s="34" t="s">
        <v>18</v>
      </c>
      <c r="J8" s="69">
        <v>640.8299421304473</v>
      </c>
      <c r="K8" s="80">
        <v>1.0112037037033588</v>
      </c>
      <c r="L8" s="80">
        <v>1.1574069503694773E-5</v>
      </c>
      <c r="M8" s="92">
        <v>42280.0</v>
      </c>
    </row>
    <row r="9">
      <c r="A9" s="79"/>
      <c r="B9" s="34" t="s">
        <v>19</v>
      </c>
      <c r="C9" s="93">
        <v>381.86795138991147</v>
      </c>
      <c r="D9" s="9">
        <v>1.0377777777757728</v>
      </c>
      <c r="E9" s="9">
        <v>1.1574076779652387E-5</v>
      </c>
      <c r="F9" s="94">
        <v>11913.0</v>
      </c>
      <c r="H9" s="79"/>
      <c r="I9" s="34" t="s">
        <v>19</v>
      </c>
      <c r="J9" s="93">
        <v>221.70013888888934</v>
      </c>
      <c r="K9" s="9">
        <v>0.9159490740712499</v>
      </c>
      <c r="L9" s="9">
        <v>1.1574076779652387E-5</v>
      </c>
      <c r="M9" s="94">
        <v>7330.0</v>
      </c>
    </row>
    <row r="10">
      <c r="A10" s="79"/>
      <c r="B10" s="34" t="s">
        <v>20</v>
      </c>
      <c r="C10" s="93">
        <v>617.5042592590835</v>
      </c>
      <c r="D10" s="9">
        <v>0.16891203703562496</v>
      </c>
      <c r="E10" s="9">
        <v>-1.1574076779652387E-5</v>
      </c>
      <c r="F10" s="94">
        <v>55449.0</v>
      </c>
      <c r="H10" s="79"/>
      <c r="I10" s="34" t="s">
        <v>20</v>
      </c>
      <c r="J10" s="93">
        <v>411.04239583347226</v>
      </c>
      <c r="K10" s="9">
        <v>0.21555555555823958</v>
      </c>
      <c r="L10" s="9">
        <v>-0.0017361111094942316</v>
      </c>
      <c r="M10" s="94">
        <v>39096.0</v>
      </c>
    </row>
    <row r="11">
      <c r="A11" s="82" t="s">
        <v>8</v>
      </c>
      <c r="B11" s="34" t="s">
        <v>18</v>
      </c>
      <c r="C11" s="93">
        <v>1083.71708333258</v>
      </c>
      <c r="D11" s="9">
        <v>1.0217245370367891</v>
      </c>
      <c r="E11" s="9">
        <v>-1.1574074596865103E-4</v>
      </c>
      <c r="F11" s="94">
        <v>114949.0</v>
      </c>
      <c r="H11" s="82" t="s">
        <v>8</v>
      </c>
      <c r="I11" s="34" t="s">
        <v>18</v>
      </c>
      <c r="J11" s="93">
        <v>766.184293981205</v>
      </c>
      <c r="K11" s="9">
        <v>1.0069097222221899</v>
      </c>
      <c r="L11" s="9">
        <v>1.1574069503694773E-5</v>
      </c>
      <c r="M11" s="94">
        <v>82757.0</v>
      </c>
    </row>
    <row r="12">
      <c r="A12" s="83"/>
      <c r="B12" s="35" t="s">
        <v>20</v>
      </c>
      <c r="C12" s="71">
        <v>496.21837963041617</v>
      </c>
      <c r="D12" s="12">
        <v>0.333321759258979</v>
      </c>
      <c r="E12" s="12">
        <v>-2.66203707724344E-4</v>
      </c>
      <c r="F12" s="95">
        <v>64351.0</v>
      </c>
      <c r="H12" s="83"/>
      <c r="I12" s="35" t="s">
        <v>20</v>
      </c>
      <c r="J12" s="71">
        <v>363.50228009180137</v>
      </c>
      <c r="K12" s="12">
        <v>0.3300578703710926</v>
      </c>
      <c r="L12" s="12">
        <v>1.1574069503694773E-5</v>
      </c>
      <c r="M12" s="95">
        <v>47334.0</v>
      </c>
    </row>
    <row r="13">
      <c r="A13" s="96" t="s">
        <v>9</v>
      </c>
      <c r="B13" s="97"/>
      <c r="C13" s="98">
        <v>3600.40181713074</v>
      </c>
      <c r="D13" s="98">
        <v>1.0377777777757728</v>
      </c>
      <c r="E13" s="98">
        <v>-2.66203707724344E-4</v>
      </c>
      <c r="F13" s="99">
        <v>307906.0</v>
      </c>
      <c r="H13" s="100" t="s">
        <v>9</v>
      </c>
      <c r="I13" s="97"/>
      <c r="J13" s="98">
        <v>2403.2590509258152</v>
      </c>
      <c r="K13" s="98">
        <v>1.0112037037033588</v>
      </c>
      <c r="L13" s="98">
        <v>-0.0017361111094942316</v>
      </c>
      <c r="M13" s="99">
        <v>218797.0</v>
      </c>
    </row>
    <row r="15">
      <c r="H15" s="73" t="s">
        <v>26</v>
      </c>
      <c r="I15" s="74"/>
      <c r="J15" s="74"/>
      <c r="K15" s="74"/>
      <c r="L15" s="74"/>
      <c r="M15" s="75"/>
    </row>
    <row r="16">
      <c r="H16" s="78" t="s">
        <v>1</v>
      </c>
      <c r="I16" s="31" t="s">
        <v>3</v>
      </c>
      <c r="J16" s="31" t="s">
        <v>4</v>
      </c>
      <c r="K16" s="31" t="s">
        <v>5</v>
      </c>
      <c r="L16" s="31" t="s">
        <v>6</v>
      </c>
      <c r="M16" s="77"/>
    </row>
    <row r="17">
      <c r="H17" s="82" t="s">
        <v>7</v>
      </c>
      <c r="I17" s="69">
        <v>1.3793865740808542</v>
      </c>
      <c r="J17" s="80">
        <v>0.10048611111415084</v>
      </c>
      <c r="K17" s="80">
        <v>0.0026041666642413475</v>
      </c>
      <c r="L17" s="81">
        <v>97.0</v>
      </c>
      <c r="M17" s="77"/>
    </row>
    <row r="18">
      <c r="H18" s="84" t="s">
        <v>8</v>
      </c>
      <c r="I18" s="71">
        <v>1.5645833333110204</v>
      </c>
      <c r="J18" s="12">
        <v>0.03450231481110677</v>
      </c>
      <c r="K18" s="12">
        <v>0.0028240740721230395</v>
      </c>
      <c r="L18" s="43">
        <v>170.0</v>
      </c>
      <c r="M18" s="77"/>
    </row>
    <row r="19">
      <c r="H19" s="88" t="s">
        <v>9</v>
      </c>
      <c r="I19" s="86">
        <v>2.9439699073918746</v>
      </c>
      <c r="J19" s="86">
        <v>0.10048611111415084</v>
      </c>
      <c r="K19" s="86">
        <v>0.0026041666642413475</v>
      </c>
      <c r="L19" s="87">
        <v>267.0</v>
      </c>
      <c r="M19" s="77"/>
    </row>
    <row r="20">
      <c r="H20" s="89"/>
      <c r="I20" s="4"/>
      <c r="J20" s="4"/>
      <c r="K20" s="4"/>
      <c r="L20" s="4"/>
      <c r="M20" s="77"/>
    </row>
    <row r="21">
      <c r="H21" s="78" t="s">
        <v>1</v>
      </c>
      <c r="I21" s="30" t="s">
        <v>17</v>
      </c>
      <c r="J21" s="31" t="s">
        <v>3</v>
      </c>
      <c r="K21" s="31" t="s">
        <v>4</v>
      </c>
      <c r="L21" s="31" t="s">
        <v>5</v>
      </c>
      <c r="M21" s="90" t="s">
        <v>6</v>
      </c>
    </row>
    <row r="22">
      <c r="H22" s="82" t="s">
        <v>7</v>
      </c>
      <c r="I22" s="34" t="s">
        <v>18</v>
      </c>
      <c r="J22" s="69">
        <v>0.4683101852060645</v>
      </c>
      <c r="K22" s="80">
        <v>0.026921296295768116</v>
      </c>
      <c r="L22" s="80">
        <v>0.0029513888875953853</v>
      </c>
      <c r="M22" s="92">
        <v>42.0</v>
      </c>
    </row>
    <row r="23">
      <c r="H23" s="79"/>
      <c r="I23" s="34" t="s">
        <v>19</v>
      </c>
      <c r="J23" s="93">
        <v>0.19510416666889796</v>
      </c>
      <c r="K23" s="9">
        <v>0.10048611111415084</v>
      </c>
      <c r="L23" s="9">
        <v>0.013252314820419997</v>
      </c>
      <c r="M23" s="94">
        <v>6.0</v>
      </c>
    </row>
    <row r="24">
      <c r="H24" s="79"/>
      <c r="I24" s="34" t="s">
        <v>20</v>
      </c>
      <c r="J24" s="93">
        <v>0.7159722222058917</v>
      </c>
      <c r="K24" s="9">
        <v>0.07456018518132623</v>
      </c>
      <c r="L24" s="9">
        <v>0.0026041666642413475</v>
      </c>
      <c r="M24" s="94">
        <v>49.0</v>
      </c>
    </row>
    <row r="25">
      <c r="H25" s="82" t="s">
        <v>8</v>
      </c>
      <c r="I25" s="34" t="s">
        <v>18</v>
      </c>
      <c r="J25" s="93">
        <v>0.9986689814759302</v>
      </c>
      <c r="K25" s="9">
        <v>0.02913194444408873</v>
      </c>
      <c r="L25" s="9">
        <v>0.0028240740721230395</v>
      </c>
      <c r="M25" s="94">
        <v>101.0</v>
      </c>
    </row>
    <row r="26">
      <c r="H26" s="83"/>
      <c r="I26" s="35" t="s">
        <v>20</v>
      </c>
      <c r="J26" s="71">
        <v>0.5659143518350902</v>
      </c>
      <c r="K26" s="12">
        <v>0.03450231481110677</v>
      </c>
      <c r="L26" s="12">
        <v>0.0030208333337213844</v>
      </c>
      <c r="M26" s="95">
        <v>69.0</v>
      </c>
    </row>
    <row r="27">
      <c r="H27" s="100" t="s">
        <v>9</v>
      </c>
      <c r="I27" s="97"/>
      <c r="J27" s="98">
        <v>2.9439699073918746</v>
      </c>
      <c r="K27" s="98">
        <v>0.10048611111415084</v>
      </c>
      <c r="L27" s="98">
        <v>0.0026041666642413475</v>
      </c>
      <c r="M27" s="99">
        <v>267.0</v>
      </c>
    </row>
  </sheetData>
  <mergeCells count="3">
    <mergeCell ref="A1:F1"/>
    <mergeCell ref="H1:M1"/>
    <mergeCell ref="H15:M15"/>
  </mergeCells>
  <drawing r:id="rId1"/>
</worksheet>
</file>