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hidePivotFieldList="1"/>
  <mc:AlternateContent xmlns:mc="http://schemas.openxmlformats.org/markup-compatibility/2006">
    <mc:Choice Requires="x15">
      <x15ac:absPath xmlns:x15ac="http://schemas.microsoft.com/office/spreadsheetml/2010/11/ac" url="C:\Users\Jacob\Desktop\"/>
    </mc:Choice>
  </mc:AlternateContent>
  <xr:revisionPtr revIDLastSave="2" documentId="13_ncr:1_{305B2BAD-9436-4FB4-962F-D9EB4C6532F1}" xr6:coauthVersionLast="47" xr6:coauthVersionMax="47" xr10:uidLastSave="{1C835308-8DD8-43E1-ABDB-B233B89BF04C}"/>
  <bookViews>
    <workbookView xWindow="-120" yWindow="-120" windowWidth="29040" windowHeight="15720" tabRatio="888" xr2:uid="{00000000-000D-0000-FFFF-FFFF00000000}"/>
  </bookViews>
  <sheets>
    <sheet name="Home Page" sheetId="1" r:id="rId1"/>
    <sheet name="Truck Lookup" sheetId="2" r:id="rId2"/>
    <sheet name="Territory Lookup" sheetId="3" r:id="rId3"/>
    <sheet name="Calender Lookup" sheetId="4" state="hidden" r:id="rId4"/>
    <sheet name="Customer Lookup" sheetId="5" r:id="rId5"/>
    <sheet name="Invoice Lookup" sheetId="11" r:id="rId6"/>
    <sheet name="Transactions" sheetId="12" r:id="rId7"/>
    <sheet name="Invoice" sheetId="13" r:id="rId8"/>
    <sheet name="Updater" sheetId="16" r:id="rId9"/>
    <sheet name="Report" sheetId="17" r:id="rId10"/>
    <sheet name="Sheet2" sheetId="18" state="hidden" r:id="rId11"/>
    <sheet name="Sheet1" sheetId="9" state="hidden" r:id="rId12"/>
    <sheet name="Sheet1 (2)" sheetId="10" state="hidden" r:id="rId13"/>
  </sheets>
  <definedNames>
    <definedName name="_xlnm._FilterDatabase" localSheetId="5" hidden="1">'Invoice Lookup'!$B$5:$B$10</definedName>
    <definedName name="_xlnm._FilterDatabase" localSheetId="2" hidden="1">'Territory Lookup'!$M$5:$M$41</definedName>
    <definedName name="_xlnm._FilterDatabase" localSheetId="6" hidden="1">Transactions!$A$5:$K$77</definedName>
    <definedName name="_xlnm.Criteria" localSheetId="5">'Invoice Lookup'!$L$5:$L$6</definedName>
    <definedName name="_xlnm.Criteria" localSheetId="6">Transactions!$M$5:$M$6</definedName>
    <definedName name="_xlnm.Extract" localSheetId="5">'Invoice Lookup'!$O$33</definedName>
    <definedName name="_xlnm.Extract" localSheetId="6">Transactions!$O$5:$V$5</definedName>
    <definedName name="NativeTimeline_Date">#N/A</definedName>
    <definedName name="Slicer_Invoice_No">#N/A</definedName>
  </definedNames>
  <calcPr calcId="191028"/>
  <pivotCaches>
    <pivotCache cacheId="4180"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5" i="1" l="1"/>
  <c r="A77" i="12"/>
  <c r="H19" i="13"/>
  <c r="A10" i="11"/>
  <c r="C18" i="13"/>
  <c r="C21" i="13"/>
  <c r="A8" i="5"/>
  <c r="T13" i="16"/>
  <c r="T11" i="16"/>
  <c r="T9" i="16"/>
  <c r="L7" i="11"/>
  <c r="P7" i="11" s="1" a="1"/>
  <c r="P7" i="11" s="1"/>
  <c r="O7" i="11" a="1"/>
  <c r="O7" i="11" s="1"/>
  <c r="F7" i="11"/>
  <c r="H62" i="13"/>
  <c r="A7" i="11"/>
  <c r="A8" i="11"/>
  <c r="A9" i="11"/>
  <c r="A6" i="11"/>
  <c r="A7" i="5"/>
  <c r="A6" i="5"/>
  <c r="A27" i="2"/>
  <c r="C27" i="2"/>
  <c r="A7" i="2"/>
  <c r="A8" i="2"/>
  <c r="A9" i="2"/>
  <c r="A10" i="2"/>
  <c r="A11" i="2"/>
  <c r="A12" i="2"/>
  <c r="A13" i="2"/>
  <c r="A14" i="2"/>
  <c r="A15" i="2"/>
  <c r="A16" i="2"/>
  <c r="A17" i="2"/>
  <c r="A18" i="2"/>
  <c r="A19" i="2"/>
  <c r="A20" i="2"/>
  <c r="A21" i="2"/>
  <c r="A22" i="2"/>
  <c r="A23" i="2"/>
  <c r="A24" i="2"/>
  <c r="A25" i="2"/>
  <c r="A26" i="2"/>
  <c r="A6" i="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6" i="12"/>
  <c r="F19" i="1"/>
  <c r="H6" i="3"/>
  <c r="H7" i="3"/>
  <c r="M6" i="12"/>
  <c r="P37" i="1" l="1"/>
  <c r="J7" i="3"/>
  <c r="I6" i="3"/>
  <c r="I7" i="3" l="1"/>
  <c r="J6" i="3"/>
  <c r="H11" i="3" l="1"/>
  <c r="H13" i="3" s="1"/>
  <c r="F29" i="1" l="1"/>
  <c r="F33" i="1" s="1"/>
  <c r="P35" i="1"/>
  <c r="P33" i="1"/>
  <c r="P15" i="1"/>
  <c r="P17" i="1" s="1"/>
  <c r="P27" i="1"/>
  <c r="J7" i="11" a="1"/>
  <c r="J7" i="11" s="1"/>
  <c r="I7" i="11" a="1"/>
  <c r="I7" i="11" s="1"/>
  <c r="P8" i="1"/>
  <c r="J89" i="2"/>
  <c r="J90" i="2"/>
  <c r="J91" i="2"/>
  <c r="J92" i="2"/>
  <c r="J93" i="2"/>
  <c r="J94" i="2"/>
  <c r="J95" i="2"/>
  <c r="J96" i="2"/>
  <c r="J97" i="2"/>
  <c r="J88" i="2"/>
  <c r="C7" i="2"/>
  <c r="C8" i="2"/>
  <c r="C9" i="2"/>
  <c r="C10" i="2"/>
  <c r="C11" i="2"/>
  <c r="C12" i="2"/>
  <c r="C13" i="2"/>
  <c r="C14" i="2"/>
  <c r="C15" i="2"/>
  <c r="C16" i="2"/>
  <c r="C17" i="2"/>
  <c r="C18" i="2"/>
  <c r="C19" i="2"/>
  <c r="C20" i="2"/>
  <c r="C21" i="2"/>
  <c r="C22" i="2"/>
  <c r="C23" i="2"/>
  <c r="C24" i="2"/>
  <c r="C25" i="2"/>
  <c r="C26" i="2"/>
  <c r="C6" i="2"/>
  <c r="J7" i="2"/>
  <c r="J8" i="2"/>
  <c r="J9" i="2"/>
  <c r="J10" i="2"/>
  <c r="J11" i="2"/>
  <c r="J12" i="2"/>
  <c r="J13" i="2"/>
  <c r="J14" i="2"/>
  <c r="D14" i="2" s="1"/>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6" i="2"/>
  <c r="P13" i="1" l="1"/>
  <c r="P10" i="1"/>
  <c r="D27" i="2"/>
  <c r="P29" i="1"/>
  <c r="D13" i="2"/>
  <c r="D12" i="2"/>
  <c r="D11" i="2"/>
  <c r="D26" i="2"/>
  <c r="D10" i="2"/>
  <c r="D9" i="2"/>
  <c r="P31" i="1" s="1"/>
  <c r="D25" i="2"/>
  <c r="D24" i="2"/>
  <c r="D8" i="2"/>
  <c r="D23" i="2"/>
  <c r="D7" i="2"/>
  <c r="D21" i="2"/>
  <c r="D20" i="2"/>
  <c r="D19" i="2"/>
  <c r="D18" i="2"/>
  <c r="D16" i="2"/>
  <c r="D22" i="2"/>
  <c r="D17" i="2"/>
  <c r="D15" i="2"/>
  <c r="D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<sst xmlns="http://schemas.openxmlformats.org/spreadsheetml/2006/main" count="2543" uniqueCount="762">
  <si>
    <t>VINAY ROAD LINES</t>
  </si>
  <si>
    <t>CUSTOMER DETAILS</t>
  </si>
  <si>
    <t>Fleet Owner &amp; Transport Contractor</t>
  </si>
  <si>
    <t>Group 2</t>
  </si>
  <si>
    <t>1/1 DUKE ROAD, SHALIMAR, HOWRAH -711102</t>
  </si>
  <si>
    <t>Name</t>
  </si>
  <si>
    <t xml:space="preserve"> WEST BENGAL</t>
  </si>
  <si>
    <t>Abisheak Jacob J</t>
  </si>
  <si>
    <t>E-mail : vinayroadlines31@gmail.com</t>
  </si>
  <si>
    <t>Address</t>
  </si>
  <si>
    <t>GSTIN - 19AGNPP4586D1ZV</t>
  </si>
  <si>
    <t>Mushan Jain</t>
  </si>
  <si>
    <t>INVOICE GENERATOR</t>
  </si>
  <si>
    <t>GSTIN NO</t>
  </si>
  <si>
    <t>Prachee</t>
  </si>
  <si>
    <t>Invoice To:</t>
  </si>
  <si>
    <t>SOORAJMULL BAIJNATH PVT. LTD.</t>
  </si>
  <si>
    <t>Invoice No</t>
  </si>
  <si>
    <t>Samir Singh</t>
  </si>
  <si>
    <t>Invoice No:</t>
  </si>
  <si>
    <t>VRL/339/20-21</t>
  </si>
  <si>
    <t>Invoice Date</t>
  </si>
  <si>
    <t>Jatin Batra</t>
  </si>
  <si>
    <t>Invoice Date:</t>
  </si>
  <si>
    <t>Aaditya Prabhu</t>
  </si>
  <si>
    <t>Truck No</t>
  </si>
  <si>
    <t>NL-01N-0631</t>
  </si>
  <si>
    <t>From</t>
  </si>
  <si>
    <t>Amritsar</t>
  </si>
  <si>
    <t>To</t>
  </si>
  <si>
    <t>Palmaner</t>
  </si>
  <si>
    <t>TRUCK DETAILS</t>
  </si>
  <si>
    <t>Tonnage</t>
  </si>
  <si>
    <t>Number</t>
  </si>
  <si>
    <t>Rate per tonne</t>
  </si>
  <si>
    <t>State</t>
  </si>
  <si>
    <t>Advance</t>
  </si>
  <si>
    <t>District</t>
  </si>
  <si>
    <t>Amount</t>
  </si>
  <si>
    <t>Current Total</t>
  </si>
  <si>
    <t>Distance (Kms)</t>
  </si>
  <si>
    <t>Submit</t>
  </si>
  <si>
    <t>Clear</t>
  </si>
  <si>
    <t>Updater</t>
  </si>
  <si>
    <t>Rate Per Km</t>
  </si>
  <si>
    <t>Sl No</t>
  </si>
  <si>
    <t>Truck Registration No.</t>
  </si>
  <si>
    <t>RTO Code</t>
  </si>
  <si>
    <t>RTO CODE</t>
  </si>
  <si>
    <t>Location Code</t>
  </si>
  <si>
    <t>RTO LOCATIONS</t>
  </si>
  <si>
    <t>WB-11D-9231</t>
  </si>
  <si>
    <t>WB</t>
  </si>
  <si>
    <t>West Bengal</t>
  </si>
  <si>
    <t>WB01</t>
  </si>
  <si>
    <t>Kolkata</t>
  </si>
  <si>
    <t>WB-11D-2631</t>
  </si>
  <si>
    <t>NL</t>
  </si>
  <si>
    <t>Nagaland</t>
  </si>
  <si>
    <t>WB02</t>
  </si>
  <si>
    <t>NL-01N-4131</t>
  </si>
  <si>
    <t>WB03</t>
  </si>
  <si>
    <t>WB04</t>
  </si>
  <si>
    <t>WB-11E-1631</t>
  </si>
  <si>
    <t>WB05</t>
  </si>
  <si>
    <t>WB-11D-2431</t>
  </si>
  <si>
    <t>WB06</t>
  </si>
  <si>
    <t>WB-11D-2531</t>
  </si>
  <si>
    <t>WB07</t>
  </si>
  <si>
    <t>WB-11D-9331</t>
  </si>
  <si>
    <t>WB08</t>
  </si>
  <si>
    <t>Kolkata Salt Lake</t>
  </si>
  <si>
    <t>WB-11E-1031</t>
  </si>
  <si>
    <t>WB11</t>
  </si>
  <si>
    <t>Howrah</t>
  </si>
  <si>
    <t>WB-11D-9131</t>
  </si>
  <si>
    <t>WB12</t>
  </si>
  <si>
    <t>WB-11E-1131</t>
  </si>
  <si>
    <t>WB13</t>
  </si>
  <si>
    <t>Howrah Uluberia</t>
  </si>
  <si>
    <t>NL-01N-6131</t>
  </si>
  <si>
    <t>WB14</t>
  </si>
  <si>
    <t>WB-11E-1231</t>
  </si>
  <si>
    <t>WB15</t>
  </si>
  <si>
    <t>Hooghly</t>
  </si>
  <si>
    <t>NL-01K-0331</t>
  </si>
  <si>
    <t>WB16</t>
  </si>
  <si>
    <t>NL-01N-2031</t>
  </si>
  <si>
    <t>WB17</t>
  </si>
  <si>
    <t>NL-01K-5231</t>
  </si>
  <si>
    <t>WB18</t>
  </si>
  <si>
    <t>Chandannagar</t>
  </si>
  <si>
    <t>NL-01Q-0331</t>
  </si>
  <si>
    <t>WB19</t>
  </si>
  <si>
    <t>Alipore, South 24 Parganas</t>
  </si>
  <si>
    <t>NL-01N-4431</t>
  </si>
  <si>
    <t>WB20</t>
  </si>
  <si>
    <t>NL-01N-8431</t>
  </si>
  <si>
    <t>WB22</t>
  </si>
  <si>
    <t>NL-01N-2131</t>
  </si>
  <si>
    <t>WB23</t>
  </si>
  <si>
    <t>Barrackpore</t>
  </si>
  <si>
    <t>NL-01N-8631</t>
  </si>
  <si>
    <t>WB24</t>
  </si>
  <si>
    <t>WB-01D-1440</t>
  </si>
  <si>
    <t>WB25</t>
  </si>
  <si>
    <t>Barasat</t>
  </si>
  <si>
    <t>WB26</t>
  </si>
  <si>
    <t>WB29</t>
  </si>
  <si>
    <t>Tamluk</t>
  </si>
  <si>
    <t>WB30</t>
  </si>
  <si>
    <t>WB31</t>
  </si>
  <si>
    <t>Contai</t>
  </si>
  <si>
    <t>WB32</t>
  </si>
  <si>
    <t>WB33</t>
  </si>
  <si>
    <t>Midnapur</t>
  </si>
  <si>
    <t>WB34</t>
  </si>
  <si>
    <t>WB37</t>
  </si>
  <si>
    <t>Asansol</t>
  </si>
  <si>
    <t>WB38</t>
  </si>
  <si>
    <t>WB39</t>
  </si>
  <si>
    <t>Durgapur</t>
  </si>
  <si>
    <t>WB40</t>
  </si>
  <si>
    <t>WB41</t>
  </si>
  <si>
    <t>Burdwan</t>
  </si>
  <si>
    <t>WB42</t>
  </si>
  <si>
    <t>WB43</t>
  </si>
  <si>
    <t>Kalna</t>
  </si>
  <si>
    <t>WB44</t>
  </si>
  <si>
    <t>WB44A</t>
  </si>
  <si>
    <t>WB44B</t>
  </si>
  <si>
    <t>WB44C</t>
  </si>
  <si>
    <t>WB44D</t>
  </si>
  <si>
    <t>WB44E</t>
  </si>
  <si>
    <t>WB47</t>
  </si>
  <si>
    <t>Bolpur</t>
  </si>
  <si>
    <t>WB48</t>
  </si>
  <si>
    <t>WB51</t>
  </si>
  <si>
    <t>Nadia</t>
  </si>
  <si>
    <t>WB52</t>
  </si>
  <si>
    <t>WB53</t>
  </si>
  <si>
    <t>Birbhum</t>
  </si>
  <si>
    <t>WB54</t>
  </si>
  <si>
    <t>WB55</t>
  </si>
  <si>
    <t>Purulia</t>
  </si>
  <si>
    <t>WB56</t>
  </si>
  <si>
    <t>WB57</t>
  </si>
  <si>
    <t>Murshidabad</t>
  </si>
  <si>
    <t>WB58</t>
  </si>
  <si>
    <t>WB59</t>
  </si>
  <si>
    <t>Raiganj</t>
  </si>
  <si>
    <t>WB60</t>
  </si>
  <si>
    <t>WB61</t>
  </si>
  <si>
    <t>Balurghat</t>
  </si>
  <si>
    <t>WB62</t>
  </si>
  <si>
    <t>WB63</t>
  </si>
  <si>
    <t>Cooch Behar</t>
  </si>
  <si>
    <t>WB64</t>
  </si>
  <si>
    <t>WB65</t>
  </si>
  <si>
    <t>Malda</t>
  </si>
  <si>
    <t>WB66</t>
  </si>
  <si>
    <t>WB67</t>
  </si>
  <si>
    <t>Bankura</t>
  </si>
  <si>
    <t>WB68</t>
  </si>
  <si>
    <t>WB69</t>
  </si>
  <si>
    <t>Alipurduar</t>
  </si>
  <si>
    <t>WB70</t>
  </si>
  <si>
    <t>WB71</t>
  </si>
  <si>
    <t>Jalpaiguri</t>
  </si>
  <si>
    <t>WB72</t>
  </si>
  <si>
    <t>WB73</t>
  </si>
  <si>
    <t>Siliguri</t>
  </si>
  <si>
    <t>WB74</t>
  </si>
  <si>
    <t>WB76</t>
  </si>
  <si>
    <t>Darjeeling</t>
  </si>
  <si>
    <t>WB77</t>
  </si>
  <si>
    <t>Kalimpong</t>
  </si>
  <si>
    <t>WB78</t>
  </si>
  <si>
    <t>WB79</t>
  </si>
  <si>
    <t>Raghunathpur</t>
  </si>
  <si>
    <t>WB82</t>
  </si>
  <si>
    <t>Mathabhanga</t>
  </si>
  <si>
    <t>WB86</t>
  </si>
  <si>
    <t>WB89</t>
  </si>
  <si>
    <t>Kalyani</t>
  </si>
  <si>
    <t>WB90</t>
  </si>
  <si>
    <t>WB91</t>
  </si>
  <si>
    <t>Islampur</t>
  </si>
  <si>
    <t>WB92</t>
  </si>
  <si>
    <t>WB93</t>
  </si>
  <si>
    <t>Jangipur, (Murshidabad District)</t>
  </si>
  <si>
    <t>WB94</t>
  </si>
  <si>
    <t>Jangipur (Murshidabad)</t>
  </si>
  <si>
    <t>WB96</t>
  </si>
  <si>
    <t>Baruipur</t>
  </si>
  <si>
    <t>NL-01</t>
  </si>
  <si>
    <t>Kohima</t>
  </si>
  <si>
    <t>NL-02</t>
  </si>
  <si>
    <t>Mokokchung</t>
  </si>
  <si>
    <t>NL-03</t>
  </si>
  <si>
    <t>D.T.O. Tuensang</t>
  </si>
  <si>
    <t>NL-04</t>
  </si>
  <si>
    <t>D.T.O. Mon</t>
  </si>
  <si>
    <t>NL-05</t>
  </si>
  <si>
    <t>D.T.O. Wokha</t>
  </si>
  <si>
    <t>NL-06</t>
  </si>
  <si>
    <t>D.T.O. Zunheboto</t>
  </si>
  <si>
    <t>NL-07</t>
  </si>
  <si>
    <t>D.T.O. Dimapur</t>
  </si>
  <si>
    <t>NL-08</t>
  </si>
  <si>
    <t>D.T.O. Phek</t>
  </si>
  <si>
    <t>NL-10</t>
  </si>
  <si>
    <t>RTO Kohima for Govt. non-transport vehicle</t>
  </si>
  <si>
    <t>NL-11</t>
  </si>
  <si>
    <t>RTO Kohima for Govt. Transport vehicle</t>
  </si>
  <si>
    <t>city</t>
  </si>
  <si>
    <t>lat</t>
  </si>
  <si>
    <t>lng</t>
  </si>
  <si>
    <t>country</t>
  </si>
  <si>
    <t>Cities</t>
  </si>
  <si>
    <t>Column1</t>
  </si>
  <si>
    <t>Column2</t>
  </si>
  <si>
    <t>Column3</t>
  </si>
  <si>
    <t>States</t>
  </si>
  <si>
    <t>Abohar</t>
  </si>
  <si>
    <t>India</t>
  </si>
  <si>
    <t>Punjab</t>
  </si>
  <si>
    <t>Andaman and Nicobar Islands</t>
  </si>
  <si>
    <t>Abu</t>
  </si>
  <si>
    <t>Rajasthan</t>
  </si>
  <si>
    <t>Andhra Pradesh</t>
  </si>
  <si>
    <t>Addanki</t>
  </si>
  <si>
    <t>Arunachal Pradesh</t>
  </si>
  <si>
    <t>Adilabad</t>
  </si>
  <si>
    <t>Telangana</t>
  </si>
  <si>
    <t>Assam</t>
  </si>
  <si>
    <t>adoni</t>
  </si>
  <si>
    <t>Bihar</t>
  </si>
  <si>
    <t>Agartala</t>
  </si>
  <si>
    <t>Tripura</t>
  </si>
  <si>
    <t>Distance (miles)</t>
  </si>
  <si>
    <t>Chandigarh</t>
  </si>
  <si>
    <t>agra</t>
  </si>
  <si>
    <t>Uttar Pradesh</t>
  </si>
  <si>
    <t>Chhattisgarh</t>
  </si>
  <si>
    <t>Ahmadnagar</t>
  </si>
  <si>
    <t>Maharashtra</t>
  </si>
  <si>
    <t>Distance (Kilometers)</t>
  </si>
  <si>
    <t>Dadra and Nagar Haveli</t>
  </si>
  <si>
    <t>Ahmedabad</t>
  </si>
  <si>
    <t>Gujarat</t>
  </si>
  <si>
    <t>Daman and Diu</t>
  </si>
  <si>
    <t>aizawl</t>
  </si>
  <si>
    <t>Mizoram</t>
  </si>
  <si>
    <t>Rate Per Kilometer</t>
  </si>
  <si>
    <t>Delhi</t>
  </si>
  <si>
    <t>Ajmer</t>
  </si>
  <si>
    <t>Goa</t>
  </si>
  <si>
    <t>Akola</t>
  </si>
  <si>
    <t>Aligarh</t>
  </si>
  <si>
    <t>Haryana</t>
  </si>
  <si>
    <t>Alipur Duar</t>
  </si>
  <si>
    <t>Himachal Pradesh</t>
  </si>
  <si>
    <t>Allahabad</t>
  </si>
  <si>
    <t>Jammu and Kashmir</t>
  </si>
  <si>
    <t>Alleppey</t>
  </si>
  <si>
    <t>Kerala</t>
  </si>
  <si>
    <t>Jharkhand</t>
  </si>
  <si>
    <t>Alwar</t>
  </si>
  <si>
    <t>Karnataka</t>
  </si>
  <si>
    <t>Amalapuram</t>
  </si>
  <si>
    <t>Ambala</t>
  </si>
  <si>
    <t>Lakshadweep</t>
  </si>
  <si>
    <t>Amravati</t>
  </si>
  <si>
    <t>Madhya Pradesh</t>
  </si>
  <si>
    <t>Amudalavalasa</t>
  </si>
  <si>
    <t>Manipur</t>
  </si>
  <si>
    <t>Anakapalle</t>
  </si>
  <si>
    <t>Meghalaya</t>
  </si>
  <si>
    <t>Anantapur</t>
  </si>
  <si>
    <t>Angamali</t>
  </si>
  <si>
    <t>Armur</t>
  </si>
  <si>
    <t>Odisha</t>
  </si>
  <si>
    <t>asansol</t>
  </si>
  <si>
    <t>Puducherry</t>
  </si>
  <si>
    <t>Aurangabad</t>
  </si>
  <si>
    <t>Badvel</t>
  </si>
  <si>
    <t>Sikkim</t>
  </si>
  <si>
    <t>Baharampur</t>
  </si>
  <si>
    <t>Tamil Nadu</t>
  </si>
  <si>
    <t>Bahraigh</t>
  </si>
  <si>
    <t>Baidyabati</t>
  </si>
  <si>
    <t>Bali</t>
  </si>
  <si>
    <t>Uttarakhand</t>
  </si>
  <si>
    <t>Bandipura</t>
  </si>
  <si>
    <t>Bangalore</t>
  </si>
  <si>
    <t>Bangaon</t>
  </si>
  <si>
    <t>Bansbaria</t>
  </si>
  <si>
    <t>Bapatla</t>
  </si>
  <si>
    <t>Baramula</t>
  </si>
  <si>
    <t>Barddhaman</t>
  </si>
  <si>
    <t>Bareilly</t>
  </si>
  <si>
    <t>Basirhat</t>
  </si>
  <si>
    <t>Begusarai</t>
  </si>
  <si>
    <t>Belampalli</t>
  </si>
  <si>
    <t>Belgaum</t>
  </si>
  <si>
    <t>Bellary</t>
  </si>
  <si>
    <t>Bezwada</t>
  </si>
  <si>
    <t>Bhadreswar</t>
  </si>
  <si>
    <t>Bhagalpur</t>
  </si>
  <si>
    <t>Bhainsa</t>
  </si>
  <si>
    <t>Bharatpur</t>
  </si>
  <si>
    <t>Bhatpara</t>
  </si>
  <si>
    <t>Bhavnagar</t>
  </si>
  <si>
    <t>Bhayandar</t>
  </si>
  <si>
    <t>Bhilai</t>
  </si>
  <si>
    <t>Bhilwara</t>
  </si>
  <si>
    <t>Bhimavaram</t>
  </si>
  <si>
    <t>Bhimunipatnam</t>
  </si>
  <si>
    <t>Bhiwandi</t>
  </si>
  <si>
    <t>Bhiwani</t>
  </si>
  <si>
    <t>Bhopal</t>
  </si>
  <si>
    <t>Bhubaneshwar</t>
  </si>
  <si>
    <t>Bhuj</t>
  </si>
  <si>
    <t>Bhusaval</t>
  </si>
  <si>
    <t>Bidar</t>
  </si>
  <si>
    <t>Bijapur</t>
  </si>
  <si>
    <t>Bikaner</t>
  </si>
  <si>
    <t>Bilaspur</t>
  </si>
  <si>
    <t>Bobbili</t>
  </si>
  <si>
    <t>Bodhan</t>
  </si>
  <si>
    <t>Bodupal</t>
  </si>
  <si>
    <t>Brahmapur</t>
  </si>
  <si>
    <t>Budaun</t>
  </si>
  <si>
    <t>Bulandshahr</t>
  </si>
  <si>
    <t>Burhanpur</t>
  </si>
  <si>
    <t>Calicut</t>
  </si>
  <si>
    <t>Cawnpore</t>
  </si>
  <si>
    <t>Chakradharpur</t>
  </si>
  <si>
    <t>Champdani</t>
  </si>
  <si>
    <t>Chanda</t>
  </si>
  <si>
    <t>Channarayapatna</t>
  </si>
  <si>
    <t>Chennai</t>
  </si>
  <si>
    <t>Chicacole</t>
  </si>
  <si>
    <t>Chilakalurupet</t>
  </si>
  <si>
    <t>Chimakurti</t>
  </si>
  <si>
    <t>Chinchvad</t>
  </si>
  <si>
    <t>Chirala</t>
  </si>
  <si>
    <t>Chittaurgarh</t>
  </si>
  <si>
    <t>Chittoor</t>
  </si>
  <si>
    <t>Coimbatore</t>
  </si>
  <si>
    <t>Conjeeveram</t>
  </si>
  <si>
    <t>Cuddalore</t>
  </si>
  <si>
    <t>Cuddapah</t>
  </si>
  <si>
    <t>Curchorem</t>
  </si>
  <si>
    <t>Cuttack</t>
  </si>
  <si>
    <t>Dam Dam</t>
  </si>
  <si>
    <t>Daman</t>
  </si>
  <si>
    <t>Davangere</t>
  </si>
  <si>
    <t>Dehra Dun</t>
  </si>
  <si>
    <t>Deo</t>
  </si>
  <si>
    <t>Devarkonda</t>
  </si>
  <si>
    <t>Dhanbad</t>
  </si>
  <si>
    <t>Dharmavaram</t>
  </si>
  <si>
    <t>Dholka</t>
  </si>
  <si>
    <t>Dhulia</t>
  </si>
  <si>
    <t>Dibrugarh</t>
  </si>
  <si>
    <t>Dindigul</t>
  </si>
  <si>
    <t>Dispur</t>
  </si>
  <si>
    <t>Diu</t>
  </si>
  <si>
    <t>Drug</t>
  </si>
  <si>
    <t>Dwarka</t>
  </si>
  <si>
    <t>Ellore</t>
  </si>
  <si>
    <t>Emmiganur</t>
  </si>
  <si>
    <t>Erode</t>
  </si>
  <si>
    <t>Etawah</t>
  </si>
  <si>
    <t>Faridabad</t>
  </si>
  <si>
    <t>Fatehpur</t>
  </si>
  <si>
    <t>Fatehpur Sikri</t>
  </si>
  <si>
    <t>Firozabad</t>
  </si>
  <si>
    <t>Fyzabad</t>
  </si>
  <si>
    <t>Gadwal</t>
  </si>
  <si>
    <t>Gangtok</t>
  </si>
  <si>
    <t>Gauripur</t>
  </si>
  <si>
    <t>Gaya</t>
  </si>
  <si>
    <t>Ghandinagar</t>
  </si>
  <si>
    <t>Ghaziabad</t>
  </si>
  <si>
    <t>Giddalur</t>
  </si>
  <si>
    <t>Godhra</t>
  </si>
  <si>
    <t>Gorakhpur</t>
  </si>
  <si>
    <t>Gudivada</t>
  </si>
  <si>
    <t>Gulbarga</t>
  </si>
  <si>
    <t>Guntakal</t>
  </si>
  <si>
    <t>Guntur</t>
  </si>
  <si>
    <t>Gurgaon</t>
  </si>
  <si>
    <t>Guwahati</t>
  </si>
  <si>
    <t>Gwalior</t>
  </si>
  <si>
    <t>Habra</t>
  </si>
  <si>
    <t>Haldia</t>
  </si>
  <si>
    <t>Halisahar</t>
  </si>
  <si>
    <t>Handwara</t>
  </si>
  <si>
    <t>Haora</t>
  </si>
  <si>
    <t>Hapur</t>
  </si>
  <si>
    <t>Haripur</t>
  </si>
  <si>
    <t>Hassan</t>
  </si>
  <si>
    <t>Hathras</t>
  </si>
  <si>
    <t>Hindupur</t>
  </si>
  <si>
    <t>Hisar</t>
  </si>
  <si>
    <t>Hospet</t>
  </si>
  <si>
    <t>Hubli</t>
  </si>
  <si>
    <t>Hugli</t>
  </si>
  <si>
    <t>Hyderabad</t>
  </si>
  <si>
    <t>Ichalkaranji</t>
  </si>
  <si>
    <t>Imphal</t>
  </si>
  <si>
    <t>Indore</t>
  </si>
  <si>
    <t>Ingraj Bazar</t>
  </si>
  <si>
    <t>Itanagar</t>
  </si>
  <si>
    <t>Jabalpur</t>
  </si>
  <si>
    <t>Jaggayyapeta</t>
  </si>
  <si>
    <t>Jagtial</t>
  </si>
  <si>
    <t>Jaipur</t>
  </si>
  <si>
    <t>Jaisalmer</t>
  </si>
  <si>
    <t>Jalandhar</t>
  </si>
  <si>
    <t>Jalgaon</t>
  </si>
  <si>
    <t>Jalor</t>
  </si>
  <si>
    <t>Jammalamadugu</t>
  </si>
  <si>
    <t>Jammu</t>
  </si>
  <si>
    <t>Jamnagar</t>
  </si>
  <si>
    <t>Jamshedpur</t>
  </si>
  <si>
    <t>Jamuria</t>
  </si>
  <si>
    <t>Jangaon</t>
  </si>
  <si>
    <t>Jasdan</t>
  </si>
  <si>
    <t>Jatani</t>
  </si>
  <si>
    <t>Jaunpur</t>
  </si>
  <si>
    <t>Jaynagar-Majilpur</t>
  </si>
  <si>
    <t>Jhansi</t>
  </si>
  <si>
    <t>Jodhpur</t>
  </si>
  <si>
    <t>Jorhat</t>
  </si>
  <si>
    <t>Junnar</t>
  </si>
  <si>
    <t>Kadiri</t>
  </si>
  <si>
    <t>Kagaznagar</t>
  </si>
  <si>
    <t>Kairana</t>
  </si>
  <si>
    <t>Kakinada</t>
  </si>
  <si>
    <t>Kalyan</t>
  </si>
  <si>
    <t>Kamareddipet</t>
  </si>
  <si>
    <t>Kamarhati</t>
  </si>
  <si>
    <t>Kanchrapara</t>
  </si>
  <si>
    <t>Kandukur</t>
  </si>
  <si>
    <t>Karimnagar</t>
  </si>
  <si>
    <t>Karnal</t>
  </si>
  <si>
    <t>Karur</t>
  </si>
  <si>
    <t>Kavali</t>
  </si>
  <si>
    <t>Kavaratti</t>
  </si>
  <si>
    <t>Khajuraho</t>
  </si>
  <si>
    <t>Khambhat</t>
  </si>
  <si>
    <t>Khammam</t>
  </si>
  <si>
    <t>Kharagpur</t>
  </si>
  <si>
    <t>Khardah</t>
  </si>
  <si>
    <t>Khed Brahma</t>
  </si>
  <si>
    <t>Kochi</t>
  </si>
  <si>
    <t>Kodaikanal</t>
  </si>
  <si>
    <t>Koilkuntla</t>
  </si>
  <si>
    <t>Kolar</t>
  </si>
  <si>
    <t>Kolhapur</t>
  </si>
  <si>
    <t>Koratla</t>
  </si>
  <si>
    <t>Kota</t>
  </si>
  <si>
    <t>Kothapet</t>
  </si>
  <si>
    <t>Kottagudem</t>
  </si>
  <si>
    <t>Kovvur</t>
  </si>
  <si>
    <t>Krishnanagar</t>
  </si>
  <si>
    <t>Kulgam</t>
  </si>
  <si>
    <t>Kulti</t>
  </si>
  <si>
    <t>Kumbakonam</t>
  </si>
  <si>
    <t>Kurnool</t>
  </si>
  <si>
    <t>Latur</t>
  </si>
  <si>
    <t>Lucknow</t>
  </si>
  <si>
    <t>Ludhiana</t>
  </si>
  <si>
    <t>Macherla</t>
  </si>
  <si>
    <t>Machilipatnam</t>
  </si>
  <si>
    <t>Madanapalle</t>
  </si>
  <si>
    <t>Madhyamgram</t>
  </si>
  <si>
    <t>Madurai</t>
  </si>
  <si>
    <t>Mahbubnagar</t>
  </si>
  <si>
    <t>Mahesana</t>
  </si>
  <si>
    <t>Maihar</t>
  </si>
  <si>
    <t>Malaut</t>
  </si>
  <si>
    <t>Malegaon</t>
  </si>
  <si>
    <t>Mancheral</t>
  </si>
  <si>
    <t>Mandamari</t>
  </si>
  <si>
    <t>Mandapeta</t>
  </si>
  <si>
    <t>Mandsaur</t>
  </si>
  <si>
    <t>Mandya</t>
  </si>
  <si>
    <t>Mangalagiri</t>
  </si>
  <si>
    <t>Mangalore</t>
  </si>
  <si>
    <t>Mangur</t>
  </si>
  <si>
    <t>Markapur</t>
  </si>
  <si>
    <t>Mathura</t>
  </si>
  <si>
    <t>Mauli</t>
  </si>
  <si>
    <t>Medinipur</t>
  </si>
  <si>
    <t>Meerut</t>
  </si>
  <si>
    <t>Metpalli</t>
  </si>
  <si>
    <t>Mirzapur</t>
  </si>
  <si>
    <t>Moradabad</t>
  </si>
  <si>
    <t>Mumbai</t>
  </si>
  <si>
    <t>Muzaffarnagar</t>
  </si>
  <si>
    <t>Muzaffarpur</t>
  </si>
  <si>
    <t>Mysore</t>
  </si>
  <si>
    <t>Nagari</t>
  </si>
  <si>
    <t>Nagercoil</t>
  </si>
  <si>
    <t>Nagpur</t>
  </si>
  <si>
    <t>Naihati</t>
  </si>
  <si>
    <t>Naini Tal</t>
  </si>
  <si>
    <t>Nalgonda</t>
  </si>
  <si>
    <t>Nanded</t>
  </si>
  <si>
    <t>Nandod</t>
  </si>
  <si>
    <t>Nandyal</t>
  </si>
  <si>
    <t>Narasannapeta</t>
  </si>
  <si>
    <t>Narasapur</t>
  </si>
  <si>
    <t>Narasaraopet</t>
  </si>
  <si>
    <t>Nasik</t>
  </si>
  <si>
    <t>Navadwip</t>
  </si>
  <si>
    <t>Navsari</t>
  </si>
  <si>
    <t>Negapatam</t>
  </si>
  <si>
    <t>Nellore</t>
  </si>
  <si>
    <t>New Delhi</t>
  </si>
  <si>
    <t>Nidadavole</t>
  </si>
  <si>
    <t>Nizamabad</t>
  </si>
  <si>
    <t>Ongole</t>
  </si>
  <si>
    <t>Ootacamund</t>
  </si>
  <si>
    <t>Osmanabad</t>
  </si>
  <si>
    <t>Palakollu</t>
  </si>
  <si>
    <t>Palghat</t>
  </si>
  <si>
    <t>Pali</t>
  </si>
  <si>
    <t>Paloncha</t>
  </si>
  <si>
    <t>Pamidi</t>
  </si>
  <si>
    <t>Panaji</t>
  </si>
  <si>
    <t>Panchkula</t>
  </si>
  <si>
    <t>Panihati</t>
  </si>
  <si>
    <t>Panipat</t>
  </si>
  <si>
    <t>Parbhani</t>
  </si>
  <si>
    <t>Pathanamthitta</t>
  </si>
  <si>
    <t>Pathankot</t>
  </si>
  <si>
    <t>Patiala</t>
  </si>
  <si>
    <t>Patna</t>
  </si>
  <si>
    <t>Pedana</t>
  </si>
  <si>
    <t>Pilibhit</t>
  </si>
  <si>
    <t>Pithapuram</t>
  </si>
  <si>
    <t>Ponnuru</t>
  </si>
  <si>
    <t>Porbandar</t>
  </si>
  <si>
    <t>Port Blair</t>
  </si>
  <si>
    <t>Proddatur</t>
  </si>
  <si>
    <t>Pulivendla</t>
  </si>
  <si>
    <t>Pune</t>
  </si>
  <si>
    <t>Punganuru</t>
  </si>
  <si>
    <t>Puri</t>
  </si>
  <si>
    <t>Purnea</t>
  </si>
  <si>
    <t>Puttur</t>
  </si>
  <si>
    <t>Quilon</t>
  </si>
  <si>
    <t>Raichur</t>
  </si>
  <si>
    <t>Raipur</t>
  </si>
  <si>
    <t>Rajahmundry</t>
  </si>
  <si>
    <t>Rajaori</t>
  </si>
  <si>
    <t>Rajapalaiyam</t>
  </si>
  <si>
    <t>Rajgir</t>
  </si>
  <si>
    <t>Rajkot</t>
  </si>
  <si>
    <t>Rameswaram</t>
  </si>
  <si>
    <t>Ramgundam</t>
  </si>
  <si>
    <t>Rampur</t>
  </si>
  <si>
    <t>Ranchi</t>
  </si>
  <si>
    <t>Ratlam</t>
  </si>
  <si>
    <t>Raurkela</t>
  </si>
  <si>
    <t>Rayachoti</t>
  </si>
  <si>
    <t>Repalle</t>
  </si>
  <si>
    <t>Rishra</t>
  </si>
  <si>
    <t>Rohtak</t>
  </si>
  <si>
    <t>Saharanpur</t>
  </si>
  <si>
    <t>Saharsa</t>
  </si>
  <si>
    <t>Salem</t>
  </si>
  <si>
    <t>Samalkot</t>
  </si>
  <si>
    <t>Sambalpur</t>
  </si>
  <si>
    <t>Sambhal</t>
  </si>
  <si>
    <t>Sangli</t>
  </si>
  <si>
    <t>Sannai</t>
  </si>
  <si>
    <t>Sattenapalle</t>
  </si>
  <si>
    <t>Saugor</t>
  </si>
  <si>
    <t>Secunderabad</t>
  </si>
  <si>
    <t>Shahjanpur</t>
  </si>
  <si>
    <t>Shantipur</t>
  </si>
  <si>
    <t>Shiliguri</t>
  </si>
  <si>
    <t>Shillong</t>
  </si>
  <si>
    <t>Shimla</t>
  </si>
  <si>
    <t>Shimoga</t>
  </si>
  <si>
    <t>Shrirampur</t>
  </si>
  <si>
    <t>Shrirangapattana</t>
  </si>
  <si>
    <t>Sihor</t>
  </si>
  <si>
    <t>Sikar</t>
  </si>
  <si>
    <t>Silchar</t>
  </si>
  <si>
    <t>Silvassa</t>
  </si>
  <si>
    <t>Sirsa</t>
  </si>
  <si>
    <t>Sirsilla</t>
  </si>
  <si>
    <t>Sitalpur</t>
  </si>
  <si>
    <t>Solan</t>
  </si>
  <si>
    <t>Solapur</t>
  </si>
  <si>
    <t>Sonipat</t>
  </si>
  <si>
    <t>Sopur</t>
  </si>
  <si>
    <t>Srinagar</t>
  </si>
  <si>
    <t>Surat</t>
  </si>
  <si>
    <t>Suriapet</t>
  </si>
  <si>
    <t>Tadepalle</t>
  </si>
  <si>
    <t>Tadepallegudem</t>
  </si>
  <si>
    <t>Tadpatri</t>
  </si>
  <si>
    <t>Tanjore</t>
  </si>
  <si>
    <t>Tanuku</t>
  </si>
  <si>
    <t>Tenali</t>
  </si>
  <si>
    <t>Tezpur</t>
  </si>
  <si>
    <t>Thane</t>
  </si>
  <si>
    <t>Thiruvananthapuram</t>
  </si>
  <si>
    <t>Tinnevelly</t>
  </si>
  <si>
    <t>Tirupati</t>
  </si>
  <si>
    <t>Tiruppur</t>
  </si>
  <si>
    <t>Tiruvannamalai</t>
  </si>
  <si>
    <t>Titagarh</t>
  </si>
  <si>
    <t>Tonk</t>
  </si>
  <si>
    <t>Trichinopoly</t>
  </si>
  <si>
    <t>Trichur</t>
  </si>
  <si>
    <t>Tumkur</t>
  </si>
  <si>
    <t>Tuni</t>
  </si>
  <si>
    <t>Tuticorin</t>
  </si>
  <si>
    <t>Udaipur</t>
  </si>
  <si>
    <t>Udhampur</t>
  </si>
  <si>
    <t>Udipi</t>
  </si>
  <si>
    <t>Ujjain</t>
  </si>
  <si>
    <t>Ulhasnagar</t>
  </si>
  <si>
    <t>Uluberiya</t>
  </si>
  <si>
    <t>Umaria</t>
  </si>
  <si>
    <t>Uran</t>
  </si>
  <si>
    <t>Vadodara</t>
  </si>
  <si>
    <t>Valparai</t>
  </si>
  <si>
    <t>Varanasi</t>
  </si>
  <si>
    <t>Vellore</t>
  </si>
  <si>
    <t>Venkatagiri</t>
  </si>
  <si>
    <t>Vidisha</t>
  </si>
  <si>
    <t>Vikarabad</t>
  </si>
  <si>
    <t>Vinukonda</t>
  </si>
  <si>
    <t>Vishakhapatnam</t>
  </si>
  <si>
    <t>Vizianagaram</t>
  </si>
  <si>
    <t>Vrindavan</t>
  </si>
  <si>
    <t>Wanparti</t>
  </si>
  <si>
    <t>Warangal</t>
  </si>
  <si>
    <t>Yavatmal</t>
  </si>
  <si>
    <t>Yellandu</t>
  </si>
  <si>
    <t>Shalimar</t>
  </si>
  <si>
    <t>JangalPur</t>
  </si>
  <si>
    <t>KanyaKumari</t>
  </si>
  <si>
    <t>Date</t>
  </si>
  <si>
    <t>GSTIN No</t>
  </si>
  <si>
    <t>304, JASMINE TOWER, 31 SHAKESPEARE SARANI, KOLKATA - 7000017</t>
  </si>
  <si>
    <t>19AADCS7271D1Z9</t>
  </si>
  <si>
    <t>SWAMY INDUSTRIES CO.</t>
  </si>
  <si>
    <t>115, RAJA TOWN ROAD, KULKARANI, KOLKATA-7000017</t>
  </si>
  <si>
    <t>20AADGH851L1K7</t>
  </si>
  <si>
    <t>CORNELLIUS INDUSTRIES</t>
  </si>
  <si>
    <t>310,PARALLEL ROAD, KOKLATTA, 7000010</t>
  </si>
  <si>
    <t>22AASPS7271F1F1</t>
  </si>
  <si>
    <t>Sl. No.</t>
  </si>
  <si>
    <t>Dependent</t>
  </si>
  <si>
    <t>Preperatory</t>
  </si>
  <si>
    <t>VRL/311/20-21</t>
  </si>
  <si>
    <t>VRL/336/20-21</t>
  </si>
  <si>
    <t>VRL/321/20-21</t>
  </si>
  <si>
    <t>VRL/350/22-23</t>
  </si>
  <si>
    <t>HomePage</t>
  </si>
  <si>
    <t>Transactions</t>
  </si>
  <si>
    <t>Sl. No</t>
  </si>
  <si>
    <t>Jangalpur</t>
  </si>
  <si>
    <t>CUSTOMER  COPY</t>
  </si>
  <si>
    <t>INVOICE</t>
  </si>
  <si>
    <t>Ph. :</t>
  </si>
  <si>
    <t xml:space="preserve"> 033 2678 7831 (O)</t>
  </si>
  <si>
    <t xml:space="preserve">Mob. : </t>
  </si>
  <si>
    <t>9903065631/9748281231</t>
  </si>
  <si>
    <r>
      <t xml:space="preserve">                                                       </t>
    </r>
    <r>
      <rPr>
        <sz val="12"/>
        <rFont val="Calibri Light"/>
        <family val="1"/>
        <scheme val="major"/>
      </rPr>
      <t>1/1 DUKE ROAD, SHALIMAR, HOWRAH -711102</t>
    </r>
  </si>
  <si>
    <t>WEST BENGAL</t>
  </si>
  <si>
    <t xml:space="preserve">INVOICE TO: </t>
  </si>
  <si>
    <t>INVOICE NO.:</t>
  </si>
  <si>
    <t>ADDRESS:</t>
  </si>
  <si>
    <t>INVOICE DATE:</t>
  </si>
  <si>
    <t xml:space="preserve">GSTIN NO: </t>
  </si>
  <si>
    <t>Invoice Total</t>
  </si>
  <si>
    <t>DATE</t>
  </si>
  <si>
    <t>TRUCK NO.</t>
  </si>
  <si>
    <t>FROM</t>
  </si>
  <si>
    <t>TO</t>
  </si>
  <si>
    <t>WEIGHT</t>
  </si>
  <si>
    <t>RATE</t>
  </si>
  <si>
    <t>ADVANCE</t>
  </si>
  <si>
    <t>AMOUNT</t>
  </si>
  <si>
    <t>Total</t>
  </si>
  <si>
    <t>TRUCK UPDATER</t>
  </si>
  <si>
    <t>TERRITORY UPDATER</t>
  </si>
  <si>
    <t>CUSTOMER UPDATER</t>
  </si>
  <si>
    <t>Invoice Updater</t>
  </si>
  <si>
    <t>Truck No.</t>
  </si>
  <si>
    <t>City</t>
  </si>
  <si>
    <t>Kanyakumari</t>
  </si>
  <si>
    <t xml:space="preserve">Cornellius Industries </t>
  </si>
  <si>
    <t>Latitude</t>
  </si>
  <si>
    <t>310,parallel road, Koklatta, 7000010</t>
  </si>
  <si>
    <t>Invoice No.</t>
  </si>
  <si>
    <t>Longitude</t>
  </si>
  <si>
    <t>Country</t>
  </si>
  <si>
    <t>Row Labels</t>
  </si>
  <si>
    <t>Sum of Amount</t>
  </si>
  <si>
    <t>Sum of Tonnage</t>
  </si>
  <si>
    <t>Count of Truck No</t>
  </si>
  <si>
    <t>2020</t>
  </si>
  <si>
    <t>Qtr3</t>
  </si>
  <si>
    <t>Aug</t>
  </si>
  <si>
    <t>Grand Total</t>
  </si>
  <si>
    <t>Sep</t>
  </si>
  <si>
    <t>Qtr4</t>
  </si>
  <si>
    <t>Customer ID</t>
  </si>
  <si>
    <t>Weight in tonnes</t>
  </si>
  <si>
    <t>Customer Name</t>
  </si>
  <si>
    <t>Product Type</t>
  </si>
  <si>
    <t>21.11.20</t>
  </si>
  <si>
    <t>0631N</t>
  </si>
  <si>
    <t>ABADA - SKIPPER</t>
  </si>
  <si>
    <t>BLOOM</t>
  </si>
  <si>
    <t>5231K</t>
  </si>
  <si>
    <t>ABADA - RANIHATI</t>
  </si>
  <si>
    <t>COIL</t>
  </si>
  <si>
    <t>22.11.20</t>
  </si>
  <si>
    <t>ABADA - JANGALPUR</t>
  </si>
  <si>
    <t>24.11.20</t>
  </si>
  <si>
    <t>2 PCS COIL</t>
  </si>
  <si>
    <t>25.11.20</t>
  </si>
  <si>
    <t>26.11.20</t>
  </si>
  <si>
    <t>3 PCS COIL</t>
  </si>
  <si>
    <t>28.11.20</t>
  </si>
  <si>
    <t>SAIL - JANGALPUR (SKIPPER)</t>
  </si>
  <si>
    <t>ABADA - SKIPPER (ULUBERIA)</t>
  </si>
  <si>
    <t>29.11.20</t>
  </si>
  <si>
    <t>0531N</t>
  </si>
  <si>
    <t>PLATE</t>
  </si>
  <si>
    <t>0331Q</t>
  </si>
  <si>
    <t>SAIL - ULUBERIA (SKIPPER)</t>
  </si>
  <si>
    <t>02.12.20</t>
  </si>
  <si>
    <t>ABADA - JANGALPUR (JINDAL)</t>
  </si>
  <si>
    <t>03.12.20</t>
  </si>
  <si>
    <t>0331K</t>
  </si>
  <si>
    <t>08.12.20</t>
  </si>
  <si>
    <t>27.08.20</t>
  </si>
  <si>
    <t>SHALIMAR - VSP (JANGALPUR)</t>
  </si>
  <si>
    <t>09.09.20</t>
  </si>
  <si>
    <t>14.09.20</t>
  </si>
  <si>
    <t>22.09.20</t>
  </si>
  <si>
    <t>25.09.20</t>
  </si>
  <si>
    <t>15.10.20</t>
  </si>
  <si>
    <t>23.10.20</t>
  </si>
  <si>
    <t>12.11.20</t>
  </si>
  <si>
    <t>19.11.20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</si>
</sst>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quot;₹&quot;\ * #,##0.00_ ;_ &quot;₹&quot;\ * \-#,##0.00_ ;_ &quot;₹&quot;\ * &quot;-&quot;??_ ;_ @_ "/>
    <numFmt numFmtId="165" formatCode="[$-14009]dd/mm/yyyy;@"/>
    <numFmt numFmtId="166" formatCode="_ [$₹-4009]\ * #,##0.00_ ;_ [$₹-4009]\ * \-#,##0.00_ ;_ [$₹-4009]\ * &quot;-&quot;??_ ;_ @_ "/>
  </numFmts>
  <fonts count="32">
    <font>
      <sz val="11"/>
      <color theme="1"/>
      <name val="Calibri"/>
      <family val="2"/>
      <scheme val="minor"/>
    </font>
    <font>
      <b/>
      <sz val="15"/>
      <color theme="3"/>
      <name val="Calibri"/>
      <family val="2"/>
      <scheme val="minor"/>
    </font>
    <font>
      <b/>
      <sz val="11"/>
      <color theme="1"/>
      <name val="Calibri"/>
      <family val="2"/>
      <scheme val="minor"/>
    </font>
    <font>
      <b/>
      <sz val="20"/>
      <color rgb="FF7030A0"/>
      <name val="Bodoni MT Black"/>
      <family val="1"/>
    </font>
    <font>
      <sz val="13"/>
      <color theme="0"/>
      <name val="Calibri Light"/>
      <family val="1"/>
      <scheme val="major"/>
    </font>
    <font>
      <sz val="20"/>
      <color rgb="FF7030A0"/>
      <name val="Bodoni MT Black"/>
      <family val="1"/>
    </font>
    <font>
      <sz val="11"/>
      <color theme="0"/>
      <name val="Calibri Light"/>
      <family val="2"/>
      <scheme val="major"/>
    </font>
    <font>
      <sz val="13"/>
      <color theme="0"/>
      <name val="Calibri Light"/>
      <family val="2"/>
      <scheme val="major"/>
    </font>
    <font>
      <b/>
      <sz val="11"/>
      <color rgb="FFC00000"/>
      <name val="Cambria"/>
      <family val="1"/>
    </font>
    <font>
      <sz val="11"/>
      <name val="Calibri Light"/>
      <family val="1"/>
      <scheme val="major"/>
    </font>
    <font>
      <b/>
      <sz val="11"/>
      <name val="Calibri"/>
      <family val="2"/>
      <scheme val="minor"/>
    </font>
    <font>
      <b/>
      <sz val="12"/>
      <color rgb="FFC00000"/>
      <name val="Calibri"/>
      <family val="2"/>
      <scheme val="minor"/>
    </font>
    <font>
      <b/>
      <sz val="12"/>
      <color rgb="FF000066"/>
      <name val="Calibri"/>
      <family val="2"/>
      <scheme val="minor"/>
    </font>
    <font>
      <sz val="12"/>
      <name val="Calibri Light"/>
      <family val="1"/>
      <scheme val="major"/>
    </font>
    <font>
      <sz val="11"/>
      <color theme="1"/>
      <name val="Calibri Light"/>
      <family val="1"/>
      <scheme val="major"/>
    </font>
    <font>
      <sz val="12"/>
      <color rgb="FF000066"/>
      <name val="Calibri Light"/>
      <family val="1"/>
      <scheme val="major"/>
    </font>
    <font>
      <sz val="11"/>
      <name val="Calibri"/>
      <family val="2"/>
      <scheme val="minor"/>
    </font>
    <font>
      <sz val="12"/>
      <color theme="1"/>
      <name val="Calibri Light"/>
      <family val="1"/>
      <scheme val="major"/>
    </font>
    <font>
      <b/>
      <sz val="12"/>
      <color rgb="FFC00000"/>
      <name val="Calibri Light"/>
      <family val="1"/>
      <scheme val="major"/>
    </font>
    <font>
      <sz val="11"/>
      <color rgb="FF002060"/>
      <name val="Calibri"/>
      <family val="2"/>
      <scheme val="minor"/>
    </font>
    <font>
      <b/>
      <sz val="11"/>
      <color theme="0"/>
      <name val="Calibri"/>
      <family val="2"/>
      <scheme val="minor"/>
    </font>
    <font>
      <sz val="8"/>
      <name val="Calibri"/>
      <family val="2"/>
      <scheme val="minor"/>
    </font>
    <font>
      <sz val="11"/>
      <color theme="1"/>
      <name val="Calibri"/>
      <family val="2"/>
      <scheme val="minor"/>
    </font>
    <font>
      <b/>
      <sz val="11"/>
      <color rgb="FF3F3F3F"/>
      <name val="Calibri"/>
      <family val="2"/>
      <scheme val="minor"/>
    </font>
    <font>
      <sz val="11"/>
      <color theme="0"/>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b/>
      <sz val="11"/>
      <color rgb="FF002060"/>
      <name val="Calibri"/>
      <family val="2"/>
      <scheme val="minor"/>
    </font>
    <font>
      <b/>
      <sz val="11"/>
      <name val="Calibri Light"/>
      <family val="2"/>
      <scheme val="major"/>
    </font>
    <font>
      <b/>
      <sz val="12"/>
      <name val="Calibri Light"/>
      <family val="1"/>
      <scheme val="major"/>
    </font>
    <font>
      <sz val="11"/>
      <color theme="6" tint="-0.249977111117893"/>
      <name val="Calibri"/>
      <family val="2"/>
      <scheme val="minor"/>
    </font>
  </fonts>
  <fills count="18">
    <fill>
      <patternFill patternType="none"/>
    </fill>
    <fill>
      <patternFill patternType="gray125"/>
    </fill>
    <fill>
      <patternFill patternType="solid">
        <fgColor rgb="FFFF0505"/>
        <bgColor indexed="64"/>
      </patternFill>
    </fill>
    <fill>
      <patternFill patternType="solid">
        <fgColor theme="0"/>
        <bgColor indexed="64"/>
      </patternFill>
    </fill>
    <fill>
      <patternFill patternType="solid">
        <fgColor rgb="FFFF0000"/>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2F2F2"/>
      </patternFill>
    </fill>
    <fill>
      <patternFill patternType="solid">
        <fgColor rgb="FFA5A5A5"/>
      </patternFill>
    </fill>
    <fill>
      <patternFill patternType="solid">
        <fgColor theme="0"/>
        <bgColor theme="4" tint="0.79998168889431442"/>
      </patternFill>
    </fill>
    <fill>
      <patternFill patternType="solid">
        <fgColor theme="6"/>
        <bgColor theme="6"/>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0" tint="-0.14999847407452621"/>
        <bgColor theme="4" tint="0.79998168889431442"/>
      </patternFill>
    </fill>
    <fill>
      <patternFill patternType="solid">
        <fgColor theme="6" tint="-0.249977111117893"/>
        <bgColor indexed="64"/>
      </patternFill>
    </fill>
    <fill>
      <patternFill patternType="solid">
        <fgColor theme="1"/>
        <bgColor indexed="64"/>
      </patternFill>
    </fill>
    <fill>
      <patternFill patternType="solid">
        <fgColor theme="0" tint="-4.9989318521683403E-2"/>
        <bgColor indexed="64"/>
      </patternFill>
    </fill>
  </fills>
  <borders count="51">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style="thick">
        <color auto="1"/>
      </right>
      <top/>
      <bottom style="thick">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style="thin">
        <color indexed="64"/>
      </bottom>
      <diagonal/>
    </border>
    <border>
      <left style="thick">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style="thick">
        <color indexed="64"/>
      </left>
      <right/>
      <top style="thick">
        <color indexed="64"/>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style="thin">
        <color theme="0"/>
      </right>
      <top/>
      <bottom style="thick">
        <color theme="0"/>
      </bottom>
      <diagonal/>
    </border>
    <border>
      <left style="thin">
        <color theme="0"/>
      </left>
      <right/>
      <top/>
      <bottom style="thick">
        <color theme="0"/>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1" applyNumberFormat="0" applyFill="0" applyAlignment="0" applyProtection="0"/>
    <xf numFmtId="164" fontId="22" fillId="0" borderId="0" applyFont="0" applyFill="0" applyBorder="0" applyAlignment="0" applyProtection="0"/>
    <xf numFmtId="0" fontId="23" fillId="8" borderId="22" applyNumberFormat="0" applyAlignment="0" applyProtection="0"/>
    <xf numFmtId="0" fontId="20" fillId="9" borderId="23" applyNumberFormat="0" applyAlignment="0" applyProtection="0"/>
  </cellStyleXfs>
  <cellXfs count="197">
    <xf numFmtId="0" fontId="0" fillId="0" borderId="0" xfId="0"/>
    <xf numFmtId="0" fontId="0" fillId="5" borderId="12" xfId="0" applyFill="1" applyBorder="1"/>
    <xf numFmtId="0" fontId="0" fillId="5" borderId="0" xfId="0" applyFill="1"/>
    <xf numFmtId="0" fontId="0" fillId="5" borderId="13" xfId="0" applyFill="1" applyBorder="1"/>
    <xf numFmtId="0" fontId="0" fillId="5" borderId="9" xfId="0" applyFill="1" applyBorder="1"/>
    <xf numFmtId="0" fontId="0" fillId="5" borderId="10" xfId="0" applyFill="1" applyBorder="1"/>
    <xf numFmtId="0" fontId="0" fillId="5" borderId="11" xfId="0" applyFill="1" applyBorder="1"/>
    <xf numFmtId="14" fontId="0" fillId="0" borderId="0" xfId="0" applyNumberFormat="1"/>
    <xf numFmtId="0" fontId="1" fillId="0" borderId="1" xfId="1"/>
    <xf numFmtId="0" fontId="0" fillId="6" borderId="0" xfId="0" applyFill="1"/>
    <xf numFmtId="0" fontId="0" fillId="6" borderId="0" xfId="0" applyFill="1" applyAlignment="1">
      <alignment horizontal="right"/>
    </xf>
    <xf numFmtId="0" fontId="0" fillId="0" borderId="0" xfId="0" applyAlignment="1">
      <alignment horizontal="right"/>
    </xf>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0" fontId="0" fillId="7" borderId="0" xfId="0" applyFill="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7" borderId="0" xfId="0" applyFill="1" applyAlignment="1">
      <alignment horizontal="right" vertical="center"/>
    </xf>
    <xf numFmtId="0" fontId="0" fillId="7" borderId="0" xfId="0" applyFill="1" applyAlignment="1">
      <alignment horizontal="left" vertical="center"/>
    </xf>
    <xf numFmtId="0" fontId="0" fillId="5" borderId="14" xfId="0" applyFill="1" applyBorder="1"/>
    <xf numFmtId="0" fontId="0" fillId="5" borderId="15" xfId="0" applyFill="1" applyBorder="1"/>
    <xf numFmtId="0" fontId="0" fillId="5" borderId="16" xfId="0" applyFill="1" applyBorder="1"/>
    <xf numFmtId="0" fontId="0" fillId="3" borderId="24" xfId="0" applyFill="1" applyBorder="1" applyAlignment="1">
      <alignment horizontal="center" vertical="center"/>
    </xf>
    <xf numFmtId="0" fontId="24" fillId="7" borderId="0" xfId="0" applyFont="1" applyFill="1"/>
    <xf numFmtId="166" fontId="0" fillId="0" borderId="0" xfId="0" applyNumberFormat="1"/>
    <xf numFmtId="164" fontId="0" fillId="0" borderId="0" xfId="2" applyFont="1"/>
    <xf numFmtId="0" fontId="20" fillId="9" borderId="23" xfId="4"/>
    <xf numFmtId="0" fontId="23" fillId="8" borderId="22" xfId="3"/>
    <xf numFmtId="0" fontId="2" fillId="5" borderId="0" xfId="0" applyFont="1" applyFill="1"/>
    <xf numFmtId="0" fontId="2" fillId="3" borderId="2" xfId="0" applyFont="1" applyFill="1" applyBorder="1" applyAlignment="1">
      <alignment horizontal="right" vertical="center"/>
    </xf>
    <xf numFmtId="0" fontId="2" fillId="0" borderId="2" xfId="0" applyFont="1" applyBorder="1" applyAlignment="1">
      <alignment horizontal="right"/>
    </xf>
    <xf numFmtId="0" fontId="2" fillId="3" borderId="2" xfId="0" applyFont="1" applyFill="1" applyBorder="1" applyAlignment="1">
      <alignment horizontal="right"/>
    </xf>
    <xf numFmtId="0" fontId="9" fillId="0" borderId="0" xfId="0" applyFont="1" applyAlignment="1">
      <alignment horizontal="center"/>
    </xf>
    <xf numFmtId="0" fontId="10" fillId="0" borderId="0" xfId="0" applyFont="1"/>
    <xf numFmtId="0" fontId="11" fillId="0" borderId="0" xfId="0" applyFont="1" applyAlignment="1">
      <alignment horizontal="center"/>
    </xf>
    <xf numFmtId="0" fontId="12" fillId="0" borderId="0" xfId="0" applyFont="1"/>
    <xf numFmtId="0" fontId="9" fillId="0" borderId="0" xfId="0" applyFont="1"/>
    <xf numFmtId="0" fontId="16" fillId="0" borderId="0" xfId="0" applyFont="1"/>
    <xf numFmtId="0" fontId="19" fillId="0" borderId="0" xfId="0" applyFont="1"/>
    <xf numFmtId="0" fontId="30" fillId="0" borderId="28" xfId="0" applyFont="1" applyBorder="1" applyAlignment="1">
      <alignment horizontal="right" vertical="center"/>
    </xf>
    <xf numFmtId="0" fontId="13" fillId="0" borderId="29" xfId="0" applyFont="1" applyBorder="1" applyAlignment="1">
      <alignment horizontal="left" vertical="center"/>
    </xf>
    <xf numFmtId="0" fontId="2" fillId="0" borderId="31" xfId="0" applyFont="1" applyBorder="1" applyAlignment="1">
      <alignment horizontal="right" vertical="center"/>
    </xf>
    <xf numFmtId="0" fontId="0" fillId="0" borderId="34" xfId="0" applyBorder="1"/>
    <xf numFmtId="0" fontId="9" fillId="0" borderId="32" xfId="0" applyFont="1" applyBorder="1" applyAlignment="1">
      <alignment vertical="center"/>
    </xf>
    <xf numFmtId="0" fontId="11" fillId="0" borderId="37" xfId="0" applyFont="1" applyBorder="1" applyAlignment="1">
      <alignment horizontal="center" vertical="center"/>
    </xf>
    <xf numFmtId="0" fontId="0" fillId="0" borderId="32" xfId="0" applyBorder="1"/>
    <xf numFmtId="0" fontId="9" fillId="0" borderId="38" xfId="0" applyFont="1" applyBorder="1" applyAlignment="1">
      <alignment horizontal="center"/>
    </xf>
    <xf numFmtId="0" fontId="0" fillId="0" borderId="38" xfId="0" applyBorder="1"/>
    <xf numFmtId="0" fontId="0" fillId="0" borderId="39" xfId="0" applyBorder="1" applyAlignment="1">
      <alignment horizontal="left"/>
    </xf>
    <xf numFmtId="0" fontId="0" fillId="0" borderId="39" xfId="0" applyBorder="1"/>
    <xf numFmtId="0" fontId="15" fillId="0" borderId="38" xfId="0" applyFont="1" applyBorder="1"/>
    <xf numFmtId="0" fontId="9" fillId="0" borderId="39" xfId="0" applyFont="1" applyBorder="1"/>
    <xf numFmtId="0" fontId="9" fillId="0" borderId="39" xfId="0" applyFont="1" applyBorder="1" applyAlignment="1">
      <alignment horizontal="left" vertical="center"/>
    </xf>
    <xf numFmtId="0" fontId="16" fillId="0" borderId="39" xfId="0" applyFont="1" applyBorder="1"/>
    <xf numFmtId="0" fontId="19" fillId="0" borderId="39" xfId="0" applyFont="1" applyBorder="1"/>
    <xf numFmtId="0" fontId="19" fillId="0" borderId="40" xfId="0" applyFont="1" applyBorder="1"/>
    <xf numFmtId="0" fontId="19" fillId="0" borderId="41" xfId="0" applyFont="1" applyBorder="1"/>
    <xf numFmtId="0" fontId="19" fillId="0" borderId="24" xfId="0" applyFont="1" applyBorder="1"/>
    <xf numFmtId="0" fontId="0" fillId="0" borderId="42" xfId="0" applyBorder="1"/>
    <xf numFmtId="0" fontId="0" fillId="0" borderId="33" xfId="0" applyBorder="1"/>
    <xf numFmtId="0" fontId="0" fillId="0" borderId="40" xfId="0" applyBorder="1"/>
    <xf numFmtId="0" fontId="0" fillId="0" borderId="41" xfId="0" applyBorder="1"/>
    <xf numFmtId="0" fontId="0" fillId="0" borderId="24" xfId="0" applyBorder="1"/>
    <xf numFmtId="0" fontId="2" fillId="0" borderId="2" xfId="0" applyFont="1" applyBorder="1" applyAlignment="1">
      <alignment horizontal="center" vertical="center"/>
    </xf>
    <xf numFmtId="0" fontId="2" fillId="0" borderId="3" xfId="0" applyFont="1" applyBorder="1" applyAlignment="1">
      <alignment vertical="center"/>
    </xf>
    <xf numFmtId="0" fontId="2" fillId="0" borderId="3" xfId="0" applyFont="1" applyBorder="1" applyAlignment="1">
      <alignment horizontal="center" vertical="center"/>
    </xf>
    <xf numFmtId="164" fontId="23" fillId="8" borderId="22" xfId="3" applyNumberFormat="1" applyAlignment="1">
      <alignment horizontal="center" vertical="center"/>
    </xf>
    <xf numFmtId="0" fontId="0" fillId="13" borderId="43" xfId="0" applyFill="1" applyBorder="1"/>
    <xf numFmtId="0" fontId="20" fillId="11" borderId="0" xfId="0" applyFont="1" applyFill="1"/>
    <xf numFmtId="0" fontId="20" fillId="11" borderId="44" xfId="0" applyFont="1" applyFill="1" applyBorder="1"/>
    <xf numFmtId="0" fontId="0" fillId="12" borderId="45" xfId="0" applyFill="1" applyBorder="1"/>
    <xf numFmtId="0" fontId="0" fillId="12" borderId="46" xfId="0" applyFill="1" applyBorder="1"/>
    <xf numFmtId="0" fontId="0" fillId="13" borderId="47" xfId="0" applyFill="1" applyBorder="1"/>
    <xf numFmtId="0" fontId="2" fillId="5" borderId="0" xfId="0" applyFont="1" applyFill="1" applyAlignment="1">
      <alignment horizontal="right"/>
    </xf>
    <xf numFmtId="0" fontId="0" fillId="5" borderId="0" xfId="0" applyFill="1" applyAlignment="1">
      <alignment horizontal="left" vertical="center"/>
    </xf>
    <xf numFmtId="0" fontId="2" fillId="7" borderId="15" xfId="0" applyFont="1" applyFill="1" applyBorder="1" applyAlignment="1">
      <alignment horizontal="right" vertical="center"/>
    </xf>
    <xf numFmtId="14" fontId="0" fillId="14" borderId="15" xfId="0" applyNumberFormat="1" applyFill="1" applyBorder="1" applyAlignment="1">
      <alignment horizontal="left"/>
    </xf>
    <xf numFmtId="0" fontId="0" fillId="15" borderId="9" xfId="0" applyFill="1" applyBorder="1"/>
    <xf numFmtId="0" fontId="0" fillId="15" borderId="10" xfId="0" applyFill="1" applyBorder="1"/>
    <xf numFmtId="0" fontId="0" fillId="15" borderId="11" xfId="0" applyFill="1" applyBorder="1"/>
    <xf numFmtId="0" fontId="0" fillId="15" borderId="12" xfId="0" applyFill="1" applyBorder="1"/>
    <xf numFmtId="0" fontId="0" fillId="15" borderId="0" xfId="0" applyFill="1"/>
    <xf numFmtId="0" fontId="0" fillId="15" borderId="13" xfId="0" applyFill="1" applyBorder="1"/>
    <xf numFmtId="0" fontId="0" fillId="15" borderId="14" xfId="0" applyFill="1" applyBorder="1"/>
    <xf numFmtId="0" fontId="0" fillId="15" borderId="15" xfId="0" applyFill="1" applyBorder="1"/>
    <xf numFmtId="0" fontId="0" fillId="15" borderId="16" xfId="0" applyFill="1" applyBorder="1"/>
    <xf numFmtId="0" fontId="2" fillId="15" borderId="9" xfId="0" applyFont="1" applyFill="1" applyBorder="1"/>
    <xf numFmtId="0" fontId="2" fillId="15" borderId="10" xfId="0" applyFont="1" applyFill="1" applyBorder="1"/>
    <xf numFmtId="0" fontId="2" fillId="15" borderId="11" xfId="0" applyFont="1" applyFill="1" applyBorder="1"/>
    <xf numFmtId="0" fontId="2" fillId="15" borderId="12" xfId="0" applyFont="1" applyFill="1" applyBorder="1"/>
    <xf numFmtId="0" fontId="2" fillId="15" borderId="0" xfId="0" applyFont="1" applyFill="1"/>
    <xf numFmtId="0" fontId="2" fillId="15" borderId="13" xfId="0" applyFont="1" applyFill="1" applyBorder="1"/>
    <xf numFmtId="0" fontId="2" fillId="15" borderId="14" xfId="0" applyFont="1" applyFill="1" applyBorder="1"/>
    <xf numFmtId="0" fontId="2" fillId="15" borderId="15" xfId="0" applyFont="1" applyFill="1" applyBorder="1"/>
    <xf numFmtId="0" fontId="2" fillId="15" borderId="16" xfId="0" applyFont="1" applyFill="1" applyBorder="1"/>
    <xf numFmtId="0" fontId="0" fillId="3" borderId="0" xfId="0" applyFill="1"/>
    <xf numFmtId="0" fontId="0" fillId="3" borderId="0" xfId="0" applyFill="1" applyAlignment="1">
      <alignment horizontal="left" vertical="center"/>
    </xf>
    <xf numFmtId="0" fontId="20" fillId="11" borderId="48" xfId="0" applyFont="1" applyFill="1" applyBorder="1"/>
    <xf numFmtId="0" fontId="20" fillId="11" borderId="49" xfId="0" applyFont="1" applyFill="1" applyBorder="1"/>
    <xf numFmtId="0" fontId="2" fillId="0" borderId="0" xfId="0" applyFont="1"/>
    <xf numFmtId="164" fontId="23" fillId="8" borderId="22" xfId="3" applyNumberFormat="1"/>
    <xf numFmtId="0" fontId="31" fillId="15" borderId="0" xfId="0" applyFont="1" applyFill="1"/>
    <xf numFmtId="165" fontId="0" fillId="0" borderId="39" xfId="0" applyNumberFormat="1" applyBorder="1" applyAlignment="1">
      <alignment horizontal="left"/>
    </xf>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applyAlignment="1">
      <alignment horizontal="left" indent="2"/>
    </xf>
    <xf numFmtId="0" fontId="0" fillId="3" borderId="50" xfId="0" applyFill="1" applyBorder="1" applyAlignment="1">
      <alignment horizontal="left" vertical="center"/>
    </xf>
    <xf numFmtId="14" fontId="0" fillId="3" borderId="50" xfId="0" applyNumberFormat="1" applyFill="1" applyBorder="1" applyAlignment="1">
      <alignment horizontal="left" vertical="center"/>
    </xf>
    <xf numFmtId="0" fontId="0" fillId="16" borderId="0" xfId="0" applyFill="1"/>
    <xf numFmtId="0" fontId="0" fillId="17" borderId="0" xfId="0" applyFill="1"/>
    <xf numFmtId="0" fontId="27" fillId="17" borderId="0" xfId="0" applyFont="1" applyFill="1" applyAlignment="1">
      <alignment horizontal="center" vertical="center"/>
    </xf>
    <xf numFmtId="0" fontId="2" fillId="17" borderId="0" xfId="0" applyFont="1" applyFill="1"/>
    <xf numFmtId="164" fontId="0" fillId="3" borderId="3" xfId="2" applyFont="1" applyFill="1" applyBorder="1" applyAlignment="1">
      <alignment horizontal="left"/>
    </xf>
    <xf numFmtId="164" fontId="0" fillId="3" borderId="4" xfId="2" applyFont="1" applyFill="1" applyBorder="1" applyAlignment="1">
      <alignment horizontal="left"/>
    </xf>
    <xf numFmtId="164" fontId="0" fillId="3" borderId="5" xfId="2" applyFont="1" applyFill="1" applyBorder="1" applyAlignment="1">
      <alignment horizontal="left"/>
    </xf>
    <xf numFmtId="0" fontId="0" fillId="3" borderId="3" xfId="0" applyFill="1" applyBorder="1" applyAlignment="1">
      <alignment horizontal="left" vertical="center"/>
    </xf>
    <xf numFmtId="0" fontId="0" fillId="3" borderId="4" xfId="0" applyFill="1" applyBorder="1" applyAlignment="1">
      <alignment horizontal="left" vertical="center"/>
    </xf>
    <xf numFmtId="0" fontId="0" fillId="3" borderId="5" xfId="0" applyFill="1" applyBorder="1" applyAlignment="1">
      <alignment horizontal="left" vertic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5" fillId="3" borderId="17" xfId="0" applyFont="1"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7" fillId="4" borderId="20" xfId="0" applyFont="1" applyFill="1" applyBorder="1" applyAlignment="1">
      <alignment horizontal="center"/>
    </xf>
    <xf numFmtId="0" fontId="6" fillId="4" borderId="7" xfId="0" applyFont="1" applyFill="1" applyBorder="1" applyAlignment="1">
      <alignment horizontal="center"/>
    </xf>
    <xf numFmtId="0" fontId="6" fillId="4" borderId="21" xfId="0" applyFont="1" applyFill="1" applyBorder="1" applyAlignment="1">
      <alignment horizontal="center"/>
    </xf>
    <xf numFmtId="0" fontId="2" fillId="3" borderId="3" xfId="0" applyFont="1" applyFill="1" applyBorder="1" applyAlignment="1">
      <alignment horizontal="right"/>
    </xf>
    <xf numFmtId="0" fontId="2" fillId="3" borderId="5" xfId="0" applyFont="1" applyFill="1" applyBorder="1" applyAlignment="1">
      <alignment horizontal="right"/>
    </xf>
    <xf numFmtId="0" fontId="2" fillId="3" borderId="3" xfId="0" applyFont="1" applyFill="1" applyBorder="1" applyAlignment="1">
      <alignment horizontal="right" vertical="center"/>
    </xf>
    <xf numFmtId="0" fontId="2" fillId="3" borderId="5" xfId="0" applyFont="1" applyFill="1" applyBorder="1" applyAlignment="1">
      <alignment horizontal="right" vertical="center"/>
    </xf>
    <xf numFmtId="0" fontId="0" fillId="3" borderId="12" xfId="0" applyFill="1" applyBorder="1" applyAlignment="1">
      <alignment horizontal="center" vertical="center"/>
    </xf>
    <xf numFmtId="0" fontId="0" fillId="3" borderId="0" xfId="0" applyFill="1" applyAlignment="1">
      <alignment horizontal="center" vertical="center"/>
    </xf>
    <xf numFmtId="0" fontId="0" fillId="3" borderId="13" xfId="0" applyFill="1" applyBorder="1" applyAlignment="1">
      <alignment horizontal="center" vertical="center"/>
    </xf>
    <xf numFmtId="0" fontId="8" fillId="3" borderId="14" xfId="0" applyFont="1"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25" fillId="3" borderId="3" xfId="0" applyFont="1"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7" fillId="3" borderId="25" xfId="0" applyFont="1" applyFill="1" applyBorder="1" applyAlignment="1">
      <alignment horizontal="center" vertical="center"/>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6" xfId="0" applyFill="1" applyBorder="1" applyAlignment="1">
      <alignment horizontal="left" vertical="center" wrapText="1"/>
    </xf>
    <xf numFmtId="0" fontId="0" fillId="3" borderId="7" xfId="0" applyFill="1" applyBorder="1" applyAlignment="1">
      <alignment horizontal="left" vertical="center" wrapText="1"/>
    </xf>
    <xf numFmtId="0" fontId="0" fillId="3" borderId="8" xfId="0" applyFill="1" applyBorder="1" applyAlignment="1">
      <alignment horizontal="left" vertical="center" wrapText="1"/>
    </xf>
    <xf numFmtId="0" fontId="0" fillId="3" borderId="28" xfId="0" applyFill="1" applyBorder="1" applyAlignment="1">
      <alignment horizontal="left" vertical="center" wrapText="1"/>
    </xf>
    <xf numFmtId="0" fontId="0" fillId="3" borderId="29" xfId="0" applyFill="1" applyBorder="1" applyAlignment="1">
      <alignment horizontal="left" vertical="center" wrapText="1"/>
    </xf>
    <xf numFmtId="0" fontId="0" fillId="3" borderId="30" xfId="0" applyFill="1" applyBorder="1" applyAlignment="1">
      <alignment horizontal="left" vertical="center" wrapText="1"/>
    </xf>
    <xf numFmtId="14" fontId="0" fillId="10" borderId="3" xfId="0" applyNumberFormat="1" applyFill="1" applyBorder="1" applyAlignment="1">
      <alignment horizontal="left"/>
    </xf>
    <xf numFmtId="14" fontId="0" fillId="10" borderId="4" xfId="0" applyNumberFormat="1" applyFill="1" applyBorder="1" applyAlignment="1">
      <alignment horizontal="left"/>
    </xf>
    <xf numFmtId="14" fontId="0" fillId="10" borderId="5" xfId="0" applyNumberFormat="1" applyFill="1" applyBorder="1" applyAlignment="1">
      <alignment horizontal="left"/>
    </xf>
    <xf numFmtId="0" fontId="0" fillId="0" borderId="3" xfId="0" applyBorder="1" applyAlignment="1">
      <alignment horizontal="left" vertical="center"/>
    </xf>
    <xf numFmtId="0" fontId="0" fillId="0" borderId="4" xfId="0" applyBorder="1" applyAlignment="1">
      <alignment horizontal="left" vertical="center"/>
    </xf>
    <xf numFmtId="0" fontId="0" fillId="0" borderId="5" xfId="0" applyBorder="1" applyAlignment="1">
      <alignment horizontal="left" vertical="center"/>
    </xf>
    <xf numFmtId="0" fontId="2" fillId="3" borderId="0" xfId="0" applyFont="1" applyFill="1" applyAlignment="1">
      <alignment horizontal="right" vertical="center"/>
    </xf>
    <xf numFmtId="14" fontId="0" fillId="3" borderId="0" xfId="0" applyNumberFormat="1" applyFill="1" applyAlignment="1">
      <alignment horizontal="left" vertical="center"/>
    </xf>
    <xf numFmtId="0" fontId="0" fillId="3" borderId="0" xfId="0" applyFill="1" applyAlignment="1">
      <alignment horizontal="left" vertical="center"/>
    </xf>
    <xf numFmtId="164" fontId="0" fillId="3" borderId="3" xfId="2" applyFont="1" applyFill="1" applyBorder="1" applyAlignment="1">
      <alignment horizontal="left" vertical="center"/>
    </xf>
    <xf numFmtId="164" fontId="0" fillId="3" borderId="4" xfId="2" applyFont="1" applyFill="1" applyBorder="1" applyAlignment="1">
      <alignment horizontal="left" vertical="center"/>
    </xf>
    <xf numFmtId="164" fontId="0" fillId="3" borderId="5" xfId="2" applyFont="1" applyFill="1" applyBorder="1" applyAlignment="1">
      <alignment horizontal="left" vertical="center"/>
    </xf>
    <xf numFmtId="0" fontId="3" fillId="0" borderId="0" xfId="0" applyFont="1" applyAlignment="1">
      <alignment horizontal="center" vertical="center"/>
    </xf>
    <xf numFmtId="0" fontId="9" fillId="0" borderId="35" xfId="0" applyFont="1" applyBorder="1" applyAlignment="1">
      <alignment horizontal="center" vertical="center"/>
    </xf>
    <xf numFmtId="0" fontId="9" fillId="0" borderId="36" xfId="0" applyFont="1" applyBorder="1" applyAlignment="1">
      <alignment horizontal="center" vertical="center"/>
    </xf>
    <xf numFmtId="0" fontId="2" fillId="0" borderId="38" xfId="0" applyFont="1" applyBorder="1" applyAlignment="1">
      <alignment horizontal="right" vertical="center"/>
    </xf>
    <xf numFmtId="0" fontId="2" fillId="0" borderId="0" xfId="0" applyFont="1" applyAlignment="1">
      <alignment horizontal="right" vertical="center"/>
    </xf>
    <xf numFmtId="0" fontId="0" fillId="0" borderId="0" xfId="0" applyAlignment="1">
      <alignment horizontal="left"/>
    </xf>
    <xf numFmtId="0" fontId="18" fillId="0" borderId="41" xfId="0" applyFont="1" applyBorder="1" applyAlignment="1">
      <alignment horizontal="center" vertical="center"/>
    </xf>
    <xf numFmtId="0" fontId="9" fillId="0" borderId="0" xfId="0" applyFont="1" applyAlignment="1">
      <alignment horizontal="left"/>
    </xf>
    <xf numFmtId="0" fontId="4" fillId="2" borderId="0" xfId="0" applyFont="1" applyFill="1" applyAlignment="1">
      <alignment horizontal="center"/>
    </xf>
    <xf numFmtId="0" fontId="17" fillId="0" borderId="0" xfId="0" applyFont="1" applyAlignment="1">
      <alignment horizontal="center" vertical="center"/>
    </xf>
    <xf numFmtId="0" fontId="14" fillId="0" borderId="0" xfId="0" applyFont="1" applyAlignment="1">
      <alignment horizontal="center" vertical="center"/>
    </xf>
    <xf numFmtId="0" fontId="25" fillId="0" borderId="38" xfId="0" applyFont="1" applyBorder="1" applyAlignment="1">
      <alignment horizontal="right" vertical="center"/>
    </xf>
    <xf numFmtId="0" fontId="25" fillId="0" borderId="0" xfId="0" applyFont="1" applyAlignment="1">
      <alignment horizontal="right" vertical="center"/>
    </xf>
    <xf numFmtId="0" fontId="29" fillId="0" borderId="38" xfId="0" applyFont="1" applyBorder="1" applyAlignment="1">
      <alignment horizontal="right" vertical="center"/>
    </xf>
    <xf numFmtId="0" fontId="29" fillId="0" borderId="0" xfId="0" applyFont="1" applyAlignment="1">
      <alignment horizontal="right" vertical="center"/>
    </xf>
    <xf numFmtId="0" fontId="0" fillId="0" borderId="0" xfId="0"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xf>
    <xf numFmtId="0" fontId="28" fillId="0" borderId="0" xfId="0" applyFont="1" applyAlignment="1">
      <alignment horizontal="righ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3" borderId="25" xfId="0" applyFill="1" applyBorder="1" applyAlignment="1">
      <alignment horizontal="right" vertical="center"/>
    </xf>
    <xf numFmtId="0" fontId="0" fillId="3" borderId="27" xfId="0" applyFill="1" applyBorder="1" applyAlignment="1">
      <alignment horizontal="right" vertical="center"/>
    </xf>
    <xf numFmtId="0" fontId="2" fillId="3" borderId="25"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27" xfId="0"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center"/>
    </xf>
  </cellXfs>
  <cellStyles count="5">
    <cellStyle name="Check Cell" xfId="4" builtinId="23"/>
    <cellStyle name="Currency" xfId="2" builtinId="4"/>
    <cellStyle name="Heading 1" xfId="1" builtinId="16"/>
    <cellStyle name="Normal" xfId="0" builtinId="0"/>
    <cellStyle name="Output" xfId="3" builtinId="21"/>
  </cellStyles>
  <dxfs count="4">
    <dxf>
      <numFmt numFmtId="166" formatCode="_ [$₹-4009]\ * #,##0.00_ ;_ [$₹-4009]\ * \-#,##0.00_ ;_ [$₹-4009]\ * &quot;-&quot;??_ ;_ @_ "/>
    </dxf>
    <dxf>
      <numFmt numFmtId="167" formatCode="dd/mm/yyyy"/>
    </dxf>
    <dxf>
      <numFmt numFmtId="167" formatCode="dd/mm/yyyy"/>
    </dxf>
    <dxf>
      <numFmt numFmtId="167" formatCode="dd/mm/yyyy"/>
    </dxf>
  </dxfs>
  <tableStyles count="0" defaultTableStyle="TableStyleMedium2" defaultPivotStyle="PivotStyleLight16"/>
  <colors>
    <mruColors>
      <color rgb="FF16213E"/>
      <color rgb="FF54BAB9"/>
      <color rgb="FFE9DA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[vinay_road_lines_inventory_management_and_invoice_generator.xlsm]Sheet2!PivotTable3</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Tonnage</a:t>
            </a:r>
            <a:r>
              <a:rPr lang="en-US" b="1" baseline="0">
                <a:solidFill>
                  <a:schemeClr val="bg1"/>
                </a:solidFill>
              </a:rPr>
              <a:t> per Truck</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Sheet2!$T$3</c:f>
              <c:strCache>
                <c:ptCount val="1"/>
                <c:pt idx="0">
                  <c:v>Total</c:v>
                </c:pt>
              </c:strCache>
            </c:strRef>
          </c:tx>
          <c:spPr>
            <a:solidFill>
              <a:schemeClr val="bg1"/>
            </a:solidFill>
            <a:ln>
              <a:noFill/>
            </a:ln>
            <a:effectLst/>
          </c:spPr>
          <c:invertIfNegative val="0"/>
          <c:cat>
            <c:strRef>
              <c:f>Sheet2!$S$4:$S$25</c:f>
              <c:strCache>
                <c:ptCount val="21"/>
                <c:pt idx="0">
                  <c:v>WB-11E-1131</c:v>
                </c:pt>
                <c:pt idx="1">
                  <c:v>WB-11E-1031</c:v>
                </c:pt>
                <c:pt idx="2">
                  <c:v>WB-11E-1631</c:v>
                </c:pt>
                <c:pt idx="3">
                  <c:v>WB-11D-9331</c:v>
                </c:pt>
                <c:pt idx="4">
                  <c:v>WB-11D-9231</c:v>
                </c:pt>
                <c:pt idx="5">
                  <c:v>WB-11D-2531</c:v>
                </c:pt>
                <c:pt idx="6">
                  <c:v>WB-11D-9131</c:v>
                </c:pt>
                <c:pt idx="7">
                  <c:v>NL-01N-4131</c:v>
                </c:pt>
                <c:pt idx="8">
                  <c:v>WB-11D-2631</c:v>
                </c:pt>
                <c:pt idx="9">
                  <c:v>WB-11D-2431</c:v>
                </c:pt>
                <c:pt idx="10">
                  <c:v>NL-01N-2131</c:v>
                </c:pt>
                <c:pt idx="11">
                  <c:v>NL-01K-0331</c:v>
                </c:pt>
                <c:pt idx="12">
                  <c:v>WB-11E-1231</c:v>
                </c:pt>
                <c:pt idx="13">
                  <c:v>NL-01Q-0331</c:v>
                </c:pt>
                <c:pt idx="14">
                  <c:v>NL-01N-6131</c:v>
                </c:pt>
                <c:pt idx="15">
                  <c:v>NL-01K-5231</c:v>
                </c:pt>
                <c:pt idx="16">
                  <c:v>NL-01N-4431</c:v>
                </c:pt>
                <c:pt idx="17">
                  <c:v>NL-01N-8431</c:v>
                </c:pt>
                <c:pt idx="18">
                  <c:v>NL-01N-8631</c:v>
                </c:pt>
                <c:pt idx="19">
                  <c:v>NL-01N-0631</c:v>
                </c:pt>
                <c:pt idx="20">
                  <c:v>NL-01N-2031</c:v>
                </c:pt>
              </c:strCache>
            </c:strRef>
          </c:cat>
          <c:val>
            <c:numRef>
              <c:f>Sheet2!$T$4:$T$25</c:f>
              <c:numCache>
                <c:formatCode>General</c:formatCode>
                <c:ptCount val="21"/>
                <c:pt idx="0">
                  <c:v>515.7299999999999</c:v>
                </c:pt>
                <c:pt idx="1">
                  <c:v>444.94</c:v>
                </c:pt>
                <c:pt idx="2">
                  <c:v>443.05999999999995</c:v>
                </c:pt>
                <c:pt idx="3">
                  <c:v>378.71999999999997</c:v>
                </c:pt>
                <c:pt idx="4">
                  <c:v>377.67999999999995</c:v>
                </c:pt>
                <c:pt idx="5">
                  <c:v>316.74999999999994</c:v>
                </c:pt>
                <c:pt idx="6">
                  <c:v>259.53999999999996</c:v>
                </c:pt>
                <c:pt idx="7">
                  <c:v>255.42</c:v>
                </c:pt>
                <c:pt idx="8">
                  <c:v>194.56</c:v>
                </c:pt>
                <c:pt idx="9">
                  <c:v>192.5</c:v>
                </c:pt>
                <c:pt idx="10">
                  <c:v>191.07999999999998</c:v>
                </c:pt>
                <c:pt idx="11">
                  <c:v>190.7</c:v>
                </c:pt>
                <c:pt idx="12">
                  <c:v>131.66</c:v>
                </c:pt>
                <c:pt idx="13">
                  <c:v>130.30000000000001</c:v>
                </c:pt>
                <c:pt idx="14">
                  <c:v>128.89999999999998</c:v>
                </c:pt>
                <c:pt idx="15">
                  <c:v>66.44</c:v>
                </c:pt>
                <c:pt idx="16">
                  <c:v>63.5</c:v>
                </c:pt>
                <c:pt idx="17">
                  <c:v>62.52</c:v>
                </c:pt>
                <c:pt idx="18">
                  <c:v>62.45</c:v>
                </c:pt>
                <c:pt idx="19">
                  <c:v>62.2</c:v>
                </c:pt>
                <c:pt idx="20">
                  <c:v>62.08</c:v>
                </c:pt>
              </c:numCache>
            </c:numRef>
          </c:val>
          <c:extLst>
            <c:ext xmlns:c16="http://schemas.microsoft.com/office/drawing/2014/chart" uri="{C3380CC4-5D6E-409C-BE32-E72D297353CC}">
              <c16:uniqueId val="{00000000-C2F3-49B6-B249-DEA47EDF0E7F}"/>
            </c:ext>
          </c:extLst>
        </c:ser>
        <c:dLbls>
          <c:showLegendKey val="0"/>
          <c:showVal val="0"/>
          <c:showCatName val="0"/>
          <c:showSerName val="0"/>
          <c:showPercent val="0"/>
          <c:showBubbleSize val="0"/>
        </c:dLbls>
        <c:gapWidth val="219"/>
        <c:overlap val="-27"/>
        <c:axId val="1697010976"/>
        <c:axId val="1697008896"/>
      </c:barChart>
      <c:catAx>
        <c:axId val="16970109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Truck No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97008896"/>
        <c:crosses val="autoZero"/>
        <c:auto val="1"/>
        <c:lblAlgn val="ctr"/>
        <c:lblOffset val="100"/>
        <c:noMultiLvlLbl val="0"/>
      </c:catAx>
      <c:valAx>
        <c:axId val="16970088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solidFill>
                      <a:schemeClr val="bg1"/>
                    </a:solidFill>
                  </a:rPr>
                  <a:t>Tonnage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97010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[vinay_road_lines_inventory_management_and_invoice_generator.xlsm]Sheet2!PivotTable1</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Invoice Earnings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tx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Sheet2!$B$3</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245F-4DC3-BFF7-3A4B18B6DB83}"/>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03-245F-4DC3-BFF7-3A4B18B6DB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45F-4DC3-BFF7-3A4B18B6DB83}"/>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245F-4DC3-BFF7-3A4B18B6DB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Sheet2!$A$4:$A$7</c:f>
              <c:strCache>
                <c:ptCount val="3"/>
                <c:pt idx="0">
                  <c:v>VRL/336/20-21</c:v>
                </c:pt>
                <c:pt idx="1">
                  <c:v>VRL/321/20-21</c:v>
                </c:pt>
                <c:pt idx="2">
                  <c:v>VRL/311/20-21</c:v>
                </c:pt>
              </c:strCache>
            </c:strRef>
          </c:cat>
          <c:val>
            <c:numRef>
              <c:f>Sheet2!$B$4:$B$7</c:f>
              <c:numCache>
                <c:formatCode>General</c:formatCode>
                <c:ptCount val="3"/>
                <c:pt idx="0">
                  <c:v>97860</c:v>
                </c:pt>
                <c:pt idx="1">
                  <c:v>103541</c:v>
                </c:pt>
                <c:pt idx="2">
                  <c:v>206367</c:v>
                </c:pt>
              </c:numCache>
            </c:numRef>
          </c:val>
          <c:extLst>
            <c:ext xmlns:c16="http://schemas.microsoft.com/office/drawing/2014/chart" uri="{C3380CC4-5D6E-409C-BE32-E72D297353CC}">
              <c16:uniqueId val="{00000006-245F-4DC3-BFF7-3A4B18B6DB8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[vinay_road_lines_inventory_management_and_invoice_generator.xlsm]Sheet2!PivotTable2</c:name>
    <c:fmtId val="2"/>
  </c:pivotSource>
  <c:chart>
    <c:title>
      <c:tx>
        <c:rich>
          <a:bodyPr rot="0" spcFirstLastPara="1" vertOverflow="ellipsis" vert="horz" wrap="square" anchor="ctr" anchorCtr="0"/>
          <a:lstStyle/>
          <a:p>
            <a:pPr algn="l">
              <a:defRPr sz="1400" b="1" i="0" u="none" strike="noStrike" kern="1200" spc="0" baseline="0">
                <a:solidFill>
                  <a:schemeClr val="bg1"/>
                </a:solidFill>
                <a:latin typeface="+mn-lt"/>
                <a:ea typeface="+mn-ea"/>
                <a:cs typeface="+mn-cs"/>
              </a:defRPr>
            </a:pPr>
            <a:r>
              <a:rPr lang="en-US" b="1">
                <a:solidFill>
                  <a:schemeClr val="bg1"/>
                </a:solidFill>
              </a:rPr>
              <a:t>Earnings</a:t>
            </a:r>
            <a:r>
              <a:rPr lang="en-US" b="1" baseline="0">
                <a:solidFill>
                  <a:schemeClr val="bg1"/>
                </a:solidFill>
              </a:rPr>
              <a:t> Per Quarter</a:t>
            </a:r>
            <a:endParaRPr lang="en-US" b="1">
              <a:solidFill>
                <a:schemeClr val="bg1"/>
              </a:solidFill>
            </a:endParaRPr>
          </a:p>
        </c:rich>
      </c:tx>
      <c:overlay val="0"/>
      <c:spPr>
        <a:noFill/>
        <a:ln>
          <a:noFill/>
        </a:ln>
        <a:effectLst/>
      </c:spPr>
      <c:txPr>
        <a:bodyPr rot="0" spcFirstLastPara="1" vertOverflow="ellipsis" vert="horz" wrap="square" anchor="ctr" anchorCtr="0"/>
        <a:lstStyle/>
        <a:p>
          <a:pPr algn="l">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Sheet2!$O$3</c:f>
              <c:strCache>
                <c:ptCount val="1"/>
                <c:pt idx="0">
                  <c:v>Total</c:v>
                </c:pt>
              </c:strCache>
            </c:strRef>
          </c:tx>
          <c:spPr>
            <a:ln w="28575" cap="rnd">
              <a:solidFill>
                <a:schemeClr val="bg1"/>
              </a:solidFill>
              <a:round/>
            </a:ln>
            <a:effectLst/>
          </c:spPr>
          <c:marker>
            <c:symbol val="none"/>
          </c:marker>
          <c:cat>
            <c:multiLvlStrRef>
              <c:f>Sheet2!$N$4:$N$9</c:f>
              <c:multiLvlStrCache>
                <c:ptCount val="3"/>
                <c:lvl>
                  <c:pt idx="0">
                    <c:v>Aug</c:v>
                  </c:pt>
                  <c:pt idx="1">
                    <c:v>Sep</c:v>
                  </c:pt>
                </c:lvl>
                <c:lvl>
                  <c:pt idx="0">
                    <c:v>Qtr3</c:v>
                  </c:pt>
                  <c:pt idx="2">
                    <c:v>Qtr4</c:v>
                  </c:pt>
                </c:lvl>
                <c:lvl>
                  <c:pt idx="0">
                    <c:v>2020</c:v>
                  </c:pt>
                </c:lvl>
              </c:multiLvlStrCache>
            </c:multiLvlStrRef>
          </c:cat>
          <c:val>
            <c:numRef>
              <c:f>Sheet2!$O$4:$O$9</c:f>
              <c:numCache>
                <c:formatCode>General</c:formatCode>
                <c:ptCount val="3"/>
                <c:pt idx="0">
                  <c:v>27928</c:v>
                </c:pt>
                <c:pt idx="1">
                  <c:v>178439</c:v>
                </c:pt>
                <c:pt idx="2">
                  <c:v>201401</c:v>
                </c:pt>
              </c:numCache>
            </c:numRef>
          </c:val>
          <c:smooth val="0"/>
          <c:extLst>
            <c:ext xmlns:c16="http://schemas.microsoft.com/office/drawing/2014/chart" uri="{C3380CC4-5D6E-409C-BE32-E72D297353CC}">
              <c16:uniqueId val="{00000000-E3A4-473C-8EF0-87C4147F8CAB}"/>
            </c:ext>
          </c:extLst>
        </c:ser>
        <c:dLbls>
          <c:showLegendKey val="0"/>
          <c:showVal val="0"/>
          <c:showCatName val="0"/>
          <c:showSerName val="0"/>
          <c:showPercent val="0"/>
          <c:showBubbleSize val="0"/>
        </c:dLbls>
        <c:smooth val="0"/>
        <c:axId val="1693828560"/>
        <c:axId val="1693817328"/>
      </c:lineChart>
      <c:catAx>
        <c:axId val="169382856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US" b="1">
                    <a:solidFill>
                      <a:schemeClr val="bg1"/>
                    </a:solidFill>
                  </a:rPr>
                  <a:t>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93817328"/>
        <c:crosses val="autoZero"/>
        <c:auto val="1"/>
        <c:lblAlgn val="ctr"/>
        <c:lblOffset val="100"/>
        <c:noMultiLvlLbl val="0"/>
      </c:catAx>
      <c:valAx>
        <c:axId val="1693817328"/>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US" b="1">
                    <a:solidFill>
                      <a:schemeClr val="bg1"/>
                    </a:solidFill>
                  </a:rPr>
                  <a:t>Amount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93828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Sheet2!$O$3</c:f>
              <c:strCache>
                <c:ptCount val="1"/>
                <c:pt idx="0">
                  <c:v>Total</c:v>
                </c:pt>
              </c:strCache>
            </c:strRef>
          </c:tx>
          <c:spPr>
            <a:ln w="28575" cap="rnd">
              <a:solidFill>
                <a:schemeClr val="accent1"/>
              </a:solidFill>
              <a:round/>
            </a:ln>
            <a:effectLst/>
          </c:spPr>
          <c:marker>
            <c:symbol val="none"/>
          </c:marker>
          <c:cat>
            <c:multiLvlStrRef>
              <c:f>Sheet2!$N$4:$N$9</c:f>
              <c:multiLvlStrCache>
                <c:ptCount val="3"/>
                <c:lvl>
                  <c:pt idx="0">
                    <c:v>Aug</c:v>
                  </c:pt>
                  <c:pt idx="1">
                    <c:v>Sep</c:v>
                  </c:pt>
                </c:lvl>
                <c:lvl>
                  <c:pt idx="0">
                    <c:v>Qtr3</c:v>
                  </c:pt>
                  <c:pt idx="2">
                    <c:v>Qtr4</c:v>
                  </c:pt>
                </c:lvl>
                <c:lvl>
                  <c:pt idx="0">
                    <c:v>2020</c:v>
                  </c:pt>
                </c:lvl>
              </c:multiLvlStrCache>
            </c:multiLvlStrRef>
          </c:cat>
          <c:val>
            <c:numRef>
              <c:f>Sheet2!$O$4:$O$9</c:f>
              <c:numCache>
                <c:formatCode>General</c:formatCode>
                <c:ptCount val="3"/>
                <c:pt idx="0">
                  <c:v>27928</c:v>
                </c:pt>
                <c:pt idx="1">
                  <c:v>178439</c:v>
                </c:pt>
                <c:pt idx="2">
                  <c:v>201401</c:v>
                </c:pt>
              </c:numCache>
            </c:numRef>
          </c:val>
          <c:smooth val="0"/>
          <c:extLst>
            <c:ext xmlns:c16="http://schemas.microsoft.com/office/drawing/2014/chart" uri="{C3380CC4-5D6E-409C-BE32-E72D297353CC}">
              <c16:uniqueId val="{00000000-C11D-4D55-89F5-74551B7F1D02}"/>
            </c:ext>
          </c:extLst>
        </c:ser>
        <c:dLbls>
          <c:showLegendKey val="0"/>
          <c:showVal val="0"/>
          <c:showCatName val="0"/>
          <c:showSerName val="0"/>
          <c:showPercent val="0"/>
          <c:showBubbleSize val="0"/>
        </c:dLbls>
        <c:smooth val="0"/>
        <c:axId val="1693828560"/>
        <c:axId val="1693817328"/>
      </c:lineChart>
      <c:catAx>
        <c:axId val="169382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817328"/>
        <c:crosses val="autoZero"/>
        <c:auto val="1"/>
        <c:lblAlgn val="ctr"/>
        <c:lblOffset val="100"/>
        <c:noMultiLvlLbl val="0"/>
      </c:catAx>
      <c:valAx>
        <c:axId val="1693817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828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7D-46C5-B95A-F6E9CDB63A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7D-46C5-B95A-F6E9CDB63A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67D-46C5-B95A-F6E9CDB63AAD}"/>
              </c:ext>
            </c:extLst>
          </c:dPt>
          <c:cat>
            <c:strRef>
              <c:f>Sheet2!$A$4:$A$7</c:f>
              <c:strCache>
                <c:ptCount val="3"/>
                <c:pt idx="0">
                  <c:v>VRL/336/20-21</c:v>
                </c:pt>
                <c:pt idx="1">
                  <c:v>VRL/321/20-21</c:v>
                </c:pt>
                <c:pt idx="2">
                  <c:v>VRL/311/20-21</c:v>
                </c:pt>
              </c:strCache>
            </c:strRef>
          </c:cat>
          <c:val>
            <c:numRef>
              <c:f>Sheet2!$B$4:$B$7</c:f>
              <c:numCache>
                <c:formatCode>General</c:formatCode>
                <c:ptCount val="3"/>
                <c:pt idx="0">
                  <c:v>97860</c:v>
                </c:pt>
                <c:pt idx="1">
                  <c:v>103541</c:v>
                </c:pt>
                <c:pt idx="2">
                  <c:v>206367</c:v>
                </c:pt>
              </c:numCache>
            </c:numRef>
          </c:val>
          <c:extLst>
            <c:ext xmlns:c16="http://schemas.microsoft.com/office/drawing/2014/chart" uri="{C3380CC4-5D6E-409C-BE32-E72D297353CC}">
              <c16:uniqueId val="{00000000-3B4E-4EF3-958D-AF37A89AA35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[vinay_road_lines_inventory_management_and_invoice_generator.xlsm]Sheet2!PivotTable3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Sheet2!$T$3</c:f>
              <c:strCache>
                <c:ptCount val="1"/>
                <c:pt idx="0">
                  <c:v>Total</c:v>
                </c:pt>
              </c:strCache>
            </c:strRef>
          </c:tx>
          <c:spPr>
            <a:solidFill>
              <a:schemeClr val="accent1"/>
            </a:solidFill>
            <a:ln>
              <a:noFill/>
            </a:ln>
            <a:effectLst/>
          </c:spPr>
          <c:invertIfNegative val="0"/>
          <c:cat>
            <c:strRef>
              <c:f>Sheet2!$S$4:$S$25</c:f>
              <c:strCache>
                <c:ptCount val="21"/>
                <c:pt idx="0">
                  <c:v>WB-11E-1131</c:v>
                </c:pt>
                <c:pt idx="1">
                  <c:v>WB-11E-1031</c:v>
                </c:pt>
                <c:pt idx="2">
                  <c:v>WB-11E-1631</c:v>
                </c:pt>
                <c:pt idx="3">
                  <c:v>WB-11D-9331</c:v>
                </c:pt>
                <c:pt idx="4">
                  <c:v>WB-11D-9231</c:v>
                </c:pt>
                <c:pt idx="5">
                  <c:v>WB-11D-2531</c:v>
                </c:pt>
                <c:pt idx="6">
                  <c:v>WB-11D-9131</c:v>
                </c:pt>
                <c:pt idx="7">
                  <c:v>NL-01N-4131</c:v>
                </c:pt>
                <c:pt idx="8">
                  <c:v>WB-11D-2631</c:v>
                </c:pt>
                <c:pt idx="9">
                  <c:v>WB-11D-2431</c:v>
                </c:pt>
                <c:pt idx="10">
                  <c:v>NL-01N-2131</c:v>
                </c:pt>
                <c:pt idx="11">
                  <c:v>NL-01K-0331</c:v>
                </c:pt>
                <c:pt idx="12">
                  <c:v>WB-11E-1231</c:v>
                </c:pt>
                <c:pt idx="13">
                  <c:v>NL-01Q-0331</c:v>
                </c:pt>
                <c:pt idx="14">
                  <c:v>NL-01N-6131</c:v>
                </c:pt>
                <c:pt idx="15">
                  <c:v>NL-01K-5231</c:v>
                </c:pt>
                <c:pt idx="16">
                  <c:v>NL-01N-4431</c:v>
                </c:pt>
                <c:pt idx="17">
                  <c:v>NL-01N-8431</c:v>
                </c:pt>
                <c:pt idx="18">
                  <c:v>NL-01N-8631</c:v>
                </c:pt>
                <c:pt idx="19">
                  <c:v>NL-01N-0631</c:v>
                </c:pt>
                <c:pt idx="20">
                  <c:v>NL-01N-2031</c:v>
                </c:pt>
              </c:strCache>
            </c:strRef>
          </c:cat>
          <c:val>
            <c:numRef>
              <c:f>Sheet2!$T$4:$T$25</c:f>
              <c:numCache>
                <c:formatCode>General</c:formatCode>
                <c:ptCount val="21"/>
                <c:pt idx="0">
                  <c:v>515.7299999999999</c:v>
                </c:pt>
                <c:pt idx="1">
                  <c:v>444.94</c:v>
                </c:pt>
                <c:pt idx="2">
                  <c:v>443.05999999999995</c:v>
                </c:pt>
                <c:pt idx="3">
                  <c:v>378.71999999999997</c:v>
                </c:pt>
                <c:pt idx="4">
                  <c:v>377.67999999999995</c:v>
                </c:pt>
                <c:pt idx="5">
                  <c:v>316.74999999999994</c:v>
                </c:pt>
                <c:pt idx="6">
                  <c:v>259.53999999999996</c:v>
                </c:pt>
                <c:pt idx="7">
                  <c:v>255.42</c:v>
                </c:pt>
                <c:pt idx="8">
                  <c:v>194.56</c:v>
                </c:pt>
                <c:pt idx="9">
                  <c:v>192.5</c:v>
                </c:pt>
                <c:pt idx="10">
                  <c:v>191.07999999999998</c:v>
                </c:pt>
                <c:pt idx="11">
                  <c:v>190.7</c:v>
                </c:pt>
                <c:pt idx="12">
                  <c:v>131.66</c:v>
                </c:pt>
                <c:pt idx="13">
                  <c:v>130.30000000000001</c:v>
                </c:pt>
                <c:pt idx="14">
                  <c:v>128.89999999999998</c:v>
                </c:pt>
                <c:pt idx="15">
                  <c:v>66.44</c:v>
                </c:pt>
                <c:pt idx="16">
                  <c:v>63.5</c:v>
                </c:pt>
                <c:pt idx="17">
                  <c:v>62.52</c:v>
                </c:pt>
                <c:pt idx="18">
                  <c:v>62.45</c:v>
                </c:pt>
                <c:pt idx="19">
                  <c:v>62.2</c:v>
                </c:pt>
                <c:pt idx="20">
                  <c:v>62.08</c:v>
                </c:pt>
              </c:numCache>
            </c:numRef>
          </c:val>
          <c:extLst>
            <c:ext xmlns:c16="http://schemas.microsoft.com/office/drawing/2014/chart" uri="{C3380CC4-5D6E-409C-BE32-E72D297353CC}">
              <c16:uniqueId val="{00000000-F2C1-42AB-B932-0575A7971E28}"/>
            </c:ext>
          </c:extLst>
        </c:ser>
        <c:dLbls>
          <c:showLegendKey val="0"/>
          <c:showVal val="0"/>
          <c:showCatName val="0"/>
          <c:showSerName val="0"/>
          <c:showPercent val="0"/>
          <c:showBubbleSize val="0"/>
        </c:dLbls>
        <c:gapWidth val="219"/>
        <c:overlap val="-27"/>
        <c:axId val="1697010976"/>
        <c:axId val="1697008896"/>
      </c:barChart>
      <c:catAx>
        <c:axId val="1697010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008896"/>
        <c:crosses val="autoZero"/>
        <c:auto val="1"/>
        <c:lblAlgn val="ctr"/>
        <c:lblOffset val="100"/>
        <c:noMultiLvlLbl val="0"/>
      </c:catAx>
      <c:valAx>
        <c:axId val="169700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01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2.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3.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4.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5.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6.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7.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8.xml.rels><?xml version="1.0" encoding="UTF-8" standalone="yes"?>
<Relationships xmlns="http://schemas.openxmlformats.org/package/2006/relationships"><Relationship Id="rId8" Type="http://schemas.openxmlformats.org/officeDocument/2006/relationships/hyperlink" Target="#Updater!A1"/><Relationship Id="rId3" Type="http://schemas.openxmlformats.org/officeDocument/2006/relationships/hyperlink" Target="#'Territory Lookup'!A1"/><Relationship Id="rId7" Type="http://schemas.openxmlformats.org/officeDocument/2006/relationships/hyperlink" Target="#Invoice!A1"/><Relationship Id="rId2" Type="http://schemas.openxmlformats.org/officeDocument/2006/relationships/hyperlink" Target="#'Truck Lookup'!A1"/><Relationship Id="rId1" Type="http://schemas.openxmlformats.org/officeDocument/2006/relationships/hyperlink" Target="#'Home Page'!A1"/><Relationship Id="rId6" Type="http://schemas.openxmlformats.org/officeDocument/2006/relationships/hyperlink" Target="#Transactions!A1"/><Relationship Id="rId5" Type="http://schemas.openxmlformats.org/officeDocument/2006/relationships/hyperlink" Target="#'Invoice Lookup'!A1"/><Relationship Id="rId4" Type="http://schemas.openxmlformats.org/officeDocument/2006/relationships/hyperlink" Target="#'Customer Lookup'!A1"/><Relationship Id="rId9" Type="http://schemas.openxmlformats.org/officeDocument/2006/relationships/hyperlink" Target="#Report!A1"/></Relationships>
</file>

<file path=xl/drawings/_rels/drawing9.xml.rels><?xml version="1.0" encoding="UTF-8" standalone="yes"?>
<Relationships xmlns="http://schemas.openxmlformats.org/package/2006/relationships"><Relationship Id="rId8" Type="http://schemas.openxmlformats.org/officeDocument/2006/relationships/hyperlink" Target="#Transactions!A1"/><Relationship Id="rId13" Type="http://schemas.openxmlformats.org/officeDocument/2006/relationships/chart" Target="../charts/chart2.xml"/><Relationship Id="rId3" Type="http://schemas.openxmlformats.org/officeDocument/2006/relationships/hyperlink" Target="#'Home Page'!A1"/><Relationship Id="rId7" Type="http://schemas.openxmlformats.org/officeDocument/2006/relationships/hyperlink" Target="#'Invoice Lookup'!A1"/><Relationship Id="rId12"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hyperlink" Target="#'Customer Lookup'!A1"/><Relationship Id="rId11" Type="http://schemas.openxmlformats.org/officeDocument/2006/relationships/hyperlink" Target="#Report!A1"/><Relationship Id="rId5" Type="http://schemas.openxmlformats.org/officeDocument/2006/relationships/hyperlink" Target="#'Territory Lookup'!A1"/><Relationship Id="rId10" Type="http://schemas.openxmlformats.org/officeDocument/2006/relationships/hyperlink" Target="#Updater!A1"/><Relationship Id="rId4" Type="http://schemas.openxmlformats.org/officeDocument/2006/relationships/hyperlink" Target="#'Truck Lookup'!A1"/><Relationship Id="rId9" Type="http://schemas.openxmlformats.org/officeDocument/2006/relationships/hyperlink" Target="#Invoice!A1"/><Relationship Id="rId14"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476250</xdr:colOff>
      <xdr:row>2</xdr:row>
      <xdr:rowOff>28575</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523875</xdr:colOff>
      <xdr:row>0</xdr:row>
      <xdr:rowOff>0</xdr:rowOff>
    </xdr:from>
    <xdr:to>
      <xdr:col>3</xdr:col>
      <xdr:colOff>390525</xdr:colOff>
      <xdr:row>2</xdr:row>
      <xdr:rowOff>28575</xdr:rowOff>
    </xdr:to>
    <xdr:sp macro="" textlink="">
      <xdr:nvSpPr>
        <xdr:cNvPr id="4" name="Arrow: Right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3</xdr:col>
      <xdr:colOff>447675</xdr:colOff>
      <xdr:row>0</xdr:row>
      <xdr:rowOff>0</xdr:rowOff>
    </xdr:from>
    <xdr:to>
      <xdr:col>5</xdr:col>
      <xdr:colOff>314325</xdr:colOff>
      <xdr:row>2</xdr:row>
      <xdr:rowOff>28575</xdr:rowOff>
    </xdr:to>
    <xdr:sp macro="" textlink="">
      <xdr:nvSpPr>
        <xdr:cNvPr id="5" name="Arrow: Right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5</xdr:col>
      <xdr:colOff>371475</xdr:colOff>
      <xdr:row>0</xdr:row>
      <xdr:rowOff>0</xdr:rowOff>
    </xdr:from>
    <xdr:to>
      <xdr:col>7</xdr:col>
      <xdr:colOff>66675</xdr:colOff>
      <xdr:row>2</xdr:row>
      <xdr:rowOff>28575</xdr:rowOff>
    </xdr:to>
    <xdr:sp macro="" textlink="">
      <xdr:nvSpPr>
        <xdr:cNvPr id="6" name="Arrow: Right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7</xdr:col>
      <xdr:colOff>114300</xdr:colOff>
      <xdr:row>0</xdr:row>
      <xdr:rowOff>0</xdr:rowOff>
    </xdr:from>
    <xdr:to>
      <xdr:col>8</xdr:col>
      <xdr:colOff>590550</xdr:colOff>
      <xdr:row>2</xdr:row>
      <xdr:rowOff>28575</xdr:rowOff>
    </xdr:to>
    <xdr:sp macro="" textlink="">
      <xdr:nvSpPr>
        <xdr:cNvPr id="7" name="Arrow: Right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9</xdr:col>
      <xdr:colOff>38100</xdr:colOff>
      <xdr:row>0</xdr:row>
      <xdr:rowOff>0</xdr:rowOff>
    </xdr:from>
    <xdr:to>
      <xdr:col>10</xdr:col>
      <xdr:colOff>400050</xdr:colOff>
      <xdr:row>2</xdr:row>
      <xdr:rowOff>28575</xdr:rowOff>
    </xdr:to>
    <xdr:sp macro="" textlink="">
      <xdr:nvSpPr>
        <xdr:cNvPr id="8" name="Arrow: Right 7">
          <a:hlinkClick xmlns:r="http://schemas.openxmlformats.org/officeDocument/2006/relationships" r:id="rId6"/>
          <a:extLst>
            <a:ext uri="{FF2B5EF4-FFF2-40B4-BE49-F238E27FC236}">
              <a16:creationId xmlns:a16="http://schemas.microsoft.com/office/drawing/2014/main" id="{00000000-0008-0000-0000-000008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10</xdr:col>
      <xdr:colOff>447675</xdr:colOff>
      <xdr:row>0</xdr:row>
      <xdr:rowOff>0</xdr:rowOff>
    </xdr:from>
    <xdr:to>
      <xdr:col>12</xdr:col>
      <xdr:colOff>314325</xdr:colOff>
      <xdr:row>2</xdr:row>
      <xdr:rowOff>28575</xdr:rowOff>
    </xdr:to>
    <xdr:sp macro="" textlink="">
      <xdr:nvSpPr>
        <xdr:cNvPr id="9" name="Arrow: Right 8">
          <a:hlinkClick xmlns:r="http://schemas.openxmlformats.org/officeDocument/2006/relationships" r:id="rId7"/>
          <a:extLst>
            <a:ext uri="{FF2B5EF4-FFF2-40B4-BE49-F238E27FC236}">
              <a16:creationId xmlns:a16="http://schemas.microsoft.com/office/drawing/2014/main" id="{00000000-0008-0000-0000-000009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12</xdr:col>
      <xdr:colOff>381000</xdr:colOff>
      <xdr:row>0</xdr:row>
      <xdr:rowOff>0</xdr:rowOff>
    </xdr:from>
    <xdr:to>
      <xdr:col>13</xdr:col>
      <xdr:colOff>857250</xdr:colOff>
      <xdr:row>2</xdr:row>
      <xdr:rowOff>28575</xdr:rowOff>
    </xdr:to>
    <xdr:sp macro="" textlink="">
      <xdr:nvSpPr>
        <xdr:cNvPr id="10" name="Arrow: Right 9">
          <a:hlinkClick xmlns:r="http://schemas.openxmlformats.org/officeDocument/2006/relationships" r:id="rId8"/>
          <a:extLst>
            <a:ext uri="{FF2B5EF4-FFF2-40B4-BE49-F238E27FC236}">
              <a16:creationId xmlns:a16="http://schemas.microsoft.com/office/drawing/2014/main" id="{00000000-0008-0000-0000-00000A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13</xdr:col>
      <xdr:colOff>923925</xdr:colOff>
      <xdr:row>0</xdr:row>
      <xdr:rowOff>0</xdr:rowOff>
    </xdr:from>
    <xdr:to>
      <xdr:col>15</xdr:col>
      <xdr:colOff>428625</xdr:colOff>
      <xdr:row>2</xdr:row>
      <xdr:rowOff>28575</xdr:rowOff>
    </xdr:to>
    <xdr:sp macro="" textlink="">
      <xdr:nvSpPr>
        <xdr:cNvPr id="11" name="Arrow: Right 10">
          <a:hlinkClick xmlns:r="http://schemas.openxmlformats.org/officeDocument/2006/relationships" r:id="rId9"/>
          <a:extLst>
            <a:ext uri="{FF2B5EF4-FFF2-40B4-BE49-F238E27FC236}">
              <a16:creationId xmlns:a16="http://schemas.microsoft.com/office/drawing/2014/main" id="{00000000-0008-0000-0000-00000B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mc:AlternateContent xmlns:mc="http://schemas.openxmlformats.org/markup-compatibility/2006">
    <mc:Choice xmlns:a14="http://schemas.microsoft.com/office/drawing/2010/main" Requires="a14">
      <xdr:twoCellAnchor>
        <xdr:from>
          <xdr:col>4</xdr:col>
          <xdr:colOff>603253</xdr:colOff>
          <xdr:row>35</xdr:row>
          <xdr:rowOff>196849</xdr:rowOff>
        </xdr:from>
        <xdr:to>
          <xdr:col>8</xdr:col>
          <xdr:colOff>161764</xdr:colOff>
          <xdr:row>37</xdr:row>
          <xdr:rowOff>100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3041653" y="6245224"/>
              <a:ext cx="2168361" cy="222351"/>
              <a:chOff x="3055959" y="6419848"/>
              <a:chExt cx="2169947" cy="216000"/>
            </a:xfrm>
          </xdr:grpSpPr>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055959" y="6419848"/>
                <a:ext cx="792000" cy="21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4433906" y="6419848"/>
                <a:ext cx="792000" cy="2160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561975</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609600</xdr:colOff>
      <xdr:row>0</xdr:row>
      <xdr:rowOff>0</xdr:rowOff>
    </xdr:from>
    <xdr:to>
      <xdr:col>2</xdr:col>
      <xdr:colOff>161925</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2</xdr:col>
      <xdr:colOff>219075</xdr:colOff>
      <xdr:row>0</xdr:row>
      <xdr:rowOff>0</xdr:rowOff>
    </xdr:from>
    <xdr:to>
      <xdr:col>3</xdr:col>
      <xdr:colOff>504825</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3</xdr:col>
      <xdr:colOff>561975</xdr:colOff>
      <xdr:row>0</xdr:row>
      <xdr:rowOff>0</xdr:rowOff>
    </xdr:from>
    <xdr:to>
      <xdr:col>3</xdr:col>
      <xdr:colOff>1647825</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3</xdr:col>
      <xdr:colOff>1695450</xdr:colOff>
      <xdr:row>0</xdr:row>
      <xdr:rowOff>0</xdr:rowOff>
    </xdr:from>
    <xdr:to>
      <xdr:col>4</xdr:col>
      <xdr:colOff>352425</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1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4</xdr:col>
      <xdr:colOff>409575</xdr:colOff>
      <xdr:row>0</xdr:row>
      <xdr:rowOff>0</xdr:rowOff>
    </xdr:from>
    <xdr:to>
      <xdr:col>6</xdr:col>
      <xdr:colOff>95250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6</xdr:col>
      <xdr:colOff>142875</xdr:colOff>
      <xdr:row>0</xdr:row>
      <xdr:rowOff>0</xdr:rowOff>
    </xdr:from>
    <xdr:to>
      <xdr:col>7</xdr:col>
      <xdr:colOff>428625</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7</xdr:col>
      <xdr:colOff>495300</xdr:colOff>
      <xdr:row>0</xdr:row>
      <xdr:rowOff>0</xdr:rowOff>
    </xdr:from>
    <xdr:to>
      <xdr:col>9</xdr:col>
      <xdr:colOff>161925</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1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9</xdr:col>
      <xdr:colOff>228600</xdr:colOff>
      <xdr:row>0</xdr:row>
      <xdr:rowOff>0</xdr:rowOff>
    </xdr:from>
    <xdr:to>
      <xdr:col>10</xdr:col>
      <xdr:colOff>257175</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1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1085850</xdr:colOff>
      <xdr:row>2</xdr:row>
      <xdr:rowOff>66675</xdr:rowOff>
    </xdr:to>
    <xdr:sp macro="" textlink="">
      <xdr:nvSpPr>
        <xdr:cNvPr id="11" name="Arrow: Right 10">
          <a:hlinkClick xmlns:r="http://schemas.openxmlformats.org/officeDocument/2006/relationships" r:id="rId1"/>
          <a:extLst>
            <a:ext uri="{FF2B5EF4-FFF2-40B4-BE49-F238E27FC236}">
              <a16:creationId xmlns:a16="http://schemas.microsoft.com/office/drawing/2014/main" id="{00000000-0008-0000-0200-00000B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0</xdr:col>
      <xdr:colOff>1133475</xdr:colOff>
      <xdr:row>0</xdr:row>
      <xdr:rowOff>0</xdr:rowOff>
    </xdr:from>
    <xdr:to>
      <xdr:col>2</xdr:col>
      <xdr:colOff>371475</xdr:colOff>
      <xdr:row>2</xdr:row>
      <xdr:rowOff>66675</xdr:rowOff>
    </xdr:to>
    <xdr:sp macro="" textlink="">
      <xdr:nvSpPr>
        <xdr:cNvPr id="12" name="Arrow: Right 11">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2</xdr:col>
      <xdr:colOff>428625</xdr:colOff>
      <xdr:row>0</xdr:row>
      <xdr:rowOff>0</xdr:rowOff>
    </xdr:from>
    <xdr:to>
      <xdr:col>4</xdr:col>
      <xdr:colOff>314325</xdr:colOff>
      <xdr:row>2</xdr:row>
      <xdr:rowOff>66675</xdr:rowOff>
    </xdr:to>
    <xdr:sp macro="" textlink="">
      <xdr:nvSpPr>
        <xdr:cNvPr id="13" name="Arrow: Right 12">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4</xdr:col>
      <xdr:colOff>371475</xdr:colOff>
      <xdr:row>0</xdr:row>
      <xdr:rowOff>0</xdr:rowOff>
    </xdr:from>
    <xdr:to>
      <xdr:col>4</xdr:col>
      <xdr:colOff>1457325</xdr:colOff>
      <xdr:row>2</xdr:row>
      <xdr:rowOff>66675</xdr:rowOff>
    </xdr:to>
    <xdr:sp macro="" textlink="">
      <xdr:nvSpPr>
        <xdr:cNvPr id="14" name="Arrow: Right 13">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4</xdr:col>
      <xdr:colOff>1504950</xdr:colOff>
      <xdr:row>0</xdr:row>
      <xdr:rowOff>0</xdr:rowOff>
    </xdr:from>
    <xdr:to>
      <xdr:col>6</xdr:col>
      <xdr:colOff>142875</xdr:colOff>
      <xdr:row>2</xdr:row>
      <xdr:rowOff>66675</xdr:rowOff>
    </xdr:to>
    <xdr:sp macro="" textlink="">
      <xdr:nvSpPr>
        <xdr:cNvPr id="15" name="Arrow: Right 14">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6</xdr:col>
      <xdr:colOff>200025</xdr:colOff>
      <xdr:row>0</xdr:row>
      <xdr:rowOff>0</xdr:rowOff>
    </xdr:from>
    <xdr:to>
      <xdr:col>6</xdr:col>
      <xdr:colOff>1285875</xdr:colOff>
      <xdr:row>2</xdr:row>
      <xdr:rowOff>66675</xdr:rowOff>
    </xdr:to>
    <xdr:sp macro="" textlink="">
      <xdr:nvSpPr>
        <xdr:cNvPr id="16" name="Arrow: Right 15">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6</xdr:col>
      <xdr:colOff>1333500</xdr:colOff>
      <xdr:row>0</xdr:row>
      <xdr:rowOff>0</xdr:rowOff>
    </xdr:from>
    <xdr:to>
      <xdr:col>8</xdr:col>
      <xdr:colOff>257175</xdr:colOff>
      <xdr:row>2</xdr:row>
      <xdr:rowOff>66675</xdr:rowOff>
    </xdr:to>
    <xdr:sp macro="" textlink="">
      <xdr:nvSpPr>
        <xdr:cNvPr id="17" name="Arrow: Right 16">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8</xdr:col>
      <xdr:colOff>323850</xdr:colOff>
      <xdr:row>0</xdr:row>
      <xdr:rowOff>0</xdr:rowOff>
    </xdr:from>
    <xdr:to>
      <xdr:col>9</xdr:col>
      <xdr:colOff>666750</xdr:colOff>
      <xdr:row>2</xdr:row>
      <xdr:rowOff>66675</xdr:rowOff>
    </xdr:to>
    <xdr:sp macro="" textlink="">
      <xdr:nvSpPr>
        <xdr:cNvPr id="18" name="Arrow: Right 17">
          <a:hlinkClick xmlns:r="http://schemas.openxmlformats.org/officeDocument/2006/relationships" r:id="rId8"/>
          <a:extLst>
            <a:ext uri="{FF2B5EF4-FFF2-40B4-BE49-F238E27FC236}">
              <a16:creationId xmlns:a16="http://schemas.microsoft.com/office/drawing/2014/main" id="{00000000-0008-0000-0200-000012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9</xdr:col>
      <xdr:colOff>733425</xdr:colOff>
      <xdr:row>0</xdr:row>
      <xdr:rowOff>0</xdr:rowOff>
    </xdr:from>
    <xdr:to>
      <xdr:col>11</xdr:col>
      <xdr:colOff>466725</xdr:colOff>
      <xdr:row>2</xdr:row>
      <xdr:rowOff>66675</xdr:rowOff>
    </xdr:to>
    <xdr:sp macro="" textlink="">
      <xdr:nvSpPr>
        <xdr:cNvPr id="19" name="Arrow: Right 18">
          <a:hlinkClick xmlns:r="http://schemas.openxmlformats.org/officeDocument/2006/relationships" r:id="rId9"/>
          <a:extLst>
            <a:ext uri="{FF2B5EF4-FFF2-40B4-BE49-F238E27FC236}">
              <a16:creationId xmlns:a16="http://schemas.microsoft.com/office/drawing/2014/main" id="{00000000-0008-0000-0200-000013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561975</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609600</xdr:colOff>
      <xdr:row>0</xdr:row>
      <xdr:rowOff>0</xdr:rowOff>
    </xdr:from>
    <xdr:to>
      <xdr:col>1</xdr:col>
      <xdr:colOff>1695450</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1</xdr:col>
      <xdr:colOff>1752600</xdr:colOff>
      <xdr:row>0</xdr:row>
      <xdr:rowOff>0</xdr:rowOff>
    </xdr:from>
    <xdr:to>
      <xdr:col>2</xdr:col>
      <xdr:colOff>762000</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2</xdr:col>
      <xdr:colOff>819150</xdr:colOff>
      <xdr:row>0</xdr:row>
      <xdr:rowOff>0</xdr:rowOff>
    </xdr:from>
    <xdr:to>
      <xdr:col>2</xdr:col>
      <xdr:colOff>1905000</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4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2</xdr:col>
      <xdr:colOff>1952625</xdr:colOff>
      <xdr:row>0</xdr:row>
      <xdr:rowOff>0</xdr:rowOff>
    </xdr:from>
    <xdr:to>
      <xdr:col>2</xdr:col>
      <xdr:colOff>3038475</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4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2</xdr:col>
      <xdr:colOff>3095625</xdr:colOff>
      <xdr:row>0</xdr:row>
      <xdr:rowOff>0</xdr:rowOff>
    </xdr:from>
    <xdr:to>
      <xdr:col>3</xdr:col>
      <xdr:colOff>57150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4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3</xdr:col>
      <xdr:colOff>104775</xdr:colOff>
      <xdr:row>0</xdr:row>
      <xdr:rowOff>0</xdr:rowOff>
    </xdr:from>
    <xdr:to>
      <xdr:col>4</xdr:col>
      <xdr:colOff>19050</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4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4</xdr:col>
      <xdr:colOff>85725</xdr:colOff>
      <xdr:row>0</xdr:row>
      <xdr:rowOff>0</xdr:rowOff>
    </xdr:from>
    <xdr:to>
      <xdr:col>5</xdr:col>
      <xdr:colOff>561975</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4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6</xdr:col>
      <xdr:colOff>19050</xdr:colOff>
      <xdr:row>0</xdr:row>
      <xdr:rowOff>0</xdr:rowOff>
    </xdr:from>
    <xdr:to>
      <xdr:col>7</xdr:col>
      <xdr:colOff>495300</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4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485775</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533400</xdr:colOff>
      <xdr:row>0</xdr:row>
      <xdr:rowOff>0</xdr:rowOff>
    </xdr:from>
    <xdr:to>
      <xdr:col>1</xdr:col>
      <xdr:colOff>1619250</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1</xdr:col>
      <xdr:colOff>1676400</xdr:colOff>
      <xdr:row>0</xdr:row>
      <xdr:rowOff>0</xdr:rowOff>
    </xdr:from>
    <xdr:to>
      <xdr:col>2</xdr:col>
      <xdr:colOff>685800</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2</xdr:col>
      <xdr:colOff>742950</xdr:colOff>
      <xdr:row>0</xdr:row>
      <xdr:rowOff>0</xdr:rowOff>
    </xdr:from>
    <xdr:to>
      <xdr:col>3</xdr:col>
      <xdr:colOff>904875</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5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4</xdr:col>
      <xdr:colOff>0</xdr:colOff>
      <xdr:row>0</xdr:row>
      <xdr:rowOff>0</xdr:rowOff>
    </xdr:from>
    <xdr:to>
      <xdr:col>5</xdr:col>
      <xdr:colOff>476250</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5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5</xdr:col>
      <xdr:colOff>533400</xdr:colOff>
      <xdr:row>0</xdr:row>
      <xdr:rowOff>0</xdr:rowOff>
    </xdr:from>
    <xdr:to>
      <xdr:col>6</xdr:col>
      <xdr:colOff>114300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5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6</xdr:col>
      <xdr:colOff>161925</xdr:colOff>
      <xdr:row>0</xdr:row>
      <xdr:rowOff>0</xdr:rowOff>
    </xdr:from>
    <xdr:to>
      <xdr:col>7</xdr:col>
      <xdr:colOff>323850</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5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7</xdr:col>
      <xdr:colOff>390525</xdr:colOff>
      <xdr:row>0</xdr:row>
      <xdr:rowOff>0</xdr:rowOff>
    </xdr:from>
    <xdr:to>
      <xdr:col>8</xdr:col>
      <xdr:colOff>962025</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5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8</xdr:col>
      <xdr:colOff>1028700</xdr:colOff>
      <xdr:row>0</xdr:row>
      <xdr:rowOff>0</xdr:rowOff>
    </xdr:from>
    <xdr:to>
      <xdr:col>9</xdr:col>
      <xdr:colOff>800100</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5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171450</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219075</xdr:colOff>
      <xdr:row>0</xdr:row>
      <xdr:rowOff>0</xdr:rowOff>
    </xdr:from>
    <xdr:to>
      <xdr:col>1</xdr:col>
      <xdr:colOff>1304925</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1</xdr:col>
      <xdr:colOff>1362075</xdr:colOff>
      <xdr:row>0</xdr:row>
      <xdr:rowOff>0</xdr:rowOff>
    </xdr:from>
    <xdr:to>
      <xdr:col>2</xdr:col>
      <xdr:colOff>371475</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2</xdr:col>
      <xdr:colOff>428625</xdr:colOff>
      <xdr:row>0</xdr:row>
      <xdr:rowOff>0</xdr:rowOff>
    </xdr:from>
    <xdr:to>
      <xdr:col>3</xdr:col>
      <xdr:colOff>400050</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6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3</xdr:col>
      <xdr:colOff>447675</xdr:colOff>
      <xdr:row>0</xdr:row>
      <xdr:rowOff>0</xdr:rowOff>
    </xdr:from>
    <xdr:to>
      <xdr:col>4</xdr:col>
      <xdr:colOff>419100</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6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4</xdr:col>
      <xdr:colOff>476250</xdr:colOff>
      <xdr:row>0</xdr:row>
      <xdr:rowOff>0</xdr:rowOff>
    </xdr:from>
    <xdr:to>
      <xdr:col>6</xdr:col>
      <xdr:colOff>133350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6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6</xdr:col>
      <xdr:colOff>180975</xdr:colOff>
      <xdr:row>0</xdr:row>
      <xdr:rowOff>0</xdr:rowOff>
    </xdr:from>
    <xdr:to>
      <xdr:col>8</xdr:col>
      <xdr:colOff>9525</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6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8</xdr:col>
      <xdr:colOff>76200</xdr:colOff>
      <xdr:row>0</xdr:row>
      <xdr:rowOff>0</xdr:rowOff>
    </xdr:from>
    <xdr:to>
      <xdr:col>9</xdr:col>
      <xdr:colOff>76200</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6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9</xdr:col>
      <xdr:colOff>142875</xdr:colOff>
      <xdr:row>0</xdr:row>
      <xdr:rowOff>0</xdr:rowOff>
    </xdr:from>
    <xdr:to>
      <xdr:col>10</xdr:col>
      <xdr:colOff>514350</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6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381000</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428625</xdr:colOff>
      <xdr:row>0</xdr:row>
      <xdr:rowOff>0</xdr:rowOff>
    </xdr:from>
    <xdr:to>
      <xdr:col>2</xdr:col>
      <xdr:colOff>657225</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3</xdr:col>
      <xdr:colOff>9525</xdr:colOff>
      <xdr:row>0</xdr:row>
      <xdr:rowOff>0</xdr:rowOff>
    </xdr:from>
    <xdr:to>
      <xdr:col>4</xdr:col>
      <xdr:colOff>390525</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4</xdr:col>
      <xdr:colOff>447675</xdr:colOff>
      <xdr:row>0</xdr:row>
      <xdr:rowOff>0</xdr:rowOff>
    </xdr:from>
    <xdr:to>
      <xdr:col>6</xdr:col>
      <xdr:colOff>123825</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6</xdr:col>
      <xdr:colOff>171450</xdr:colOff>
      <xdr:row>0</xdr:row>
      <xdr:rowOff>0</xdr:rowOff>
    </xdr:from>
    <xdr:to>
      <xdr:col>7</xdr:col>
      <xdr:colOff>466725</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7</xdr:col>
      <xdr:colOff>523875</xdr:colOff>
      <xdr:row>0</xdr:row>
      <xdr:rowOff>0</xdr:rowOff>
    </xdr:from>
    <xdr:to>
      <xdr:col>8</xdr:col>
      <xdr:colOff>590550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8</xdr:col>
      <xdr:colOff>638175</xdr:colOff>
      <xdr:row>0</xdr:row>
      <xdr:rowOff>0</xdr:rowOff>
    </xdr:from>
    <xdr:to>
      <xdr:col>10</xdr:col>
      <xdr:colOff>314325</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10</xdr:col>
      <xdr:colOff>381000</xdr:colOff>
      <xdr:row>0</xdr:row>
      <xdr:rowOff>0</xdr:rowOff>
    </xdr:from>
    <xdr:to>
      <xdr:col>11</xdr:col>
      <xdr:colOff>581025</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7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11</xdr:col>
      <xdr:colOff>647700</xdr:colOff>
      <xdr:row>0</xdr:row>
      <xdr:rowOff>0</xdr:rowOff>
    </xdr:from>
    <xdr:to>
      <xdr:col>13</xdr:col>
      <xdr:colOff>57150</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7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mc:AlternateContent xmlns:mc="http://schemas.openxmlformats.org/markup-compatibility/2006">
    <mc:Choice xmlns:a14="http://schemas.microsoft.com/office/drawing/2010/main" Requires="a14">
      <xdr:twoCellAnchor editAs="absolute">
        <xdr:from>
          <xdr:col>8</xdr:col>
          <xdr:colOff>209550</xdr:colOff>
          <xdr:row>15</xdr:row>
          <xdr:rowOff>171450</xdr:rowOff>
        </xdr:from>
        <xdr:to>
          <xdr:col>9</xdr:col>
          <xdr:colOff>228600</xdr:colOff>
          <xdr:row>17</xdr:row>
          <xdr:rowOff>28575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209550</xdr:colOff>
          <xdr:row>23</xdr:row>
          <xdr:rowOff>28575</xdr:rowOff>
        </xdr:from>
        <xdr:to>
          <xdr:col>9</xdr:col>
          <xdr:colOff>228600</xdr:colOff>
          <xdr:row>24</xdr:row>
          <xdr:rowOff>19050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257175</xdr:colOff>
          <xdr:row>28</xdr:row>
          <xdr:rowOff>123825</xdr:rowOff>
        </xdr:from>
        <xdr:to>
          <xdr:col>9</xdr:col>
          <xdr:colOff>276225</xdr:colOff>
          <xdr:row>30</xdr:row>
          <xdr:rowOff>171450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700-00000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47625</xdr:colOff>
      <xdr:row>2</xdr:row>
      <xdr:rowOff>66675</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3</xdr:col>
      <xdr:colOff>95250</xdr:colOff>
      <xdr:row>0</xdr:row>
      <xdr:rowOff>0</xdr:rowOff>
    </xdr:from>
    <xdr:to>
      <xdr:col>5</xdr:col>
      <xdr:colOff>114300</xdr:colOff>
      <xdr:row>2</xdr:row>
      <xdr:rowOff>66675</xdr:rowOff>
    </xdr:to>
    <xdr:sp macro="" textlink="">
      <xdr:nvSpPr>
        <xdr:cNvPr id="3" name="Arrow: Right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5</xdr:col>
      <xdr:colOff>171450</xdr:colOff>
      <xdr:row>0</xdr:row>
      <xdr:rowOff>0</xdr:rowOff>
    </xdr:from>
    <xdr:to>
      <xdr:col>6</xdr:col>
      <xdr:colOff>171450</xdr:colOff>
      <xdr:row>2</xdr:row>
      <xdr:rowOff>66675</xdr:rowOff>
    </xdr:to>
    <xdr:sp macro="" textlink="">
      <xdr:nvSpPr>
        <xdr:cNvPr id="4" name="Arrow: Right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6</xdr:col>
      <xdr:colOff>228600</xdr:colOff>
      <xdr:row>0</xdr:row>
      <xdr:rowOff>0</xdr:rowOff>
    </xdr:from>
    <xdr:to>
      <xdr:col>9</xdr:col>
      <xdr:colOff>419100</xdr:colOff>
      <xdr:row>2</xdr:row>
      <xdr:rowOff>66675</xdr:rowOff>
    </xdr:to>
    <xdr:sp macro="" textlink="">
      <xdr:nvSpPr>
        <xdr:cNvPr id="5" name="Arrow: Right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9</xdr:col>
      <xdr:colOff>466725</xdr:colOff>
      <xdr:row>0</xdr:row>
      <xdr:rowOff>0</xdr:rowOff>
    </xdr:from>
    <xdr:to>
      <xdr:col>11</xdr:col>
      <xdr:colOff>485775</xdr:colOff>
      <xdr:row>2</xdr:row>
      <xdr:rowOff>66675</xdr:rowOff>
    </xdr:to>
    <xdr:sp macro="" textlink="">
      <xdr:nvSpPr>
        <xdr:cNvPr id="6" name="Arrow: Right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12</xdr:col>
      <xdr:colOff>9525</xdr:colOff>
      <xdr:row>0</xdr:row>
      <xdr:rowOff>0</xdr:rowOff>
    </xdr:from>
    <xdr:to>
      <xdr:col>13</xdr:col>
      <xdr:colOff>19050</xdr:colOff>
      <xdr:row>2</xdr:row>
      <xdr:rowOff>66675</xdr:rowOff>
    </xdr:to>
    <xdr:sp macro="" textlink="">
      <xdr:nvSpPr>
        <xdr:cNvPr id="7" name="Arrow: Right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13</xdr:col>
      <xdr:colOff>66675</xdr:colOff>
      <xdr:row>0</xdr:row>
      <xdr:rowOff>0</xdr:rowOff>
    </xdr:from>
    <xdr:to>
      <xdr:col>16</xdr:col>
      <xdr:colOff>276225</xdr:colOff>
      <xdr:row>2</xdr:row>
      <xdr:rowOff>66675</xdr:rowOff>
    </xdr:to>
    <xdr:sp macro="" textlink="">
      <xdr:nvSpPr>
        <xdr:cNvPr id="8" name="Arrow: Right 7">
          <a:hlinkClick xmlns:r="http://schemas.openxmlformats.org/officeDocument/2006/relationships" r:id="rId7"/>
          <a:extLst>
            <a:ext uri="{FF2B5EF4-FFF2-40B4-BE49-F238E27FC236}">
              <a16:creationId xmlns:a16="http://schemas.microsoft.com/office/drawing/2014/main" id="{00000000-0008-0000-08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16</xdr:col>
      <xdr:colOff>342900</xdr:colOff>
      <xdr:row>0</xdr:row>
      <xdr:rowOff>0</xdr:rowOff>
    </xdr:from>
    <xdr:to>
      <xdr:col>18</xdr:col>
      <xdr:colOff>361950</xdr:colOff>
      <xdr:row>2</xdr:row>
      <xdr:rowOff>66675</xdr:rowOff>
    </xdr:to>
    <xdr:sp macro="" textlink="">
      <xdr:nvSpPr>
        <xdr:cNvPr id="9" name="Arrow: Right 8">
          <a:hlinkClick xmlns:r="http://schemas.openxmlformats.org/officeDocument/2006/relationships" r:id="rId8"/>
          <a:extLst>
            <a:ext uri="{FF2B5EF4-FFF2-40B4-BE49-F238E27FC236}">
              <a16:creationId xmlns:a16="http://schemas.microsoft.com/office/drawing/2014/main" id="{00000000-0008-0000-08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18</xdr:col>
      <xdr:colOff>428625</xdr:colOff>
      <xdr:row>0</xdr:row>
      <xdr:rowOff>0</xdr:rowOff>
    </xdr:from>
    <xdr:to>
      <xdr:col>19</xdr:col>
      <xdr:colOff>981075</xdr:colOff>
      <xdr:row>2</xdr:row>
      <xdr:rowOff>66675</xdr:rowOff>
    </xdr:to>
    <xdr:sp macro="" textlink="">
      <xdr:nvSpPr>
        <xdr:cNvPr id="10" name="Arrow: Right 9">
          <a:hlinkClick xmlns:r="http://schemas.openxmlformats.org/officeDocument/2006/relationships" r:id="rId9"/>
          <a:extLst>
            <a:ext uri="{FF2B5EF4-FFF2-40B4-BE49-F238E27FC236}">
              <a16:creationId xmlns:a16="http://schemas.microsoft.com/office/drawing/2014/main" id="{00000000-0008-0000-08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mc:AlternateContent xmlns:mc="http://schemas.openxmlformats.org/markup-compatibility/2006">
    <mc:Choice xmlns:a14="http://schemas.microsoft.com/office/drawing/2010/main" Requires="a14">
      <xdr:twoCellAnchor>
        <xdr:from>
          <xdr:col>3</xdr:col>
          <xdr:colOff>419100</xdr:colOff>
          <xdr:row>8</xdr:row>
          <xdr:rowOff>161925</xdr:rowOff>
        </xdr:from>
        <xdr:to>
          <xdr:col>5</xdr:col>
          <xdr:colOff>104775</xdr:colOff>
          <xdr:row>10</xdr:row>
          <xdr:rowOff>66675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419100</xdr:colOff>
          <xdr:row>16</xdr:row>
          <xdr:rowOff>133350</xdr:rowOff>
        </xdr:from>
        <xdr:to>
          <xdr:col>12</xdr:col>
          <xdr:colOff>104775</xdr:colOff>
          <xdr:row>18</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438150</xdr:colOff>
          <xdr:row>12</xdr:row>
          <xdr:rowOff>133350</xdr:rowOff>
        </xdr:from>
        <xdr:to>
          <xdr:col>19</xdr:col>
          <xdr:colOff>123825</xdr:colOff>
          <xdr:row>14</xdr:row>
          <xdr:rowOff>38100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428625</xdr:colOff>
          <xdr:row>13</xdr:row>
          <xdr:rowOff>95250</xdr:rowOff>
        </xdr:from>
        <xdr:to>
          <xdr:col>26</xdr:col>
          <xdr:colOff>114300</xdr:colOff>
          <xdr:row>14</xdr:row>
          <xdr:rowOff>190500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8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3</xdr:row>
      <xdr:rowOff>190499</xdr:rowOff>
    </xdr:from>
    <xdr:to>
      <xdr:col>29</xdr:col>
      <xdr:colOff>219074</xdr:colOff>
      <xdr:row>38</xdr:row>
      <xdr:rowOff>180975</xdr:rowOff>
    </xdr:to>
    <xdr:pic>
      <xdr:nvPicPr>
        <xdr:cNvPr id="12" name="Picture 11" descr="Gray cityscape view">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1" cstate="print">
          <a:alphaModFix/>
          <a:extLst>
            <a:ext uri="{BEBA8EAE-BF5A-486C-A8C5-ECC9F3942E4B}">
              <a14:imgProps xmlns:a14="http://schemas.microsoft.com/office/drawing/2010/main">
                <a14:imgLayer r:embed="rId2">
                  <a14:imgEffect>
                    <a14:sharpenSoften amount="-34000"/>
                  </a14:imgEffect>
                  <a14:imgEffect>
                    <a14:brightnessContrast bright="-30000"/>
                  </a14:imgEffect>
                </a14:imgLayer>
              </a14:imgProps>
            </a:ext>
            <a:ext uri="{28A0092B-C50C-407E-A947-70E740481C1C}">
              <a14:useLocalDpi xmlns:a14="http://schemas.microsoft.com/office/drawing/2010/main" val="0"/>
            </a:ext>
          </a:extLst>
        </a:blip>
        <a:stretch>
          <a:fillRect/>
        </a:stretch>
      </xdr:blipFill>
      <xdr:spPr>
        <a:xfrm>
          <a:off x="0" y="761999"/>
          <a:ext cx="17897474" cy="6657976"/>
        </a:xfrm>
        <a:prstGeom prst="rect">
          <a:avLst/>
        </a:prstGeom>
        <a:noFill/>
      </xdr:spPr>
    </xdr:pic>
    <xdr:clientData/>
  </xdr:twoCellAnchor>
  <xdr:twoCellAnchor editAs="absolute">
    <xdr:from>
      <xdr:col>0</xdr:col>
      <xdr:colOff>0</xdr:colOff>
      <xdr:row>0</xdr:row>
      <xdr:rowOff>0</xdr:rowOff>
    </xdr:from>
    <xdr:to>
      <xdr:col>1</xdr:col>
      <xdr:colOff>476250</xdr:colOff>
      <xdr:row>2</xdr:row>
      <xdr:rowOff>66675</xdr:rowOff>
    </xdr:to>
    <xdr:sp macro="" textlink="">
      <xdr:nvSpPr>
        <xdr:cNvPr id="2" name="Arrow: Right 1">
          <a:hlinkClick xmlns:r="http://schemas.openxmlformats.org/officeDocument/2006/relationships" r:id="rId3"/>
          <a:extLst>
            <a:ext uri="{FF2B5EF4-FFF2-40B4-BE49-F238E27FC236}">
              <a16:creationId xmlns:a16="http://schemas.microsoft.com/office/drawing/2014/main" id="{00000000-0008-0000-0900-000002000000}"/>
            </a:ext>
          </a:extLst>
        </xdr:cNvPr>
        <xdr:cNvSpPr/>
      </xdr:nvSpPr>
      <xdr:spPr>
        <a:xfrm>
          <a:off x="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Home</a:t>
          </a:r>
        </a:p>
      </xdr:txBody>
    </xdr:sp>
    <xdr:clientData/>
  </xdr:twoCellAnchor>
  <xdr:twoCellAnchor editAs="absolute">
    <xdr:from>
      <xdr:col>1</xdr:col>
      <xdr:colOff>523875</xdr:colOff>
      <xdr:row>0</xdr:row>
      <xdr:rowOff>0</xdr:rowOff>
    </xdr:from>
    <xdr:to>
      <xdr:col>3</xdr:col>
      <xdr:colOff>390525</xdr:colOff>
      <xdr:row>2</xdr:row>
      <xdr:rowOff>66675</xdr:rowOff>
    </xdr:to>
    <xdr:sp macro="" textlink="">
      <xdr:nvSpPr>
        <xdr:cNvPr id="3" name="Arrow: Right 2">
          <a:hlinkClick xmlns:r="http://schemas.openxmlformats.org/officeDocument/2006/relationships" r:id="rId4"/>
          <a:extLst>
            <a:ext uri="{FF2B5EF4-FFF2-40B4-BE49-F238E27FC236}">
              <a16:creationId xmlns:a16="http://schemas.microsoft.com/office/drawing/2014/main" id="{00000000-0008-0000-0900-000003000000}"/>
            </a:ext>
          </a:extLst>
        </xdr:cNvPr>
        <xdr:cNvSpPr/>
      </xdr:nvSpPr>
      <xdr:spPr>
        <a:xfrm>
          <a:off x="1133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Truck</a:t>
          </a:r>
        </a:p>
      </xdr:txBody>
    </xdr:sp>
    <xdr:clientData/>
  </xdr:twoCellAnchor>
  <xdr:twoCellAnchor editAs="absolute">
    <xdr:from>
      <xdr:col>3</xdr:col>
      <xdr:colOff>447675</xdr:colOff>
      <xdr:row>0</xdr:row>
      <xdr:rowOff>0</xdr:rowOff>
    </xdr:from>
    <xdr:to>
      <xdr:col>5</xdr:col>
      <xdr:colOff>314325</xdr:colOff>
      <xdr:row>2</xdr:row>
      <xdr:rowOff>66675</xdr:rowOff>
    </xdr:to>
    <xdr:sp macro="" textlink="">
      <xdr:nvSpPr>
        <xdr:cNvPr id="4" name="Arrow: Right 3">
          <a:hlinkClick xmlns:r="http://schemas.openxmlformats.org/officeDocument/2006/relationships" r:id="rId5"/>
          <a:extLst>
            <a:ext uri="{FF2B5EF4-FFF2-40B4-BE49-F238E27FC236}">
              <a16:creationId xmlns:a16="http://schemas.microsoft.com/office/drawing/2014/main" id="{00000000-0008-0000-0900-000004000000}"/>
            </a:ext>
          </a:extLst>
        </xdr:cNvPr>
        <xdr:cNvSpPr/>
      </xdr:nvSpPr>
      <xdr:spPr>
        <a:xfrm>
          <a:off x="2276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Territory</a:t>
          </a:r>
        </a:p>
      </xdr:txBody>
    </xdr:sp>
    <xdr:clientData/>
  </xdr:twoCellAnchor>
  <xdr:twoCellAnchor editAs="absolute">
    <xdr:from>
      <xdr:col>5</xdr:col>
      <xdr:colOff>371475</xdr:colOff>
      <xdr:row>0</xdr:row>
      <xdr:rowOff>0</xdr:rowOff>
    </xdr:from>
    <xdr:to>
      <xdr:col>7</xdr:col>
      <xdr:colOff>238125</xdr:colOff>
      <xdr:row>2</xdr:row>
      <xdr:rowOff>66675</xdr:rowOff>
    </xdr:to>
    <xdr:sp macro="" textlink="">
      <xdr:nvSpPr>
        <xdr:cNvPr id="5" name="Arrow: Right 4">
          <a:hlinkClick xmlns:r="http://schemas.openxmlformats.org/officeDocument/2006/relationships" r:id="rId6"/>
          <a:extLst>
            <a:ext uri="{FF2B5EF4-FFF2-40B4-BE49-F238E27FC236}">
              <a16:creationId xmlns:a16="http://schemas.microsoft.com/office/drawing/2014/main" id="{00000000-0008-0000-0900-000005000000}"/>
            </a:ext>
          </a:extLst>
        </xdr:cNvPr>
        <xdr:cNvSpPr/>
      </xdr:nvSpPr>
      <xdr:spPr>
        <a:xfrm>
          <a:off x="3419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Customer</a:t>
          </a:r>
        </a:p>
      </xdr:txBody>
    </xdr:sp>
    <xdr:clientData/>
  </xdr:twoCellAnchor>
  <xdr:twoCellAnchor editAs="absolute">
    <xdr:from>
      <xdr:col>7</xdr:col>
      <xdr:colOff>285750</xdr:colOff>
      <xdr:row>0</xdr:row>
      <xdr:rowOff>0</xdr:rowOff>
    </xdr:from>
    <xdr:to>
      <xdr:col>9</xdr:col>
      <xdr:colOff>152400</xdr:colOff>
      <xdr:row>2</xdr:row>
      <xdr:rowOff>66675</xdr:rowOff>
    </xdr:to>
    <xdr:sp macro="" textlink="">
      <xdr:nvSpPr>
        <xdr:cNvPr id="6" name="Arrow: Right 5">
          <a:hlinkClick xmlns:r="http://schemas.openxmlformats.org/officeDocument/2006/relationships" r:id="rId7"/>
          <a:extLst>
            <a:ext uri="{FF2B5EF4-FFF2-40B4-BE49-F238E27FC236}">
              <a16:creationId xmlns:a16="http://schemas.microsoft.com/office/drawing/2014/main" id="{00000000-0008-0000-0900-000006000000}"/>
            </a:ext>
          </a:extLst>
        </xdr:cNvPr>
        <xdr:cNvSpPr/>
      </xdr:nvSpPr>
      <xdr:spPr>
        <a:xfrm>
          <a:off x="4552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9</xdr:col>
      <xdr:colOff>209550</xdr:colOff>
      <xdr:row>0</xdr:row>
      <xdr:rowOff>0</xdr:rowOff>
    </xdr:from>
    <xdr:to>
      <xdr:col>11</xdr:col>
      <xdr:colOff>76200</xdr:colOff>
      <xdr:row>2</xdr:row>
      <xdr:rowOff>66675</xdr:rowOff>
    </xdr:to>
    <xdr:sp macro="" textlink="">
      <xdr:nvSpPr>
        <xdr:cNvPr id="7" name="Arrow: Right 6">
          <a:hlinkClick xmlns:r="http://schemas.openxmlformats.org/officeDocument/2006/relationships" r:id="rId8"/>
          <a:extLst>
            <a:ext uri="{FF2B5EF4-FFF2-40B4-BE49-F238E27FC236}">
              <a16:creationId xmlns:a16="http://schemas.microsoft.com/office/drawing/2014/main" id="{00000000-0008-0000-0900-000007000000}"/>
            </a:ext>
          </a:extLst>
        </xdr:cNvPr>
        <xdr:cNvSpPr/>
      </xdr:nvSpPr>
      <xdr:spPr>
        <a:xfrm>
          <a:off x="5695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Transaction</a:t>
          </a:r>
        </a:p>
      </xdr:txBody>
    </xdr:sp>
    <xdr:clientData/>
  </xdr:twoCellAnchor>
  <xdr:twoCellAnchor editAs="absolute">
    <xdr:from>
      <xdr:col>11</xdr:col>
      <xdr:colOff>123825</xdr:colOff>
      <xdr:row>0</xdr:row>
      <xdr:rowOff>0</xdr:rowOff>
    </xdr:from>
    <xdr:to>
      <xdr:col>12</xdr:col>
      <xdr:colOff>600075</xdr:colOff>
      <xdr:row>2</xdr:row>
      <xdr:rowOff>66675</xdr:rowOff>
    </xdr:to>
    <xdr:sp macro="" textlink="">
      <xdr:nvSpPr>
        <xdr:cNvPr id="8" name="Arrow: Right 7">
          <a:hlinkClick xmlns:r="http://schemas.openxmlformats.org/officeDocument/2006/relationships" r:id="rId9"/>
          <a:extLst>
            <a:ext uri="{FF2B5EF4-FFF2-40B4-BE49-F238E27FC236}">
              <a16:creationId xmlns:a16="http://schemas.microsoft.com/office/drawing/2014/main" id="{00000000-0008-0000-0900-000008000000}"/>
            </a:ext>
          </a:extLst>
        </xdr:cNvPr>
        <xdr:cNvSpPr/>
      </xdr:nvSpPr>
      <xdr:spPr>
        <a:xfrm>
          <a:off x="682942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Invoice</a:t>
          </a:r>
        </a:p>
      </xdr:txBody>
    </xdr:sp>
    <xdr:clientData/>
  </xdr:twoCellAnchor>
  <xdr:twoCellAnchor editAs="absolute">
    <xdr:from>
      <xdr:col>13</xdr:col>
      <xdr:colOff>57150</xdr:colOff>
      <xdr:row>0</xdr:row>
      <xdr:rowOff>0</xdr:rowOff>
    </xdr:from>
    <xdr:to>
      <xdr:col>14</xdr:col>
      <xdr:colOff>533400</xdr:colOff>
      <xdr:row>2</xdr:row>
      <xdr:rowOff>66675</xdr:rowOff>
    </xdr:to>
    <xdr:sp macro="" textlink="">
      <xdr:nvSpPr>
        <xdr:cNvPr id="9" name="Arrow: Right 8">
          <a:hlinkClick xmlns:r="http://schemas.openxmlformats.org/officeDocument/2006/relationships" r:id="rId10"/>
          <a:extLst>
            <a:ext uri="{FF2B5EF4-FFF2-40B4-BE49-F238E27FC236}">
              <a16:creationId xmlns:a16="http://schemas.microsoft.com/office/drawing/2014/main" id="{00000000-0008-0000-0900-000009000000}"/>
            </a:ext>
          </a:extLst>
        </xdr:cNvPr>
        <xdr:cNvSpPr/>
      </xdr:nvSpPr>
      <xdr:spPr>
        <a:xfrm>
          <a:off x="7981950"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Updator</a:t>
          </a:r>
        </a:p>
      </xdr:txBody>
    </xdr:sp>
    <xdr:clientData/>
  </xdr:twoCellAnchor>
  <xdr:twoCellAnchor editAs="absolute">
    <xdr:from>
      <xdr:col>14</xdr:col>
      <xdr:colOff>600075</xdr:colOff>
      <xdr:row>0</xdr:row>
      <xdr:rowOff>0</xdr:rowOff>
    </xdr:from>
    <xdr:to>
      <xdr:col>16</xdr:col>
      <xdr:colOff>466725</xdr:colOff>
      <xdr:row>2</xdr:row>
      <xdr:rowOff>66675</xdr:rowOff>
    </xdr:to>
    <xdr:sp macro="" textlink="">
      <xdr:nvSpPr>
        <xdr:cNvPr id="10" name="Arrow: Right 9">
          <a:hlinkClick xmlns:r="http://schemas.openxmlformats.org/officeDocument/2006/relationships" r:id="rId11"/>
          <a:extLst>
            <a:ext uri="{FF2B5EF4-FFF2-40B4-BE49-F238E27FC236}">
              <a16:creationId xmlns:a16="http://schemas.microsoft.com/office/drawing/2014/main" id="{00000000-0008-0000-0900-00000A000000}"/>
            </a:ext>
          </a:extLst>
        </xdr:cNvPr>
        <xdr:cNvSpPr/>
      </xdr:nvSpPr>
      <xdr:spPr>
        <a:xfrm>
          <a:off x="9134475" y="0"/>
          <a:ext cx="1085850" cy="447675"/>
        </a:xfrm>
        <a:prstGeom prst="rightArrow">
          <a:avLst/>
        </a:prstGeom>
        <a:ln cmpd="sng">
          <a:extLst>
            <a:ext uri="{C807C97D-BFC1-408E-A445-0C87EB9F89A2}">
              <ask:lineSketchStyleProps xmlns:ask="http://schemas.microsoft.com/office/drawing/2018/sketchyshapes" sd="1219033472">
                <a:custGeom>
                  <a:avLst/>
                  <a:gdLst>
                    <a:gd name="connsiteX0" fmla="*/ 0 w 1085850"/>
                    <a:gd name="connsiteY0" fmla="*/ 111919 h 447675"/>
                    <a:gd name="connsiteX1" fmla="*/ 862013 w 1085850"/>
                    <a:gd name="connsiteY1" fmla="*/ 111919 h 447675"/>
                    <a:gd name="connsiteX2" fmla="*/ 862013 w 1085850"/>
                    <a:gd name="connsiteY2" fmla="*/ 0 h 447675"/>
                    <a:gd name="connsiteX3" fmla="*/ 1085850 w 1085850"/>
                    <a:gd name="connsiteY3" fmla="*/ 223838 h 447675"/>
                    <a:gd name="connsiteX4" fmla="*/ 862013 w 1085850"/>
                    <a:gd name="connsiteY4" fmla="*/ 447675 h 447675"/>
                    <a:gd name="connsiteX5" fmla="*/ 862013 w 1085850"/>
                    <a:gd name="connsiteY5" fmla="*/ 335756 h 447675"/>
                    <a:gd name="connsiteX6" fmla="*/ 0 w 1085850"/>
                    <a:gd name="connsiteY6" fmla="*/ 335756 h 447675"/>
                    <a:gd name="connsiteX7" fmla="*/ 0 w 1085850"/>
                    <a:gd name="connsiteY7" fmla="*/ 111919 h 447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085850" h="447675" fill="none" extrusionOk="0">
                      <a:moveTo>
                        <a:pt x="0" y="111919"/>
                      </a:moveTo>
                      <a:cubicBezTo>
                        <a:pt x="352015" y="96129"/>
                        <a:pt x="703039" y="119868"/>
                        <a:pt x="862013" y="111919"/>
                      </a:cubicBezTo>
                      <a:cubicBezTo>
                        <a:pt x="860002" y="65649"/>
                        <a:pt x="869471" y="43147"/>
                        <a:pt x="862013" y="0"/>
                      </a:cubicBezTo>
                      <a:cubicBezTo>
                        <a:pt x="899024" y="49772"/>
                        <a:pt x="1006093" y="111432"/>
                        <a:pt x="1085850" y="223838"/>
                      </a:cubicBezTo>
                      <a:cubicBezTo>
                        <a:pt x="1072787" y="256646"/>
                        <a:pt x="944976" y="336387"/>
                        <a:pt x="862013" y="447675"/>
                      </a:cubicBezTo>
                      <a:cubicBezTo>
                        <a:pt x="871400" y="410937"/>
                        <a:pt x="871019" y="386769"/>
                        <a:pt x="862013" y="335756"/>
                      </a:cubicBezTo>
                      <a:cubicBezTo>
                        <a:pt x="587835" y="327896"/>
                        <a:pt x="237821" y="397437"/>
                        <a:pt x="0" y="335756"/>
                      </a:cubicBezTo>
                      <a:cubicBezTo>
                        <a:pt x="15683" y="304616"/>
                        <a:pt x="10552" y="195499"/>
                        <a:pt x="0" y="111919"/>
                      </a:cubicBezTo>
                      <a:close/>
                    </a:path>
                    <a:path w="1085850" h="447675" stroke="0" extrusionOk="0">
                      <a:moveTo>
                        <a:pt x="0" y="111919"/>
                      </a:moveTo>
                      <a:cubicBezTo>
                        <a:pt x="271346" y="122607"/>
                        <a:pt x="771208" y="37144"/>
                        <a:pt x="862013" y="111919"/>
                      </a:cubicBezTo>
                      <a:cubicBezTo>
                        <a:pt x="854741" y="92722"/>
                        <a:pt x="859573" y="13011"/>
                        <a:pt x="862013" y="0"/>
                      </a:cubicBezTo>
                      <a:cubicBezTo>
                        <a:pt x="902501" y="17260"/>
                        <a:pt x="1024307" y="176928"/>
                        <a:pt x="1085850" y="223838"/>
                      </a:cubicBezTo>
                      <a:cubicBezTo>
                        <a:pt x="1031520" y="269487"/>
                        <a:pt x="957851" y="366347"/>
                        <a:pt x="862013" y="447675"/>
                      </a:cubicBezTo>
                      <a:cubicBezTo>
                        <a:pt x="856470" y="431073"/>
                        <a:pt x="854551" y="368672"/>
                        <a:pt x="862013" y="335756"/>
                      </a:cubicBezTo>
                      <a:cubicBezTo>
                        <a:pt x="595151" y="343662"/>
                        <a:pt x="144763" y="260962"/>
                        <a:pt x="0" y="335756"/>
                      </a:cubicBezTo>
                      <a:cubicBezTo>
                        <a:pt x="-10775" y="283088"/>
                        <a:pt x="-4940" y="188739"/>
                        <a:pt x="0" y="111919"/>
                      </a:cubicBezTo>
                      <a:close/>
                    </a:path>
                  </a:pathLst>
                </a:custGeom>
                <ask:type>
                  <ask:lineSketchNone/>
                </ask:type>
              </ask:lineSketchStyleProps>
            </a:ext>
          </a:extLst>
        </a:ln>
        <a:effectLst>
          <a:reflection blurRad="6350" stA="50000" endA="300" endPos="55000" dir="5400000" sy="-100000" algn="bl" rotWithShape="0"/>
        </a:effectLst>
        <a:scene3d>
          <a:camera prst="orthographicFront"/>
          <a:lightRig rig="chilly" dir="t"/>
        </a:scene3d>
        <a:sp3d extrusionH="171450" prstMaterial="metal">
          <a:bevelT w="38100" h="69850" prst="angle"/>
          <a:extrusionClr>
            <a:schemeClr val="tx1"/>
          </a:extrusionClr>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bIns="54000" rtlCol="0" anchor="ctr" anchorCtr="1"/>
        <a:lstStyle/>
        <a:p>
          <a:pPr algn="l"/>
          <a:r>
            <a:rPr lang="en-US" sz="1200" b="1"/>
            <a:t>Report</a:t>
          </a:r>
        </a:p>
      </xdr:txBody>
    </xdr:sp>
    <xdr:clientData/>
  </xdr:twoCellAnchor>
  <xdr:twoCellAnchor>
    <xdr:from>
      <xdr:col>0</xdr:col>
      <xdr:colOff>114301</xdr:colOff>
      <xdr:row>15</xdr:row>
      <xdr:rowOff>47624</xdr:rowOff>
    </xdr:from>
    <xdr:to>
      <xdr:col>9</xdr:col>
      <xdr:colOff>276225</xdr:colOff>
      <xdr:row>35</xdr:row>
      <xdr:rowOff>152399</xdr:rowOff>
    </xdr:to>
    <xdr:sp macro=""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14301" y="2905124"/>
          <a:ext cx="5648324" cy="3914775"/>
        </a:xfrm>
        <a:prstGeom prst="roundRect">
          <a:avLst/>
        </a:prstGeom>
        <a:solidFill>
          <a:srgbClr val="1621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371476</xdr:colOff>
      <xdr:row>19</xdr:row>
      <xdr:rowOff>57150</xdr:rowOff>
    </xdr:from>
    <xdr:to>
      <xdr:col>27</xdr:col>
      <xdr:colOff>571500</xdr:colOff>
      <xdr:row>35</xdr:row>
      <xdr:rowOff>9524</xdr:rowOff>
    </xdr:to>
    <xdr:sp macro="" textlink="">
      <xdr:nvSpPr>
        <xdr:cNvPr id="13" name="Rectangle: Rounded Corners 12">
          <a:extLst>
            <a:ext uri="{FF2B5EF4-FFF2-40B4-BE49-F238E27FC236}">
              <a16:creationId xmlns:a16="http://schemas.microsoft.com/office/drawing/2014/main" id="{00000000-0008-0000-0900-00000D000000}"/>
            </a:ext>
          </a:extLst>
        </xdr:cNvPr>
        <xdr:cNvSpPr/>
      </xdr:nvSpPr>
      <xdr:spPr>
        <a:xfrm>
          <a:off x="6467476" y="3676650"/>
          <a:ext cx="10563224" cy="3000374"/>
        </a:xfrm>
        <a:prstGeom prst="roundRect">
          <a:avLst/>
        </a:prstGeom>
        <a:solidFill>
          <a:srgbClr val="1621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257175</xdr:colOff>
      <xdr:row>4</xdr:row>
      <xdr:rowOff>38100</xdr:rowOff>
    </xdr:from>
    <xdr:to>
      <xdr:col>27</xdr:col>
      <xdr:colOff>247650</xdr:colOff>
      <xdr:row>18</xdr:row>
      <xdr:rowOff>114300</xdr:rowOff>
    </xdr:to>
    <xdr:sp macro="" textlink="">
      <xdr:nvSpPr>
        <xdr:cNvPr id="14" name="Rectangle: Rounded Corners 13">
          <a:extLst>
            <a:ext uri="{FF2B5EF4-FFF2-40B4-BE49-F238E27FC236}">
              <a16:creationId xmlns:a16="http://schemas.microsoft.com/office/drawing/2014/main" id="{00000000-0008-0000-0900-00000E000000}"/>
            </a:ext>
          </a:extLst>
        </xdr:cNvPr>
        <xdr:cNvSpPr/>
      </xdr:nvSpPr>
      <xdr:spPr>
        <a:xfrm>
          <a:off x="12449175" y="800100"/>
          <a:ext cx="4257675" cy="2743200"/>
        </a:xfrm>
        <a:prstGeom prst="roundRect">
          <a:avLst/>
        </a:prstGeom>
        <a:solidFill>
          <a:srgbClr val="1621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323850</xdr:colOff>
      <xdr:row>19</xdr:row>
      <xdr:rowOff>142874</xdr:rowOff>
    </xdr:from>
    <xdr:to>
      <xdr:col>27</xdr:col>
      <xdr:colOff>361950</xdr:colOff>
      <xdr:row>34</xdr:row>
      <xdr:rowOff>133349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152400</xdr:colOff>
      <xdr:row>5</xdr:row>
      <xdr:rowOff>38100</xdr:rowOff>
    </xdr:from>
    <xdr:to>
      <xdr:col>26</xdr:col>
      <xdr:colOff>485775</xdr:colOff>
      <xdr:row>17</xdr:row>
      <xdr:rowOff>171449</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476250</xdr:colOff>
      <xdr:row>17</xdr:row>
      <xdr:rowOff>66673</xdr:rowOff>
    </xdr:from>
    <xdr:to>
      <xdr:col>8</xdr:col>
      <xdr:colOff>495301</xdr:colOff>
      <xdr:row>33</xdr:row>
      <xdr:rowOff>47624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123825</xdr:colOff>
      <xdr:row>4</xdr:row>
      <xdr:rowOff>133348</xdr:rowOff>
    </xdr:from>
    <xdr:to>
      <xdr:col>5</xdr:col>
      <xdr:colOff>266700</xdr:colOff>
      <xdr:row>13</xdr:row>
      <xdr:rowOff>95250</xdr:rowOff>
    </xdr:to>
    <xdr:sp macro="" textlink="">
      <xdr:nvSpPr>
        <xdr:cNvPr id="18" name="Rectangle: Rounded Corners 17">
          <a:extLst>
            <a:ext uri="{FF2B5EF4-FFF2-40B4-BE49-F238E27FC236}">
              <a16:creationId xmlns:a16="http://schemas.microsoft.com/office/drawing/2014/main" id="{00000000-0008-0000-0900-000012000000}"/>
            </a:ext>
          </a:extLst>
        </xdr:cNvPr>
        <xdr:cNvSpPr/>
      </xdr:nvSpPr>
      <xdr:spPr>
        <a:xfrm>
          <a:off x="123825" y="895348"/>
          <a:ext cx="3190875" cy="1676402"/>
        </a:xfrm>
        <a:prstGeom prst="roundRect">
          <a:avLst/>
        </a:prstGeom>
        <a:solidFill>
          <a:srgbClr val="1621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0" u="none" strike="noStrike">
              <a:solidFill>
                <a:schemeClr val="lt1"/>
              </a:solidFill>
              <a:effectLst/>
              <a:latin typeface="+mn-lt"/>
              <a:ea typeface="+mn-ea"/>
              <a:cs typeface="+mn-cs"/>
            </a:rPr>
            <a:t>VINAY ROAD LINES</a:t>
          </a:r>
          <a:endParaRPr lang="en-US" sz="1800" b="1"/>
        </a:p>
        <a:p>
          <a:pPr algn="ctr"/>
          <a:r>
            <a:rPr lang="en-US" sz="1400" b="0" i="0" u="none" strike="noStrike">
              <a:solidFill>
                <a:schemeClr val="lt1"/>
              </a:solidFill>
              <a:effectLst/>
              <a:latin typeface="+mn-lt"/>
              <a:ea typeface="+mn-ea"/>
              <a:cs typeface="+mn-cs"/>
            </a:rPr>
            <a:t>Fleet Owner &amp; Transport Contractor</a:t>
          </a:r>
          <a:r>
            <a:rPr lang="en-US" sz="1400"/>
            <a:t> </a:t>
          </a:r>
        </a:p>
        <a:p>
          <a:pPr algn="ctr"/>
          <a:r>
            <a:rPr lang="en-US" sz="1200" b="0" i="0" u="none" strike="noStrike">
              <a:solidFill>
                <a:schemeClr val="lt1"/>
              </a:solidFill>
              <a:effectLst/>
              <a:latin typeface="+mn-lt"/>
              <a:ea typeface="+mn-ea"/>
              <a:cs typeface="+mn-cs"/>
            </a:rPr>
            <a:t>WEST BENGAL</a:t>
          </a:r>
          <a:r>
            <a:rPr lang="en-US" sz="1200"/>
            <a:t> </a:t>
          </a:r>
        </a:p>
        <a:p>
          <a:pPr algn="ctr"/>
          <a:r>
            <a:rPr lang="en-US" sz="1200" b="0" i="0" u="none" strike="noStrike">
              <a:solidFill>
                <a:schemeClr val="lt1"/>
              </a:solidFill>
              <a:effectLst/>
              <a:latin typeface="+mn-lt"/>
              <a:ea typeface="+mn-ea"/>
              <a:cs typeface="+mn-cs"/>
            </a:rPr>
            <a:t>E-mail : vinayroadlines31@gmail.com</a:t>
          </a:r>
          <a:r>
            <a:rPr lang="en-US" sz="1200"/>
            <a:t> </a:t>
          </a:r>
        </a:p>
        <a:p>
          <a:pPr algn="ctr"/>
          <a:endParaRPr lang="en-US" sz="1200"/>
        </a:p>
        <a:p>
          <a:pPr algn="ctr"/>
          <a:r>
            <a:rPr lang="en-US" sz="1200" b="0" i="0" u="none" strike="noStrike">
              <a:solidFill>
                <a:schemeClr val="lt1"/>
              </a:solidFill>
              <a:effectLst/>
              <a:latin typeface="+mn-lt"/>
              <a:ea typeface="+mn-ea"/>
              <a:cs typeface="+mn-cs"/>
            </a:rPr>
            <a:t>GSTIN - 19AGNPP4586D1ZV</a:t>
          </a:r>
          <a:r>
            <a:rPr lang="en-US" sz="1200"/>
            <a:t> </a:t>
          </a:r>
        </a:p>
      </xdr:txBody>
    </xdr:sp>
    <xdr:clientData/>
  </xdr:twoCellAnchor>
  <xdr:twoCellAnchor editAs="oneCell">
    <xdr:from>
      <xdr:col>11</xdr:col>
      <xdr:colOff>323850</xdr:colOff>
      <xdr:row>4</xdr:row>
      <xdr:rowOff>161926</xdr:rowOff>
    </xdr:from>
    <xdr:to>
      <xdr:col>14</xdr:col>
      <xdr:colOff>323850</xdr:colOff>
      <xdr:row>11</xdr:row>
      <xdr:rowOff>66676</xdr:rowOff>
    </xdr:to>
    <mc:AlternateContent xmlns:mc="http://schemas.openxmlformats.org/markup-compatibility/2006" xmlns:a14="http://schemas.microsoft.com/office/drawing/2010/main">
      <mc:Choice Requires="a14">
        <xdr:graphicFrame macro="">
          <xdr:nvGraphicFramePr>
            <xdr:cNvPr id="19" name="Invoice No:">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microsoft.com/office/drawing/2010/slicer">
              <sle:slicer xmlns:sle="http://schemas.microsoft.com/office/drawing/2010/slicer" name="Invoice No:"/>
            </a:graphicData>
          </a:graphic>
        </xdr:graphicFrame>
      </mc:Choice>
      <mc:Fallback xmlns="">
        <xdr:sp macro="" textlink="">
          <xdr:nvSpPr>
            <xdr:cNvPr id="0" name=""/>
            <xdr:cNvSpPr>
              <a:spLocks noTextEdit="1"/>
            </xdr:cNvSpPr>
          </xdr:nvSpPr>
          <xdr:spPr>
            <a:xfrm>
              <a:off x="7029450" y="923926"/>
              <a:ext cx="1828800" cy="123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476250</xdr:colOff>
      <xdr:row>4</xdr:row>
      <xdr:rowOff>142875</xdr:rowOff>
    </xdr:from>
    <xdr:to>
      <xdr:col>20</xdr:col>
      <xdr:colOff>152400</xdr:colOff>
      <xdr:row>11</xdr:row>
      <xdr:rowOff>180975</xdr:rowOff>
    </xdr:to>
    <mc:AlternateContent xmlns:mc="http://schemas.openxmlformats.org/markup-compatibility/2006" xmlns:tsle="http://schemas.microsoft.com/office/drawing/2012/timeslicer">
      <mc:Choice Requires="tsle">
        <xdr:graphicFrame macro="">
          <xdr:nvGraphicFramePr>
            <xdr:cNvPr id="20" name="Date">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010650" y="9048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504825</xdr:colOff>
      <xdr:row>4</xdr:row>
      <xdr:rowOff>104773</xdr:rowOff>
    </xdr:from>
    <xdr:to>
      <xdr:col>11</xdr:col>
      <xdr:colOff>38100</xdr:colOff>
      <xdr:row>13</xdr:row>
      <xdr:rowOff>66675</xdr:rowOff>
    </xdr:to>
    <xdr:sp macro="" textlink="">
      <xdr:nvSpPr>
        <xdr:cNvPr id="23" name="Rectangle: Rounded Corners 22">
          <a:extLst>
            <a:ext uri="{FF2B5EF4-FFF2-40B4-BE49-F238E27FC236}">
              <a16:creationId xmlns:a16="http://schemas.microsoft.com/office/drawing/2014/main" id="{00000000-0008-0000-0900-000017000000}"/>
            </a:ext>
          </a:extLst>
        </xdr:cNvPr>
        <xdr:cNvSpPr/>
      </xdr:nvSpPr>
      <xdr:spPr>
        <a:xfrm>
          <a:off x="3552825" y="866773"/>
          <a:ext cx="3190875" cy="1676402"/>
        </a:xfrm>
        <a:prstGeom prst="roundRect">
          <a:avLst/>
        </a:prstGeom>
        <a:solidFill>
          <a:srgbClr val="1621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i="0" u="none" strike="noStrike">
              <a:solidFill>
                <a:schemeClr val="lt1"/>
              </a:solidFill>
              <a:effectLst/>
              <a:latin typeface="+mn-lt"/>
              <a:ea typeface="+mn-ea"/>
              <a:cs typeface="+mn-cs"/>
            </a:rPr>
            <a:t>INVENTORY</a:t>
          </a:r>
          <a:r>
            <a:rPr lang="en-US" sz="1800" b="1" i="0" u="none" strike="noStrike" baseline="0">
              <a:solidFill>
                <a:schemeClr val="lt1"/>
              </a:solidFill>
              <a:effectLst/>
              <a:latin typeface="+mn-lt"/>
              <a:ea typeface="+mn-ea"/>
              <a:cs typeface="+mn-cs"/>
            </a:rPr>
            <a:t> MANAGEMENT</a:t>
          </a:r>
        </a:p>
        <a:p>
          <a:pPr algn="ctr"/>
          <a:endParaRPr lang="en-US" sz="1800" b="1" i="0" u="none" strike="noStrike" baseline="0">
            <a:solidFill>
              <a:schemeClr val="lt1"/>
            </a:solidFill>
            <a:effectLst/>
            <a:latin typeface="+mn-lt"/>
            <a:ea typeface="+mn-ea"/>
            <a:cs typeface="+mn-cs"/>
          </a:endParaRPr>
        </a:p>
        <a:p>
          <a:pPr algn="ctr"/>
          <a:r>
            <a:rPr lang="en-US" sz="1700" b="0" i="0" u="none" strike="noStrike" baseline="0">
              <a:solidFill>
                <a:schemeClr val="lt1"/>
              </a:solidFill>
              <a:effectLst/>
              <a:latin typeface="+mn-lt"/>
              <a:ea typeface="+mn-ea"/>
              <a:cs typeface="+mn-cs"/>
            </a:rPr>
            <a:t>Making the Process of Storing Transactions, Generating and Printing Invoices more Efficient</a:t>
          </a:r>
          <a:endParaRPr lang="en-US" sz="1700" b="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333375</xdr:colOff>
      <xdr:row>4</xdr:row>
      <xdr:rowOff>42862</xdr:rowOff>
    </xdr:from>
    <xdr:to>
      <xdr:col>13</xdr:col>
      <xdr:colOff>28575</xdr:colOff>
      <xdr:row>18</xdr:row>
      <xdr:rowOff>119062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71437</xdr:rowOff>
    </xdr:from>
    <xdr:to>
      <xdr:col>6</xdr:col>
      <xdr:colOff>219075</xdr:colOff>
      <xdr:row>25</xdr:row>
      <xdr:rowOff>147637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95250</xdr:colOff>
      <xdr:row>20</xdr:row>
      <xdr:rowOff>4762</xdr:rowOff>
    </xdr:from>
    <xdr:to>
      <xdr:col>17</xdr:col>
      <xdr:colOff>361950</xdr:colOff>
      <xdr:row>34</xdr:row>
      <xdr:rowOff>80962</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refreshedDate="44812.4027712963" createdVersion="8" refreshedVersion="8" minRefreshableVersion="3" recordCount="71" xr:uid="{8C846968-1AEB-40E0-8019-9AA4305FB80A}">
  <cacheSource type="worksheet">
    <worksheetSource name="Transactions"/>
  </cacheSource>
  <cacheFields count="13">
    <cacheField name="Sl. No" numFmtId="0">
      <sharedItems containsSemiMixedTypes="0" containsString="0" containsNumber="1" containsInteger="1" minValue="1" maxValue="71"/>
    </cacheField>
    <cacheField name="Invoice To:" numFmtId="0">
      <sharedItems/>
    </cacheField>
    <cacheField name="Invoice No:" numFmtId="0">
      <sharedItems count="3">
        <s v="VRL/311/20-21"/>
        <s v="VRL/336/20-21"/>
        <s v="VRL/321/20-21"/>
      </sharedItems>
    </cacheField>
    <cacheField name="Date" numFmtId="14">
      <sharedItems containsSemiMixedTypes="0" containsNonDate="0" containsDate="1" containsString="0" minDate="2020-08-27T00:00:00" maxDate="2020-11-29T00:00:00" count="11">
        <d v="2020-08-27T00:00:00"/>
        <d v="2020-09-09T00:00:00"/>
        <d v="2020-09-14T00:00:00"/>
        <d v="2020-09-22T00:00:00"/>
        <d v="2020-09-25T00:00:00"/>
        <d v="2020-11-12T00:00:00"/>
        <d v="2020-11-19T00:00:00"/>
        <d v="2020-11-24T00:00:00"/>
        <d v="2020-11-28T00:00:00"/>
        <d v="2020-10-15T00:00:00"/>
        <d v="2020-10-23T00:00:00"/>
      </sharedItems>
      <fieldGroup par="12" base="3">
        <rangePr groupBy="months" startDate="2020-08-27T00:00:00" endDate="2020-11-29T00:00:00"/>
        <groupItems count="14">
          <s v="&lt;27-08-2020"/>
          <s v="Jan"/>
          <s v="Feb"/>
          <s v="Mar"/>
          <s v="Apr"/>
          <s v="May"/>
          <s v="Jun"/>
          <s v="Jul"/>
          <s v="Aug"/>
          <s v="Sep"/>
          <s v="Oct"/>
          <s v="Nov"/>
          <s v="Dec"/>
          <s v="&gt;29-11-2020"/>
        </groupItems>
      </fieldGroup>
    </cacheField>
    <cacheField name="Truck No" numFmtId="0">
      <sharedItems count="21">
        <s v="WB-11D-9231"/>
        <s v="WB-11D-2631"/>
        <s v="NL-01N-4131"/>
        <s v="NL-01N-0631"/>
        <s v="WB-11E-1631"/>
        <s v="WB-11D-2431"/>
        <s v="WB-11D-2531"/>
        <s v="WB-11D-9331"/>
        <s v="WB-11E-1031"/>
        <s v="WB-11D-9131"/>
        <s v="WB-11E-1131"/>
        <s v="NL-01N-6131"/>
        <s v="WB-11E-1231"/>
        <s v="NL-01K-0331"/>
        <s v="NL-01N-2031"/>
        <s v="NL-01K-5231"/>
        <s v="NL-01Q-0331"/>
        <s v="NL-01N-4431"/>
        <s v="NL-01N-8431"/>
        <s v="NL-01N-2131"/>
        <s v="NL-01N-8631"/>
      </sharedItems>
    </cacheField>
    <cacheField name="From" numFmtId="0">
      <sharedItems/>
    </cacheField>
    <cacheField name="To" numFmtId="0">
      <sharedItems/>
    </cacheField>
    <cacheField name="Tonnage" numFmtId="0">
      <sharedItems containsSemiMixedTypes="0" containsString="0" containsNumber="1" minValue="61.44" maxValue="68.16" count="63">
        <n v="61.92"/>
        <n v="62.54"/>
        <n v="61.81"/>
        <n v="62.2"/>
        <n v="61.83"/>
        <n v="65.400000000000006"/>
        <n v="62.74"/>
        <n v="62.94"/>
        <n v="62.14"/>
        <n v="61.44"/>
        <n v="61.52"/>
        <n v="65.7"/>
        <n v="62.98"/>
        <n v="61.9"/>
        <n v="65.36"/>
        <n v="65.900000000000006"/>
        <n v="62.3"/>
        <n v="62.02"/>
        <n v="62.46"/>
        <n v="63.73"/>
        <n v="66.599999999999994"/>
        <n v="64.94"/>
        <n v="62.86"/>
        <n v="68.16"/>
        <n v="62.45"/>
        <n v="61.86"/>
        <n v="65.08"/>
        <n v="64.62"/>
        <n v="65.78"/>
        <n v="65.819999999999993"/>
        <n v="66.94"/>
        <n v="65.56"/>
        <n v="62.7"/>
        <n v="63.14"/>
        <n v="62.66"/>
        <n v="62.72"/>
        <n v="66.099999999999994"/>
        <n v="62.08"/>
        <n v="64.06"/>
        <n v="61.46"/>
        <n v="66.44"/>
        <n v="66.28"/>
        <n v="62.52"/>
        <n v="65.3"/>
        <n v="63.5"/>
        <n v="65.88"/>
        <n v="62.4"/>
        <n v="65.180000000000007"/>
        <n v="63.58"/>
        <n v="61.8"/>
        <n v="65.52"/>
        <n v="65.8"/>
        <n v="63.86"/>
        <n v="62.75"/>
        <n v="63.4"/>
        <n v="62.27"/>
        <n v="65"/>
        <n v="66.260000000000005"/>
        <n v="66.02"/>
        <n v="66.319999999999993"/>
        <n v="62.36"/>
        <n v="62.15"/>
        <n v="66.349999999999994"/>
      </sharedItems>
    </cacheField>
    <cacheField name="Rate per tonne" numFmtId="164">
      <sharedItems containsSemiMixedTypes="0" containsString="0" containsNumber="1" containsInteger="1" minValue="90" maxValue="90"/>
    </cacheField>
    <cacheField name="Advance" numFmtId="164">
      <sharedItems containsSemiMixedTypes="0" containsString="0" containsNumber="1" containsInteger="1" minValue="0" maxValue="0"/>
    </cacheField>
    <cacheField name="Amount" numFmtId="166">
      <sharedItems containsSemiMixedTypes="0" containsString="0" containsNumber="1" containsInteger="1" minValue="5530" maxValue="6134"/>
    </cacheField>
    <cacheField name="Quarters" numFmtId="0" databaseField="0">
      <fieldGroup base="3">
        <rangePr groupBy="quarters" startDate="2020-08-27T00:00:00" endDate="2020-11-29T00:00:00"/>
        <groupItems count="6">
          <s v="&lt;27-08-2020"/>
          <s v="Qtr1"/>
          <s v="Qtr2"/>
          <s v="Qtr3"/>
          <s v="Qtr4"/>
          <s v="&gt;29-11-2020"/>
        </groupItems>
      </fieldGroup>
    </cacheField>
    <cacheField name="Years" numFmtId="0" databaseField="0">
      <fieldGroup base="3">
        <rangePr groupBy="years" startDate="2020-08-27T00:00:00" endDate="2020-11-29T00:00:00"/>
        <groupItems count="3">
          <s v="&lt;27-08-2020"/>
          <s v="2020"/>
          <s v="&gt;29-11-2020"/>
        </groupItems>
      </fieldGroup>
    </cacheField>
  </cacheFields>
  <extLst>
    <ext xmlns:x14="http://schemas.microsoft.com/office/spreadsheetml/2009/9/main" uri="{725AE2AE-9491-48be-B2B4-4EB974FC3084}">
      <x14:pivotCacheDefinition pivotCacheId="20497235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n v="1"/>
    <s v="SOORAJMULL BAIJNATH PVT. LTD."/>
    <x v="0"/>
    <x v="0"/>
    <x v="0"/>
    <s v="Shalimar"/>
    <s v="Jangalpur"/>
    <x v="0"/>
    <n v="90"/>
    <n v="0"/>
    <n v="5573"/>
  </r>
  <r>
    <n v="2"/>
    <s v="SOORAJMULL BAIJNATH PVT. LTD."/>
    <x v="0"/>
    <x v="0"/>
    <x v="1"/>
    <s v="Shalimar"/>
    <s v="Jangalpur"/>
    <x v="1"/>
    <n v="90"/>
    <n v="0"/>
    <n v="5629"/>
  </r>
  <r>
    <n v="3"/>
    <s v="SOORAJMULL BAIJNATH PVT. LTD."/>
    <x v="0"/>
    <x v="0"/>
    <x v="2"/>
    <s v="Shalimar"/>
    <s v="Jangalpur"/>
    <x v="2"/>
    <n v="90"/>
    <n v="0"/>
    <n v="5563"/>
  </r>
  <r>
    <n v="4"/>
    <s v="SOORAJMULL BAIJNATH PVT. LTD."/>
    <x v="0"/>
    <x v="0"/>
    <x v="3"/>
    <s v="Shalimar"/>
    <s v="Jangalpur"/>
    <x v="3"/>
    <n v="90"/>
    <n v="0"/>
    <n v="5598"/>
  </r>
  <r>
    <n v="5"/>
    <s v="SOORAJMULL BAIJNATH PVT. LTD."/>
    <x v="0"/>
    <x v="0"/>
    <x v="4"/>
    <s v="Shalimar"/>
    <s v="Jangalpur"/>
    <x v="4"/>
    <n v="90"/>
    <n v="0"/>
    <n v="5565"/>
  </r>
  <r>
    <n v="6"/>
    <s v="SOORAJMULL BAIJNATH PVT. LTD."/>
    <x v="0"/>
    <x v="1"/>
    <x v="2"/>
    <s v="Shalimar"/>
    <s v="Jangalpur"/>
    <x v="5"/>
    <n v="90"/>
    <n v="0"/>
    <n v="5886"/>
  </r>
  <r>
    <n v="7"/>
    <s v="SOORAJMULL BAIJNATH PVT. LTD."/>
    <x v="0"/>
    <x v="2"/>
    <x v="5"/>
    <s v="Shalimar"/>
    <s v="Jangalpur"/>
    <x v="6"/>
    <n v="90"/>
    <n v="0"/>
    <n v="5647"/>
  </r>
  <r>
    <n v="8"/>
    <s v="SOORAJMULL BAIJNATH PVT. LTD."/>
    <x v="0"/>
    <x v="2"/>
    <x v="6"/>
    <s v="Shalimar"/>
    <s v="Jangalpur"/>
    <x v="7"/>
    <n v="90"/>
    <n v="0"/>
    <n v="5665"/>
  </r>
  <r>
    <n v="9"/>
    <s v="SOORAJMULL BAIJNATH PVT. LTD."/>
    <x v="0"/>
    <x v="2"/>
    <x v="7"/>
    <s v="Shalimar"/>
    <s v="Jangalpur"/>
    <x v="8"/>
    <n v="90"/>
    <n v="0"/>
    <n v="5593"/>
  </r>
  <r>
    <n v="10"/>
    <s v="SOORAJMULL BAIJNATH PVT. LTD."/>
    <x v="0"/>
    <x v="2"/>
    <x v="8"/>
    <s v="Shalimar"/>
    <s v="Jangalpur"/>
    <x v="9"/>
    <n v="90"/>
    <n v="0"/>
    <n v="5530"/>
  </r>
  <r>
    <n v="11"/>
    <s v="SOORAJMULL BAIJNATH PVT. LTD."/>
    <x v="0"/>
    <x v="2"/>
    <x v="4"/>
    <s v="Shalimar"/>
    <s v="Jangalpur"/>
    <x v="10"/>
    <n v="90"/>
    <n v="0"/>
    <n v="5537"/>
  </r>
  <r>
    <n v="12"/>
    <s v="SOORAJMULL BAIJNATH PVT. LTD."/>
    <x v="0"/>
    <x v="2"/>
    <x v="5"/>
    <s v="Shalimar"/>
    <s v="Jangalpur"/>
    <x v="11"/>
    <n v="90"/>
    <n v="0"/>
    <n v="5913"/>
  </r>
  <r>
    <n v="13"/>
    <s v="SOORAJMULL BAIJNATH PVT. LTD."/>
    <x v="0"/>
    <x v="2"/>
    <x v="6"/>
    <s v="Shalimar"/>
    <s v="Jangalpur"/>
    <x v="12"/>
    <n v="90"/>
    <n v="0"/>
    <n v="5668"/>
  </r>
  <r>
    <n v="14"/>
    <s v="SOORAJMULL BAIJNATH PVT. LTD."/>
    <x v="0"/>
    <x v="2"/>
    <x v="7"/>
    <s v="Shalimar"/>
    <s v="Jangalpur"/>
    <x v="13"/>
    <n v="90"/>
    <n v="0"/>
    <n v="5571"/>
  </r>
  <r>
    <n v="15"/>
    <s v="SOORAJMULL BAIJNATH PVT. LTD."/>
    <x v="0"/>
    <x v="2"/>
    <x v="8"/>
    <s v="Shalimar"/>
    <s v="Jangalpur"/>
    <x v="14"/>
    <n v="90"/>
    <n v="0"/>
    <n v="5882"/>
  </r>
  <r>
    <n v="16"/>
    <s v="SOORAJMULL BAIJNATH PVT. LTD."/>
    <x v="0"/>
    <x v="2"/>
    <x v="4"/>
    <s v="Shalimar"/>
    <s v="Jangalpur"/>
    <x v="15"/>
    <n v="90"/>
    <n v="0"/>
    <n v="5931"/>
  </r>
  <r>
    <n v="17"/>
    <s v="SOORAJMULL BAIJNATH PVT. LTD."/>
    <x v="0"/>
    <x v="2"/>
    <x v="9"/>
    <s v="Shalimar"/>
    <s v="Jangalpur"/>
    <x v="16"/>
    <n v="90"/>
    <n v="0"/>
    <n v="5607"/>
  </r>
  <r>
    <n v="18"/>
    <s v="SOORAJMULL BAIJNATH PVT. LTD."/>
    <x v="0"/>
    <x v="2"/>
    <x v="10"/>
    <s v="Shalimar"/>
    <s v="Jangalpur"/>
    <x v="17"/>
    <n v="90"/>
    <n v="0"/>
    <n v="5582"/>
  </r>
  <r>
    <n v="19"/>
    <s v="SOORAJMULL BAIJNATH PVT. LTD."/>
    <x v="0"/>
    <x v="2"/>
    <x v="0"/>
    <s v="Shalimar"/>
    <s v="Jangalpur"/>
    <x v="18"/>
    <n v="90"/>
    <n v="0"/>
    <n v="5621"/>
  </r>
  <r>
    <n v="20"/>
    <s v="SOORAJMULL BAIJNATH PVT. LTD."/>
    <x v="0"/>
    <x v="2"/>
    <x v="7"/>
    <s v="Shalimar"/>
    <s v="Jangalpur"/>
    <x v="19"/>
    <n v="90"/>
    <n v="0"/>
    <n v="5736"/>
  </r>
  <r>
    <n v="21"/>
    <s v="SOORAJMULL BAIJNATH PVT. LTD."/>
    <x v="0"/>
    <x v="2"/>
    <x v="11"/>
    <s v="Shalimar"/>
    <s v="Jangalpur"/>
    <x v="20"/>
    <n v="90"/>
    <n v="0"/>
    <n v="5994"/>
  </r>
  <r>
    <n v="22"/>
    <s v="SOORAJMULL BAIJNATH PVT. LTD."/>
    <x v="0"/>
    <x v="2"/>
    <x v="10"/>
    <s v="Shalimar"/>
    <s v="Jangalpur"/>
    <x v="21"/>
    <n v="90"/>
    <n v="0"/>
    <n v="5845"/>
  </r>
  <r>
    <n v="23"/>
    <s v="SOORAJMULL BAIJNATH PVT. LTD."/>
    <x v="0"/>
    <x v="2"/>
    <x v="6"/>
    <s v="Shalimar"/>
    <s v="Jangalpur"/>
    <x v="22"/>
    <n v="90"/>
    <n v="0"/>
    <n v="5657"/>
  </r>
  <r>
    <n v="24"/>
    <s v="SOORAJMULL BAIJNATH PVT. LTD."/>
    <x v="0"/>
    <x v="2"/>
    <x v="1"/>
    <s v="Shalimar"/>
    <s v="Jangalpur"/>
    <x v="23"/>
    <n v="90"/>
    <n v="0"/>
    <n v="6134"/>
  </r>
  <r>
    <n v="25"/>
    <s v="SOORAJMULL BAIJNATH PVT. LTD."/>
    <x v="0"/>
    <x v="2"/>
    <x v="4"/>
    <s v="Shalimar"/>
    <s v="Jangalpur"/>
    <x v="24"/>
    <n v="90"/>
    <n v="0"/>
    <n v="5621"/>
  </r>
  <r>
    <n v="26"/>
    <s v="SOORAJMULL BAIJNATH PVT. LTD."/>
    <x v="0"/>
    <x v="2"/>
    <x v="2"/>
    <s v="Shalimar"/>
    <s v="Jangalpur"/>
    <x v="25"/>
    <n v="90"/>
    <n v="0"/>
    <n v="5567"/>
  </r>
  <r>
    <n v="27"/>
    <s v="SOORAJMULL BAIJNATH PVT. LTD."/>
    <x v="0"/>
    <x v="2"/>
    <x v="8"/>
    <s v="Shalimar"/>
    <s v="Jangalpur"/>
    <x v="21"/>
    <n v="90"/>
    <n v="0"/>
    <n v="5845"/>
  </r>
  <r>
    <n v="28"/>
    <s v="SOORAJMULL BAIJNATH PVT. LTD."/>
    <x v="0"/>
    <x v="2"/>
    <x v="0"/>
    <s v="Shalimar"/>
    <s v="Jangalpur"/>
    <x v="26"/>
    <n v="90"/>
    <n v="0"/>
    <n v="5857"/>
  </r>
  <r>
    <n v="29"/>
    <s v="SOORAJMULL BAIJNATH PVT. LTD."/>
    <x v="0"/>
    <x v="2"/>
    <x v="7"/>
    <s v="Shalimar"/>
    <s v="Jangalpur"/>
    <x v="27"/>
    <n v="90"/>
    <n v="0"/>
    <n v="5816"/>
  </r>
  <r>
    <n v="30"/>
    <s v="SOORAJMULL BAIJNATH PVT. LTD."/>
    <x v="0"/>
    <x v="3"/>
    <x v="9"/>
    <s v="Shalimar"/>
    <s v="Jangalpur"/>
    <x v="28"/>
    <n v="90"/>
    <n v="0"/>
    <n v="5920"/>
  </r>
  <r>
    <n v="31"/>
    <s v="SOORAJMULL BAIJNATH PVT. LTD."/>
    <x v="0"/>
    <x v="3"/>
    <x v="6"/>
    <s v="Shalimar"/>
    <s v="Jangalpur"/>
    <x v="29"/>
    <n v="90"/>
    <n v="0"/>
    <n v="5924"/>
  </r>
  <r>
    <n v="32"/>
    <s v="SOORAJMULL BAIJNATH PVT. LTD."/>
    <x v="0"/>
    <x v="3"/>
    <x v="10"/>
    <s v="Shalimar"/>
    <s v="Jangalpur"/>
    <x v="30"/>
    <n v="90"/>
    <n v="0"/>
    <n v="6025"/>
  </r>
  <r>
    <n v="33"/>
    <s v="SOORAJMULL BAIJNATH PVT. LTD."/>
    <x v="0"/>
    <x v="3"/>
    <x v="12"/>
    <s v="Shalimar"/>
    <s v="Jangalpur"/>
    <x v="31"/>
    <n v="90"/>
    <n v="0"/>
    <n v="5900"/>
  </r>
  <r>
    <n v="34"/>
    <s v="SOORAJMULL BAIJNATH PVT. LTD."/>
    <x v="0"/>
    <x v="3"/>
    <x v="4"/>
    <s v="Shalimar"/>
    <s v="Jangalpur"/>
    <x v="32"/>
    <n v="90"/>
    <n v="0"/>
    <n v="5643"/>
  </r>
  <r>
    <n v="35"/>
    <s v="SOORAJMULL BAIJNATH PVT. LTD."/>
    <x v="0"/>
    <x v="4"/>
    <x v="13"/>
    <s v="Shalimar"/>
    <s v="Jangalpur"/>
    <x v="33"/>
    <n v="90"/>
    <n v="0"/>
    <n v="5683"/>
  </r>
  <r>
    <n v="36"/>
    <s v="SOORAJMULL BAIJNATH PVT. LTD."/>
    <x v="0"/>
    <x v="4"/>
    <x v="8"/>
    <s v="Shalimar"/>
    <s v="Jangalpur"/>
    <x v="34"/>
    <n v="90"/>
    <n v="0"/>
    <n v="5639"/>
  </r>
  <r>
    <n v="37"/>
    <s v="SOORAJMULL BAIJNATH PVT. LTD."/>
    <x v="1"/>
    <x v="5"/>
    <x v="8"/>
    <s v="Shalimar"/>
    <s v="Jangalpur"/>
    <x v="35"/>
    <n v="90"/>
    <n v="0"/>
    <n v="5645"/>
  </r>
  <r>
    <n v="38"/>
    <s v="SOORAJMULL BAIJNATH PVT. LTD."/>
    <x v="1"/>
    <x v="5"/>
    <x v="12"/>
    <s v="Shalimar"/>
    <s v="Jangalpur"/>
    <x v="36"/>
    <n v="90"/>
    <n v="0"/>
    <n v="5949"/>
  </r>
  <r>
    <n v="39"/>
    <s v="SOORAJMULL BAIJNATH PVT. LTD."/>
    <x v="1"/>
    <x v="5"/>
    <x v="14"/>
    <s v="Shalimar"/>
    <s v="Jangalpur"/>
    <x v="37"/>
    <n v="90"/>
    <n v="0"/>
    <n v="5587"/>
  </r>
  <r>
    <n v="40"/>
    <s v="SOORAJMULL BAIJNATH PVT. LTD."/>
    <x v="1"/>
    <x v="5"/>
    <x v="5"/>
    <s v="Shalimar"/>
    <s v="Jangalpur"/>
    <x v="38"/>
    <n v="90"/>
    <n v="0"/>
    <n v="5765"/>
  </r>
  <r>
    <n v="41"/>
    <s v="SOORAJMULL BAIJNATH PVT. LTD."/>
    <x v="1"/>
    <x v="6"/>
    <x v="13"/>
    <s v="Shalimar"/>
    <s v="Jangalpur"/>
    <x v="39"/>
    <n v="90"/>
    <n v="0"/>
    <n v="5531"/>
  </r>
  <r>
    <n v="42"/>
    <s v="SOORAJMULL BAIJNATH PVT. LTD."/>
    <x v="1"/>
    <x v="6"/>
    <x v="15"/>
    <s v="Shalimar"/>
    <s v="Jangalpur"/>
    <x v="40"/>
    <n v="90"/>
    <n v="0"/>
    <n v="5980"/>
  </r>
  <r>
    <n v="43"/>
    <s v="SOORAJMULL BAIJNATH PVT. LTD."/>
    <x v="1"/>
    <x v="6"/>
    <x v="9"/>
    <s v="Shalimar"/>
    <s v="Jangalpur"/>
    <x v="41"/>
    <n v="90"/>
    <n v="0"/>
    <n v="5965"/>
  </r>
  <r>
    <n v="44"/>
    <s v="SOORAJMULL BAIJNATH PVT. LTD."/>
    <x v="1"/>
    <x v="6"/>
    <x v="0"/>
    <s v="Shalimar"/>
    <s v="Jangalpur"/>
    <x v="42"/>
    <n v="90"/>
    <n v="0"/>
    <n v="5627"/>
  </r>
  <r>
    <n v="45"/>
    <s v="SOORAJMULL BAIJNATH PVT. LTD."/>
    <x v="1"/>
    <x v="7"/>
    <x v="16"/>
    <s v="Shalimar"/>
    <s v="Jangalpur"/>
    <x v="43"/>
    <n v="90"/>
    <n v="0"/>
    <n v="5877"/>
  </r>
  <r>
    <n v="46"/>
    <s v="SOORAJMULL BAIJNATH PVT. LTD."/>
    <x v="1"/>
    <x v="7"/>
    <x v="17"/>
    <s v="Shalimar"/>
    <s v="Jangalpur"/>
    <x v="44"/>
    <n v="90"/>
    <n v="0"/>
    <n v="5715"/>
  </r>
  <r>
    <n v="47"/>
    <s v="SOORAJMULL BAIJNATH PVT. LTD."/>
    <x v="1"/>
    <x v="7"/>
    <x v="10"/>
    <s v="Shalimar"/>
    <s v="Jangalpur"/>
    <x v="45"/>
    <n v="90"/>
    <n v="0"/>
    <n v="5929"/>
  </r>
  <r>
    <n v="48"/>
    <s v="SOORAJMULL BAIJNATH PVT. LTD."/>
    <x v="1"/>
    <x v="7"/>
    <x v="4"/>
    <s v="Shalimar"/>
    <s v="Jangalpur"/>
    <x v="46"/>
    <n v="90"/>
    <n v="0"/>
    <n v="5616"/>
  </r>
  <r>
    <n v="49"/>
    <s v="SOORAJMULL BAIJNATH PVT. LTD."/>
    <x v="1"/>
    <x v="8"/>
    <x v="9"/>
    <s v="Shalimar"/>
    <s v="Jangalpur"/>
    <x v="47"/>
    <n v="90"/>
    <n v="0"/>
    <n v="5866"/>
  </r>
  <r>
    <n v="50"/>
    <s v="SOORAJMULL BAIJNATH PVT. LTD."/>
    <x v="1"/>
    <x v="8"/>
    <x v="7"/>
    <s v="Shalimar"/>
    <s v="Jangalpur"/>
    <x v="48"/>
    <n v="90"/>
    <n v="0"/>
    <n v="5722"/>
  </r>
  <r>
    <n v="51"/>
    <s v="SOORAJMULL BAIJNATH PVT. LTD."/>
    <x v="1"/>
    <x v="8"/>
    <x v="8"/>
    <s v="Shalimar"/>
    <s v="Jangalpur"/>
    <x v="49"/>
    <n v="90"/>
    <n v="0"/>
    <n v="5562"/>
  </r>
  <r>
    <n v="52"/>
    <s v="SOORAJMULL BAIJNATH PVT. LTD."/>
    <x v="1"/>
    <x v="8"/>
    <x v="10"/>
    <s v="Shalimar"/>
    <s v="Jangalpur"/>
    <x v="50"/>
    <n v="90"/>
    <n v="0"/>
    <n v="5897"/>
  </r>
  <r>
    <n v="53"/>
    <s v="SOORAJMULL BAIJNATH PVT. LTD."/>
    <x v="1"/>
    <x v="8"/>
    <x v="18"/>
    <s v="Shalimar"/>
    <s v="Jangalpur"/>
    <x v="42"/>
    <n v="90"/>
    <n v="0"/>
    <n v="5627"/>
  </r>
  <r>
    <n v="54"/>
    <s v="SOORAJMULL BAIJNATH PVT. LTD."/>
    <x v="2"/>
    <x v="9"/>
    <x v="0"/>
    <s v="Shalimar"/>
    <s v="Jangalpur"/>
    <x v="16"/>
    <n v="90"/>
    <n v="0"/>
    <n v="5607"/>
  </r>
  <r>
    <n v="55"/>
    <s v="SOORAJMULL BAIJNATH PVT. LTD."/>
    <x v="2"/>
    <x v="9"/>
    <x v="10"/>
    <s v="Shalimar"/>
    <s v="Jangalpur"/>
    <x v="51"/>
    <n v="90"/>
    <n v="0"/>
    <n v="5922"/>
  </r>
  <r>
    <n v="56"/>
    <s v="SOORAJMULL BAIJNATH PVT. LTD."/>
    <x v="2"/>
    <x v="9"/>
    <x v="19"/>
    <s v="Shalimar"/>
    <s v="Jangalpur"/>
    <x v="13"/>
    <n v="90"/>
    <n v="0"/>
    <n v="5571"/>
  </r>
  <r>
    <n v="57"/>
    <s v="SOORAJMULL BAIJNATH PVT. LTD."/>
    <x v="2"/>
    <x v="9"/>
    <x v="1"/>
    <s v="Shalimar"/>
    <s v="Jangalpur"/>
    <x v="52"/>
    <n v="90"/>
    <n v="0"/>
    <n v="5747"/>
  </r>
  <r>
    <n v="58"/>
    <s v="SOORAJMULL BAIJNATH PVT. LTD."/>
    <x v="2"/>
    <x v="9"/>
    <x v="7"/>
    <s v="Shalimar"/>
    <s v="Jangalpur"/>
    <x v="53"/>
    <n v="90"/>
    <n v="0"/>
    <n v="5648"/>
  </r>
  <r>
    <n v="59"/>
    <s v="SOORAJMULL BAIJNATH PVT. LTD."/>
    <x v="2"/>
    <x v="9"/>
    <x v="0"/>
    <s v="Shalimar"/>
    <s v="Jangalpur"/>
    <x v="54"/>
    <n v="90"/>
    <n v="0"/>
    <n v="5706"/>
  </r>
  <r>
    <n v="60"/>
    <s v="SOORAJMULL BAIJNATH PVT. LTD."/>
    <x v="2"/>
    <x v="9"/>
    <x v="10"/>
    <s v="Shalimar"/>
    <s v="Jangalpur"/>
    <x v="55"/>
    <n v="90"/>
    <n v="0"/>
    <n v="5604"/>
  </r>
  <r>
    <n v="61"/>
    <s v="SOORAJMULL BAIJNATH PVT. LTD."/>
    <x v="2"/>
    <x v="9"/>
    <x v="19"/>
    <s v="Shalimar"/>
    <s v="Jangalpur"/>
    <x v="22"/>
    <n v="90"/>
    <n v="0"/>
    <n v="5657"/>
  </r>
  <r>
    <n v="62"/>
    <s v="SOORAJMULL BAIJNATH PVT. LTD."/>
    <x v="2"/>
    <x v="10"/>
    <x v="11"/>
    <s v="Shalimar"/>
    <s v="Jangalpur"/>
    <x v="16"/>
    <n v="90"/>
    <n v="0"/>
    <n v="5607"/>
  </r>
  <r>
    <n v="63"/>
    <s v="SOORAJMULL BAIJNATH PVT. LTD."/>
    <x v="2"/>
    <x v="10"/>
    <x v="16"/>
    <s v="Shalimar"/>
    <s v="Jangalpur"/>
    <x v="56"/>
    <n v="90"/>
    <n v="0"/>
    <n v="5850"/>
  </r>
  <r>
    <n v="64"/>
    <s v="SOORAJMULL BAIJNATH PVT. LTD."/>
    <x v="2"/>
    <x v="10"/>
    <x v="20"/>
    <s v="Shalimar"/>
    <s v="Jangalpur"/>
    <x v="24"/>
    <n v="90"/>
    <n v="0"/>
    <n v="5621"/>
  </r>
  <r>
    <n v="65"/>
    <s v="SOORAJMULL BAIJNATH PVT. LTD."/>
    <x v="2"/>
    <x v="10"/>
    <x v="4"/>
    <s v="Shalimar"/>
    <s v="Jangalpur"/>
    <x v="57"/>
    <n v="90"/>
    <n v="0"/>
    <n v="5963"/>
  </r>
  <r>
    <n v="66"/>
    <s v="SOORAJMULL BAIJNATH PVT. LTD."/>
    <x v="2"/>
    <x v="10"/>
    <x v="13"/>
    <s v="Shalimar"/>
    <s v="Jangalpur"/>
    <x v="36"/>
    <n v="90"/>
    <n v="0"/>
    <n v="5949"/>
  </r>
  <r>
    <n v="67"/>
    <s v="SOORAJMULL BAIJNATH PVT. LTD."/>
    <x v="2"/>
    <x v="10"/>
    <x v="8"/>
    <s v="Shalimar"/>
    <s v="Jangalpur"/>
    <x v="58"/>
    <n v="90"/>
    <n v="0"/>
    <n v="5942"/>
  </r>
  <r>
    <n v="68"/>
    <s v="SOORAJMULL BAIJNATH PVT. LTD."/>
    <x v="2"/>
    <x v="10"/>
    <x v="19"/>
    <s v="Shalimar"/>
    <s v="Jangalpur"/>
    <x v="59"/>
    <n v="90"/>
    <n v="0"/>
    <n v="5969"/>
  </r>
  <r>
    <n v="69"/>
    <s v="SOORAJMULL BAIJNATH PVT. LTD."/>
    <x v="2"/>
    <x v="10"/>
    <x v="10"/>
    <s v="Shalimar"/>
    <s v="Jangalpur"/>
    <x v="60"/>
    <n v="90"/>
    <n v="0"/>
    <n v="5612"/>
  </r>
  <r>
    <n v="70"/>
    <s v="SOORAJMULL BAIJNATH PVT. LTD."/>
    <x v="2"/>
    <x v="10"/>
    <x v="6"/>
    <s v="Shalimar"/>
    <s v="Jangalpur"/>
    <x v="61"/>
    <n v="90"/>
    <n v="0"/>
    <n v="5594"/>
  </r>
  <r>
    <n v="71"/>
    <s v="SOORAJMULL BAIJNATH PVT. LTD."/>
    <x v="2"/>
    <x v="10"/>
    <x v="2"/>
    <s v="Shalimar"/>
    <s v="Jangalpur"/>
    <x v="62"/>
    <n v="90"/>
    <n v="0"/>
    <n v="59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289A6A-FCEB-41B0-AD72-AB881EA64D7C}" name="PivotTable2" cacheId="418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N3:O9" firstHeaderRow="1" firstDataRow="1" firstDataCol="1"/>
  <pivotFields count="13">
    <pivotField showAll="0"/>
    <pivotField showAll="0"/>
    <pivotField showAll="0">
      <items count="4">
        <item x="0"/>
        <item x="2"/>
        <item x="1"/>
        <item t="default"/>
      </items>
    </pivotField>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164" showAll="0"/>
    <pivotField numFmtId="164" showAll="0"/>
    <pivotField dataField="1" numFmtId="166" showAll="0"/>
    <pivotField axis="axisRow" showAll="0">
      <items count="7">
        <item sd="0" x="0"/>
        <item sd="0" x="1"/>
        <item sd="0" x="2"/>
        <item x="3"/>
        <item sd="0" x="4"/>
        <item x="5"/>
        <item t="default"/>
      </items>
    </pivotField>
    <pivotField axis="axisRow" showAll="0">
      <items count="4">
        <item sd="0" x="0"/>
        <item x="1"/>
        <item x="2"/>
        <item t="default"/>
      </items>
    </pivotField>
  </pivotFields>
  <rowFields count="3">
    <field x="12"/>
    <field x="11"/>
    <field x="3"/>
  </rowFields>
  <rowItems count="6">
    <i>
      <x v="1"/>
    </i>
    <i r="1">
      <x v="3"/>
    </i>
    <i r="2">
      <x v="8"/>
    </i>
    <i r="2">
      <x v="9"/>
    </i>
    <i r="1">
      <x v="4"/>
    </i>
    <i t="grand">
      <x/>
    </i>
  </rowItems>
  <colItems count="1">
    <i/>
  </colItems>
  <dataFields count="1">
    <dataField name="Sum of Amount" fld="1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CEEE2F-9108-4AC3-B68C-623106755E6C}" name="PivotTable1" cacheId="418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3:B7" firstHeaderRow="1" firstDataRow="1" firstDataCol="1"/>
  <pivotFields count="13">
    <pivotField showAll="0"/>
    <pivotField showAll="0"/>
    <pivotField axis="axisRow" showAll="0" sortType="ascending">
      <items count="4">
        <item x="1"/>
        <item x="2"/>
        <item x="0"/>
        <item t="default"/>
      </items>
      <autoSortScope>
        <pivotArea dataOnly="0" outline="0" fieldPosition="0">
          <references count="1">
            <reference field="4294967294" count="1" selected="0">
              <x v="0"/>
            </reference>
          </references>
        </pivotArea>
      </autoSortScope>
    </pivotField>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164" showAll="0"/>
    <pivotField numFmtId="164" showAll="0"/>
    <pivotField dataField="1" numFmtId="166" showAll="0"/>
    <pivotField showAll="0">
      <items count="7">
        <item x="0"/>
        <item x="1"/>
        <item x="2"/>
        <item x="3"/>
        <item x="4"/>
        <item x="5"/>
        <item t="default"/>
      </items>
    </pivotField>
    <pivotField showAll="0">
      <items count="4">
        <item x="0"/>
        <item x="1"/>
        <item x="2"/>
        <item t="default"/>
      </items>
    </pivotField>
  </pivotFields>
  <rowFields count="1">
    <field x="2"/>
  </rowFields>
  <rowItems count="4">
    <i>
      <x/>
    </i>
    <i>
      <x v="1"/>
    </i>
    <i>
      <x v="2"/>
    </i>
    <i t="grand">
      <x/>
    </i>
  </rowItems>
  <colItems count="1">
    <i/>
  </colItems>
  <dataFields count="1">
    <dataField name="Sum of Amount" fld="10" baseField="0" baseItem="0"/>
  </dataFields>
  <chartFormats count="8">
    <chartFormat chart="1"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 count="1" selected="0">
            <x v="0"/>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 chart="3" format="8">
      <pivotArea type="data" outline="0" fieldPosition="0">
        <references count="2">
          <reference field="4294967294" count="1" selected="0">
            <x v="0"/>
          </reference>
          <reference field="2" count="1" selected="0">
            <x v="2"/>
          </reference>
        </references>
      </pivotArea>
    </chartFormat>
    <chartFormat chart="1" format="1">
      <pivotArea type="data" outline="0" fieldPosition="0">
        <references count="2">
          <reference field="4294967294" count="1" selected="0">
            <x v="0"/>
          </reference>
          <reference field="2" count="1" selected="0">
            <x v="0"/>
          </reference>
        </references>
      </pivotArea>
    </chartFormat>
    <chartFormat chart="1" format="2">
      <pivotArea type="data" outline="0" fieldPosition="0">
        <references count="2">
          <reference field="4294967294" count="1" selected="0">
            <x v="0"/>
          </reference>
          <reference field="2" count="1" selected="0">
            <x v="1"/>
          </reference>
        </references>
      </pivotArea>
    </chartFormat>
    <chartFormat chart="1"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9D471B-C8A8-4D8B-B585-86A7DC95A39B}" name="PivotTable4" cacheId="418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X3:Y25" firstHeaderRow="1" firstDataRow="1" firstDataCol="1"/>
  <pivotFields count="13">
    <pivotField showAll="0"/>
    <pivotField showAll="0"/>
    <pivotField showAll="0">
      <items count="4">
        <item x="0"/>
        <item x="2"/>
        <item x="1"/>
        <item t="default"/>
      </items>
    </pivotField>
    <pivotField numFmtId="14" showAll="0">
      <items count="15">
        <item x="0"/>
        <item x="1"/>
        <item x="2"/>
        <item x="3"/>
        <item x="4"/>
        <item x="5"/>
        <item x="6"/>
        <item x="7"/>
        <item x="8"/>
        <item x="9"/>
        <item x="10"/>
        <item x="11"/>
        <item x="12"/>
        <item x="13"/>
        <item t="default"/>
      </items>
    </pivotField>
    <pivotField axis="axisRow" dataField="1" showAll="0">
      <items count="22">
        <item x="13"/>
        <item x="15"/>
        <item x="3"/>
        <item x="14"/>
        <item x="19"/>
        <item x="2"/>
        <item x="17"/>
        <item x="11"/>
        <item x="18"/>
        <item x="20"/>
        <item x="16"/>
        <item x="5"/>
        <item x="6"/>
        <item x="1"/>
        <item x="9"/>
        <item x="0"/>
        <item x="7"/>
        <item x="8"/>
        <item x="10"/>
        <item x="12"/>
        <item x="4"/>
        <item t="default"/>
      </items>
    </pivotField>
    <pivotField showAll="0"/>
    <pivotField showAll="0"/>
    <pivotField showAll="0"/>
    <pivotField numFmtId="164" showAll="0"/>
    <pivotField numFmtId="164" showAll="0"/>
    <pivotField numFmtId="166" showAll="0"/>
    <pivotField showAll="0" defaultSubtotal="0"/>
    <pivotField showAll="0" defaultSubtotal="0"/>
  </pivotFields>
  <rowFields count="1">
    <field x="4"/>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Truck No"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C9EB0C-A416-42C2-97A5-AFAE0FB70690}" name="PivotTable3" cacheId="418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S3:T25" firstHeaderRow="1" firstDataRow="1" firstDataCol="1"/>
  <pivotFields count="13">
    <pivotField showAll="0"/>
    <pivotField showAll="0"/>
    <pivotField showAll="0">
      <items count="4">
        <item x="0"/>
        <item x="2"/>
        <item x="1"/>
        <item t="default"/>
      </items>
    </pivotField>
    <pivotField numFmtId="14" showAll="0">
      <items count="15">
        <item x="0"/>
        <item x="1"/>
        <item x="2"/>
        <item x="3"/>
        <item x="4"/>
        <item x="5"/>
        <item x="6"/>
        <item x="7"/>
        <item x="8"/>
        <item x="9"/>
        <item x="10"/>
        <item x="11"/>
        <item x="12"/>
        <item x="13"/>
        <item t="default"/>
      </items>
    </pivotField>
    <pivotField axis="axisRow" showAll="0" sortType="descending">
      <items count="22">
        <item x="13"/>
        <item x="15"/>
        <item x="3"/>
        <item x="14"/>
        <item x="19"/>
        <item x="2"/>
        <item x="17"/>
        <item x="11"/>
        <item x="18"/>
        <item x="20"/>
        <item x="16"/>
        <item x="5"/>
        <item x="6"/>
        <item x="1"/>
        <item x="9"/>
        <item x="0"/>
        <item x="7"/>
        <item x="8"/>
        <item x="10"/>
        <item x="12"/>
        <item x="4"/>
        <item t="default"/>
      </items>
      <autoSortScope>
        <pivotArea dataOnly="0" outline="0" fieldPosition="0">
          <references count="1">
            <reference field="4294967294" count="1" selected="0">
              <x v="0"/>
            </reference>
          </references>
        </pivotArea>
      </autoSortScope>
    </pivotField>
    <pivotField showAll="0"/>
    <pivotField showAll="0"/>
    <pivotField dataField="1" showAll="0">
      <items count="64">
        <item x="9"/>
        <item x="39"/>
        <item x="10"/>
        <item x="49"/>
        <item x="2"/>
        <item x="4"/>
        <item x="25"/>
        <item x="13"/>
        <item x="0"/>
        <item x="17"/>
        <item x="37"/>
        <item x="8"/>
        <item x="61"/>
        <item x="3"/>
        <item x="55"/>
        <item x="16"/>
        <item x="60"/>
        <item x="46"/>
        <item x="24"/>
        <item x="18"/>
        <item x="42"/>
        <item x="1"/>
        <item x="34"/>
        <item x="32"/>
        <item x="35"/>
        <item x="6"/>
        <item x="53"/>
        <item x="22"/>
        <item x="7"/>
        <item x="12"/>
        <item x="33"/>
        <item x="54"/>
        <item x="44"/>
        <item x="48"/>
        <item x="19"/>
        <item x="52"/>
        <item x="38"/>
        <item x="27"/>
        <item x="21"/>
        <item x="56"/>
        <item x="26"/>
        <item x="47"/>
        <item x="43"/>
        <item x="14"/>
        <item x="5"/>
        <item x="50"/>
        <item x="31"/>
        <item x="11"/>
        <item x="28"/>
        <item x="51"/>
        <item x="29"/>
        <item x="45"/>
        <item x="15"/>
        <item x="58"/>
        <item x="36"/>
        <item x="57"/>
        <item x="41"/>
        <item x="59"/>
        <item x="62"/>
        <item x="40"/>
        <item x="20"/>
        <item x="30"/>
        <item x="23"/>
        <item t="default"/>
      </items>
    </pivotField>
    <pivotField numFmtId="164" showAll="0"/>
    <pivotField numFmtId="164" showAll="0"/>
    <pivotField numFmtId="166" showAll="0"/>
    <pivotField showAll="0" defaultSubtotal="0"/>
    <pivotField showAll="0" defaultSubtotal="0"/>
  </pivotFields>
  <rowFields count="1">
    <field x="4"/>
  </rowFields>
  <rowItems count="22">
    <i>
      <x v="18"/>
    </i>
    <i>
      <x v="17"/>
    </i>
    <i>
      <x v="20"/>
    </i>
    <i>
      <x v="16"/>
    </i>
    <i>
      <x v="15"/>
    </i>
    <i>
      <x v="12"/>
    </i>
    <i>
      <x v="14"/>
    </i>
    <i>
      <x v="5"/>
    </i>
    <i>
      <x v="13"/>
    </i>
    <i>
      <x v="11"/>
    </i>
    <i>
      <x v="4"/>
    </i>
    <i>
      <x/>
    </i>
    <i>
      <x v="19"/>
    </i>
    <i>
      <x v="10"/>
    </i>
    <i>
      <x v="7"/>
    </i>
    <i>
      <x v="1"/>
    </i>
    <i>
      <x v="6"/>
    </i>
    <i>
      <x v="8"/>
    </i>
    <i>
      <x v="9"/>
    </i>
    <i>
      <x v="2"/>
    </i>
    <i>
      <x v="3"/>
    </i>
    <i t="grand">
      <x/>
    </i>
  </rowItems>
  <colItems count="1">
    <i/>
  </colItems>
  <dataFields count="1">
    <dataField name="Sum of Tonnage" fld="7"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oice_No" xr10:uid="{FFC5B3B8-B6EA-404F-87EA-E726F86555D5}" sourceName="Invoice No:">
  <pivotTables>
    <pivotTable tabId="18" name="PivotTable2"/>
    <pivotTable tabId="18" name="PivotTable1"/>
    <pivotTable tabId="18" name="PivotTable3"/>
    <pivotTable tabId="18" name="PivotTable4"/>
  </pivotTables>
  <data>
    <tabular pivotCacheId="204972357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oice No:" xr10:uid="{A693506F-9FFA-443F-825D-CA88BB56A6D3}" cache="Slicer_Invoice_No" caption="Invoice No:"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EA14E7-33DB-461F-BF0F-655148EBD20A}" name="TruckLookup" displayName="TruckLookup" ref="A5:D27" totalsRowShown="0">
  <autoFilter ref="A5:D27" xr:uid="{D6EA14E7-33DB-461F-BF0F-655148EBD20A}"/>
  <tableColumns count="4">
    <tableColumn id="1" xr3:uid="{08594B6B-CB4E-4F80-8AC7-FEEED74B1721}" name="Sl No">
      <calculatedColumnFormula>ROW()-5</calculatedColumnFormula>
    </tableColumn>
    <tableColumn id="2" xr3:uid="{8AA63CC7-1F4A-41EF-9F7B-E8B765CD955A}" name="Truck Registration No."/>
    <tableColumn id="3" xr3:uid="{4CA8268A-B0BD-4AFC-A291-050B7A1894F8}" name="State">
      <calculatedColumnFormula>VLOOKUP(LEFT(B6,2),$F$6:$G$7,2,FALSE)</calculatedColumnFormula>
    </tableColumn>
    <tableColumn id="4" xr3:uid="{96C1D3ED-14B4-4D4A-B387-7D923561035B}" name="District">
      <calculatedColumnFormula>VLOOKUP(MID(B6,4,2),J6:K97,2,FALSE)</calculatedColumnFormula>
    </tableColumn>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997D315-1B65-45E6-B778-15D3C35942AD}" name="TruckState" displayName="TruckState" ref="F5:G7" totalsRowShown="0">
  <autoFilter ref="F5:G7" xr:uid="{E997D315-1B65-45E6-B778-15D3C35942AD}"/>
  <tableColumns count="2">
    <tableColumn id="1" xr3:uid="{06C05777-A9DA-4C18-A83E-2A8C127B7B57}" name="RTO Code"/>
    <tableColumn id="2" xr3:uid="{3D9FB116-EA2A-4FD6-BE8C-C1E1BDC5ED24}" name="State"/>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BF57884-9E08-40DE-9386-DC97E6254CAC}" name="TruckDistrict" displayName="TruckDistrict" ref="I5:K97" totalsRowShown="0">
  <autoFilter ref="I5:K97" xr:uid="{1BF57884-9E08-40DE-9386-DC97E6254CAC}"/>
  <tableColumns count="3">
    <tableColumn id="1" xr3:uid="{4546993D-0434-4D6B-8FCE-4AD62A37C0FA}" name="RTO CODE"/>
    <tableColumn id="2" xr3:uid="{4A5F0679-786F-404B-A79D-09BAED3516D5}" name="Location Code">
      <calculatedColumnFormula>RIGHT(I6,LEN(I6)-3)</calculatedColumnFormula>
    </tableColumn>
    <tableColumn id="3" xr3:uid="{37DC81B2-76F7-466E-8673-D450540144D1}" name="RTO LOCATIONS"/>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6649EB4-4D48-4545-8740-E433D05CD003}" name="TerritoryLookup" displayName="TerritoryLookup" ref="A5:E414" totalsRowShown="0">
  <autoFilter ref="A5:E414" xr:uid="{F6649EB4-4D48-4545-8740-E433D05CD003}"/>
  <sortState xmlns:xlrd2="http://schemas.microsoft.com/office/spreadsheetml/2017/richdata2" ref="A6:E411">
    <sortCondition ref="A5:A411"/>
  </sortState>
  <tableColumns count="5">
    <tableColumn id="1" xr3:uid="{2635512C-6201-4780-82D5-36F0C79BF809}" name="city"/>
    <tableColumn id="2" xr3:uid="{93B2D81F-65DD-4382-8962-04E2A63452C9}" name="lat"/>
    <tableColumn id="3" xr3:uid="{FAD4D4C6-E2D5-4422-9687-2B11C569A532}" name="lng"/>
    <tableColumn id="4" xr3:uid="{AE903613-0EAF-4880-8422-C78767A45F5C}" name="country"/>
    <tableColumn id="6" xr3:uid="{CC6C8D1C-A86A-46B8-89C2-536EC7A5817C}" name="State"/>
  </tableColumns>
  <tableStyleInfo name="TableStyleMedium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795F1E-9ABE-4AE9-B587-CA412853B1BF}" name="Table3" displayName="Table3" ref="A1:A1360" totalsRowShown="0">
  <autoFilter ref="A1:A1360" xr:uid="{4C795F1E-9ABE-4AE9-B587-CA412853B1BF}"/>
  <tableColumns count="1">
    <tableColumn id="1" xr3:uid="{4A31E91A-D9BA-4E5A-9092-D7ABE3843ADF}" name="Date"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A82D10-08E9-49B1-80C0-752390FF789B}" name="CustomerLookup" displayName="CustomerLookup" ref="A5:D8" totalsRowShown="0">
  <autoFilter ref="A5:D8" xr:uid="{5AA82D10-08E9-49B1-80C0-752390FF789B}"/>
  <tableColumns count="4">
    <tableColumn id="1" xr3:uid="{81753F65-E4CE-4BDC-AD0D-24697FA54168}" name="Sl No">
      <calculatedColumnFormula>ROW()-5</calculatedColumnFormula>
    </tableColumn>
    <tableColumn id="2" xr3:uid="{CA45561B-CA17-4D12-93FD-B0B567AD6415}" name="Name"/>
    <tableColumn id="3" xr3:uid="{91E26346-9418-4A2F-8029-67401E1266AC}" name="Address"/>
    <tableColumn id="4" xr3:uid="{F613CDD6-2F30-4F76-A1FC-AFF9E00A4039}" name="GSTIN No"/>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6647E6-2AC7-4860-800F-9CAF53D55FB1}" name="InvoiceLookup" displayName="InvoiceLookup" ref="A5:D10" totalsRowShown="0">
  <autoFilter ref="A5:D10" xr:uid="{3D6647E6-2AC7-4860-800F-9CAF53D55FB1}"/>
  <sortState xmlns:xlrd2="http://schemas.microsoft.com/office/spreadsheetml/2017/richdata2" ref="A6:D9">
    <sortCondition ref="B5:B9"/>
  </sortState>
  <tableColumns count="4">
    <tableColumn id="1" xr3:uid="{32A79218-5C2C-45FD-A073-3E7434B5297D}" name="Sl. No.">
      <calculatedColumnFormula>ROW()-5</calculatedColumnFormula>
    </tableColumn>
    <tableColumn id="5" xr3:uid="{C0588671-9E1A-4C96-9881-331684E942A5}" name="Name"/>
    <tableColumn id="2" xr3:uid="{8EEF1EFA-92DD-4438-8677-467F98152501}" name="Invoice No"/>
    <tableColumn id="4" xr3:uid="{09485D08-FBAC-4635-B9D2-90AD45E49408}" name="Invoice Date" dataDxfId="2"/>
  </tableColumns>
  <tableStyleInfo name="TableStyleMedium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B896CE6-1802-4384-B4C5-C2691D143BD1}" name="Transactions" displayName="Transactions" ref="A5:K77" totalsRowShown="0">
  <tableColumns count="11">
    <tableColumn id="1" xr3:uid="{42A46BBC-CF63-48BB-AEF8-AA2397F08BBD}" name="Sl. No">
      <calculatedColumnFormula>ROW()-5</calculatedColumnFormula>
    </tableColumn>
    <tableColumn id="2" xr3:uid="{668F7C65-6311-4DDE-A45C-C80484A35DD9}" name="Invoice To:"/>
    <tableColumn id="3" xr3:uid="{8DAF5103-F1B0-4DD4-AE41-7C16FE86BA36}" name="Invoice No:"/>
    <tableColumn id="5" xr3:uid="{72DF8013-A3EA-4088-8C98-8DCF2B87BBB8}" name="Date" dataDxfId="1"/>
    <tableColumn id="4" xr3:uid="{3AD989B1-B36E-4E05-BA77-EAF682340B04}" name="Truck No"/>
    <tableColumn id="7" xr3:uid="{90DB8DB2-C17E-4D76-BF71-AF1ABBC2C1AE}" name="From"/>
    <tableColumn id="8" xr3:uid="{CBE7CFA0-59FC-412D-87D2-C2BE0C648B94}" name="To"/>
    <tableColumn id="12" xr3:uid="{F5F746E1-0CE8-4206-B296-9A8CF9B16FA7}" name="Tonnage"/>
    <tableColumn id="9" xr3:uid="{BAF1363A-BF82-46EF-84BE-42A02C1EE76E}" name="Rate per tonne" dataCellStyle="Currency"/>
    <tableColumn id="10" xr3:uid="{7BB6FEB0-245C-468C-9999-11D293587CA6}" name="Advance" dataCellStyle="Currency"/>
    <tableColumn id="11" xr3:uid="{86DFDC53-969D-4717-A436-5C92F31A15CB}" name="Amount"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FFAE944-E9D8-4774-BD19-8242DAE091D2}" sourceName="Date">
  <pivotTables>
    <pivotTable tabId="18" name="PivotTable2"/>
    <pivotTable tabId="18" name="PivotTable1"/>
    <pivotTable tabId="18" name="PivotTable3"/>
    <pivotTable tabId="18" name="PivotTable4"/>
  </pivotTables>
  <state minimalRefreshVersion="6" lastRefreshVersion="6" pivotCacheId="2049723570" filterType="unknown">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87DCA7DB-5BE7-495D-884E-7A38199056A7}" cache="NativeTimeline_Date" caption="Date" level="2" selectionLevel="2" scrollPosition="2020-01-01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coverfox.com/rto/west-bengal/barasat/" TargetMode="External"/><Relationship Id="rId13" Type="http://schemas.openxmlformats.org/officeDocument/2006/relationships/table" Target="../tables/table1.xml"/><Relationship Id="rId3" Type="http://schemas.openxmlformats.org/officeDocument/2006/relationships/hyperlink" Target="https://www.coverfox.com/rto/west-bengal/barrackpore/" TargetMode="External"/><Relationship Id="rId7" Type="http://schemas.openxmlformats.org/officeDocument/2006/relationships/hyperlink" Target="https://www.coverfox.com/rto/west-bengal/barasat/" TargetMode="External"/><Relationship Id="rId12" Type="http://schemas.openxmlformats.org/officeDocument/2006/relationships/drawing" Target="../drawings/drawing2.xml"/><Relationship Id="rId2" Type="http://schemas.openxmlformats.org/officeDocument/2006/relationships/hyperlink" Target="https://www.coverfox.com/rto/kolkata-west-bengal/" TargetMode="External"/><Relationship Id="rId1" Type="http://schemas.openxmlformats.org/officeDocument/2006/relationships/hyperlink" Target="https://www.coverfox.com/rto/kolkata-west-bengal/" TargetMode="External"/><Relationship Id="rId6" Type="http://schemas.openxmlformats.org/officeDocument/2006/relationships/hyperlink" Target="https://www.coverfox.com/rto/west-bengal/barrackpore/" TargetMode="External"/><Relationship Id="rId11" Type="http://schemas.openxmlformats.org/officeDocument/2006/relationships/hyperlink" Target="https://www.coverfox.com/rto/west-bengal/asansol/" TargetMode="External"/><Relationship Id="rId5" Type="http://schemas.openxmlformats.org/officeDocument/2006/relationships/hyperlink" Target="https://www.coverfox.com/rto/west-bengal/barrackpore/" TargetMode="External"/><Relationship Id="rId15" Type="http://schemas.openxmlformats.org/officeDocument/2006/relationships/table" Target="../tables/table3.xml"/><Relationship Id="rId10" Type="http://schemas.openxmlformats.org/officeDocument/2006/relationships/hyperlink" Target="https://www.coverfox.com/rto/west-bengal/asansol/" TargetMode="External"/><Relationship Id="rId4" Type="http://schemas.openxmlformats.org/officeDocument/2006/relationships/hyperlink" Target="https://www.coverfox.com/rto/west-bengal/barrackpore/" TargetMode="External"/><Relationship Id="rId9" Type="http://schemas.openxmlformats.org/officeDocument/2006/relationships/hyperlink" Target="https://www.coverfox.com/rto/west-bengal/asansol/" TargetMode="Externa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8.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0.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4.9989318521683403E-2"/>
  </sheetPr>
  <dimension ref="A1:AC46"/>
  <sheetViews>
    <sheetView showGridLines="0" tabSelected="1" zoomScaleNormal="100" workbookViewId="0">
      <selection activeCell="F23" sqref="F23:J23"/>
    </sheetView>
  </sheetViews>
  <sheetFormatPr defaultRowHeight="16.5" customHeight="1"/>
  <cols>
    <col min="6" max="6" width="11.7109375" customWidth="1"/>
    <col min="8" max="8" width="9.140625" customWidth="1"/>
    <col min="10" max="10" width="10.85546875" customWidth="1"/>
    <col min="14" max="14" width="14.5703125" customWidth="1"/>
    <col min="25" max="25" width="18.28515625" customWidth="1"/>
  </cols>
  <sheetData>
    <row r="1" spans="1:29" ht="16.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c r="AA1" s="113"/>
      <c r="AB1" s="113"/>
      <c r="AC1" s="113"/>
    </row>
    <row r="2" spans="1:29" ht="16.5" customHeight="1">
      <c r="A2" s="113"/>
      <c r="B2" s="113"/>
      <c r="C2" s="113"/>
      <c r="D2" s="113"/>
      <c r="E2" s="113"/>
      <c r="F2" s="113"/>
      <c r="G2" s="113"/>
      <c r="H2" s="113"/>
      <c r="I2" s="113"/>
      <c r="J2" s="113"/>
      <c r="K2" s="113"/>
      <c r="L2" s="113"/>
      <c r="M2" s="113"/>
      <c r="N2" s="113"/>
      <c r="O2" s="113"/>
      <c r="P2" s="113"/>
      <c r="Q2" s="113"/>
      <c r="R2" s="113"/>
      <c r="S2" s="113"/>
      <c r="T2" s="113"/>
      <c r="U2" s="113"/>
      <c r="V2" s="113"/>
      <c r="W2" s="113"/>
      <c r="X2" s="113"/>
      <c r="Y2" s="113"/>
      <c r="Z2" s="113"/>
      <c r="AA2" s="113"/>
      <c r="AB2" s="113"/>
      <c r="AC2" s="113"/>
    </row>
    <row r="3" spans="1:29" ht="16.5" customHeight="1">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row>
    <row r="4" spans="1:29" ht="16.5" customHeight="1" thickBot="1">
      <c r="A4" s="113"/>
      <c r="B4" s="113"/>
      <c r="C4" s="113"/>
      <c r="D4" s="113"/>
      <c r="E4" s="113"/>
      <c r="F4" s="113"/>
      <c r="G4" s="113"/>
      <c r="H4" s="113"/>
      <c r="I4" s="113"/>
      <c r="J4" s="113"/>
      <c r="K4" s="113"/>
      <c r="L4" s="113"/>
      <c r="M4" s="113"/>
      <c r="N4" s="113"/>
      <c r="O4" s="113"/>
      <c r="P4" s="113"/>
      <c r="Q4" s="113"/>
      <c r="R4" s="113"/>
      <c r="S4" s="113"/>
      <c r="T4" s="113"/>
      <c r="U4" s="113"/>
      <c r="V4" s="113"/>
      <c r="W4" s="113"/>
      <c r="X4" s="113"/>
      <c r="Y4" s="113"/>
      <c r="Z4" s="113"/>
      <c r="AA4" s="113"/>
      <c r="AB4" s="113"/>
      <c r="AC4" s="113"/>
    </row>
    <row r="5" spans="1:29" ht="5.25" customHeight="1" thickBot="1">
      <c r="A5" s="113"/>
      <c r="B5" s="4"/>
      <c r="C5" s="5"/>
      <c r="D5" s="5"/>
      <c r="E5" s="5"/>
      <c r="F5" s="5"/>
      <c r="G5" s="5"/>
      <c r="H5" s="5"/>
      <c r="I5" s="5"/>
      <c r="J5" s="5"/>
      <c r="K5" s="6"/>
      <c r="L5" s="113"/>
      <c r="M5" s="12"/>
      <c r="N5" s="13"/>
      <c r="O5" s="13"/>
      <c r="P5" s="13"/>
      <c r="Q5" s="13"/>
      <c r="R5" s="13"/>
      <c r="S5" s="13"/>
      <c r="T5" s="13"/>
      <c r="U5" s="13"/>
      <c r="V5" s="14"/>
      <c r="W5" s="113"/>
      <c r="X5" s="114"/>
      <c r="Y5" s="114"/>
      <c r="Z5" s="114"/>
      <c r="AA5" s="113"/>
      <c r="AB5" s="113"/>
      <c r="AC5" s="113"/>
    </row>
    <row r="6" spans="1:29" ht="16.5" customHeight="1" thickBot="1">
      <c r="A6" s="113"/>
      <c r="B6" s="1"/>
      <c r="C6" s="2"/>
      <c r="D6" s="126" t="s">
        <v>0</v>
      </c>
      <c r="E6" s="127"/>
      <c r="F6" s="127"/>
      <c r="G6" s="127"/>
      <c r="H6" s="127"/>
      <c r="I6" s="128"/>
      <c r="J6" s="2"/>
      <c r="K6" s="3"/>
      <c r="L6" s="113"/>
      <c r="M6" s="15"/>
      <c r="N6" s="148" t="s">
        <v>1</v>
      </c>
      <c r="O6" s="149"/>
      <c r="P6" s="149"/>
      <c r="Q6" s="149"/>
      <c r="R6" s="149"/>
      <c r="S6" s="149"/>
      <c r="T6" s="149"/>
      <c r="U6" s="150"/>
      <c r="V6" s="17"/>
      <c r="W6" s="113"/>
      <c r="X6" s="114"/>
      <c r="Y6" s="114"/>
      <c r="Z6" s="114"/>
      <c r="AA6" s="113"/>
      <c r="AB6" s="113"/>
      <c r="AC6" s="113"/>
    </row>
    <row r="7" spans="1:29" ht="16.5" customHeight="1">
      <c r="A7" s="113"/>
      <c r="B7" s="1"/>
      <c r="C7" s="2"/>
      <c r="D7" s="129" t="s">
        <v>2</v>
      </c>
      <c r="E7" s="130"/>
      <c r="F7" s="130"/>
      <c r="G7" s="130"/>
      <c r="H7" s="130"/>
      <c r="I7" s="131"/>
      <c r="J7" s="2"/>
      <c r="K7" s="3"/>
      <c r="L7" s="113"/>
      <c r="M7" s="15"/>
      <c r="N7" s="16"/>
      <c r="O7" s="16"/>
      <c r="P7" s="16"/>
      <c r="Q7" s="16"/>
      <c r="R7" s="16"/>
      <c r="S7" s="16"/>
      <c r="T7" s="16"/>
      <c r="U7" s="16"/>
      <c r="V7" s="17"/>
      <c r="W7" s="113"/>
      <c r="X7" s="114"/>
      <c r="Y7" s="115" t="s">
        <v>3</v>
      </c>
      <c r="Z7" s="114"/>
      <c r="AA7" s="113"/>
      <c r="AB7" s="113"/>
      <c r="AC7" s="113"/>
    </row>
    <row r="8" spans="1:29" ht="13.5" customHeight="1">
      <c r="A8" s="113"/>
      <c r="B8" s="1"/>
      <c r="C8" s="2"/>
      <c r="D8" s="136" t="s">
        <v>4</v>
      </c>
      <c r="E8" s="137"/>
      <c r="F8" s="137"/>
      <c r="G8" s="137"/>
      <c r="H8" s="137"/>
      <c r="I8" s="138"/>
      <c r="J8" s="2"/>
      <c r="K8" s="3"/>
      <c r="L8" s="113"/>
      <c r="M8" s="15"/>
      <c r="N8" s="33" t="s">
        <v>5</v>
      </c>
      <c r="O8" s="16"/>
      <c r="P8" s="120" t="str">
        <f>F15</f>
        <v>SOORAJMULL BAIJNATH PVT. LTD.</v>
      </c>
      <c r="Q8" s="121"/>
      <c r="R8" s="121"/>
      <c r="S8" s="121"/>
      <c r="T8" s="121"/>
      <c r="U8" s="122"/>
      <c r="V8" s="17"/>
      <c r="W8" s="113"/>
      <c r="X8" s="114"/>
      <c r="Y8" s="114"/>
      <c r="Z8" s="114"/>
      <c r="AA8" s="113"/>
      <c r="AB8" s="113"/>
      <c r="AC8" s="113"/>
    </row>
    <row r="9" spans="1:29" ht="12" customHeight="1">
      <c r="A9" s="113"/>
      <c r="B9" s="1"/>
      <c r="C9" s="2"/>
      <c r="D9" s="136" t="s">
        <v>6</v>
      </c>
      <c r="E9" s="137"/>
      <c r="F9" s="137"/>
      <c r="G9" s="137"/>
      <c r="H9" s="137"/>
      <c r="I9" s="138"/>
      <c r="J9" s="2"/>
      <c r="K9" s="3"/>
      <c r="L9" s="113"/>
      <c r="M9" s="15"/>
      <c r="N9" s="16"/>
      <c r="O9" s="16"/>
      <c r="P9" s="16"/>
      <c r="Q9" s="16"/>
      <c r="R9" s="16"/>
      <c r="S9" s="16"/>
      <c r="T9" s="16"/>
      <c r="U9" s="16"/>
      <c r="V9" s="17"/>
      <c r="W9" s="113"/>
      <c r="X9" s="114"/>
      <c r="Y9" s="116" t="s">
        <v>7</v>
      </c>
      <c r="Z9" s="114"/>
      <c r="AA9" s="113"/>
      <c r="AB9" s="113"/>
      <c r="AC9" s="113"/>
    </row>
    <row r="10" spans="1:29" ht="9.75" customHeight="1">
      <c r="A10" s="113"/>
      <c r="B10" s="1"/>
      <c r="C10" s="2"/>
      <c r="D10" s="136" t="s">
        <v>8</v>
      </c>
      <c r="E10" s="137"/>
      <c r="F10" s="137"/>
      <c r="G10" s="137"/>
      <c r="H10" s="137"/>
      <c r="I10" s="138"/>
      <c r="J10" s="2"/>
      <c r="K10" s="3"/>
      <c r="L10" s="113"/>
      <c r="M10" s="15"/>
      <c r="N10" s="33" t="s">
        <v>9</v>
      </c>
      <c r="O10" s="16"/>
      <c r="P10" s="151" t="str">
        <f>VLOOKUP(P8,'Customer Lookup'!B6:$D$8,2,FALSE)</f>
        <v>304, JASMINE TOWER, 31 SHAKESPEARE SARANI, KOLKATA - 7000017</v>
      </c>
      <c r="Q10" s="152"/>
      <c r="R10" s="152"/>
      <c r="S10" s="152"/>
      <c r="T10" s="152"/>
      <c r="U10" s="153"/>
      <c r="V10" s="17"/>
      <c r="W10" s="113"/>
      <c r="X10" s="114"/>
      <c r="Y10" s="116"/>
      <c r="Z10" s="114"/>
      <c r="AA10" s="113"/>
      <c r="AB10" s="113"/>
      <c r="AC10" s="113"/>
    </row>
    <row r="11" spans="1:29" ht="16.5" customHeight="1" thickBot="1">
      <c r="A11" s="113"/>
      <c r="B11" s="1"/>
      <c r="C11" s="2"/>
      <c r="D11" s="139" t="s">
        <v>10</v>
      </c>
      <c r="E11" s="140"/>
      <c r="F11" s="140"/>
      <c r="G11" s="140"/>
      <c r="H11" s="140"/>
      <c r="I11" s="141"/>
      <c r="J11" s="2"/>
      <c r="K11" s="3"/>
      <c r="L11" s="113"/>
      <c r="M11" s="15"/>
      <c r="N11" s="16"/>
      <c r="O11" s="16"/>
      <c r="P11" s="154"/>
      <c r="Q11" s="155"/>
      <c r="R11" s="155"/>
      <c r="S11" s="155"/>
      <c r="T11" s="155"/>
      <c r="U11" s="156"/>
      <c r="V11" s="17"/>
      <c r="W11" s="113"/>
      <c r="X11" s="114"/>
      <c r="Y11" s="116" t="s">
        <v>11</v>
      </c>
      <c r="Z11" s="114"/>
      <c r="AA11" s="113"/>
      <c r="AB11" s="113"/>
      <c r="AC11" s="113"/>
    </row>
    <row r="12" spans="1:29" ht="4.5" customHeight="1">
      <c r="A12" s="113"/>
      <c r="B12" s="1"/>
      <c r="C12" s="2"/>
      <c r="D12" s="2"/>
      <c r="E12" s="2"/>
      <c r="F12" s="2"/>
      <c r="G12" s="2"/>
      <c r="H12" s="2"/>
      <c r="I12" s="2"/>
      <c r="J12" s="2"/>
      <c r="K12" s="3"/>
      <c r="L12" s="113"/>
      <c r="M12" s="15"/>
      <c r="N12" s="16"/>
      <c r="O12" s="16"/>
      <c r="P12" s="16"/>
      <c r="Q12" s="16"/>
      <c r="R12" s="16"/>
      <c r="S12" s="16"/>
      <c r="T12" s="16"/>
      <c r="U12" s="16"/>
      <c r="V12" s="17"/>
      <c r="W12" s="113"/>
      <c r="X12" s="114"/>
      <c r="Y12" s="116"/>
      <c r="Z12" s="114"/>
      <c r="AA12" s="113"/>
      <c r="AB12" s="113"/>
      <c r="AC12" s="113"/>
    </row>
    <row r="13" spans="1:29" ht="16.5" customHeight="1">
      <c r="A13" s="113"/>
      <c r="B13" s="1"/>
      <c r="C13" s="2"/>
      <c r="D13" s="142" t="s">
        <v>12</v>
      </c>
      <c r="E13" s="143"/>
      <c r="F13" s="143"/>
      <c r="G13" s="143"/>
      <c r="H13" s="143"/>
      <c r="I13" s="144"/>
      <c r="J13" s="2"/>
      <c r="K13" s="3"/>
      <c r="L13" s="113"/>
      <c r="M13" s="15"/>
      <c r="N13" s="33" t="s">
        <v>13</v>
      </c>
      <c r="O13" s="16"/>
      <c r="P13" s="120" t="str">
        <f>VLOOKUP($P$8,'Customer Lookup'!B6:$D$8,3,FALSE)</f>
        <v>19AADCS7271D1Z9</v>
      </c>
      <c r="Q13" s="121"/>
      <c r="R13" s="121"/>
      <c r="S13" s="121"/>
      <c r="T13" s="121"/>
      <c r="U13" s="122"/>
      <c r="V13" s="17"/>
      <c r="W13" s="113"/>
      <c r="X13" s="114"/>
      <c r="Y13" s="116" t="s">
        <v>14</v>
      </c>
      <c r="Z13" s="114"/>
      <c r="AA13" s="113"/>
      <c r="AB13" s="113"/>
      <c r="AC13" s="113"/>
    </row>
    <row r="14" spans="1:29" ht="9" customHeight="1">
      <c r="A14" s="113"/>
      <c r="B14" s="1"/>
      <c r="C14" s="2"/>
      <c r="D14" s="2"/>
      <c r="E14" s="2"/>
      <c r="F14" s="2"/>
      <c r="G14" s="2"/>
      <c r="H14" s="2"/>
      <c r="I14" s="2"/>
      <c r="J14" s="2"/>
      <c r="K14" s="3"/>
      <c r="L14" s="113"/>
      <c r="M14" s="15"/>
      <c r="N14" s="16"/>
      <c r="O14" s="16"/>
      <c r="P14" s="16"/>
      <c r="Q14" s="16"/>
      <c r="R14" s="16"/>
      <c r="S14" s="16"/>
      <c r="T14" s="16"/>
      <c r="U14" s="16"/>
      <c r="V14" s="17"/>
      <c r="W14" s="113"/>
      <c r="X14" s="114"/>
      <c r="Y14" s="116"/>
      <c r="Z14" s="114"/>
      <c r="AA14" s="113"/>
      <c r="AB14" s="113"/>
      <c r="AC14" s="113"/>
    </row>
    <row r="15" spans="1:29" ht="16.5" customHeight="1">
      <c r="A15" s="113"/>
      <c r="B15" s="1"/>
      <c r="C15" s="134" t="s">
        <v>15</v>
      </c>
      <c r="D15" s="135"/>
      <c r="E15" s="2"/>
      <c r="F15" s="120" t="s">
        <v>16</v>
      </c>
      <c r="G15" s="121"/>
      <c r="H15" s="121"/>
      <c r="I15" s="121"/>
      <c r="J15" s="122"/>
      <c r="K15" s="3"/>
      <c r="L15" s="113"/>
      <c r="M15" s="15"/>
      <c r="N15" s="33" t="s">
        <v>17</v>
      </c>
      <c r="O15" s="16"/>
      <c r="P15" s="120" t="str">
        <f>F17</f>
        <v>VRL/339/20-21</v>
      </c>
      <c r="Q15" s="121"/>
      <c r="R15" s="121"/>
      <c r="S15" s="121"/>
      <c r="T15" s="121"/>
      <c r="U15" s="122"/>
      <c r="V15" s="17"/>
      <c r="W15" s="113"/>
      <c r="X15" s="114"/>
      <c r="Y15" s="116" t="s">
        <v>18</v>
      </c>
      <c r="Z15" s="114"/>
      <c r="AA15" s="113"/>
      <c r="AB15" s="113"/>
      <c r="AC15" s="113"/>
    </row>
    <row r="16" spans="1:29" ht="9.75" customHeight="1">
      <c r="A16" s="113"/>
      <c r="B16" s="1"/>
      <c r="C16" s="2"/>
      <c r="D16" s="2"/>
      <c r="E16" s="2"/>
      <c r="F16" s="2"/>
      <c r="G16" s="2"/>
      <c r="H16" s="2"/>
      <c r="I16" s="2"/>
      <c r="J16" s="2"/>
      <c r="K16" s="3"/>
      <c r="L16" s="113"/>
      <c r="M16" s="15"/>
      <c r="N16" s="16"/>
      <c r="O16" s="16"/>
      <c r="P16" s="16"/>
      <c r="Q16" s="16"/>
      <c r="R16" s="16"/>
      <c r="S16" s="16"/>
      <c r="T16" s="16"/>
      <c r="U16" s="16"/>
      <c r="V16" s="17"/>
      <c r="W16" s="113"/>
      <c r="X16" s="114"/>
      <c r="Y16" s="116"/>
      <c r="Z16" s="114"/>
      <c r="AA16" s="113"/>
      <c r="AB16" s="113"/>
      <c r="AC16" s="113"/>
    </row>
    <row r="17" spans="1:29" ht="16.5" customHeight="1">
      <c r="A17" s="113"/>
      <c r="B17" s="1"/>
      <c r="C17" s="132" t="s">
        <v>19</v>
      </c>
      <c r="D17" s="133"/>
      <c r="E17" s="2"/>
      <c r="F17" s="120" t="s">
        <v>20</v>
      </c>
      <c r="G17" s="121"/>
      <c r="H17" s="121"/>
      <c r="I17" s="121"/>
      <c r="J17" s="122"/>
      <c r="K17" s="3"/>
      <c r="L17" s="113"/>
      <c r="M17" s="15"/>
      <c r="N17" s="33" t="s">
        <v>21</v>
      </c>
      <c r="O17" s="16"/>
      <c r="P17" s="157">
        <f>VLOOKUP(P15,'Invoice Lookup'!$C$6:$D$10,2,FALSE)</f>
        <v>44900</v>
      </c>
      <c r="Q17" s="158"/>
      <c r="R17" s="158"/>
      <c r="S17" s="158"/>
      <c r="T17" s="158"/>
      <c r="U17" s="159"/>
      <c r="V17" s="17"/>
      <c r="W17" s="113"/>
      <c r="X17" s="114"/>
      <c r="Y17" s="116" t="s">
        <v>22</v>
      </c>
      <c r="Z17" s="114"/>
      <c r="AA17" s="113"/>
      <c r="AB17" s="113"/>
      <c r="AC17" s="113"/>
    </row>
    <row r="18" spans="1:29" ht="11.25" customHeight="1" thickBot="1">
      <c r="A18" s="113"/>
      <c r="B18" s="1"/>
      <c r="C18" s="77"/>
      <c r="D18" s="77"/>
      <c r="E18" s="2"/>
      <c r="F18" s="78"/>
      <c r="G18" s="78"/>
      <c r="H18" s="78"/>
      <c r="I18" s="78"/>
      <c r="J18" s="78"/>
      <c r="K18" s="3"/>
      <c r="L18" s="113"/>
      <c r="M18" s="18"/>
      <c r="N18" s="79"/>
      <c r="O18" s="19"/>
      <c r="P18" s="80"/>
      <c r="Q18" s="80"/>
      <c r="R18" s="80"/>
      <c r="S18" s="80"/>
      <c r="T18" s="80"/>
      <c r="U18" s="80"/>
      <c r="V18" s="20"/>
      <c r="W18" s="113"/>
      <c r="X18" s="114"/>
      <c r="Y18" s="116"/>
      <c r="Z18" s="114"/>
      <c r="AA18" s="113"/>
      <c r="AB18" s="113"/>
      <c r="AC18" s="113"/>
    </row>
    <row r="19" spans="1:29" ht="16.5" customHeight="1">
      <c r="A19" s="113"/>
      <c r="B19" s="1"/>
      <c r="C19" s="163" t="s">
        <v>23</v>
      </c>
      <c r="D19" s="163"/>
      <c r="E19" s="2"/>
      <c r="F19" s="164">
        <f ca="1">TODAY()</f>
        <v>45064</v>
      </c>
      <c r="G19" s="165"/>
      <c r="H19" s="165"/>
      <c r="I19" s="165"/>
      <c r="J19" s="165"/>
      <c r="K19" s="3"/>
      <c r="L19" s="113"/>
      <c r="M19" s="113"/>
      <c r="N19" s="113"/>
      <c r="O19" s="113"/>
      <c r="P19" s="113"/>
      <c r="Q19" s="113"/>
      <c r="R19" s="113"/>
      <c r="S19" s="113"/>
      <c r="T19" s="113"/>
      <c r="U19" s="113"/>
      <c r="V19" s="113"/>
      <c r="W19" s="113"/>
      <c r="X19" s="114"/>
      <c r="Y19" s="116" t="s">
        <v>24</v>
      </c>
      <c r="Z19" s="114"/>
      <c r="AA19" s="113"/>
      <c r="AB19" s="113"/>
      <c r="AC19" s="113"/>
    </row>
    <row r="20" spans="1:29" ht="13.5" customHeight="1">
      <c r="A20" s="113"/>
      <c r="B20" s="1"/>
      <c r="C20" s="2"/>
      <c r="D20" s="2"/>
      <c r="E20" s="2"/>
      <c r="F20" s="2"/>
      <c r="G20" s="2"/>
      <c r="H20" s="2"/>
      <c r="I20" s="2"/>
      <c r="J20" s="2"/>
      <c r="K20" s="3"/>
      <c r="L20" s="113"/>
      <c r="M20" s="113"/>
      <c r="N20" s="113"/>
      <c r="O20" s="113"/>
      <c r="P20" s="113"/>
      <c r="Q20" s="113"/>
      <c r="R20" s="113"/>
      <c r="S20" s="113"/>
      <c r="T20" s="113"/>
      <c r="U20" s="113"/>
      <c r="V20" s="113"/>
      <c r="W20" s="113"/>
      <c r="X20" s="114"/>
      <c r="Y20" s="114"/>
      <c r="Z20" s="114"/>
      <c r="AA20" s="113"/>
      <c r="AB20" s="113"/>
      <c r="AC20" s="113"/>
    </row>
    <row r="21" spans="1:29" ht="16.5" customHeight="1">
      <c r="A21" s="113"/>
      <c r="B21" s="1"/>
      <c r="C21" s="134" t="s">
        <v>25</v>
      </c>
      <c r="D21" s="135"/>
      <c r="E21" s="2"/>
      <c r="F21" s="160" t="s">
        <v>26</v>
      </c>
      <c r="G21" s="161"/>
      <c r="H21" s="161"/>
      <c r="I21" s="161"/>
      <c r="J21" s="162"/>
      <c r="K21" s="3"/>
      <c r="L21" s="113"/>
      <c r="M21" s="113"/>
      <c r="N21" s="113"/>
      <c r="O21" s="113"/>
      <c r="P21" s="113"/>
      <c r="Q21" s="113"/>
      <c r="R21" s="113"/>
      <c r="S21" s="113"/>
      <c r="T21" s="113"/>
      <c r="U21" s="113"/>
      <c r="V21" s="113"/>
      <c r="W21" s="113"/>
      <c r="X21" s="113"/>
      <c r="Y21" s="113"/>
      <c r="Z21" s="113"/>
      <c r="AA21" s="113"/>
      <c r="AB21" s="113"/>
      <c r="AC21" s="113"/>
    </row>
    <row r="22" spans="1:29" ht="6" customHeight="1">
      <c r="A22" s="113"/>
      <c r="B22" s="1"/>
      <c r="C22" s="2"/>
      <c r="D22" s="2"/>
      <c r="E22" s="2"/>
      <c r="F22" s="2"/>
      <c r="G22" s="2"/>
      <c r="H22" s="2"/>
      <c r="I22" s="2"/>
      <c r="J22" s="2"/>
      <c r="K22" s="3"/>
      <c r="L22" s="113"/>
      <c r="M22" s="113"/>
      <c r="N22" s="113"/>
      <c r="O22" s="113"/>
      <c r="P22" s="113"/>
      <c r="Q22" s="113"/>
      <c r="R22" s="113"/>
      <c r="S22" s="113"/>
      <c r="T22" s="113"/>
      <c r="U22" s="113"/>
      <c r="V22" s="113"/>
      <c r="W22" s="113"/>
      <c r="X22" s="113"/>
      <c r="Y22" s="113"/>
      <c r="Z22" s="113"/>
      <c r="AA22" s="113"/>
      <c r="AB22" s="113"/>
      <c r="AC22" s="113"/>
    </row>
    <row r="23" spans="1:29" ht="16.5" customHeight="1" thickBot="1">
      <c r="A23" s="113"/>
      <c r="B23" s="1"/>
      <c r="C23" s="134" t="s">
        <v>27</v>
      </c>
      <c r="D23" s="135"/>
      <c r="E23" s="2"/>
      <c r="F23" s="120" t="s">
        <v>28</v>
      </c>
      <c r="G23" s="121"/>
      <c r="H23" s="121"/>
      <c r="I23" s="121"/>
      <c r="J23" s="122"/>
      <c r="K23" s="3"/>
      <c r="L23" s="113"/>
      <c r="M23" s="113"/>
      <c r="N23" s="113"/>
      <c r="O23" s="113"/>
      <c r="P23" s="113"/>
      <c r="Q23" s="113"/>
      <c r="R23" s="113"/>
      <c r="S23" s="113"/>
      <c r="T23" s="113"/>
      <c r="U23" s="113"/>
      <c r="V23" s="113"/>
      <c r="W23" s="113"/>
      <c r="X23" s="113"/>
      <c r="Y23" s="113"/>
      <c r="Z23" s="113"/>
      <c r="AA23" s="113"/>
      <c r="AB23" s="113"/>
      <c r="AC23" s="113"/>
    </row>
    <row r="24" spans="1:29" ht="6" customHeight="1" thickBot="1">
      <c r="A24" s="113"/>
      <c r="B24" s="1"/>
      <c r="C24" s="2"/>
      <c r="D24" s="2"/>
      <c r="E24" s="2"/>
      <c r="F24" s="2"/>
      <c r="G24" s="2"/>
      <c r="H24" s="2"/>
      <c r="I24" s="2"/>
      <c r="J24" s="2"/>
      <c r="K24" s="3"/>
      <c r="L24" s="113"/>
      <c r="M24" s="12"/>
      <c r="N24" s="13"/>
      <c r="O24" s="13"/>
      <c r="P24" s="13"/>
      <c r="Q24" s="13"/>
      <c r="R24" s="13"/>
      <c r="S24" s="13"/>
      <c r="T24" s="13"/>
      <c r="U24" s="13"/>
      <c r="V24" s="14"/>
      <c r="W24" s="113"/>
      <c r="X24" s="113"/>
      <c r="Y24" s="113"/>
      <c r="Z24" s="113"/>
      <c r="AA24" s="113"/>
      <c r="AB24" s="113"/>
      <c r="AC24" s="113"/>
    </row>
    <row r="25" spans="1:29" ht="16.5" customHeight="1" thickBot="1">
      <c r="A25" s="113"/>
      <c r="B25" s="1"/>
      <c r="C25" s="134" t="s">
        <v>29</v>
      </c>
      <c r="D25" s="135"/>
      <c r="E25" s="2"/>
      <c r="F25" s="120" t="s">
        <v>30</v>
      </c>
      <c r="G25" s="121"/>
      <c r="H25" s="121"/>
      <c r="I25" s="121"/>
      <c r="J25" s="122"/>
      <c r="K25" s="3"/>
      <c r="L25" s="113"/>
      <c r="M25" s="15"/>
      <c r="N25" s="145" t="s">
        <v>31</v>
      </c>
      <c r="O25" s="146"/>
      <c r="P25" s="146"/>
      <c r="Q25" s="146"/>
      <c r="R25" s="146"/>
      <c r="S25" s="146"/>
      <c r="T25" s="146"/>
      <c r="U25" s="147"/>
      <c r="V25" s="17"/>
      <c r="W25" s="113"/>
      <c r="X25" s="113"/>
      <c r="Y25" s="113"/>
      <c r="Z25" s="113"/>
      <c r="AA25" s="113"/>
      <c r="AB25" s="113"/>
      <c r="AC25" s="113"/>
    </row>
    <row r="26" spans="1:29" ht="7.5" customHeight="1">
      <c r="A26" s="113"/>
      <c r="B26" s="1"/>
      <c r="C26" s="2"/>
      <c r="D26" s="2"/>
      <c r="E26" s="2"/>
      <c r="F26" s="2"/>
      <c r="G26" s="2"/>
      <c r="H26" s="2"/>
      <c r="I26" s="2"/>
      <c r="J26" s="2"/>
      <c r="K26" s="3"/>
      <c r="L26" s="113"/>
      <c r="M26" s="15"/>
      <c r="N26" s="16"/>
      <c r="O26" s="16"/>
      <c r="P26" s="16"/>
      <c r="Q26" s="16"/>
      <c r="R26" s="16"/>
      <c r="S26" s="16"/>
      <c r="T26" s="16"/>
      <c r="U26" s="16"/>
      <c r="V26" s="17"/>
      <c r="W26" s="113"/>
      <c r="X26" s="113"/>
      <c r="Y26" s="113"/>
      <c r="Z26" s="113"/>
      <c r="AA26" s="113"/>
      <c r="AB26" s="113"/>
      <c r="AC26" s="113"/>
    </row>
    <row r="27" spans="1:29" ht="16.5" customHeight="1">
      <c r="A27" s="113"/>
      <c r="B27" s="1"/>
      <c r="C27" s="134" t="s">
        <v>32</v>
      </c>
      <c r="D27" s="135"/>
      <c r="E27" s="2"/>
      <c r="F27" s="120">
        <v>61.3</v>
      </c>
      <c r="G27" s="121"/>
      <c r="H27" s="121"/>
      <c r="I27" s="121"/>
      <c r="J27" s="122"/>
      <c r="K27" s="3"/>
      <c r="L27" s="113"/>
      <c r="M27" s="15"/>
      <c r="N27" s="33" t="s">
        <v>33</v>
      </c>
      <c r="O27" s="16"/>
      <c r="P27" s="120" t="str">
        <f>F21</f>
        <v>NL-01N-0631</v>
      </c>
      <c r="Q27" s="121"/>
      <c r="R27" s="121"/>
      <c r="S27" s="121"/>
      <c r="T27" s="121"/>
      <c r="U27" s="122"/>
      <c r="V27" s="17"/>
      <c r="W27" s="113"/>
      <c r="X27" s="113"/>
      <c r="Y27" s="113"/>
      <c r="Z27" s="113"/>
      <c r="AA27" s="113"/>
      <c r="AB27" s="113"/>
      <c r="AC27" s="113"/>
    </row>
    <row r="28" spans="1:29" ht="12" customHeight="1">
      <c r="A28" s="113"/>
      <c r="B28" s="1"/>
      <c r="C28" s="2"/>
      <c r="D28" s="2"/>
      <c r="E28" s="2"/>
      <c r="F28" s="2"/>
      <c r="G28" s="2"/>
      <c r="H28" s="2"/>
      <c r="I28" s="2"/>
      <c r="J28" s="2"/>
      <c r="K28" s="3"/>
      <c r="L28" s="113"/>
      <c r="M28" s="15"/>
      <c r="N28" s="16"/>
      <c r="O28" s="16"/>
      <c r="P28" s="16"/>
      <c r="Q28" s="16"/>
      <c r="R28" s="16"/>
      <c r="S28" s="16"/>
      <c r="T28" s="16"/>
      <c r="U28" s="16"/>
      <c r="V28" s="17"/>
      <c r="W28" s="113"/>
      <c r="X28" s="113"/>
      <c r="Y28" s="113"/>
      <c r="Z28" s="113"/>
      <c r="AA28" s="113"/>
      <c r="AB28" s="113"/>
      <c r="AC28" s="113"/>
    </row>
    <row r="29" spans="1:29" ht="16.5" customHeight="1">
      <c r="A29" s="113"/>
      <c r="B29" s="1"/>
      <c r="C29" s="134" t="s">
        <v>34</v>
      </c>
      <c r="D29" s="135"/>
      <c r="E29" s="32"/>
      <c r="F29" s="166">
        <f>ROUND('Territory Lookup'!H13*'Territory Lookup'!H15,0)</f>
        <v>111</v>
      </c>
      <c r="G29" s="167"/>
      <c r="H29" s="167"/>
      <c r="I29" s="167"/>
      <c r="J29" s="168"/>
      <c r="K29" s="3"/>
      <c r="L29" s="113"/>
      <c r="M29" s="15"/>
      <c r="N29" s="33" t="s">
        <v>35</v>
      </c>
      <c r="O29" s="16"/>
      <c r="P29" s="120" t="str">
        <f>VLOOKUP(P27,'Truck Lookup'!B6:D27,2,FALSE)</f>
        <v>Nagaland</v>
      </c>
      <c r="Q29" s="121"/>
      <c r="R29" s="121"/>
      <c r="S29" s="121"/>
      <c r="T29" s="121"/>
      <c r="U29" s="122"/>
      <c r="V29" s="17"/>
      <c r="W29" s="113"/>
      <c r="X29" s="113"/>
      <c r="Y29" s="113"/>
      <c r="Z29" s="113"/>
      <c r="AA29" s="113"/>
      <c r="AB29" s="113"/>
      <c r="AC29" s="113"/>
    </row>
    <row r="30" spans="1:29" ht="14.25" customHeight="1">
      <c r="A30" s="113"/>
      <c r="B30" s="1"/>
      <c r="C30" s="2"/>
      <c r="D30" s="2"/>
      <c r="E30" s="2"/>
      <c r="F30" s="2"/>
      <c r="G30" s="2"/>
      <c r="H30" s="2"/>
      <c r="I30" s="2"/>
      <c r="J30" s="2"/>
      <c r="K30" s="3"/>
      <c r="L30" s="113"/>
      <c r="M30" s="15"/>
      <c r="N30" s="16"/>
      <c r="O30" s="16"/>
      <c r="P30" s="27"/>
      <c r="Q30" s="27"/>
      <c r="R30" s="27"/>
      <c r="S30" s="27"/>
      <c r="T30" s="27"/>
      <c r="U30" s="27"/>
      <c r="V30" s="17"/>
      <c r="W30" s="113"/>
      <c r="X30" s="113"/>
      <c r="Y30" s="113"/>
      <c r="Z30" s="113"/>
      <c r="AA30" s="113"/>
      <c r="AB30" s="113"/>
      <c r="AC30" s="113"/>
    </row>
    <row r="31" spans="1:29" ht="16.5" customHeight="1">
      <c r="A31" s="113"/>
      <c r="B31" s="1"/>
      <c r="C31" s="134" t="s">
        <v>36</v>
      </c>
      <c r="D31" s="135"/>
      <c r="E31" s="2"/>
      <c r="F31" s="166">
        <v>0</v>
      </c>
      <c r="G31" s="167"/>
      <c r="H31" s="167"/>
      <c r="I31" s="167"/>
      <c r="J31" s="168"/>
      <c r="K31" s="3"/>
      <c r="L31" s="113"/>
      <c r="M31" s="15"/>
      <c r="N31" s="33" t="s">
        <v>37</v>
      </c>
      <c r="O31" s="16"/>
      <c r="P31" s="120" t="str">
        <f>VLOOKUP(P27,'Truck Lookup'!B6:D27,3,FALSE)</f>
        <v>Kohima</v>
      </c>
      <c r="Q31" s="121"/>
      <c r="R31" s="121"/>
      <c r="S31" s="121"/>
      <c r="T31" s="121"/>
      <c r="U31" s="122"/>
      <c r="V31" s="17"/>
      <c r="W31" s="113"/>
      <c r="X31" s="113"/>
      <c r="Y31" s="113"/>
      <c r="Z31" s="113"/>
      <c r="AA31" s="113"/>
      <c r="AB31" s="113"/>
      <c r="AC31" s="113"/>
    </row>
    <row r="32" spans="1:29" ht="14.25" customHeight="1">
      <c r="A32" s="113"/>
      <c r="B32" s="1"/>
      <c r="C32" s="2"/>
      <c r="D32" s="2"/>
      <c r="E32" s="2"/>
      <c r="F32" s="2"/>
      <c r="G32" s="2"/>
      <c r="H32" s="2"/>
      <c r="I32" s="2"/>
      <c r="J32" s="2"/>
      <c r="K32" s="3"/>
      <c r="L32" s="113"/>
      <c r="M32" s="15"/>
      <c r="N32" s="16"/>
      <c r="O32" s="16"/>
      <c r="P32" s="16"/>
      <c r="Q32" s="16"/>
      <c r="R32" s="16"/>
      <c r="S32" s="16"/>
      <c r="T32" s="16"/>
      <c r="U32" s="16"/>
      <c r="V32" s="17"/>
      <c r="W32" s="113"/>
      <c r="X32" s="113"/>
      <c r="Y32" s="113"/>
      <c r="Z32" s="113"/>
      <c r="AA32" s="113"/>
      <c r="AB32" s="113"/>
      <c r="AC32" s="113"/>
    </row>
    <row r="33" spans="1:29" ht="16.5" customHeight="1">
      <c r="A33" s="113"/>
      <c r="B33" s="1"/>
      <c r="C33" s="132" t="s">
        <v>38</v>
      </c>
      <c r="D33" s="133"/>
      <c r="E33" s="2"/>
      <c r="F33" s="166">
        <f>ROUND((F27*F29)-F31,2)</f>
        <v>6804.3</v>
      </c>
      <c r="G33" s="167"/>
      <c r="H33" s="167"/>
      <c r="I33" s="167"/>
      <c r="J33" s="168"/>
      <c r="K33" s="3"/>
      <c r="L33" s="113"/>
      <c r="M33" s="15"/>
      <c r="N33" s="33" t="s">
        <v>32</v>
      </c>
      <c r="O33" s="16"/>
      <c r="P33" s="120" t="str">
        <f>F23</f>
        <v>Amritsar</v>
      </c>
      <c r="Q33" s="121"/>
      <c r="R33" s="121"/>
      <c r="S33" s="121"/>
      <c r="T33" s="121"/>
      <c r="U33" s="122"/>
      <c r="V33" s="17"/>
      <c r="W33" s="113"/>
      <c r="X33" s="113"/>
      <c r="Y33" s="113"/>
      <c r="Z33" s="113"/>
      <c r="AA33" s="113"/>
      <c r="AB33" s="113"/>
      <c r="AC33" s="113"/>
    </row>
    <row r="34" spans="1:29" ht="14.25" customHeight="1">
      <c r="A34" s="113"/>
      <c r="B34" s="1"/>
      <c r="C34" s="2"/>
      <c r="D34" s="2"/>
      <c r="E34" s="2"/>
      <c r="F34" s="2"/>
      <c r="G34" s="2"/>
      <c r="H34" s="2"/>
      <c r="I34" s="2"/>
      <c r="J34" s="2"/>
      <c r="K34" s="3"/>
      <c r="L34" s="113"/>
      <c r="M34" s="15"/>
      <c r="N34" s="21"/>
      <c r="O34" s="16"/>
      <c r="P34" s="22"/>
      <c r="Q34" s="22"/>
      <c r="R34" s="22"/>
      <c r="S34" s="22"/>
      <c r="T34" s="22"/>
      <c r="U34" s="22"/>
      <c r="V34" s="17"/>
      <c r="W34" s="113"/>
      <c r="X34" s="113"/>
      <c r="Y34" s="113"/>
      <c r="Z34" s="113"/>
      <c r="AA34" s="113"/>
      <c r="AB34" s="113"/>
      <c r="AC34" s="113"/>
    </row>
    <row r="35" spans="1:29" ht="16.5" customHeight="1">
      <c r="A35" s="113"/>
      <c r="B35" s="1"/>
      <c r="C35" s="134" t="s">
        <v>39</v>
      </c>
      <c r="D35" s="135"/>
      <c r="E35" s="2"/>
      <c r="F35" s="166">
        <f>SUMIF(Transactions!C6:C77,'Home Page'!F17,Transactions!K6:K77)</f>
        <v>429.1</v>
      </c>
      <c r="G35" s="167"/>
      <c r="H35" s="167"/>
      <c r="I35" s="167"/>
      <c r="J35" s="168"/>
      <c r="K35" s="3"/>
      <c r="L35" s="113"/>
      <c r="M35" s="15"/>
      <c r="N35" s="34" t="s">
        <v>40</v>
      </c>
      <c r="O35" s="16"/>
      <c r="P35" s="123">
        <f>ROUND('Territory Lookup'!H13,2)</f>
        <v>2086.34</v>
      </c>
      <c r="Q35" s="124"/>
      <c r="R35" s="124"/>
      <c r="S35" s="124"/>
      <c r="T35" s="124"/>
      <c r="U35" s="125"/>
      <c r="V35" s="17"/>
      <c r="W35" s="113"/>
      <c r="X35" s="113"/>
      <c r="Y35" s="113"/>
      <c r="Z35" s="113"/>
      <c r="AA35" s="113"/>
      <c r="AB35" s="113"/>
      <c r="AC35" s="113"/>
    </row>
    <row r="36" spans="1:29" ht="16.5" customHeight="1">
      <c r="A36" s="113"/>
      <c r="B36" s="1"/>
      <c r="C36" s="2"/>
      <c r="D36" s="2"/>
      <c r="E36" s="2"/>
      <c r="F36" s="2"/>
      <c r="G36" s="2"/>
      <c r="H36" s="2"/>
      <c r="I36" s="2"/>
      <c r="J36" s="2"/>
      <c r="K36" s="3"/>
      <c r="L36" s="113"/>
      <c r="M36" s="15"/>
      <c r="N36" s="16"/>
      <c r="O36" s="16"/>
      <c r="P36" s="16"/>
      <c r="Q36" s="16"/>
      <c r="R36" s="16"/>
      <c r="S36" s="16"/>
      <c r="T36" s="16"/>
      <c r="U36" s="16"/>
      <c r="V36" s="17"/>
      <c r="W36" s="113"/>
      <c r="X36" s="113"/>
      <c r="Y36" s="113"/>
      <c r="Z36" s="113"/>
      <c r="AA36" s="113"/>
      <c r="AB36" s="113"/>
      <c r="AC36" s="113"/>
    </row>
    <row r="37" spans="1:29" ht="16.5" customHeight="1" thickBot="1">
      <c r="A37" s="113"/>
      <c r="B37" s="1"/>
      <c r="C37" s="2"/>
      <c r="D37" s="2"/>
      <c r="E37" s="2"/>
      <c r="F37" s="26" t="s">
        <v>41</v>
      </c>
      <c r="G37" s="2"/>
      <c r="H37" s="26" t="s">
        <v>42</v>
      </c>
      <c r="I37" s="2"/>
      <c r="J37" s="26" t="s">
        <v>43</v>
      </c>
      <c r="K37" s="3"/>
      <c r="L37" s="113"/>
      <c r="M37" s="15"/>
      <c r="N37" s="35" t="s">
        <v>44</v>
      </c>
      <c r="O37" s="16"/>
      <c r="P37" s="117">
        <f>'Territory Lookup'!H15</f>
        <v>5.3321097585380124E-2</v>
      </c>
      <c r="Q37" s="118"/>
      <c r="R37" s="118"/>
      <c r="S37" s="118"/>
      <c r="T37" s="118"/>
      <c r="U37" s="119"/>
      <c r="V37" s="17"/>
      <c r="W37" s="113"/>
      <c r="X37" s="113"/>
      <c r="Y37" s="113"/>
      <c r="Z37" s="113"/>
      <c r="AA37" s="113"/>
      <c r="AB37" s="113"/>
      <c r="AC37" s="113"/>
    </row>
    <row r="38" spans="1:29" ht="16.5" customHeight="1" thickTop="1" thickBot="1">
      <c r="A38" s="113"/>
      <c r="B38" s="23"/>
      <c r="C38" s="24"/>
      <c r="D38" s="24"/>
      <c r="E38" s="24"/>
      <c r="F38" s="24"/>
      <c r="G38" s="24"/>
      <c r="H38" s="24"/>
      <c r="I38" s="24"/>
      <c r="J38" s="24"/>
      <c r="K38" s="25"/>
      <c r="L38" s="113"/>
      <c r="M38" s="18"/>
      <c r="N38" s="19"/>
      <c r="O38" s="19"/>
      <c r="P38" s="19"/>
      <c r="Q38" s="19"/>
      <c r="R38" s="19"/>
      <c r="S38" s="19"/>
      <c r="T38" s="19"/>
      <c r="U38" s="19"/>
      <c r="V38" s="20"/>
      <c r="W38" s="113"/>
      <c r="X38" s="113"/>
      <c r="Y38" s="113"/>
      <c r="Z38" s="113"/>
      <c r="AA38" s="113"/>
      <c r="AB38" s="113"/>
      <c r="AC38" s="113"/>
    </row>
    <row r="39" spans="1:29" ht="16.5" customHeight="1">
      <c r="A39" s="113"/>
      <c r="B39" s="113"/>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row>
    <row r="40" spans="1:29" ht="16.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row>
    <row r="41" spans="1:29" ht="16.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row>
    <row r="42" spans="1:29" ht="16.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row>
    <row r="43" spans="1:29" ht="16.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row>
    <row r="44" spans="1:29" ht="16.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row>
    <row r="45" spans="1:29" ht="16.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row>
    <row r="46" spans="1:29" ht="16.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row>
  </sheetData>
  <mergeCells count="42">
    <mergeCell ref="C33:D33"/>
    <mergeCell ref="C35:D35"/>
    <mergeCell ref="C25:D25"/>
    <mergeCell ref="F25:J25"/>
    <mergeCell ref="C27:D27"/>
    <mergeCell ref="F27:J27"/>
    <mergeCell ref="F33:J33"/>
    <mergeCell ref="F35:J35"/>
    <mergeCell ref="C31:D31"/>
    <mergeCell ref="F31:J31"/>
    <mergeCell ref="C29:D29"/>
    <mergeCell ref="F29:J29"/>
    <mergeCell ref="C21:D21"/>
    <mergeCell ref="F21:J21"/>
    <mergeCell ref="C23:D23"/>
    <mergeCell ref="F23:J23"/>
    <mergeCell ref="C19:D19"/>
    <mergeCell ref="F19:J19"/>
    <mergeCell ref="N25:U25"/>
    <mergeCell ref="N6:U6"/>
    <mergeCell ref="P8:U8"/>
    <mergeCell ref="P10:U11"/>
    <mergeCell ref="P13:U13"/>
    <mergeCell ref="P15:U15"/>
    <mergeCell ref="P17:U17"/>
    <mergeCell ref="D6:I6"/>
    <mergeCell ref="D7:I7"/>
    <mergeCell ref="C17:D17"/>
    <mergeCell ref="F15:J15"/>
    <mergeCell ref="F17:J17"/>
    <mergeCell ref="C15:D15"/>
    <mergeCell ref="D8:I8"/>
    <mergeCell ref="D10:I10"/>
    <mergeCell ref="D11:I11"/>
    <mergeCell ref="D9:I9"/>
    <mergeCell ref="D13:I13"/>
    <mergeCell ref="P37:U37"/>
    <mergeCell ref="P27:U27"/>
    <mergeCell ref="P29:U29"/>
    <mergeCell ref="P31:U31"/>
    <mergeCell ref="P33:U33"/>
    <mergeCell ref="P35:U35"/>
  </mergeCells>
  <hyperlinks>
    <hyperlink ref="J37" location="Updater!A1" display="Updater" xr:uid="{E78B62FC-7546-4043-A816-BC3CF98B557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TransactionUpdater">
                <anchor>
                  <from>
                    <xdr:col>4</xdr:col>
                    <xdr:colOff>603253</xdr:colOff>
                    <xdr:row>35</xdr:row>
                    <xdr:rowOff>196849</xdr:rowOff>
                  </from>
                  <to>
                    <xdr:col>6</xdr:col>
                    <xdr:colOff>4024</xdr:colOff>
                    <xdr:row>37</xdr:row>
                    <xdr:rowOff>100</xdr:rowOff>
                  </to>
                </anchor>
              </controlPr>
            </control>
          </mc:Choice>
        </mc:AlternateContent>
        <mc:AlternateContent xmlns:mc="http://schemas.openxmlformats.org/markup-compatibility/2006">
          <mc:Choice Requires="x14">
            <control shapeId="1029" r:id="rId5" name="Button 5">
              <controlPr defaultSize="0" print="0" autoFill="0" autoPict="0" macro="[0]!Clear">
                <anchor>
                  <from>
                    <xdr:col>6</xdr:col>
                    <xdr:colOff>589543</xdr:colOff>
                    <xdr:row>35</xdr:row>
                    <xdr:rowOff>196849</xdr:rowOff>
                  </from>
                  <to>
                    <xdr:col>8</xdr:col>
                    <xdr:colOff>161764</xdr:colOff>
                    <xdr:row>37</xdr:row>
                    <xdr:rowOff>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62DAAF52-D785-4F5B-B738-40604B8DE263}">
          <x14:formula1>
            <xm:f>'Truck Lookup'!$B$6:$B$28</xm:f>
          </x14:formula1>
          <xm:sqref>F21:J21</xm:sqref>
        </x14:dataValidation>
        <x14:dataValidation type="list" allowBlank="1" showInputMessage="1" showErrorMessage="1" xr:uid="{2E801FF5-81F4-423D-9E08-85F819ED44AD}">
          <x14:formula1>
            <xm:f>'Territory Lookup'!$A$6:$A$415</xm:f>
          </x14:formula1>
          <xm:sqref>F25:J25 F23:J23</xm:sqref>
        </x14:dataValidation>
        <x14:dataValidation type="list" allowBlank="1" showInputMessage="1" showErrorMessage="1" xr:uid="{AE333036-82FA-4F72-B565-D7222EB33E0B}">
          <x14:formula1>
            <xm:f>'Customer Lookup'!$B$6:$B$10</xm:f>
          </x14:formula1>
          <xm:sqref>F15:J15</xm:sqref>
        </x14:dataValidation>
        <x14:dataValidation type="list" allowBlank="1" showInputMessage="1" showErrorMessage="1" xr:uid="{AC081A7B-D432-4513-A819-8272023CA21E}">
          <x14:formula1>
            <xm:f>_xlfn.ANCHORARRAY('Invoice Lookup'!$P$7)</xm:f>
          </x14:formula1>
          <xm:sqref>F17:J17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21FD2-6D82-42D8-BCAB-C6935E6F79D6}">
  <sheetPr codeName="Sheet2">
    <tabColor theme="1" tint="4.9989318521683403E-2"/>
  </sheetPr>
  <dimension ref="A5:K97"/>
  <sheetViews>
    <sheetView showGridLines="0" workbookViewId="0">
      <selection activeCell="H16" sqref="H16"/>
    </sheetView>
  </sheetViews>
  <sheetFormatPr defaultRowHeight="15"/>
  <cols>
    <col min="1" max="1" width="7.85546875" bestFit="1" customWidth="1"/>
    <col min="2" max="2" width="23" customWidth="1"/>
    <col min="3" max="3" width="12" customWidth="1"/>
    <col min="4" max="4" width="36.42578125" bestFit="1" customWidth="1"/>
    <col min="6" max="6" width="11.85546875" bestFit="1" customWidth="1"/>
    <col min="7" max="7" width="12" bestFit="1" customWidth="1"/>
    <col min="9" max="9" width="12.140625" bestFit="1" customWidth="1"/>
    <col min="10" max="10" width="15.85546875" bestFit="1" customWidth="1"/>
    <col min="11" max="11" width="40.42578125" bestFit="1" customWidth="1"/>
    <col min="12" max="12" width="24.85546875" bestFit="1" customWidth="1"/>
    <col min="13" max="13" width="12" customWidth="1"/>
    <col min="14" max="14" width="15.5703125" customWidth="1"/>
    <col min="15" max="15" width="40.42578125" bestFit="1" customWidth="1"/>
  </cols>
  <sheetData>
    <row r="5" spans="1:11">
      <c r="A5" t="s">
        <v>45</v>
      </c>
      <c r="B5" t="s">
        <v>46</v>
      </c>
      <c r="C5" t="s">
        <v>35</v>
      </c>
      <c r="D5" t="s">
        <v>37</v>
      </c>
      <c r="F5" t="s">
        <v>47</v>
      </c>
      <c r="G5" t="s">
        <v>35</v>
      </c>
      <c r="I5" t="s">
        <v>48</v>
      </c>
      <c r="J5" t="s">
        <v>49</v>
      </c>
      <c r="K5" t="s">
        <v>50</v>
      </c>
    </row>
    <row r="6" spans="1:11">
      <c r="A6">
        <f>ROW()-5</f>
        <v>1</v>
      </c>
      <c r="B6" t="s">
        <v>51</v>
      </c>
      <c r="C6" t="str">
        <f t="shared" ref="C6:C26" si="0">VLOOKUP(LEFT(B6,2),$F$6:$G$7,2,FALSE)</f>
        <v>West Bengal</v>
      </c>
      <c r="D6" t="str">
        <f>VLOOKUP(MID(B6,4,2),J6:K97,2,FALSE)</f>
        <v>Howrah</v>
      </c>
      <c r="F6" t="s">
        <v>52</v>
      </c>
      <c r="G6" t="s">
        <v>53</v>
      </c>
      <c r="I6" t="s">
        <v>54</v>
      </c>
      <c r="J6" t="str">
        <f>RIGHT(I6,LEN(I6)-2)</f>
        <v>01</v>
      </c>
      <c r="K6" t="s">
        <v>55</v>
      </c>
    </row>
    <row r="7" spans="1:11">
      <c r="A7">
        <f t="shared" ref="A7:A26" si="1">ROW()-5</f>
        <v>2</v>
      </c>
      <c r="B7" t="s">
        <v>56</v>
      </c>
      <c r="C7" t="str">
        <f t="shared" si="0"/>
        <v>West Bengal</v>
      </c>
      <c r="D7" t="str">
        <f t="shared" ref="D7:D26" si="2">VLOOKUP(MID(B7,4,2),J7:K98,2,FALSE)</f>
        <v>Howrah</v>
      </c>
      <c r="F7" t="s">
        <v>57</v>
      </c>
      <c r="G7" t="s">
        <v>58</v>
      </c>
      <c r="I7" t="s">
        <v>59</v>
      </c>
      <c r="J7" t="str">
        <f t="shared" ref="J7:J70" si="3">RIGHT(I7,LEN(I7)-2)</f>
        <v>02</v>
      </c>
      <c r="K7" t="s">
        <v>55</v>
      </c>
    </row>
    <row r="8" spans="1:11">
      <c r="A8">
        <f t="shared" si="1"/>
        <v>3</v>
      </c>
      <c r="B8" t="s">
        <v>60</v>
      </c>
      <c r="C8" t="str">
        <f t="shared" si="0"/>
        <v>Nagaland</v>
      </c>
      <c r="D8" t="str">
        <f t="shared" si="2"/>
        <v>Kohima</v>
      </c>
      <c r="I8" t="s">
        <v>61</v>
      </c>
      <c r="J8" t="str">
        <f t="shared" si="3"/>
        <v>03</v>
      </c>
      <c r="K8" t="s">
        <v>55</v>
      </c>
    </row>
    <row r="9" spans="1:11">
      <c r="A9">
        <f t="shared" si="1"/>
        <v>4</v>
      </c>
      <c r="B9" t="s">
        <v>26</v>
      </c>
      <c r="C9" t="str">
        <f t="shared" si="0"/>
        <v>Nagaland</v>
      </c>
      <c r="D9" t="str">
        <f t="shared" si="2"/>
        <v>Kohima</v>
      </c>
      <c r="I9" t="s">
        <v>62</v>
      </c>
      <c r="J9" t="str">
        <f t="shared" si="3"/>
        <v>04</v>
      </c>
      <c r="K9" t="s">
        <v>55</v>
      </c>
    </row>
    <row r="10" spans="1:11">
      <c r="A10">
        <f t="shared" si="1"/>
        <v>5</v>
      </c>
      <c r="B10" t="s">
        <v>63</v>
      </c>
      <c r="C10" t="str">
        <f t="shared" si="0"/>
        <v>West Bengal</v>
      </c>
      <c r="D10" t="str">
        <f t="shared" si="2"/>
        <v>Howrah</v>
      </c>
      <c r="I10" t="s">
        <v>64</v>
      </c>
      <c r="J10" t="str">
        <f t="shared" si="3"/>
        <v>05</v>
      </c>
      <c r="K10" t="s">
        <v>55</v>
      </c>
    </row>
    <row r="11" spans="1:11">
      <c r="A11">
        <f t="shared" si="1"/>
        <v>6</v>
      </c>
      <c r="B11" t="s">
        <v>65</v>
      </c>
      <c r="C11" t="str">
        <f t="shared" si="0"/>
        <v>West Bengal</v>
      </c>
      <c r="D11" t="str">
        <f t="shared" si="2"/>
        <v>Howrah</v>
      </c>
      <c r="I11" t="s">
        <v>66</v>
      </c>
      <c r="J11" t="str">
        <f t="shared" si="3"/>
        <v>06</v>
      </c>
      <c r="K11" t="s">
        <v>55</v>
      </c>
    </row>
    <row r="12" spans="1:11">
      <c r="A12">
        <f t="shared" si="1"/>
        <v>7</v>
      </c>
      <c r="B12" t="s">
        <v>67</v>
      </c>
      <c r="C12" t="str">
        <f t="shared" si="0"/>
        <v>West Bengal</v>
      </c>
      <c r="D12" t="str">
        <f t="shared" si="2"/>
        <v>Howrah</v>
      </c>
      <c r="I12" t="s">
        <v>68</v>
      </c>
      <c r="J12" t="str">
        <f t="shared" si="3"/>
        <v>07</v>
      </c>
      <c r="K12" t="s">
        <v>55</v>
      </c>
    </row>
    <row r="13" spans="1:11">
      <c r="A13">
        <f t="shared" si="1"/>
        <v>8</v>
      </c>
      <c r="B13" t="s">
        <v>69</v>
      </c>
      <c r="C13" t="str">
        <f t="shared" si="0"/>
        <v>West Bengal</v>
      </c>
      <c r="D13" t="str">
        <f t="shared" si="2"/>
        <v>Howrah</v>
      </c>
      <c r="I13" t="s">
        <v>70</v>
      </c>
      <c r="J13" t="str">
        <f t="shared" si="3"/>
        <v>08</v>
      </c>
      <c r="K13" t="s">
        <v>71</v>
      </c>
    </row>
    <row r="14" spans="1:11">
      <c r="A14">
        <f t="shared" si="1"/>
        <v>9</v>
      </c>
      <c r="B14" t="s">
        <v>72</v>
      </c>
      <c r="C14" t="str">
        <f t="shared" si="0"/>
        <v>West Bengal</v>
      </c>
      <c r="D14" t="str">
        <f t="shared" si="2"/>
        <v>Howrah</v>
      </c>
      <c r="I14" t="s">
        <v>73</v>
      </c>
      <c r="J14" t="str">
        <f t="shared" si="3"/>
        <v>11</v>
      </c>
      <c r="K14" t="s">
        <v>74</v>
      </c>
    </row>
    <row r="15" spans="1:11">
      <c r="A15">
        <f t="shared" si="1"/>
        <v>10</v>
      </c>
      <c r="B15" t="s">
        <v>75</v>
      </c>
      <c r="C15" t="str">
        <f t="shared" si="0"/>
        <v>West Bengal</v>
      </c>
      <c r="D15" t="str">
        <f t="shared" si="2"/>
        <v>RTO Kohima for Govt. Transport vehicle</v>
      </c>
      <c r="I15" t="s">
        <v>76</v>
      </c>
      <c r="J15" t="str">
        <f t="shared" si="3"/>
        <v>12</v>
      </c>
      <c r="K15" t="s">
        <v>74</v>
      </c>
    </row>
    <row r="16" spans="1:11">
      <c r="A16">
        <f t="shared" si="1"/>
        <v>11</v>
      </c>
      <c r="B16" t="s">
        <v>77</v>
      </c>
      <c r="C16" t="str">
        <f t="shared" si="0"/>
        <v>West Bengal</v>
      </c>
      <c r="D16" t="str">
        <f t="shared" si="2"/>
        <v>RTO Kohima for Govt. Transport vehicle</v>
      </c>
      <c r="I16" t="s">
        <v>78</v>
      </c>
      <c r="J16" t="str">
        <f t="shared" si="3"/>
        <v>13</v>
      </c>
      <c r="K16" t="s">
        <v>79</v>
      </c>
    </row>
    <row r="17" spans="1:11">
      <c r="A17">
        <f t="shared" si="1"/>
        <v>12</v>
      </c>
      <c r="B17" t="s">
        <v>80</v>
      </c>
      <c r="C17" t="str">
        <f t="shared" si="0"/>
        <v>Nagaland</v>
      </c>
      <c r="D17" t="str">
        <f t="shared" si="2"/>
        <v>Kohima</v>
      </c>
      <c r="I17" t="s">
        <v>81</v>
      </c>
      <c r="J17" t="str">
        <f t="shared" si="3"/>
        <v>14</v>
      </c>
      <c r="K17" t="s">
        <v>79</v>
      </c>
    </row>
    <row r="18" spans="1:11">
      <c r="A18">
        <f t="shared" si="1"/>
        <v>13</v>
      </c>
      <c r="B18" t="s">
        <v>82</v>
      </c>
      <c r="C18" t="str">
        <f t="shared" si="0"/>
        <v>West Bengal</v>
      </c>
      <c r="D18" t="str">
        <f t="shared" si="2"/>
        <v>RTO Kohima for Govt. Transport vehicle</v>
      </c>
      <c r="I18" t="s">
        <v>83</v>
      </c>
      <c r="J18" t="str">
        <f t="shared" si="3"/>
        <v>15</v>
      </c>
      <c r="K18" t="s">
        <v>84</v>
      </c>
    </row>
    <row r="19" spans="1:11">
      <c r="A19">
        <f t="shared" si="1"/>
        <v>14</v>
      </c>
      <c r="B19" t="s">
        <v>85</v>
      </c>
      <c r="C19" t="str">
        <f t="shared" si="0"/>
        <v>Nagaland</v>
      </c>
      <c r="D19" t="str">
        <f t="shared" si="2"/>
        <v>Kohima</v>
      </c>
      <c r="I19" t="s">
        <v>86</v>
      </c>
      <c r="J19" t="str">
        <f t="shared" si="3"/>
        <v>16</v>
      </c>
      <c r="K19" t="s">
        <v>84</v>
      </c>
    </row>
    <row r="20" spans="1:11">
      <c r="A20">
        <f t="shared" si="1"/>
        <v>15</v>
      </c>
      <c r="B20" t="s">
        <v>87</v>
      </c>
      <c r="C20" t="str">
        <f t="shared" si="0"/>
        <v>Nagaland</v>
      </c>
      <c r="D20" t="str">
        <f t="shared" si="2"/>
        <v>Kohima</v>
      </c>
      <c r="I20" t="s">
        <v>88</v>
      </c>
      <c r="J20" t="str">
        <f t="shared" si="3"/>
        <v>17</v>
      </c>
      <c r="K20" t="s">
        <v>84</v>
      </c>
    </row>
    <row r="21" spans="1:11">
      <c r="A21">
        <f t="shared" si="1"/>
        <v>16</v>
      </c>
      <c r="B21" t="s">
        <v>89</v>
      </c>
      <c r="C21" t="str">
        <f t="shared" si="0"/>
        <v>Nagaland</v>
      </c>
      <c r="D21" t="str">
        <f t="shared" si="2"/>
        <v>Kohima</v>
      </c>
      <c r="I21" t="s">
        <v>90</v>
      </c>
      <c r="J21" t="str">
        <f t="shared" si="3"/>
        <v>18</v>
      </c>
      <c r="K21" t="s">
        <v>91</v>
      </c>
    </row>
    <row r="22" spans="1:11">
      <c r="A22">
        <f t="shared" si="1"/>
        <v>17</v>
      </c>
      <c r="B22" t="s">
        <v>92</v>
      </c>
      <c r="C22" t="str">
        <f t="shared" si="0"/>
        <v>Nagaland</v>
      </c>
      <c r="D22" t="str">
        <f t="shared" si="2"/>
        <v>Kohima</v>
      </c>
      <c r="I22" t="s">
        <v>93</v>
      </c>
      <c r="J22" t="str">
        <f t="shared" si="3"/>
        <v>19</v>
      </c>
      <c r="K22" t="s">
        <v>94</v>
      </c>
    </row>
    <row r="23" spans="1:11">
      <c r="A23">
        <f t="shared" si="1"/>
        <v>18</v>
      </c>
      <c r="B23" t="s">
        <v>95</v>
      </c>
      <c r="C23" t="str">
        <f t="shared" si="0"/>
        <v>Nagaland</v>
      </c>
      <c r="D23" t="str">
        <f t="shared" si="2"/>
        <v>Kohima</v>
      </c>
      <c r="I23" t="s">
        <v>96</v>
      </c>
      <c r="J23" t="str">
        <f t="shared" si="3"/>
        <v>20</v>
      </c>
      <c r="K23" t="s">
        <v>94</v>
      </c>
    </row>
    <row r="24" spans="1:11">
      <c r="A24">
        <f t="shared" si="1"/>
        <v>19</v>
      </c>
      <c r="B24" t="s">
        <v>97</v>
      </c>
      <c r="C24" t="str">
        <f t="shared" si="0"/>
        <v>Nagaland</v>
      </c>
      <c r="D24" t="str">
        <f t="shared" si="2"/>
        <v>Kohima</v>
      </c>
      <c r="I24" t="s">
        <v>98</v>
      </c>
      <c r="J24" t="str">
        <f t="shared" si="3"/>
        <v>22</v>
      </c>
      <c r="K24" t="s">
        <v>94</v>
      </c>
    </row>
    <row r="25" spans="1:11">
      <c r="A25">
        <f t="shared" si="1"/>
        <v>20</v>
      </c>
      <c r="B25" t="s">
        <v>99</v>
      </c>
      <c r="C25" t="str">
        <f t="shared" si="0"/>
        <v>Nagaland</v>
      </c>
      <c r="D25" t="str">
        <f t="shared" si="2"/>
        <v>Kohima</v>
      </c>
      <c r="I25" t="s">
        <v>100</v>
      </c>
      <c r="J25" t="str">
        <f t="shared" si="3"/>
        <v>23</v>
      </c>
      <c r="K25" t="s">
        <v>101</v>
      </c>
    </row>
    <row r="26" spans="1:11">
      <c r="A26">
        <f t="shared" si="1"/>
        <v>21</v>
      </c>
      <c r="B26" t="s">
        <v>102</v>
      </c>
      <c r="C26" t="str">
        <f t="shared" si="0"/>
        <v>Nagaland</v>
      </c>
      <c r="D26" t="str">
        <f t="shared" si="2"/>
        <v>Kohima</v>
      </c>
      <c r="I26" t="s">
        <v>103</v>
      </c>
      <c r="J26" t="str">
        <f t="shared" si="3"/>
        <v>24</v>
      </c>
      <c r="K26" t="s">
        <v>101</v>
      </c>
    </row>
    <row r="27" spans="1:11">
      <c r="A27">
        <f>ROW()-5</f>
        <v>22</v>
      </c>
      <c r="B27" s="100" t="s">
        <v>104</v>
      </c>
      <c r="C27" t="str">
        <f>VLOOKUP(LEFT(B27,2),$F$6:$G$7,2,FALSE)</f>
        <v>West Bengal</v>
      </c>
      <c r="D27" t="str">
        <f>VLOOKUP(MID(B27,4,2),J27:K118,2,FALSE)</f>
        <v>Kohima</v>
      </c>
      <c r="I27" t="s">
        <v>105</v>
      </c>
      <c r="J27" t="str">
        <f t="shared" si="3"/>
        <v>25</v>
      </c>
      <c r="K27" t="s">
        <v>106</v>
      </c>
    </row>
    <row r="28" spans="1:11">
      <c r="I28" t="s">
        <v>107</v>
      </c>
      <c r="J28" t="str">
        <f t="shared" si="3"/>
        <v>26</v>
      </c>
      <c r="K28" t="s">
        <v>106</v>
      </c>
    </row>
    <row r="29" spans="1:11">
      <c r="I29" t="s">
        <v>108</v>
      </c>
      <c r="J29" t="str">
        <f t="shared" si="3"/>
        <v>29</v>
      </c>
      <c r="K29" t="s">
        <v>109</v>
      </c>
    </row>
    <row r="30" spans="1:11">
      <c r="I30" t="s">
        <v>110</v>
      </c>
      <c r="J30" t="str">
        <f t="shared" si="3"/>
        <v>30</v>
      </c>
      <c r="K30" t="s">
        <v>109</v>
      </c>
    </row>
    <row r="31" spans="1:11">
      <c r="I31" t="s">
        <v>111</v>
      </c>
      <c r="J31" t="str">
        <f t="shared" si="3"/>
        <v>31</v>
      </c>
      <c r="K31" t="s">
        <v>112</v>
      </c>
    </row>
    <row r="32" spans="1:11">
      <c r="I32" t="s">
        <v>113</v>
      </c>
      <c r="J32" t="str">
        <f t="shared" si="3"/>
        <v>32</v>
      </c>
      <c r="K32" t="s">
        <v>112</v>
      </c>
    </row>
    <row r="33" spans="9:11">
      <c r="I33" t="s">
        <v>114</v>
      </c>
      <c r="J33" t="str">
        <f t="shared" si="3"/>
        <v>33</v>
      </c>
      <c r="K33" t="s">
        <v>115</v>
      </c>
    </row>
    <row r="34" spans="9:11">
      <c r="I34" t="s">
        <v>116</v>
      </c>
      <c r="J34" t="str">
        <f t="shared" si="3"/>
        <v>34</v>
      </c>
      <c r="K34" t="s">
        <v>115</v>
      </c>
    </row>
    <row r="35" spans="9:11">
      <c r="I35" t="s">
        <v>117</v>
      </c>
      <c r="J35" t="str">
        <f t="shared" si="3"/>
        <v>37</v>
      </c>
      <c r="K35" t="s">
        <v>118</v>
      </c>
    </row>
    <row r="36" spans="9:11">
      <c r="I36" t="s">
        <v>119</v>
      </c>
      <c r="J36" t="str">
        <f t="shared" si="3"/>
        <v>38</v>
      </c>
      <c r="K36" t="s">
        <v>118</v>
      </c>
    </row>
    <row r="37" spans="9:11">
      <c r="I37" t="s">
        <v>120</v>
      </c>
      <c r="J37" t="str">
        <f t="shared" si="3"/>
        <v>39</v>
      </c>
      <c r="K37" t="s">
        <v>121</v>
      </c>
    </row>
    <row r="38" spans="9:11">
      <c r="I38" t="s">
        <v>122</v>
      </c>
      <c r="J38" t="str">
        <f t="shared" si="3"/>
        <v>40</v>
      </c>
      <c r="K38" t="s">
        <v>121</v>
      </c>
    </row>
    <row r="39" spans="9:11">
      <c r="I39" t="s">
        <v>123</v>
      </c>
      <c r="J39" t="str">
        <f t="shared" si="3"/>
        <v>41</v>
      </c>
      <c r="K39" t="s">
        <v>124</v>
      </c>
    </row>
    <row r="40" spans="9:11">
      <c r="I40" t="s">
        <v>125</v>
      </c>
      <c r="J40" t="str">
        <f t="shared" si="3"/>
        <v>42</v>
      </c>
      <c r="K40" t="s">
        <v>124</v>
      </c>
    </row>
    <row r="41" spans="9:11">
      <c r="I41" t="s">
        <v>126</v>
      </c>
      <c r="J41" t="str">
        <f t="shared" si="3"/>
        <v>43</v>
      </c>
      <c r="K41" t="s">
        <v>127</v>
      </c>
    </row>
    <row r="42" spans="9:11">
      <c r="I42" t="s">
        <v>128</v>
      </c>
      <c r="J42" t="str">
        <f t="shared" si="3"/>
        <v>44</v>
      </c>
      <c r="K42" t="s">
        <v>118</v>
      </c>
    </row>
    <row r="43" spans="9:11">
      <c r="I43" t="s">
        <v>129</v>
      </c>
      <c r="J43" t="str">
        <f t="shared" si="3"/>
        <v>44A</v>
      </c>
      <c r="K43" t="s">
        <v>118</v>
      </c>
    </row>
    <row r="44" spans="9:11">
      <c r="I44" t="s">
        <v>130</v>
      </c>
      <c r="J44" t="str">
        <f t="shared" si="3"/>
        <v>44B</v>
      </c>
      <c r="K44" t="s">
        <v>118</v>
      </c>
    </row>
    <row r="45" spans="9:11">
      <c r="I45" t="s">
        <v>131</v>
      </c>
      <c r="J45" t="str">
        <f t="shared" si="3"/>
        <v>44C</v>
      </c>
      <c r="K45" t="s">
        <v>118</v>
      </c>
    </row>
    <row r="46" spans="9:11">
      <c r="I46" t="s">
        <v>132</v>
      </c>
      <c r="J46" t="str">
        <f t="shared" si="3"/>
        <v>44D</v>
      </c>
      <c r="K46" t="s">
        <v>118</v>
      </c>
    </row>
    <row r="47" spans="9:11">
      <c r="I47" t="s">
        <v>133</v>
      </c>
      <c r="J47" t="str">
        <f t="shared" si="3"/>
        <v>44E</v>
      </c>
      <c r="K47" t="s">
        <v>127</v>
      </c>
    </row>
    <row r="48" spans="9:11">
      <c r="I48" t="s">
        <v>134</v>
      </c>
      <c r="J48" t="str">
        <f t="shared" si="3"/>
        <v>47</v>
      </c>
      <c r="K48" t="s">
        <v>135</v>
      </c>
    </row>
    <row r="49" spans="9:11">
      <c r="I49" t="s">
        <v>136</v>
      </c>
      <c r="J49" t="str">
        <f t="shared" si="3"/>
        <v>48</v>
      </c>
      <c r="K49" t="s">
        <v>135</v>
      </c>
    </row>
    <row r="50" spans="9:11">
      <c r="I50" t="s">
        <v>137</v>
      </c>
      <c r="J50" t="str">
        <f t="shared" si="3"/>
        <v>51</v>
      </c>
      <c r="K50" t="s">
        <v>138</v>
      </c>
    </row>
    <row r="51" spans="9:11">
      <c r="I51" t="s">
        <v>139</v>
      </c>
      <c r="J51" t="str">
        <f t="shared" si="3"/>
        <v>52</v>
      </c>
      <c r="K51" t="s">
        <v>138</v>
      </c>
    </row>
    <row r="52" spans="9:11">
      <c r="I52" t="s">
        <v>140</v>
      </c>
      <c r="J52" t="str">
        <f t="shared" si="3"/>
        <v>53</v>
      </c>
      <c r="K52" t="s">
        <v>141</v>
      </c>
    </row>
    <row r="53" spans="9:11">
      <c r="I53" t="s">
        <v>142</v>
      </c>
      <c r="J53" t="str">
        <f t="shared" si="3"/>
        <v>54</v>
      </c>
      <c r="K53" t="s">
        <v>141</v>
      </c>
    </row>
    <row r="54" spans="9:11">
      <c r="I54" t="s">
        <v>143</v>
      </c>
      <c r="J54" t="str">
        <f t="shared" si="3"/>
        <v>55</v>
      </c>
      <c r="K54" t="s">
        <v>144</v>
      </c>
    </row>
    <row r="55" spans="9:11">
      <c r="I55" t="s">
        <v>145</v>
      </c>
      <c r="J55" t="str">
        <f t="shared" si="3"/>
        <v>56</v>
      </c>
      <c r="K55" t="s">
        <v>144</v>
      </c>
    </row>
    <row r="56" spans="9:11">
      <c r="I56" t="s">
        <v>146</v>
      </c>
      <c r="J56" t="str">
        <f t="shared" si="3"/>
        <v>57</v>
      </c>
      <c r="K56" t="s">
        <v>147</v>
      </c>
    </row>
    <row r="57" spans="9:11">
      <c r="I57" t="s">
        <v>148</v>
      </c>
      <c r="J57" t="str">
        <f t="shared" si="3"/>
        <v>58</v>
      </c>
      <c r="K57" t="s">
        <v>147</v>
      </c>
    </row>
    <row r="58" spans="9:11">
      <c r="I58" t="s">
        <v>149</v>
      </c>
      <c r="J58" t="str">
        <f t="shared" si="3"/>
        <v>59</v>
      </c>
      <c r="K58" t="s">
        <v>150</v>
      </c>
    </row>
    <row r="59" spans="9:11">
      <c r="I59" t="s">
        <v>151</v>
      </c>
      <c r="J59" t="str">
        <f t="shared" si="3"/>
        <v>60</v>
      </c>
      <c r="K59" t="s">
        <v>150</v>
      </c>
    </row>
    <row r="60" spans="9:11">
      <c r="I60" t="s">
        <v>152</v>
      </c>
      <c r="J60" t="str">
        <f t="shared" si="3"/>
        <v>61</v>
      </c>
      <c r="K60" t="s">
        <v>153</v>
      </c>
    </row>
    <row r="61" spans="9:11">
      <c r="I61" t="s">
        <v>154</v>
      </c>
      <c r="J61" t="str">
        <f t="shared" si="3"/>
        <v>62</v>
      </c>
      <c r="K61" t="s">
        <v>153</v>
      </c>
    </row>
    <row r="62" spans="9:11">
      <c r="I62" t="s">
        <v>155</v>
      </c>
      <c r="J62" t="str">
        <f t="shared" si="3"/>
        <v>63</v>
      </c>
      <c r="K62" t="s">
        <v>156</v>
      </c>
    </row>
    <row r="63" spans="9:11">
      <c r="I63" t="s">
        <v>157</v>
      </c>
      <c r="J63" t="str">
        <f t="shared" si="3"/>
        <v>64</v>
      </c>
      <c r="K63" t="s">
        <v>156</v>
      </c>
    </row>
    <row r="64" spans="9:11">
      <c r="I64" t="s">
        <v>158</v>
      </c>
      <c r="J64" t="str">
        <f t="shared" si="3"/>
        <v>65</v>
      </c>
      <c r="K64" t="s">
        <v>159</v>
      </c>
    </row>
    <row r="65" spans="9:11">
      <c r="I65" t="s">
        <v>160</v>
      </c>
      <c r="J65" t="str">
        <f t="shared" si="3"/>
        <v>66</v>
      </c>
      <c r="K65" t="s">
        <v>159</v>
      </c>
    </row>
    <row r="66" spans="9:11">
      <c r="I66" t="s">
        <v>161</v>
      </c>
      <c r="J66" t="str">
        <f t="shared" si="3"/>
        <v>67</v>
      </c>
      <c r="K66" t="s">
        <v>162</v>
      </c>
    </row>
    <row r="67" spans="9:11">
      <c r="I67" t="s">
        <v>163</v>
      </c>
      <c r="J67" t="str">
        <f t="shared" si="3"/>
        <v>68</v>
      </c>
      <c r="K67" t="s">
        <v>162</v>
      </c>
    </row>
    <row r="68" spans="9:11">
      <c r="I68" t="s">
        <v>164</v>
      </c>
      <c r="J68" t="str">
        <f t="shared" si="3"/>
        <v>69</v>
      </c>
      <c r="K68" t="s">
        <v>165</v>
      </c>
    </row>
    <row r="69" spans="9:11">
      <c r="I69" t="s">
        <v>166</v>
      </c>
      <c r="J69" t="str">
        <f t="shared" si="3"/>
        <v>70</v>
      </c>
      <c r="K69" t="s">
        <v>165</v>
      </c>
    </row>
    <row r="70" spans="9:11">
      <c r="I70" t="s">
        <v>167</v>
      </c>
      <c r="J70" t="str">
        <f t="shared" si="3"/>
        <v>71</v>
      </c>
      <c r="K70" t="s">
        <v>168</v>
      </c>
    </row>
    <row r="71" spans="9:11">
      <c r="I71" t="s">
        <v>169</v>
      </c>
      <c r="J71" t="str">
        <f t="shared" ref="J71:J87" si="4">RIGHT(I71,LEN(I71)-2)</f>
        <v>72</v>
      </c>
      <c r="K71" t="s">
        <v>168</v>
      </c>
    </row>
    <row r="72" spans="9:11">
      <c r="I72" t="s">
        <v>170</v>
      </c>
      <c r="J72" t="str">
        <f t="shared" si="4"/>
        <v>73</v>
      </c>
      <c r="K72" t="s">
        <v>171</v>
      </c>
    </row>
    <row r="73" spans="9:11">
      <c r="I73" t="s">
        <v>172</v>
      </c>
      <c r="J73" t="str">
        <f t="shared" si="4"/>
        <v>74</v>
      </c>
      <c r="K73" t="s">
        <v>171</v>
      </c>
    </row>
    <row r="74" spans="9:11">
      <c r="I74" t="s">
        <v>173</v>
      </c>
      <c r="J74" t="str">
        <f t="shared" si="4"/>
        <v>76</v>
      </c>
      <c r="K74" t="s">
        <v>174</v>
      </c>
    </row>
    <row r="75" spans="9:11">
      <c r="I75" t="s">
        <v>175</v>
      </c>
      <c r="J75" t="str">
        <f t="shared" si="4"/>
        <v>77</v>
      </c>
      <c r="K75" t="s">
        <v>176</v>
      </c>
    </row>
    <row r="76" spans="9:11">
      <c r="I76" t="s">
        <v>177</v>
      </c>
      <c r="J76" t="str">
        <f t="shared" si="4"/>
        <v>78</v>
      </c>
      <c r="K76" t="s">
        <v>176</v>
      </c>
    </row>
    <row r="77" spans="9:11">
      <c r="I77" t="s">
        <v>178</v>
      </c>
      <c r="J77" t="str">
        <f t="shared" si="4"/>
        <v>79</v>
      </c>
      <c r="K77" t="s">
        <v>179</v>
      </c>
    </row>
    <row r="78" spans="9:11">
      <c r="I78" t="s">
        <v>180</v>
      </c>
      <c r="J78" t="str">
        <f t="shared" si="4"/>
        <v>82</v>
      </c>
      <c r="K78" t="s">
        <v>181</v>
      </c>
    </row>
    <row r="79" spans="9:11">
      <c r="I79" t="s">
        <v>182</v>
      </c>
      <c r="J79" t="str">
        <f t="shared" si="4"/>
        <v>86</v>
      </c>
      <c r="K79" t="s">
        <v>181</v>
      </c>
    </row>
    <row r="80" spans="9:11">
      <c r="I80" t="s">
        <v>183</v>
      </c>
      <c r="J80" t="str">
        <f t="shared" si="4"/>
        <v>89</v>
      </c>
      <c r="K80" t="s">
        <v>184</v>
      </c>
    </row>
    <row r="81" spans="9:11">
      <c r="I81" t="s">
        <v>185</v>
      </c>
      <c r="J81" t="str">
        <f t="shared" si="4"/>
        <v>90</v>
      </c>
      <c r="K81" t="s">
        <v>184</v>
      </c>
    </row>
    <row r="82" spans="9:11">
      <c r="I82" t="s">
        <v>186</v>
      </c>
      <c r="J82" t="str">
        <f t="shared" si="4"/>
        <v>91</v>
      </c>
      <c r="K82" t="s">
        <v>187</v>
      </c>
    </row>
    <row r="83" spans="9:11">
      <c r="I83" t="s">
        <v>188</v>
      </c>
      <c r="J83" t="str">
        <f t="shared" si="4"/>
        <v>92</v>
      </c>
      <c r="K83" t="s">
        <v>187</v>
      </c>
    </row>
    <row r="84" spans="9:11">
      <c r="I84" t="s">
        <v>189</v>
      </c>
      <c r="J84" t="str">
        <f t="shared" si="4"/>
        <v>93</v>
      </c>
      <c r="K84" t="s">
        <v>190</v>
      </c>
    </row>
    <row r="85" spans="9:11">
      <c r="I85" t="s">
        <v>191</v>
      </c>
      <c r="J85" t="str">
        <f t="shared" si="4"/>
        <v>94</v>
      </c>
      <c r="K85" t="s">
        <v>192</v>
      </c>
    </row>
    <row r="86" spans="9:11">
      <c r="I86" t="s">
        <v>193</v>
      </c>
      <c r="J86" t="str">
        <f t="shared" si="4"/>
        <v>96</v>
      </c>
      <c r="K86" t="s">
        <v>194</v>
      </c>
    </row>
    <row r="87" spans="9:11">
      <c r="I87" t="s">
        <v>175</v>
      </c>
      <c r="J87" t="str">
        <f t="shared" si="4"/>
        <v>77</v>
      </c>
      <c r="K87" t="s">
        <v>174</v>
      </c>
    </row>
    <row r="88" spans="9:11">
      <c r="I88" t="s">
        <v>195</v>
      </c>
      <c r="J88" t="str">
        <f>RIGHT(I88,LEN(I88)-3)</f>
        <v>01</v>
      </c>
      <c r="K88" t="s">
        <v>196</v>
      </c>
    </row>
    <row r="89" spans="9:11">
      <c r="I89" t="s">
        <v>197</v>
      </c>
      <c r="J89" t="str">
        <f t="shared" ref="J89:J97" si="5">RIGHT(I89,LEN(I89)-3)</f>
        <v>02</v>
      </c>
      <c r="K89" t="s">
        <v>198</v>
      </c>
    </row>
    <row r="90" spans="9:11">
      <c r="I90" t="s">
        <v>199</v>
      </c>
      <c r="J90" t="str">
        <f t="shared" si="5"/>
        <v>03</v>
      </c>
      <c r="K90" t="s">
        <v>200</v>
      </c>
    </row>
    <row r="91" spans="9:11">
      <c r="I91" t="s">
        <v>201</v>
      </c>
      <c r="J91" t="str">
        <f t="shared" si="5"/>
        <v>04</v>
      </c>
      <c r="K91" t="s">
        <v>202</v>
      </c>
    </row>
    <row r="92" spans="9:11">
      <c r="I92" t="s">
        <v>203</v>
      </c>
      <c r="J92" t="str">
        <f t="shared" si="5"/>
        <v>05</v>
      </c>
      <c r="K92" t="s">
        <v>204</v>
      </c>
    </row>
    <row r="93" spans="9:11">
      <c r="I93" t="s">
        <v>205</v>
      </c>
      <c r="J93" t="str">
        <f t="shared" si="5"/>
        <v>06</v>
      </c>
      <c r="K93" t="s">
        <v>206</v>
      </c>
    </row>
    <row r="94" spans="9:11">
      <c r="I94" t="s">
        <v>207</v>
      </c>
      <c r="J94" t="str">
        <f t="shared" si="5"/>
        <v>07</v>
      </c>
      <c r="K94" t="s">
        <v>208</v>
      </c>
    </row>
    <row r="95" spans="9:11">
      <c r="I95" t="s">
        <v>209</v>
      </c>
      <c r="J95" t="str">
        <f t="shared" si="5"/>
        <v>08</v>
      </c>
      <c r="K95" t="s">
        <v>210</v>
      </c>
    </row>
    <row r="96" spans="9:11">
      <c r="I96" t="s">
        <v>211</v>
      </c>
      <c r="J96" t="str">
        <f t="shared" si="5"/>
        <v>10</v>
      </c>
      <c r="K96" t="s">
        <v>212</v>
      </c>
    </row>
    <row r="97" spans="9:11">
      <c r="I97" t="s">
        <v>213</v>
      </c>
      <c r="J97" t="str">
        <f t="shared" si="5"/>
        <v>11</v>
      </c>
      <c r="K97" t="s">
        <v>214</v>
      </c>
    </row>
  </sheetData>
  <hyperlinks>
    <hyperlink ref="K6" r:id="rId1" display="https://www.coverfox.com/rto/kolkata-west-bengal/" xr:uid="{AD445310-CD2E-489A-BA15-A73AA3996963}"/>
    <hyperlink ref="I6" r:id="rId2" display="https://www.coverfox.com/rto/kolkata-west-bengal/" xr:uid="{8047B47F-CD6E-4943-969F-9F167661A3E6}"/>
    <hyperlink ref="K25" r:id="rId3" display="https://www.coverfox.com/rto/west-bengal/barrackpore/" xr:uid="{7FD90007-C9D6-45CF-823D-2BDA06B78C64}"/>
    <hyperlink ref="I25" r:id="rId4" display="https://www.coverfox.com/rto/west-bengal/barrackpore/" xr:uid="{9FE6542C-A4C5-409A-B2FD-0B7E7ED49694}"/>
    <hyperlink ref="K26" r:id="rId5" display="https://www.coverfox.com/rto/west-bengal/barrackpore/" xr:uid="{B132E269-78B0-4C27-BAAF-76022AE12E60}"/>
    <hyperlink ref="I26" r:id="rId6" display="https://www.coverfox.com/rto/west-bengal/barrackpore/" xr:uid="{39473918-155B-4136-B54A-6659EE8FF6F4}"/>
    <hyperlink ref="K27" r:id="rId7" display="https://www.coverfox.com/rto/west-bengal/barasat/" xr:uid="{07E99322-5C95-475B-AF43-03CD7E8A8F23}"/>
    <hyperlink ref="I27" r:id="rId8" display="https://www.coverfox.com/rto/west-bengal/barasat/" xr:uid="{F8C38504-47E9-4BA2-9836-397206B5E232}"/>
    <hyperlink ref="K35" r:id="rId9" display="https://www.coverfox.com/rto/west-bengal/asansol/" xr:uid="{FAED7B9B-922C-47D4-8D37-12DA7EEB1080}"/>
    <hyperlink ref="I35" r:id="rId10" display="https://www.coverfox.com/rto/west-bengal/asansol/" xr:uid="{42D98131-23AC-48F2-B68B-0ABB850FCE37}"/>
    <hyperlink ref="K42" r:id="rId11" display="https://www.coverfox.com/rto/west-bengal/asansol/" xr:uid="{F31FF789-71C0-44BE-A870-6464433FE4A8}"/>
  </hyperlinks>
  <pageMargins left="0.7" right="0.7" top="0.75" bottom="0.75" header="0.3" footer="0.3"/>
  <drawing r:id="rId12"/>
  <tableParts count="3">
    <tablePart r:id="rId13"/>
    <tablePart r:id="rId14"/>
    <tablePart r:id="rId1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ADD0B-ABE1-4C6F-A5C0-4470CB2CDD58}">
  <sheetPr codeName="Sheet3">
    <tabColor theme="1" tint="4.9989318521683403E-2"/>
  </sheetPr>
  <dimension ref="A4:M414"/>
  <sheetViews>
    <sheetView showGridLines="0" workbookViewId="0">
      <selection activeCell="H15" sqref="H15"/>
    </sheetView>
  </sheetViews>
  <sheetFormatPr defaultRowHeight="15"/>
  <cols>
    <col min="1" max="1" width="19.7109375" bestFit="1" customWidth="1"/>
    <col min="2" max="3" width="8" bestFit="1" customWidth="1"/>
    <col min="4" max="4" width="10" bestFit="1" customWidth="1"/>
    <col min="5" max="5" width="27.5703125" bestFit="1" customWidth="1"/>
    <col min="7" max="7" width="20.42578125" bestFit="1" customWidth="1"/>
    <col min="8" max="8" width="12" bestFit="1" customWidth="1"/>
    <col min="9" max="10" width="11.140625" bestFit="1" customWidth="1"/>
    <col min="12" max="12" width="19.85546875" customWidth="1"/>
    <col min="13" max="13" width="26.85546875" customWidth="1"/>
    <col min="14" max="15" width="11" customWidth="1"/>
  </cols>
  <sheetData>
    <row r="4" spans="1:13" ht="15.75" thickBot="1"/>
    <row r="5" spans="1:13" ht="16.5" thickTop="1" thickBot="1">
      <c r="A5" t="s">
        <v>215</v>
      </c>
      <c r="B5" t="s">
        <v>216</v>
      </c>
      <c r="C5" t="s">
        <v>217</v>
      </c>
      <c r="D5" t="s">
        <v>218</v>
      </c>
      <c r="E5" t="s">
        <v>35</v>
      </c>
      <c r="G5" s="72" t="s">
        <v>219</v>
      </c>
      <c r="H5" s="73" t="s">
        <v>220</v>
      </c>
      <c r="I5" s="73" t="s">
        <v>221</v>
      </c>
      <c r="J5" s="73" t="s">
        <v>222</v>
      </c>
      <c r="M5" s="30" t="s">
        <v>223</v>
      </c>
    </row>
    <row r="6" spans="1:13" ht="15.75" thickTop="1">
      <c r="A6" t="s">
        <v>224</v>
      </c>
      <c r="B6">
        <v>30.1204</v>
      </c>
      <c r="C6">
        <v>74.290000000000006</v>
      </c>
      <c r="D6" t="s">
        <v>225</v>
      </c>
      <c r="E6" t="s">
        <v>226</v>
      </c>
      <c r="G6" s="74" t="s">
        <v>27</v>
      </c>
      <c r="H6" s="75" t="str">
        <f>'Home Page'!$F$23</f>
        <v>Amritsar</v>
      </c>
      <c r="I6" s="75">
        <f>INDEX(TerritoryLookup[[city]:[lng]],MATCH($H$6,TerritoryLookup[city],0),2)</f>
        <v>31.616700000000002</v>
      </c>
      <c r="J6" s="75">
        <f>INDEX(TerritoryLookup[[city]:[lng]],MATCH($H$6,TerritoryLookup[city],0),3)</f>
        <v>74.849999999999994</v>
      </c>
      <c r="M6" t="s">
        <v>227</v>
      </c>
    </row>
    <row r="7" spans="1:13">
      <c r="A7" t="s">
        <v>228</v>
      </c>
      <c r="B7">
        <v>24.592500000000001</v>
      </c>
      <c r="C7">
        <v>72.708299999999994</v>
      </c>
      <c r="D7" t="s">
        <v>225</v>
      </c>
      <c r="E7" t="s">
        <v>229</v>
      </c>
      <c r="G7" s="76" t="s">
        <v>29</v>
      </c>
      <c r="H7" s="71" t="str">
        <f>'Home Page'!$F$25</f>
        <v>Palmaner</v>
      </c>
      <c r="I7" s="71">
        <f>INDEX(TerritoryLookup[[city]:[lng]],MATCH(H7,TerritoryLookup[city],0),2)</f>
        <v>13.2</v>
      </c>
      <c r="J7" s="71">
        <f>INDEX(TerritoryLookup[[city]:[lng]],MATCH($H$7,TerritoryLookup[city],0),3)</f>
        <v>78.75</v>
      </c>
      <c r="M7" t="s">
        <v>230</v>
      </c>
    </row>
    <row r="8" spans="1:13">
      <c r="A8" t="s">
        <v>231</v>
      </c>
      <c r="B8">
        <v>15.811</v>
      </c>
      <c r="C8">
        <v>79.973799999999997</v>
      </c>
      <c r="D8" t="s">
        <v>225</v>
      </c>
      <c r="E8" t="s">
        <v>230</v>
      </c>
      <c r="M8" t="s">
        <v>232</v>
      </c>
    </row>
    <row r="9" spans="1:13">
      <c r="A9" t="s">
        <v>233</v>
      </c>
      <c r="B9">
        <v>19.666699999999999</v>
      </c>
      <c r="C9">
        <v>78.533299999999997</v>
      </c>
      <c r="D9" t="s">
        <v>225</v>
      </c>
      <c r="E9" t="s">
        <v>234</v>
      </c>
      <c r="M9" t="s">
        <v>235</v>
      </c>
    </row>
    <row r="10" spans="1:13" ht="15.75" thickBot="1">
      <c r="A10" t="s">
        <v>236</v>
      </c>
      <c r="B10">
        <v>15.63</v>
      </c>
      <c r="C10">
        <v>77.28</v>
      </c>
      <c r="D10" t="s">
        <v>225</v>
      </c>
      <c r="E10" t="s">
        <v>230</v>
      </c>
      <c r="M10" t="s">
        <v>237</v>
      </c>
    </row>
    <row r="11" spans="1:13" ht="16.5" thickTop="1" thickBot="1">
      <c r="A11" t="s">
        <v>238</v>
      </c>
      <c r="B11">
        <v>23.833300000000001</v>
      </c>
      <c r="C11">
        <v>91.2667</v>
      </c>
      <c r="D11" t="s">
        <v>225</v>
      </c>
      <c r="E11" t="s">
        <v>239</v>
      </c>
      <c r="G11" s="30" t="s">
        <v>240</v>
      </c>
      <c r="H11" s="31">
        <f>ACOS(COS(RADIANS(90-I6))*COS(RADIANS(90-I7))+SIN(RADIANS(90-I6))*SIN(RADIANS(90-I7))*COS(RADIANS(J6-J7)))*3959</f>
        <v>1296.3931752268375</v>
      </c>
      <c r="M11" t="s">
        <v>241</v>
      </c>
    </row>
    <row r="12" spans="1:13" ht="16.5" thickTop="1" thickBot="1">
      <c r="A12" t="s">
        <v>242</v>
      </c>
      <c r="B12">
        <v>27.18</v>
      </c>
      <c r="C12">
        <v>78.02</v>
      </c>
      <c r="D12" t="s">
        <v>225</v>
      </c>
      <c r="E12" t="s">
        <v>243</v>
      </c>
      <c r="M12" t="s">
        <v>244</v>
      </c>
    </row>
    <row r="13" spans="1:13" ht="16.5" thickTop="1" thickBot="1">
      <c r="A13" t="s">
        <v>245</v>
      </c>
      <c r="B13">
        <v>19.083300000000001</v>
      </c>
      <c r="C13">
        <v>74.7333</v>
      </c>
      <c r="D13" t="s">
        <v>225</v>
      </c>
      <c r="E13" t="s">
        <v>246</v>
      </c>
      <c r="G13" s="30" t="s">
        <v>247</v>
      </c>
      <c r="H13" s="31">
        <f>H11*1.60934</f>
        <v>2086.3373926195586</v>
      </c>
      <c r="M13" t="s">
        <v>248</v>
      </c>
    </row>
    <row r="14" spans="1:13" ht="16.5" thickTop="1" thickBot="1">
      <c r="A14" t="s">
        <v>249</v>
      </c>
      <c r="B14">
        <v>23.03</v>
      </c>
      <c r="C14">
        <v>72.58</v>
      </c>
      <c r="D14" t="s">
        <v>225</v>
      </c>
      <c r="E14" t="s">
        <v>250</v>
      </c>
      <c r="M14" t="s">
        <v>251</v>
      </c>
    </row>
    <row r="15" spans="1:13" ht="16.5" thickTop="1" thickBot="1">
      <c r="A15" t="s">
        <v>252</v>
      </c>
      <c r="B15">
        <v>23.7104</v>
      </c>
      <c r="C15">
        <v>92.72</v>
      </c>
      <c r="D15" t="s">
        <v>225</v>
      </c>
      <c r="E15" t="s">
        <v>253</v>
      </c>
      <c r="G15" s="30" t="s">
        <v>254</v>
      </c>
      <c r="H15" s="31">
        <v>5.3321097585380124E-2</v>
      </c>
      <c r="M15" t="s">
        <v>255</v>
      </c>
    </row>
    <row r="16" spans="1:13" ht="15.75" thickTop="1">
      <c r="A16" t="s">
        <v>256</v>
      </c>
      <c r="B16">
        <v>26.468</v>
      </c>
      <c r="C16">
        <v>74.638999999999996</v>
      </c>
      <c r="D16" t="s">
        <v>225</v>
      </c>
      <c r="E16" t="s">
        <v>229</v>
      </c>
      <c r="M16" t="s">
        <v>257</v>
      </c>
    </row>
    <row r="17" spans="1:13">
      <c r="A17" t="s">
        <v>258</v>
      </c>
      <c r="B17">
        <v>20.7333</v>
      </c>
      <c r="C17">
        <v>77</v>
      </c>
      <c r="D17" t="s">
        <v>225</v>
      </c>
      <c r="E17" t="s">
        <v>246</v>
      </c>
      <c r="M17" t="s">
        <v>250</v>
      </c>
    </row>
    <row r="18" spans="1:13">
      <c r="A18" t="s">
        <v>259</v>
      </c>
      <c r="B18">
        <v>27.88</v>
      </c>
      <c r="C18">
        <v>78.08</v>
      </c>
      <c r="D18" t="s">
        <v>225</v>
      </c>
      <c r="E18" t="s">
        <v>243</v>
      </c>
      <c r="M18" t="s">
        <v>260</v>
      </c>
    </row>
    <row r="19" spans="1:13">
      <c r="A19" t="s">
        <v>261</v>
      </c>
      <c r="B19">
        <v>26.483699999999999</v>
      </c>
      <c r="C19">
        <v>89.566699999999997</v>
      </c>
      <c r="D19" t="s">
        <v>225</v>
      </c>
      <c r="E19" t="s">
        <v>53</v>
      </c>
      <c r="M19" t="s">
        <v>262</v>
      </c>
    </row>
    <row r="20" spans="1:13">
      <c r="A20" t="s">
        <v>263</v>
      </c>
      <c r="B20">
        <v>25.454999999999998</v>
      </c>
      <c r="C20">
        <v>81.84</v>
      </c>
      <c r="D20" t="s">
        <v>225</v>
      </c>
      <c r="E20" t="s">
        <v>243</v>
      </c>
      <c r="M20" t="s">
        <v>264</v>
      </c>
    </row>
    <row r="21" spans="1:13">
      <c r="A21" t="s">
        <v>265</v>
      </c>
      <c r="B21">
        <v>9.5004000000000008</v>
      </c>
      <c r="C21">
        <v>76.37</v>
      </c>
      <c r="D21" t="s">
        <v>225</v>
      </c>
      <c r="E21" t="s">
        <v>266</v>
      </c>
      <c r="M21" t="s">
        <v>267</v>
      </c>
    </row>
    <row r="22" spans="1:13">
      <c r="A22" t="s">
        <v>268</v>
      </c>
      <c r="B22">
        <v>27.566700000000001</v>
      </c>
      <c r="C22">
        <v>76.616699999999994</v>
      </c>
      <c r="D22" t="s">
        <v>225</v>
      </c>
      <c r="E22" t="s">
        <v>229</v>
      </c>
      <c r="M22" t="s">
        <v>269</v>
      </c>
    </row>
    <row r="23" spans="1:13">
      <c r="A23" t="s">
        <v>270</v>
      </c>
      <c r="B23">
        <v>16.583300000000001</v>
      </c>
      <c r="C23">
        <v>82.0167</v>
      </c>
      <c r="D23" t="s">
        <v>225</v>
      </c>
      <c r="E23" t="s">
        <v>230</v>
      </c>
      <c r="M23" t="s">
        <v>266</v>
      </c>
    </row>
    <row r="24" spans="1:13">
      <c r="A24" t="s">
        <v>271</v>
      </c>
      <c r="B24">
        <v>30.378599999999999</v>
      </c>
      <c r="C24">
        <v>76.772499999999994</v>
      </c>
      <c r="D24" t="s">
        <v>225</v>
      </c>
      <c r="E24" t="s">
        <v>260</v>
      </c>
      <c r="M24" t="s">
        <v>272</v>
      </c>
    </row>
    <row r="25" spans="1:13">
      <c r="A25" t="s">
        <v>273</v>
      </c>
      <c r="B25">
        <v>20.933299999999999</v>
      </c>
      <c r="C25">
        <v>77.75</v>
      </c>
      <c r="D25" t="s">
        <v>225</v>
      </c>
      <c r="E25" t="s">
        <v>246</v>
      </c>
      <c r="M25" t="s">
        <v>274</v>
      </c>
    </row>
    <row r="26" spans="1:13">
      <c r="A26" t="s">
        <v>28</v>
      </c>
      <c r="B26">
        <v>31.616700000000002</v>
      </c>
      <c r="C26">
        <v>74.849999999999994</v>
      </c>
      <c r="D26" t="s">
        <v>225</v>
      </c>
      <c r="E26" t="s">
        <v>226</v>
      </c>
      <c r="M26" t="s">
        <v>246</v>
      </c>
    </row>
    <row r="27" spans="1:13">
      <c r="A27" t="s">
        <v>275</v>
      </c>
      <c r="B27">
        <v>18.416699999999999</v>
      </c>
      <c r="C27">
        <v>83.9</v>
      </c>
      <c r="D27" t="s">
        <v>225</v>
      </c>
      <c r="E27" t="s">
        <v>230</v>
      </c>
      <c r="M27" t="s">
        <v>276</v>
      </c>
    </row>
    <row r="28" spans="1:13">
      <c r="A28" t="s">
        <v>277</v>
      </c>
      <c r="B28">
        <v>17.68</v>
      </c>
      <c r="C28">
        <v>83.02</v>
      </c>
      <c r="D28" t="s">
        <v>225</v>
      </c>
      <c r="E28" t="s">
        <v>230</v>
      </c>
      <c r="M28" t="s">
        <v>278</v>
      </c>
    </row>
    <row r="29" spans="1:13">
      <c r="A29" t="s">
        <v>279</v>
      </c>
      <c r="B29">
        <v>14.683299999999999</v>
      </c>
      <c r="C29">
        <v>77.599999999999994</v>
      </c>
      <c r="D29" t="s">
        <v>225</v>
      </c>
      <c r="E29" t="s">
        <v>230</v>
      </c>
      <c r="M29" t="s">
        <v>253</v>
      </c>
    </row>
    <row r="30" spans="1:13">
      <c r="A30" t="s">
        <v>280</v>
      </c>
      <c r="B30">
        <v>10.196</v>
      </c>
      <c r="C30">
        <v>76.385999999999996</v>
      </c>
      <c r="D30" t="s">
        <v>225</v>
      </c>
      <c r="E30" t="s">
        <v>266</v>
      </c>
      <c r="M30" t="s">
        <v>58</v>
      </c>
    </row>
    <row r="31" spans="1:13">
      <c r="A31" t="s">
        <v>281</v>
      </c>
      <c r="B31">
        <v>18.79</v>
      </c>
      <c r="C31">
        <v>78.290000000000006</v>
      </c>
      <c r="D31" t="s">
        <v>225</v>
      </c>
      <c r="E31" t="s">
        <v>234</v>
      </c>
      <c r="M31" t="s">
        <v>282</v>
      </c>
    </row>
    <row r="32" spans="1:13">
      <c r="A32" t="s">
        <v>283</v>
      </c>
      <c r="B32">
        <v>23.683299999999999</v>
      </c>
      <c r="C32">
        <v>86.966700000000003</v>
      </c>
      <c r="D32" t="s">
        <v>225</v>
      </c>
      <c r="E32" t="s">
        <v>53</v>
      </c>
      <c r="M32" t="s">
        <v>284</v>
      </c>
    </row>
    <row r="33" spans="1:13">
      <c r="A33" t="s">
        <v>285</v>
      </c>
      <c r="B33">
        <v>19.88</v>
      </c>
      <c r="C33">
        <v>75.319999999999993</v>
      </c>
      <c r="D33" t="s">
        <v>225</v>
      </c>
      <c r="E33" t="s">
        <v>246</v>
      </c>
      <c r="M33" t="s">
        <v>226</v>
      </c>
    </row>
    <row r="34" spans="1:13">
      <c r="A34" t="s">
        <v>285</v>
      </c>
      <c r="B34">
        <v>24.770399999999999</v>
      </c>
      <c r="C34">
        <v>84.38</v>
      </c>
      <c r="D34" t="s">
        <v>225</v>
      </c>
      <c r="E34" t="s">
        <v>237</v>
      </c>
      <c r="M34" t="s">
        <v>229</v>
      </c>
    </row>
    <row r="35" spans="1:13">
      <c r="A35" t="s">
        <v>286</v>
      </c>
      <c r="B35">
        <v>14.75</v>
      </c>
      <c r="C35">
        <v>79.05</v>
      </c>
      <c r="D35" t="s">
        <v>225</v>
      </c>
      <c r="E35" t="s">
        <v>230</v>
      </c>
      <c r="M35" t="s">
        <v>287</v>
      </c>
    </row>
    <row r="36" spans="1:13">
      <c r="A36" t="s">
        <v>288</v>
      </c>
      <c r="B36">
        <v>24.1</v>
      </c>
      <c r="C36">
        <v>88.25</v>
      </c>
      <c r="D36" t="s">
        <v>225</v>
      </c>
      <c r="E36" t="s">
        <v>53</v>
      </c>
      <c r="M36" t="s">
        <v>289</v>
      </c>
    </row>
    <row r="37" spans="1:13">
      <c r="A37" t="s">
        <v>290</v>
      </c>
      <c r="B37">
        <v>27.6204</v>
      </c>
      <c r="C37">
        <v>81.669899999999998</v>
      </c>
      <c r="D37" t="s">
        <v>225</v>
      </c>
      <c r="E37" t="s">
        <v>243</v>
      </c>
      <c r="M37" t="s">
        <v>234</v>
      </c>
    </row>
    <row r="38" spans="1:13">
      <c r="A38" t="s">
        <v>291</v>
      </c>
      <c r="B38">
        <v>22.79</v>
      </c>
      <c r="C38">
        <v>88.32</v>
      </c>
      <c r="D38" t="s">
        <v>225</v>
      </c>
      <c r="E38" t="s">
        <v>53</v>
      </c>
      <c r="M38" t="s">
        <v>239</v>
      </c>
    </row>
    <row r="39" spans="1:13">
      <c r="A39" t="s">
        <v>292</v>
      </c>
      <c r="B39">
        <v>22.65</v>
      </c>
      <c r="C39">
        <v>88.34</v>
      </c>
      <c r="D39" t="s">
        <v>225</v>
      </c>
      <c r="E39" t="s">
        <v>53</v>
      </c>
      <c r="M39" t="s">
        <v>243</v>
      </c>
    </row>
    <row r="40" spans="1:13">
      <c r="A40" t="s">
        <v>153</v>
      </c>
      <c r="B40">
        <v>25.216699999999999</v>
      </c>
      <c r="C40">
        <v>88.7667</v>
      </c>
      <c r="D40" t="s">
        <v>225</v>
      </c>
      <c r="E40" t="s">
        <v>53</v>
      </c>
      <c r="M40" t="s">
        <v>293</v>
      </c>
    </row>
    <row r="41" spans="1:13">
      <c r="A41" t="s">
        <v>294</v>
      </c>
      <c r="B41">
        <v>34.422499999999999</v>
      </c>
      <c r="C41">
        <v>74.637500000000003</v>
      </c>
      <c r="D41" t="s">
        <v>225</v>
      </c>
      <c r="E41" t="s">
        <v>264</v>
      </c>
      <c r="M41" t="s">
        <v>53</v>
      </c>
    </row>
    <row r="42" spans="1:13">
      <c r="A42" t="s">
        <v>295</v>
      </c>
      <c r="B42">
        <v>12.969900000000001</v>
      </c>
      <c r="C42">
        <v>77.597999999999999</v>
      </c>
      <c r="D42" t="s">
        <v>225</v>
      </c>
      <c r="E42" t="s">
        <v>269</v>
      </c>
    </row>
    <row r="43" spans="1:13">
      <c r="A43" t="s">
        <v>296</v>
      </c>
      <c r="B43">
        <v>23.07</v>
      </c>
      <c r="C43">
        <v>88.82</v>
      </c>
      <c r="D43" t="s">
        <v>225</v>
      </c>
      <c r="E43" t="s">
        <v>53</v>
      </c>
    </row>
    <row r="44" spans="1:13">
      <c r="A44" t="s">
        <v>162</v>
      </c>
      <c r="B44">
        <v>23.25</v>
      </c>
      <c r="C44">
        <v>87.066699999999997</v>
      </c>
      <c r="D44" t="s">
        <v>225</v>
      </c>
      <c r="E44" t="s">
        <v>53</v>
      </c>
    </row>
    <row r="45" spans="1:13">
      <c r="A45" t="s">
        <v>297</v>
      </c>
      <c r="B45">
        <v>22.97</v>
      </c>
      <c r="C45">
        <v>88.4</v>
      </c>
      <c r="D45" t="s">
        <v>225</v>
      </c>
      <c r="E45" t="s">
        <v>53</v>
      </c>
    </row>
    <row r="46" spans="1:13">
      <c r="A46" t="s">
        <v>298</v>
      </c>
      <c r="B46">
        <v>15.8889</v>
      </c>
      <c r="C46">
        <v>80.47</v>
      </c>
      <c r="D46" t="s">
        <v>225</v>
      </c>
      <c r="E46" t="s">
        <v>230</v>
      </c>
    </row>
    <row r="47" spans="1:13">
      <c r="A47" t="s">
        <v>299</v>
      </c>
      <c r="B47">
        <v>34.200000000000003</v>
      </c>
      <c r="C47">
        <v>74.34</v>
      </c>
      <c r="D47" t="s">
        <v>225</v>
      </c>
      <c r="E47" t="s">
        <v>264</v>
      </c>
    </row>
    <row r="48" spans="1:13">
      <c r="A48" t="s">
        <v>106</v>
      </c>
      <c r="B48">
        <v>22.2333</v>
      </c>
      <c r="C48">
        <v>88.45</v>
      </c>
      <c r="D48" t="s">
        <v>225</v>
      </c>
      <c r="E48" t="s">
        <v>53</v>
      </c>
    </row>
    <row r="49" spans="1:5">
      <c r="A49" t="s">
        <v>300</v>
      </c>
      <c r="B49">
        <v>23.25</v>
      </c>
      <c r="C49">
        <v>87.85</v>
      </c>
      <c r="D49" t="s">
        <v>225</v>
      </c>
      <c r="E49" t="s">
        <v>53</v>
      </c>
    </row>
    <row r="50" spans="1:5">
      <c r="A50" t="s">
        <v>301</v>
      </c>
      <c r="B50">
        <v>28.364000000000001</v>
      </c>
      <c r="C50">
        <v>79.415000000000006</v>
      </c>
      <c r="D50" t="s">
        <v>225</v>
      </c>
      <c r="E50" t="s">
        <v>243</v>
      </c>
    </row>
    <row r="51" spans="1:5">
      <c r="A51" t="s">
        <v>302</v>
      </c>
      <c r="B51">
        <v>22.6572</v>
      </c>
      <c r="C51">
        <v>88.894199999999998</v>
      </c>
      <c r="D51" t="s">
        <v>225</v>
      </c>
      <c r="E51" t="s">
        <v>53</v>
      </c>
    </row>
    <row r="52" spans="1:5">
      <c r="A52" t="s">
        <v>303</v>
      </c>
      <c r="B52">
        <v>25.42</v>
      </c>
      <c r="C52">
        <v>86.13</v>
      </c>
      <c r="D52" t="s">
        <v>225</v>
      </c>
      <c r="E52" t="s">
        <v>237</v>
      </c>
    </row>
    <row r="53" spans="1:5">
      <c r="A53" t="s">
        <v>304</v>
      </c>
      <c r="B53">
        <v>19.055800000000001</v>
      </c>
      <c r="C53">
        <v>79.493099999999998</v>
      </c>
      <c r="D53" t="s">
        <v>225</v>
      </c>
      <c r="E53" t="s">
        <v>234</v>
      </c>
    </row>
    <row r="54" spans="1:5">
      <c r="A54" t="s">
        <v>305</v>
      </c>
      <c r="B54">
        <v>15.8667</v>
      </c>
      <c r="C54">
        <v>74.5</v>
      </c>
      <c r="D54" t="s">
        <v>225</v>
      </c>
      <c r="E54" t="s">
        <v>269</v>
      </c>
    </row>
    <row r="55" spans="1:5">
      <c r="A55" t="s">
        <v>306</v>
      </c>
      <c r="B55">
        <v>15.15</v>
      </c>
      <c r="C55">
        <v>76.915000000000006</v>
      </c>
      <c r="D55" t="s">
        <v>225</v>
      </c>
      <c r="E55" t="s">
        <v>269</v>
      </c>
    </row>
    <row r="56" spans="1:5">
      <c r="A56" t="s">
        <v>307</v>
      </c>
      <c r="B56">
        <v>16.5167</v>
      </c>
      <c r="C56">
        <v>80.616699999999994</v>
      </c>
      <c r="D56" t="s">
        <v>225</v>
      </c>
      <c r="E56" t="s">
        <v>230</v>
      </c>
    </row>
    <row r="57" spans="1:5">
      <c r="A57" t="s">
        <v>308</v>
      </c>
      <c r="B57">
        <v>22.82</v>
      </c>
      <c r="C57">
        <v>88.35</v>
      </c>
      <c r="D57" t="s">
        <v>225</v>
      </c>
      <c r="E57" t="s">
        <v>53</v>
      </c>
    </row>
    <row r="58" spans="1:5">
      <c r="A58" t="s">
        <v>309</v>
      </c>
      <c r="B58">
        <v>25.25</v>
      </c>
      <c r="C58">
        <v>87.0167</v>
      </c>
      <c r="D58" t="s">
        <v>225</v>
      </c>
      <c r="E58" t="s">
        <v>237</v>
      </c>
    </row>
    <row r="59" spans="1:5">
      <c r="A59" t="s">
        <v>310</v>
      </c>
      <c r="B59">
        <v>19.100000000000001</v>
      </c>
      <c r="C59">
        <v>77.966700000000003</v>
      </c>
      <c r="D59" t="s">
        <v>225</v>
      </c>
      <c r="E59" t="s">
        <v>234</v>
      </c>
    </row>
    <row r="60" spans="1:5">
      <c r="A60" t="s">
        <v>311</v>
      </c>
      <c r="B60">
        <v>27.217199999999998</v>
      </c>
      <c r="C60">
        <v>77.489999999999995</v>
      </c>
      <c r="D60" t="s">
        <v>225</v>
      </c>
      <c r="E60" t="s">
        <v>229</v>
      </c>
    </row>
    <row r="61" spans="1:5">
      <c r="A61" t="s">
        <v>312</v>
      </c>
      <c r="B61">
        <v>22.866700000000002</v>
      </c>
      <c r="C61">
        <v>88.416700000000006</v>
      </c>
      <c r="D61" t="s">
        <v>225</v>
      </c>
      <c r="E61" t="s">
        <v>53</v>
      </c>
    </row>
    <row r="62" spans="1:5">
      <c r="A62" t="s">
        <v>313</v>
      </c>
      <c r="B62">
        <v>21.765000000000001</v>
      </c>
      <c r="C62">
        <v>72.136899999999997</v>
      </c>
      <c r="D62" t="s">
        <v>225</v>
      </c>
      <c r="E62" t="s">
        <v>250</v>
      </c>
    </row>
    <row r="63" spans="1:5">
      <c r="A63" t="s">
        <v>314</v>
      </c>
      <c r="B63">
        <v>19.3</v>
      </c>
      <c r="C63">
        <v>72.849999999999994</v>
      </c>
      <c r="D63" t="s">
        <v>225</v>
      </c>
      <c r="E63" t="s">
        <v>246</v>
      </c>
    </row>
    <row r="64" spans="1:5">
      <c r="A64" t="s">
        <v>315</v>
      </c>
      <c r="B64">
        <v>21.216699999999999</v>
      </c>
      <c r="C64">
        <v>81.433300000000003</v>
      </c>
      <c r="D64" t="s">
        <v>225</v>
      </c>
      <c r="E64" t="s">
        <v>244</v>
      </c>
    </row>
    <row r="65" spans="1:5">
      <c r="A65" t="s">
        <v>316</v>
      </c>
      <c r="B65">
        <v>25.35</v>
      </c>
      <c r="C65">
        <v>74.633300000000006</v>
      </c>
      <c r="D65" t="s">
        <v>225</v>
      </c>
      <c r="E65" t="s">
        <v>229</v>
      </c>
    </row>
    <row r="66" spans="1:5">
      <c r="A66" t="s">
        <v>317</v>
      </c>
      <c r="B66">
        <v>16.533300000000001</v>
      </c>
      <c r="C66">
        <v>81.533299999999997</v>
      </c>
      <c r="D66" t="s">
        <v>225</v>
      </c>
      <c r="E66" t="s">
        <v>230</v>
      </c>
    </row>
    <row r="67" spans="1:5">
      <c r="A67" t="s">
        <v>318</v>
      </c>
      <c r="B67">
        <v>17.886399999999998</v>
      </c>
      <c r="C67">
        <v>83.447100000000006</v>
      </c>
      <c r="D67" t="s">
        <v>225</v>
      </c>
      <c r="E67" t="s">
        <v>230</v>
      </c>
    </row>
    <row r="68" spans="1:5">
      <c r="A68" t="s">
        <v>319</v>
      </c>
      <c r="B68">
        <v>19.3</v>
      </c>
      <c r="C68">
        <v>73.066699999999997</v>
      </c>
      <c r="D68" t="s">
        <v>225</v>
      </c>
      <c r="E68" t="s">
        <v>246</v>
      </c>
    </row>
    <row r="69" spans="1:5">
      <c r="A69" t="s">
        <v>320</v>
      </c>
      <c r="B69">
        <v>28.783300000000001</v>
      </c>
      <c r="C69">
        <v>76.133300000000006</v>
      </c>
      <c r="D69" t="s">
        <v>225</v>
      </c>
      <c r="E69" t="s">
        <v>260</v>
      </c>
    </row>
    <row r="70" spans="1:5">
      <c r="A70" t="s">
        <v>321</v>
      </c>
      <c r="B70">
        <v>23.25</v>
      </c>
      <c r="C70">
        <v>77.416700000000006</v>
      </c>
      <c r="D70" t="s">
        <v>225</v>
      </c>
      <c r="E70" t="s">
        <v>274</v>
      </c>
    </row>
    <row r="71" spans="1:5">
      <c r="A71" t="s">
        <v>322</v>
      </c>
      <c r="B71">
        <v>20.264399999999998</v>
      </c>
      <c r="C71">
        <v>85.828100000000006</v>
      </c>
      <c r="D71" t="s">
        <v>225</v>
      </c>
      <c r="E71" t="s">
        <v>282</v>
      </c>
    </row>
    <row r="72" spans="1:5">
      <c r="A72" t="s">
        <v>323</v>
      </c>
      <c r="B72">
        <v>23.250399999999999</v>
      </c>
      <c r="C72">
        <v>69.81</v>
      </c>
      <c r="D72" t="s">
        <v>225</v>
      </c>
      <c r="E72" t="s">
        <v>250</v>
      </c>
    </row>
    <row r="73" spans="1:5">
      <c r="A73" t="s">
        <v>324</v>
      </c>
      <c r="B73">
        <v>21.02</v>
      </c>
      <c r="C73">
        <v>75.83</v>
      </c>
      <c r="D73" t="s">
        <v>225</v>
      </c>
      <c r="E73" t="s">
        <v>246</v>
      </c>
    </row>
    <row r="74" spans="1:5">
      <c r="A74" t="s">
        <v>325</v>
      </c>
      <c r="B74">
        <v>17.922899999999998</v>
      </c>
      <c r="C74">
        <v>77.517499999999998</v>
      </c>
      <c r="D74" t="s">
        <v>225</v>
      </c>
      <c r="E74" t="s">
        <v>269</v>
      </c>
    </row>
    <row r="75" spans="1:5">
      <c r="A75" t="s">
        <v>326</v>
      </c>
      <c r="B75">
        <v>16.824400000000001</v>
      </c>
      <c r="C75">
        <v>75.715400000000002</v>
      </c>
      <c r="D75" t="s">
        <v>225</v>
      </c>
      <c r="E75" t="s">
        <v>269</v>
      </c>
    </row>
    <row r="76" spans="1:5">
      <c r="A76" t="s">
        <v>327</v>
      </c>
      <c r="B76">
        <v>28.0181</v>
      </c>
      <c r="C76">
        <v>73.316900000000004</v>
      </c>
      <c r="D76" t="s">
        <v>225</v>
      </c>
      <c r="E76" t="s">
        <v>229</v>
      </c>
    </row>
    <row r="77" spans="1:5">
      <c r="A77" t="s">
        <v>328</v>
      </c>
      <c r="B77">
        <v>22.15</v>
      </c>
      <c r="C77">
        <v>82.0167</v>
      </c>
      <c r="D77" t="s">
        <v>225</v>
      </c>
      <c r="E77" t="s">
        <v>244</v>
      </c>
    </row>
    <row r="78" spans="1:5">
      <c r="A78" t="s">
        <v>329</v>
      </c>
      <c r="B78">
        <v>18.566700000000001</v>
      </c>
      <c r="C78">
        <v>83.416700000000006</v>
      </c>
      <c r="D78" t="s">
        <v>225</v>
      </c>
      <c r="E78" t="s">
        <v>230</v>
      </c>
    </row>
    <row r="79" spans="1:5">
      <c r="A79" t="s">
        <v>330</v>
      </c>
      <c r="B79">
        <v>18.670000000000002</v>
      </c>
      <c r="C79">
        <v>77.900000000000006</v>
      </c>
      <c r="D79" t="s">
        <v>225</v>
      </c>
      <c r="E79" t="s">
        <v>234</v>
      </c>
    </row>
    <row r="80" spans="1:5">
      <c r="A80" t="s">
        <v>331</v>
      </c>
      <c r="B80">
        <v>17.413900000000002</v>
      </c>
      <c r="C80">
        <v>78.578299999999999</v>
      </c>
      <c r="D80" t="s">
        <v>225</v>
      </c>
      <c r="E80" t="s">
        <v>234</v>
      </c>
    </row>
    <row r="81" spans="1:5">
      <c r="A81" t="s">
        <v>332</v>
      </c>
      <c r="B81">
        <v>19.32</v>
      </c>
      <c r="C81">
        <v>84.8</v>
      </c>
      <c r="D81" t="s">
        <v>225</v>
      </c>
      <c r="E81" t="s">
        <v>282</v>
      </c>
    </row>
    <row r="82" spans="1:5">
      <c r="A82" t="s">
        <v>333</v>
      </c>
      <c r="B82">
        <v>28.03</v>
      </c>
      <c r="C82">
        <v>79.09</v>
      </c>
      <c r="D82" t="s">
        <v>225</v>
      </c>
      <c r="E82" t="s">
        <v>243</v>
      </c>
    </row>
    <row r="83" spans="1:5">
      <c r="A83" t="s">
        <v>334</v>
      </c>
      <c r="B83">
        <v>28.410399999999999</v>
      </c>
      <c r="C83">
        <v>77.848399999999998</v>
      </c>
      <c r="D83" t="s">
        <v>225</v>
      </c>
      <c r="E83" t="s">
        <v>243</v>
      </c>
    </row>
    <row r="84" spans="1:5">
      <c r="A84" t="s">
        <v>335</v>
      </c>
      <c r="B84">
        <v>21.3004</v>
      </c>
      <c r="C84">
        <v>76.13</v>
      </c>
      <c r="D84" t="s">
        <v>225</v>
      </c>
      <c r="E84" t="s">
        <v>274</v>
      </c>
    </row>
    <row r="85" spans="1:5">
      <c r="A85" t="s">
        <v>336</v>
      </c>
      <c r="B85">
        <v>11.25</v>
      </c>
      <c r="C85">
        <v>75.7667</v>
      </c>
      <c r="D85" t="s">
        <v>225</v>
      </c>
      <c r="E85" t="s">
        <v>266</v>
      </c>
    </row>
    <row r="86" spans="1:5">
      <c r="A86" t="s">
        <v>337</v>
      </c>
      <c r="B86">
        <v>26.4725</v>
      </c>
      <c r="C86">
        <v>80.331100000000006</v>
      </c>
      <c r="D86" t="s">
        <v>225</v>
      </c>
      <c r="E86" t="s">
        <v>243</v>
      </c>
    </row>
    <row r="87" spans="1:5">
      <c r="A87" t="s">
        <v>338</v>
      </c>
      <c r="B87">
        <v>22.7</v>
      </c>
      <c r="C87">
        <v>85.63</v>
      </c>
      <c r="D87" t="s">
        <v>225</v>
      </c>
      <c r="E87" t="s">
        <v>267</v>
      </c>
    </row>
    <row r="88" spans="1:5">
      <c r="A88" t="s">
        <v>339</v>
      </c>
      <c r="B88">
        <v>22.8</v>
      </c>
      <c r="C88">
        <v>88.37</v>
      </c>
      <c r="D88" t="s">
        <v>225</v>
      </c>
      <c r="E88" t="s">
        <v>53</v>
      </c>
    </row>
    <row r="89" spans="1:5">
      <c r="A89" t="s">
        <v>340</v>
      </c>
      <c r="B89">
        <v>19.95</v>
      </c>
      <c r="C89">
        <v>79.3</v>
      </c>
      <c r="D89" t="s">
        <v>225</v>
      </c>
      <c r="E89" t="s">
        <v>246</v>
      </c>
    </row>
    <row r="90" spans="1:5">
      <c r="A90" t="s">
        <v>91</v>
      </c>
      <c r="B90">
        <v>22.866700000000002</v>
      </c>
      <c r="C90">
        <v>88.383300000000006</v>
      </c>
      <c r="D90" t="s">
        <v>225</v>
      </c>
      <c r="E90" t="s">
        <v>53</v>
      </c>
    </row>
    <row r="91" spans="1:5">
      <c r="A91" t="s">
        <v>241</v>
      </c>
      <c r="B91">
        <v>30.735299999999999</v>
      </c>
      <c r="C91">
        <v>76.7911</v>
      </c>
      <c r="D91" t="s">
        <v>225</v>
      </c>
      <c r="E91" t="s">
        <v>241</v>
      </c>
    </row>
    <row r="92" spans="1:5">
      <c r="A92" t="s">
        <v>341</v>
      </c>
      <c r="B92">
        <v>12.9</v>
      </c>
      <c r="C92">
        <v>76.39</v>
      </c>
      <c r="D92" t="s">
        <v>225</v>
      </c>
      <c r="E92" t="s">
        <v>269</v>
      </c>
    </row>
    <row r="93" spans="1:5">
      <c r="A93" t="s">
        <v>342</v>
      </c>
      <c r="B93">
        <v>13.0825</v>
      </c>
      <c r="C93">
        <v>80.275000000000006</v>
      </c>
      <c r="D93" t="s">
        <v>225</v>
      </c>
      <c r="E93" t="s">
        <v>289</v>
      </c>
    </row>
    <row r="94" spans="1:5">
      <c r="A94" t="s">
        <v>343</v>
      </c>
      <c r="B94">
        <v>18.3</v>
      </c>
      <c r="C94">
        <v>83.9</v>
      </c>
      <c r="D94" t="s">
        <v>225</v>
      </c>
      <c r="E94" t="s">
        <v>230</v>
      </c>
    </row>
    <row r="95" spans="1:5">
      <c r="A95" t="s">
        <v>344</v>
      </c>
      <c r="B95">
        <v>16.089200000000002</v>
      </c>
      <c r="C95">
        <v>80.167199999999994</v>
      </c>
      <c r="D95" t="s">
        <v>225</v>
      </c>
      <c r="E95" t="s">
        <v>230</v>
      </c>
    </row>
    <row r="96" spans="1:5">
      <c r="A96" t="s">
        <v>345</v>
      </c>
      <c r="B96">
        <v>15.581899999999999</v>
      </c>
      <c r="C96">
        <v>79.867999999999995</v>
      </c>
      <c r="D96" t="s">
        <v>225</v>
      </c>
      <c r="E96" t="s">
        <v>230</v>
      </c>
    </row>
    <row r="97" spans="1:5">
      <c r="A97" t="s">
        <v>346</v>
      </c>
      <c r="B97">
        <v>18.627800000000001</v>
      </c>
      <c r="C97">
        <v>73.813100000000006</v>
      </c>
      <c r="D97" t="s">
        <v>225</v>
      </c>
      <c r="E97" t="s">
        <v>246</v>
      </c>
    </row>
    <row r="98" spans="1:5">
      <c r="A98" t="s">
        <v>347</v>
      </c>
      <c r="B98">
        <v>15.82</v>
      </c>
      <c r="C98">
        <v>80.349999999999994</v>
      </c>
      <c r="D98" t="s">
        <v>225</v>
      </c>
      <c r="E98" t="s">
        <v>230</v>
      </c>
    </row>
    <row r="99" spans="1:5">
      <c r="A99" t="s">
        <v>348</v>
      </c>
      <c r="B99">
        <v>24.889399999999998</v>
      </c>
      <c r="C99">
        <v>74.623900000000006</v>
      </c>
      <c r="D99" t="s">
        <v>225</v>
      </c>
      <c r="E99" t="s">
        <v>229</v>
      </c>
    </row>
    <row r="100" spans="1:5">
      <c r="A100" t="s">
        <v>349</v>
      </c>
      <c r="B100">
        <v>13.2</v>
      </c>
      <c r="C100">
        <v>79.116699999999994</v>
      </c>
      <c r="D100" t="s">
        <v>225</v>
      </c>
      <c r="E100" t="s">
        <v>230</v>
      </c>
    </row>
    <row r="101" spans="1:5">
      <c r="A101" t="s">
        <v>350</v>
      </c>
      <c r="B101">
        <v>11</v>
      </c>
      <c r="C101">
        <v>76.966700000000003</v>
      </c>
      <c r="D101" t="s">
        <v>225</v>
      </c>
      <c r="E101" t="s">
        <v>289</v>
      </c>
    </row>
    <row r="102" spans="1:5">
      <c r="A102" t="s">
        <v>351</v>
      </c>
      <c r="B102">
        <v>12.8308</v>
      </c>
      <c r="C102">
        <v>79.707800000000006</v>
      </c>
      <c r="D102" t="s">
        <v>225</v>
      </c>
      <c r="E102" t="s">
        <v>289</v>
      </c>
    </row>
    <row r="103" spans="1:5">
      <c r="A103" t="s">
        <v>352</v>
      </c>
      <c r="B103">
        <v>11.75</v>
      </c>
      <c r="C103">
        <v>79.75</v>
      </c>
      <c r="D103" t="s">
        <v>225</v>
      </c>
      <c r="E103" t="s">
        <v>289</v>
      </c>
    </row>
    <row r="104" spans="1:5">
      <c r="A104" t="s">
        <v>353</v>
      </c>
      <c r="B104">
        <v>14.466699999999999</v>
      </c>
      <c r="C104">
        <v>78.816699999999997</v>
      </c>
      <c r="D104" t="s">
        <v>225</v>
      </c>
      <c r="E104" t="s">
        <v>230</v>
      </c>
    </row>
    <row r="105" spans="1:5">
      <c r="A105" t="s">
        <v>354</v>
      </c>
      <c r="B105">
        <v>15.25</v>
      </c>
      <c r="C105">
        <v>74.099999999999994</v>
      </c>
      <c r="D105" t="s">
        <v>225</v>
      </c>
      <c r="E105" t="s">
        <v>257</v>
      </c>
    </row>
    <row r="106" spans="1:5">
      <c r="A106" t="s">
        <v>355</v>
      </c>
      <c r="B106">
        <v>20.45</v>
      </c>
      <c r="C106">
        <v>85.866699999999994</v>
      </c>
      <c r="D106" t="s">
        <v>225</v>
      </c>
      <c r="E106" t="s">
        <v>282</v>
      </c>
    </row>
    <row r="107" spans="1:5">
      <c r="A107" t="s">
        <v>356</v>
      </c>
      <c r="B107">
        <v>22.62</v>
      </c>
      <c r="C107">
        <v>88.42</v>
      </c>
      <c r="D107" t="s">
        <v>225</v>
      </c>
      <c r="E107" t="s">
        <v>53</v>
      </c>
    </row>
    <row r="108" spans="1:5">
      <c r="A108" t="s">
        <v>357</v>
      </c>
      <c r="B108">
        <v>20.417000000000002</v>
      </c>
      <c r="C108">
        <v>72.849999999999994</v>
      </c>
      <c r="D108" t="s">
        <v>225</v>
      </c>
      <c r="E108" t="s">
        <v>250</v>
      </c>
    </row>
    <row r="109" spans="1:5">
      <c r="A109" t="s">
        <v>174</v>
      </c>
      <c r="B109">
        <v>27.041699999999999</v>
      </c>
      <c r="C109">
        <v>88.263099999999994</v>
      </c>
      <c r="D109" t="s">
        <v>225</v>
      </c>
      <c r="E109" t="s">
        <v>53</v>
      </c>
    </row>
    <row r="110" spans="1:5">
      <c r="A110" t="s">
        <v>358</v>
      </c>
      <c r="B110">
        <v>14.466699999999999</v>
      </c>
      <c r="C110">
        <v>75.916700000000006</v>
      </c>
      <c r="D110" t="s">
        <v>225</v>
      </c>
      <c r="E110" t="s">
        <v>269</v>
      </c>
    </row>
    <row r="111" spans="1:5">
      <c r="A111" t="s">
        <v>359</v>
      </c>
      <c r="B111">
        <v>30.318000000000001</v>
      </c>
      <c r="C111">
        <v>78.028999999999996</v>
      </c>
      <c r="D111" t="s">
        <v>225</v>
      </c>
      <c r="E111" t="s">
        <v>293</v>
      </c>
    </row>
    <row r="112" spans="1:5">
      <c r="A112" t="s">
        <v>255</v>
      </c>
      <c r="B112">
        <v>28.66</v>
      </c>
      <c r="C112">
        <v>77.23</v>
      </c>
      <c r="D112" t="s">
        <v>225</v>
      </c>
      <c r="E112" t="s">
        <v>255</v>
      </c>
    </row>
    <row r="113" spans="1:5">
      <c r="A113" t="s">
        <v>360</v>
      </c>
      <c r="B113">
        <v>24.656099999999999</v>
      </c>
      <c r="C113">
        <v>84.435599999999994</v>
      </c>
      <c r="D113" t="s">
        <v>225</v>
      </c>
      <c r="E113" t="s">
        <v>237</v>
      </c>
    </row>
    <row r="114" spans="1:5">
      <c r="A114" t="s">
        <v>361</v>
      </c>
      <c r="B114">
        <v>16.7</v>
      </c>
      <c r="C114">
        <v>78.933300000000003</v>
      </c>
      <c r="D114" t="s">
        <v>225</v>
      </c>
      <c r="E114" t="s">
        <v>234</v>
      </c>
    </row>
    <row r="115" spans="1:5">
      <c r="A115" t="s">
        <v>362</v>
      </c>
      <c r="B115">
        <v>23.7928</v>
      </c>
      <c r="C115">
        <v>86.435000000000002</v>
      </c>
      <c r="D115" t="s">
        <v>225</v>
      </c>
      <c r="E115" t="s">
        <v>267</v>
      </c>
    </row>
    <row r="116" spans="1:5">
      <c r="A116" t="s">
        <v>363</v>
      </c>
      <c r="B116">
        <v>14.414199999999999</v>
      </c>
      <c r="C116">
        <v>77.715000000000003</v>
      </c>
      <c r="D116" t="s">
        <v>225</v>
      </c>
      <c r="E116" t="s">
        <v>230</v>
      </c>
    </row>
    <row r="117" spans="1:5">
      <c r="A117" t="s">
        <v>364</v>
      </c>
      <c r="B117">
        <v>22.72</v>
      </c>
      <c r="C117">
        <v>72.47</v>
      </c>
      <c r="D117" t="s">
        <v>225</v>
      </c>
      <c r="E117" t="s">
        <v>250</v>
      </c>
    </row>
    <row r="118" spans="1:5">
      <c r="A118" t="s">
        <v>365</v>
      </c>
      <c r="B118">
        <v>20.9</v>
      </c>
      <c r="C118">
        <v>74.783299999999997</v>
      </c>
      <c r="D118" t="s">
        <v>225</v>
      </c>
      <c r="E118" t="s">
        <v>246</v>
      </c>
    </row>
    <row r="119" spans="1:5">
      <c r="A119" t="s">
        <v>366</v>
      </c>
      <c r="B119">
        <v>27.4833</v>
      </c>
      <c r="C119">
        <v>95</v>
      </c>
      <c r="D119" t="s">
        <v>225</v>
      </c>
      <c r="E119" t="s">
        <v>235</v>
      </c>
    </row>
    <row r="120" spans="1:5">
      <c r="A120" t="s">
        <v>367</v>
      </c>
      <c r="B120">
        <v>10.35</v>
      </c>
      <c r="C120">
        <v>77.95</v>
      </c>
      <c r="D120" t="s">
        <v>225</v>
      </c>
      <c r="E120" t="s">
        <v>289</v>
      </c>
    </row>
    <row r="121" spans="1:5">
      <c r="A121" t="s">
        <v>368</v>
      </c>
      <c r="B121">
        <v>26.15</v>
      </c>
      <c r="C121">
        <v>91.77</v>
      </c>
      <c r="D121" t="s">
        <v>225</v>
      </c>
      <c r="E121" t="s">
        <v>235</v>
      </c>
    </row>
    <row r="122" spans="1:5">
      <c r="A122" t="s">
        <v>369</v>
      </c>
      <c r="B122">
        <v>20.7197</v>
      </c>
      <c r="C122">
        <v>70.990399999999994</v>
      </c>
      <c r="D122" t="s">
        <v>225</v>
      </c>
      <c r="E122" t="s">
        <v>251</v>
      </c>
    </row>
    <row r="123" spans="1:5">
      <c r="A123" t="s">
        <v>370</v>
      </c>
      <c r="B123">
        <v>21.19</v>
      </c>
      <c r="C123">
        <v>81.28</v>
      </c>
      <c r="D123" t="s">
        <v>225</v>
      </c>
      <c r="E123" t="s">
        <v>244</v>
      </c>
    </row>
    <row r="124" spans="1:5">
      <c r="A124" t="s">
        <v>121</v>
      </c>
      <c r="B124">
        <v>23.55</v>
      </c>
      <c r="C124">
        <v>87.32</v>
      </c>
      <c r="D124" t="s">
        <v>225</v>
      </c>
      <c r="E124" t="s">
        <v>53</v>
      </c>
    </row>
    <row r="125" spans="1:5">
      <c r="A125" t="s">
        <v>371</v>
      </c>
      <c r="B125">
        <v>22.240300000000001</v>
      </c>
      <c r="C125">
        <v>68.968599999999995</v>
      </c>
      <c r="D125" t="s">
        <v>225</v>
      </c>
      <c r="E125" t="s">
        <v>250</v>
      </c>
    </row>
    <row r="126" spans="1:5">
      <c r="A126" t="s">
        <v>372</v>
      </c>
      <c r="B126">
        <v>16.7</v>
      </c>
      <c r="C126">
        <v>81.099999999999994</v>
      </c>
      <c r="D126" t="s">
        <v>225</v>
      </c>
      <c r="E126" t="s">
        <v>230</v>
      </c>
    </row>
    <row r="127" spans="1:5">
      <c r="A127" t="s">
        <v>373</v>
      </c>
      <c r="B127">
        <v>15.7333</v>
      </c>
      <c r="C127">
        <v>77.4833</v>
      </c>
      <c r="D127" t="s">
        <v>225</v>
      </c>
      <c r="E127" t="s">
        <v>230</v>
      </c>
    </row>
    <row r="128" spans="1:5">
      <c r="A128" t="s">
        <v>374</v>
      </c>
      <c r="B128">
        <v>11.3408</v>
      </c>
      <c r="C128">
        <v>77.717200000000005</v>
      </c>
      <c r="D128" t="s">
        <v>225</v>
      </c>
      <c r="E128" t="s">
        <v>289</v>
      </c>
    </row>
    <row r="129" spans="1:5">
      <c r="A129" t="s">
        <v>375</v>
      </c>
      <c r="B129">
        <v>26.785499999999999</v>
      </c>
      <c r="C129">
        <v>79.015000000000001</v>
      </c>
      <c r="D129" t="s">
        <v>225</v>
      </c>
      <c r="E129" t="s">
        <v>243</v>
      </c>
    </row>
    <row r="130" spans="1:5">
      <c r="A130" t="s">
        <v>376</v>
      </c>
      <c r="B130">
        <v>28.433299999999999</v>
      </c>
      <c r="C130">
        <v>77.316699999999997</v>
      </c>
      <c r="D130" t="s">
        <v>225</v>
      </c>
      <c r="E130" t="s">
        <v>260</v>
      </c>
    </row>
    <row r="131" spans="1:5">
      <c r="A131" t="s">
        <v>377</v>
      </c>
      <c r="B131">
        <v>25.880400000000002</v>
      </c>
      <c r="C131">
        <v>80.8</v>
      </c>
      <c r="D131" t="s">
        <v>225</v>
      </c>
      <c r="E131" t="s">
        <v>243</v>
      </c>
    </row>
    <row r="132" spans="1:5">
      <c r="A132" t="s">
        <v>378</v>
      </c>
      <c r="B132">
        <v>27.091100000000001</v>
      </c>
      <c r="C132">
        <v>77.661100000000005</v>
      </c>
      <c r="D132" t="s">
        <v>225</v>
      </c>
      <c r="E132" t="s">
        <v>243</v>
      </c>
    </row>
    <row r="133" spans="1:5">
      <c r="A133" t="s">
        <v>379</v>
      </c>
      <c r="B133">
        <v>27.15</v>
      </c>
      <c r="C133">
        <v>78.394900000000007</v>
      </c>
      <c r="D133" t="s">
        <v>225</v>
      </c>
      <c r="E133" t="s">
        <v>243</v>
      </c>
    </row>
    <row r="134" spans="1:5">
      <c r="A134" t="s">
        <v>380</v>
      </c>
      <c r="B134">
        <v>26.750399999999999</v>
      </c>
      <c r="C134">
        <v>82.17</v>
      </c>
      <c r="D134" t="s">
        <v>225</v>
      </c>
      <c r="E134" t="s">
        <v>243</v>
      </c>
    </row>
    <row r="135" spans="1:5">
      <c r="A135" t="s">
        <v>381</v>
      </c>
      <c r="B135">
        <v>16.23</v>
      </c>
      <c r="C135">
        <v>77.8</v>
      </c>
      <c r="D135" t="s">
        <v>225</v>
      </c>
      <c r="E135" t="s">
        <v>234</v>
      </c>
    </row>
    <row r="136" spans="1:5">
      <c r="A136" t="s">
        <v>382</v>
      </c>
      <c r="B136">
        <v>27.33</v>
      </c>
      <c r="C136">
        <v>88.62</v>
      </c>
      <c r="D136" t="s">
        <v>225</v>
      </c>
      <c r="E136" t="s">
        <v>287</v>
      </c>
    </row>
    <row r="137" spans="1:5">
      <c r="A137" t="s">
        <v>383</v>
      </c>
      <c r="B137">
        <v>26.08</v>
      </c>
      <c r="C137">
        <v>89.97</v>
      </c>
      <c r="D137" t="s">
        <v>225</v>
      </c>
      <c r="E137" t="s">
        <v>235</v>
      </c>
    </row>
    <row r="138" spans="1:5">
      <c r="A138" t="s">
        <v>384</v>
      </c>
      <c r="B138">
        <v>24.75</v>
      </c>
      <c r="C138">
        <v>85.0167</v>
      </c>
      <c r="D138" t="s">
        <v>225</v>
      </c>
      <c r="E138" t="s">
        <v>237</v>
      </c>
    </row>
    <row r="139" spans="1:5">
      <c r="A139" t="s">
        <v>385</v>
      </c>
      <c r="B139">
        <v>23.22</v>
      </c>
      <c r="C139">
        <v>72.680000000000007</v>
      </c>
      <c r="D139" t="s">
        <v>225</v>
      </c>
      <c r="E139" t="s">
        <v>250</v>
      </c>
    </row>
    <row r="140" spans="1:5">
      <c r="A140" t="s">
        <v>386</v>
      </c>
      <c r="B140">
        <v>28.666699999999999</v>
      </c>
      <c r="C140">
        <v>77.416700000000006</v>
      </c>
      <c r="D140" t="s">
        <v>225</v>
      </c>
      <c r="E140" t="s">
        <v>243</v>
      </c>
    </row>
    <row r="141" spans="1:5">
      <c r="A141" t="s">
        <v>387</v>
      </c>
      <c r="B141">
        <v>15.378399999999999</v>
      </c>
      <c r="C141">
        <v>78.926500000000004</v>
      </c>
      <c r="D141" t="s">
        <v>225</v>
      </c>
      <c r="E141" t="s">
        <v>230</v>
      </c>
    </row>
    <row r="142" spans="1:5">
      <c r="A142" t="s">
        <v>388</v>
      </c>
      <c r="B142">
        <v>22.775500000000001</v>
      </c>
      <c r="C142">
        <v>73.614900000000006</v>
      </c>
      <c r="D142" t="s">
        <v>225</v>
      </c>
      <c r="E142" t="s">
        <v>250</v>
      </c>
    </row>
    <row r="143" spans="1:5">
      <c r="A143" t="s">
        <v>389</v>
      </c>
      <c r="B143">
        <v>26.761099999999999</v>
      </c>
      <c r="C143">
        <v>83.366699999999994</v>
      </c>
      <c r="D143" t="s">
        <v>225</v>
      </c>
      <c r="E143" t="s">
        <v>243</v>
      </c>
    </row>
    <row r="144" spans="1:5">
      <c r="A144" t="s">
        <v>390</v>
      </c>
      <c r="B144">
        <v>16.43</v>
      </c>
      <c r="C144">
        <v>80.989999999999995</v>
      </c>
      <c r="D144" t="s">
        <v>225</v>
      </c>
      <c r="E144" t="s">
        <v>230</v>
      </c>
    </row>
    <row r="145" spans="1:5">
      <c r="A145" t="s">
        <v>391</v>
      </c>
      <c r="B145">
        <v>17.333300000000001</v>
      </c>
      <c r="C145">
        <v>76.833299999999994</v>
      </c>
      <c r="D145" t="s">
        <v>225</v>
      </c>
      <c r="E145" t="s">
        <v>269</v>
      </c>
    </row>
    <row r="146" spans="1:5">
      <c r="A146" t="s">
        <v>392</v>
      </c>
      <c r="B146">
        <v>15.17</v>
      </c>
      <c r="C146">
        <v>77.38</v>
      </c>
      <c r="D146" t="s">
        <v>225</v>
      </c>
      <c r="E146" t="s">
        <v>230</v>
      </c>
    </row>
    <row r="147" spans="1:5">
      <c r="A147" t="s">
        <v>393</v>
      </c>
      <c r="B147">
        <v>16.3</v>
      </c>
      <c r="C147">
        <v>80.45</v>
      </c>
      <c r="D147" t="s">
        <v>225</v>
      </c>
      <c r="E147" t="s">
        <v>230</v>
      </c>
    </row>
    <row r="148" spans="1:5">
      <c r="A148" t="s">
        <v>394</v>
      </c>
      <c r="B148">
        <v>28.45</v>
      </c>
      <c r="C148">
        <v>77.02</v>
      </c>
      <c r="D148" t="s">
        <v>225</v>
      </c>
      <c r="E148" t="s">
        <v>260</v>
      </c>
    </row>
    <row r="149" spans="1:5">
      <c r="A149" t="s">
        <v>395</v>
      </c>
      <c r="B149">
        <v>26.166699999999999</v>
      </c>
      <c r="C149">
        <v>91.7667</v>
      </c>
      <c r="D149" t="s">
        <v>225</v>
      </c>
      <c r="E149" t="s">
        <v>235</v>
      </c>
    </row>
    <row r="150" spans="1:5">
      <c r="A150" t="s">
        <v>396</v>
      </c>
      <c r="B150">
        <v>26.215</v>
      </c>
      <c r="C150">
        <v>78.193100000000001</v>
      </c>
      <c r="D150" t="s">
        <v>225</v>
      </c>
      <c r="E150" t="s">
        <v>274</v>
      </c>
    </row>
    <row r="151" spans="1:5">
      <c r="A151" t="s">
        <v>397</v>
      </c>
      <c r="B151">
        <v>22.83</v>
      </c>
      <c r="C151">
        <v>88.63</v>
      </c>
      <c r="D151" t="s">
        <v>225</v>
      </c>
      <c r="E151" t="s">
        <v>53</v>
      </c>
    </row>
    <row r="152" spans="1:5">
      <c r="A152" t="s">
        <v>398</v>
      </c>
      <c r="B152">
        <v>22.025700000000001</v>
      </c>
      <c r="C152">
        <v>88.058300000000003</v>
      </c>
      <c r="D152" t="s">
        <v>225</v>
      </c>
      <c r="E152" t="s">
        <v>53</v>
      </c>
    </row>
    <row r="153" spans="1:5">
      <c r="A153" t="s">
        <v>399</v>
      </c>
      <c r="B153">
        <v>22.95</v>
      </c>
      <c r="C153">
        <v>88.42</v>
      </c>
      <c r="D153" t="s">
        <v>225</v>
      </c>
      <c r="E153" t="s">
        <v>53</v>
      </c>
    </row>
    <row r="154" spans="1:5">
      <c r="A154" t="s">
        <v>400</v>
      </c>
      <c r="B154">
        <v>34.4</v>
      </c>
      <c r="C154">
        <v>74.28</v>
      </c>
      <c r="D154" t="s">
        <v>225</v>
      </c>
      <c r="E154" t="s">
        <v>264</v>
      </c>
    </row>
    <row r="155" spans="1:5">
      <c r="A155" t="s">
        <v>401</v>
      </c>
      <c r="B155">
        <v>22.59</v>
      </c>
      <c r="C155">
        <v>88.31</v>
      </c>
      <c r="D155" t="s">
        <v>225</v>
      </c>
      <c r="E155" t="s">
        <v>53</v>
      </c>
    </row>
    <row r="156" spans="1:5">
      <c r="A156" t="s">
        <v>402</v>
      </c>
      <c r="B156">
        <v>28.7437</v>
      </c>
      <c r="C156">
        <v>77.762799999999999</v>
      </c>
      <c r="D156" t="s">
        <v>225</v>
      </c>
      <c r="E156" t="s">
        <v>243</v>
      </c>
    </row>
    <row r="157" spans="1:5">
      <c r="A157" t="s">
        <v>403</v>
      </c>
      <c r="B157">
        <v>31.52</v>
      </c>
      <c r="C157">
        <v>75.98</v>
      </c>
      <c r="D157" t="s">
        <v>225</v>
      </c>
      <c r="E157" t="s">
        <v>226</v>
      </c>
    </row>
    <row r="158" spans="1:5">
      <c r="A158" t="s">
        <v>404</v>
      </c>
      <c r="B158">
        <v>13.005000000000001</v>
      </c>
      <c r="C158">
        <v>76.102800000000002</v>
      </c>
      <c r="D158" t="s">
        <v>225</v>
      </c>
      <c r="E158" t="s">
        <v>269</v>
      </c>
    </row>
    <row r="159" spans="1:5">
      <c r="A159" t="s">
        <v>405</v>
      </c>
      <c r="B159">
        <v>27.6</v>
      </c>
      <c r="C159">
        <v>78.05</v>
      </c>
      <c r="D159" t="s">
        <v>225</v>
      </c>
      <c r="E159" t="s">
        <v>243</v>
      </c>
    </row>
    <row r="160" spans="1:5">
      <c r="A160" t="s">
        <v>406</v>
      </c>
      <c r="B160">
        <v>13.83</v>
      </c>
      <c r="C160">
        <v>77.489999999999995</v>
      </c>
      <c r="D160" t="s">
        <v>225</v>
      </c>
      <c r="E160" t="s">
        <v>230</v>
      </c>
    </row>
    <row r="161" spans="1:5">
      <c r="A161" t="s">
        <v>407</v>
      </c>
      <c r="B161">
        <v>29.148900000000001</v>
      </c>
      <c r="C161">
        <v>75.736699999999999</v>
      </c>
      <c r="D161" t="s">
        <v>225</v>
      </c>
      <c r="E161" t="s">
        <v>260</v>
      </c>
    </row>
    <row r="162" spans="1:5">
      <c r="A162" t="s">
        <v>408</v>
      </c>
      <c r="B162">
        <v>15.2667</v>
      </c>
      <c r="C162">
        <v>76.400000000000006</v>
      </c>
      <c r="D162" t="s">
        <v>225</v>
      </c>
      <c r="E162" t="s">
        <v>269</v>
      </c>
    </row>
    <row r="163" spans="1:5">
      <c r="A163" t="s">
        <v>409</v>
      </c>
      <c r="B163">
        <v>15.36</v>
      </c>
      <c r="C163">
        <v>75.125</v>
      </c>
      <c r="D163" t="s">
        <v>225</v>
      </c>
      <c r="E163" t="s">
        <v>269</v>
      </c>
    </row>
    <row r="164" spans="1:5">
      <c r="A164" t="s">
        <v>410</v>
      </c>
      <c r="B164">
        <v>22.9</v>
      </c>
      <c r="C164">
        <v>88.39</v>
      </c>
      <c r="D164" t="s">
        <v>225</v>
      </c>
      <c r="E164" t="s">
        <v>53</v>
      </c>
    </row>
    <row r="165" spans="1:5">
      <c r="A165" t="s">
        <v>411</v>
      </c>
      <c r="B165">
        <v>17.366700000000002</v>
      </c>
      <c r="C165">
        <v>78.466700000000003</v>
      </c>
      <c r="D165" t="s">
        <v>225</v>
      </c>
      <c r="E165" t="s">
        <v>234</v>
      </c>
    </row>
    <row r="166" spans="1:5">
      <c r="A166" t="s">
        <v>412</v>
      </c>
      <c r="B166">
        <v>16.7</v>
      </c>
      <c r="C166">
        <v>74.47</v>
      </c>
      <c r="D166" t="s">
        <v>225</v>
      </c>
      <c r="E166" t="s">
        <v>246</v>
      </c>
    </row>
    <row r="167" spans="1:5">
      <c r="A167" t="s">
        <v>413</v>
      </c>
      <c r="B167">
        <v>24.82</v>
      </c>
      <c r="C167">
        <v>93.95</v>
      </c>
      <c r="D167" t="s">
        <v>225</v>
      </c>
      <c r="E167" t="s">
        <v>276</v>
      </c>
    </row>
    <row r="168" spans="1:5">
      <c r="A168" t="s">
        <v>414</v>
      </c>
      <c r="B168">
        <v>22.720600000000001</v>
      </c>
      <c r="C168">
        <v>75.847200000000001</v>
      </c>
      <c r="D168" t="s">
        <v>225</v>
      </c>
      <c r="E168" t="s">
        <v>274</v>
      </c>
    </row>
    <row r="169" spans="1:5">
      <c r="A169" t="s">
        <v>415</v>
      </c>
      <c r="B169">
        <v>25</v>
      </c>
      <c r="C169">
        <v>88.15</v>
      </c>
      <c r="D169" t="s">
        <v>225</v>
      </c>
      <c r="E169" t="s">
        <v>53</v>
      </c>
    </row>
    <row r="170" spans="1:5">
      <c r="A170" t="s">
        <v>416</v>
      </c>
      <c r="B170">
        <v>27.1</v>
      </c>
      <c r="C170">
        <v>93.62</v>
      </c>
      <c r="D170" t="s">
        <v>225</v>
      </c>
      <c r="E170" t="s">
        <v>232</v>
      </c>
    </row>
    <row r="171" spans="1:5">
      <c r="A171" t="s">
        <v>417</v>
      </c>
      <c r="B171">
        <v>23.166699999999999</v>
      </c>
      <c r="C171">
        <v>79.933300000000003</v>
      </c>
      <c r="D171" t="s">
        <v>225</v>
      </c>
      <c r="E171" t="s">
        <v>274</v>
      </c>
    </row>
    <row r="172" spans="1:5">
      <c r="A172" t="s">
        <v>418</v>
      </c>
      <c r="B172">
        <v>16.891999999999999</v>
      </c>
      <c r="C172">
        <v>80.0976</v>
      </c>
      <c r="D172" t="s">
        <v>225</v>
      </c>
      <c r="E172" t="s">
        <v>234</v>
      </c>
    </row>
    <row r="173" spans="1:5">
      <c r="A173" t="s">
        <v>419</v>
      </c>
      <c r="B173">
        <v>18.8</v>
      </c>
      <c r="C173">
        <v>78.930000000000007</v>
      </c>
      <c r="D173" t="s">
        <v>225</v>
      </c>
      <c r="E173" t="s">
        <v>234</v>
      </c>
    </row>
    <row r="174" spans="1:5">
      <c r="A174" t="s">
        <v>420</v>
      </c>
      <c r="B174">
        <v>26.916699999999999</v>
      </c>
      <c r="C174">
        <v>75.866699999999994</v>
      </c>
      <c r="D174" t="s">
        <v>225</v>
      </c>
      <c r="E174" t="s">
        <v>229</v>
      </c>
    </row>
    <row r="175" spans="1:5">
      <c r="A175" t="s">
        <v>421</v>
      </c>
      <c r="B175">
        <v>26.916699999999999</v>
      </c>
      <c r="C175">
        <v>70.916700000000006</v>
      </c>
      <c r="D175" t="s">
        <v>225</v>
      </c>
      <c r="E175" t="s">
        <v>229</v>
      </c>
    </row>
    <row r="176" spans="1:5">
      <c r="A176" t="s">
        <v>422</v>
      </c>
      <c r="B176">
        <v>31.325600000000001</v>
      </c>
      <c r="C176">
        <v>75.5792</v>
      </c>
      <c r="D176" t="s">
        <v>225</v>
      </c>
      <c r="E176" t="s">
        <v>226</v>
      </c>
    </row>
    <row r="177" spans="1:5">
      <c r="A177" t="s">
        <v>423</v>
      </c>
      <c r="B177">
        <v>21.0167</v>
      </c>
      <c r="C177">
        <v>75.566699999999997</v>
      </c>
      <c r="D177" t="s">
        <v>225</v>
      </c>
      <c r="E177" t="s">
        <v>246</v>
      </c>
    </row>
    <row r="178" spans="1:5">
      <c r="A178" t="s">
        <v>424</v>
      </c>
      <c r="B178">
        <v>25.35</v>
      </c>
      <c r="C178">
        <v>72.616699999999994</v>
      </c>
      <c r="D178" t="s">
        <v>225</v>
      </c>
      <c r="E178" t="s">
        <v>229</v>
      </c>
    </row>
    <row r="179" spans="1:5">
      <c r="A179" t="s">
        <v>168</v>
      </c>
      <c r="B179">
        <v>26.5167</v>
      </c>
      <c r="C179">
        <v>88.7333</v>
      </c>
      <c r="D179" t="s">
        <v>225</v>
      </c>
      <c r="E179" t="s">
        <v>53</v>
      </c>
    </row>
    <row r="180" spans="1:5">
      <c r="A180" t="s">
        <v>425</v>
      </c>
      <c r="B180">
        <v>14.85</v>
      </c>
      <c r="C180">
        <v>78.38</v>
      </c>
      <c r="D180" t="s">
        <v>225</v>
      </c>
      <c r="E180" t="s">
        <v>230</v>
      </c>
    </row>
    <row r="181" spans="1:5">
      <c r="A181" t="s">
        <v>426</v>
      </c>
      <c r="B181">
        <v>32.7333</v>
      </c>
      <c r="C181">
        <v>74.849999999999994</v>
      </c>
      <c r="D181" t="s">
        <v>225</v>
      </c>
      <c r="E181" t="s">
        <v>264</v>
      </c>
    </row>
    <row r="182" spans="1:5">
      <c r="A182" t="s">
        <v>427</v>
      </c>
      <c r="B182">
        <v>22.47</v>
      </c>
      <c r="C182">
        <v>70.069999999999993</v>
      </c>
      <c r="D182" t="s">
        <v>225</v>
      </c>
      <c r="E182" t="s">
        <v>250</v>
      </c>
    </row>
    <row r="183" spans="1:5">
      <c r="A183" t="s">
        <v>428</v>
      </c>
      <c r="B183">
        <v>22.8</v>
      </c>
      <c r="C183">
        <v>86.183300000000003</v>
      </c>
      <c r="D183" t="s">
        <v>225</v>
      </c>
      <c r="E183" t="s">
        <v>267</v>
      </c>
    </row>
    <row r="184" spans="1:5">
      <c r="A184" t="s">
        <v>429</v>
      </c>
      <c r="B184">
        <v>23.7</v>
      </c>
      <c r="C184">
        <v>87.08</v>
      </c>
      <c r="D184" t="s">
        <v>225</v>
      </c>
      <c r="E184" t="s">
        <v>53</v>
      </c>
    </row>
    <row r="185" spans="1:5">
      <c r="A185" t="s">
        <v>430</v>
      </c>
      <c r="B185">
        <v>17.72</v>
      </c>
      <c r="C185">
        <v>79.180000000000007</v>
      </c>
      <c r="D185" t="s">
        <v>225</v>
      </c>
      <c r="E185" t="s">
        <v>234</v>
      </c>
    </row>
    <row r="186" spans="1:5">
      <c r="A186" t="s">
        <v>431</v>
      </c>
      <c r="B186">
        <v>22.03</v>
      </c>
      <c r="C186">
        <v>71.2</v>
      </c>
      <c r="D186" t="s">
        <v>225</v>
      </c>
      <c r="E186" t="s">
        <v>250</v>
      </c>
    </row>
    <row r="187" spans="1:5">
      <c r="A187" t="s">
        <v>432</v>
      </c>
      <c r="B187">
        <v>20.170000000000002</v>
      </c>
      <c r="C187">
        <v>85.7</v>
      </c>
      <c r="D187" t="s">
        <v>225</v>
      </c>
      <c r="E187" t="s">
        <v>282</v>
      </c>
    </row>
    <row r="188" spans="1:5">
      <c r="A188" t="s">
        <v>433</v>
      </c>
      <c r="B188">
        <v>25.7333</v>
      </c>
      <c r="C188">
        <v>82.683300000000003</v>
      </c>
      <c r="D188" t="s">
        <v>225</v>
      </c>
      <c r="E188" t="s">
        <v>243</v>
      </c>
    </row>
    <row r="189" spans="1:5">
      <c r="A189" t="s">
        <v>434</v>
      </c>
      <c r="B189">
        <v>22.177199999999999</v>
      </c>
      <c r="C189">
        <v>88.425799999999995</v>
      </c>
      <c r="D189" t="s">
        <v>225</v>
      </c>
      <c r="E189" t="s">
        <v>53</v>
      </c>
    </row>
    <row r="190" spans="1:5">
      <c r="A190" t="s">
        <v>435</v>
      </c>
      <c r="B190">
        <v>25.448599999999999</v>
      </c>
      <c r="C190">
        <v>78.569599999999994</v>
      </c>
      <c r="D190" t="s">
        <v>225</v>
      </c>
      <c r="E190" t="s">
        <v>243</v>
      </c>
    </row>
    <row r="191" spans="1:5">
      <c r="A191" t="s">
        <v>436</v>
      </c>
      <c r="B191">
        <v>26.291799999999999</v>
      </c>
      <c r="C191">
        <v>73.016800000000003</v>
      </c>
      <c r="D191" t="s">
        <v>225</v>
      </c>
      <c r="E191" t="s">
        <v>229</v>
      </c>
    </row>
    <row r="192" spans="1:5">
      <c r="A192" t="s">
        <v>437</v>
      </c>
      <c r="B192">
        <v>26.75</v>
      </c>
      <c r="C192">
        <v>94.216700000000003</v>
      </c>
      <c r="D192" t="s">
        <v>225</v>
      </c>
      <c r="E192" t="s">
        <v>235</v>
      </c>
    </row>
    <row r="193" spans="1:5">
      <c r="A193" t="s">
        <v>438</v>
      </c>
      <c r="B193">
        <v>19.2</v>
      </c>
      <c r="C193">
        <v>73.88</v>
      </c>
      <c r="D193" t="s">
        <v>225</v>
      </c>
      <c r="E193" t="s">
        <v>246</v>
      </c>
    </row>
    <row r="194" spans="1:5">
      <c r="A194" t="s">
        <v>439</v>
      </c>
      <c r="B194">
        <v>14.12</v>
      </c>
      <c r="C194">
        <v>78.17</v>
      </c>
      <c r="D194" t="s">
        <v>225</v>
      </c>
      <c r="E194" t="s">
        <v>230</v>
      </c>
    </row>
    <row r="195" spans="1:5">
      <c r="A195" t="s">
        <v>440</v>
      </c>
      <c r="B195">
        <v>19.331600000000002</v>
      </c>
      <c r="C195">
        <v>79.466099999999997</v>
      </c>
      <c r="D195" t="s">
        <v>225</v>
      </c>
      <c r="E195" t="s">
        <v>234</v>
      </c>
    </row>
    <row r="196" spans="1:5">
      <c r="A196" t="s">
        <v>441</v>
      </c>
      <c r="B196">
        <v>29.4</v>
      </c>
      <c r="C196">
        <v>77.2</v>
      </c>
      <c r="D196" t="s">
        <v>225</v>
      </c>
      <c r="E196" t="s">
        <v>243</v>
      </c>
    </row>
    <row r="197" spans="1:5">
      <c r="A197" t="s">
        <v>442</v>
      </c>
      <c r="B197">
        <v>16.933299999999999</v>
      </c>
      <c r="C197">
        <v>82.216700000000003</v>
      </c>
      <c r="D197" t="s">
        <v>225</v>
      </c>
      <c r="E197" t="s">
        <v>230</v>
      </c>
    </row>
    <row r="198" spans="1:5">
      <c r="A198" t="s">
        <v>443</v>
      </c>
      <c r="B198">
        <v>19.2502</v>
      </c>
      <c r="C198">
        <v>73.160200000000003</v>
      </c>
      <c r="D198" t="s">
        <v>225</v>
      </c>
      <c r="E198" t="s">
        <v>246</v>
      </c>
    </row>
    <row r="199" spans="1:5">
      <c r="A199" t="s">
        <v>184</v>
      </c>
      <c r="B199">
        <v>22.975000000000001</v>
      </c>
      <c r="C199">
        <v>88.434399999999997</v>
      </c>
      <c r="D199" t="s">
        <v>225</v>
      </c>
      <c r="E199" t="s">
        <v>53</v>
      </c>
    </row>
    <row r="200" spans="1:5">
      <c r="A200" t="s">
        <v>444</v>
      </c>
      <c r="B200">
        <v>18.316700000000001</v>
      </c>
      <c r="C200">
        <v>78.349999999999994</v>
      </c>
      <c r="D200" t="s">
        <v>225</v>
      </c>
      <c r="E200" t="s">
        <v>234</v>
      </c>
    </row>
    <row r="201" spans="1:5">
      <c r="A201" t="s">
        <v>445</v>
      </c>
      <c r="B201">
        <v>22.67</v>
      </c>
      <c r="C201">
        <v>88.37</v>
      </c>
      <c r="D201" t="s">
        <v>225</v>
      </c>
      <c r="E201" t="s">
        <v>53</v>
      </c>
    </row>
    <row r="202" spans="1:5">
      <c r="A202" t="s">
        <v>446</v>
      </c>
      <c r="B202">
        <v>22.97</v>
      </c>
      <c r="C202">
        <v>88.43</v>
      </c>
      <c r="D202" t="s">
        <v>225</v>
      </c>
      <c r="E202" t="s">
        <v>53</v>
      </c>
    </row>
    <row r="203" spans="1:5">
      <c r="A203" t="s">
        <v>447</v>
      </c>
      <c r="B203">
        <v>15.2165</v>
      </c>
      <c r="C203">
        <v>79.904200000000003</v>
      </c>
      <c r="D203" t="s">
        <v>225</v>
      </c>
      <c r="E203" t="s">
        <v>230</v>
      </c>
    </row>
    <row r="204" spans="1:5">
      <c r="A204" t="s">
        <v>448</v>
      </c>
      <c r="B204">
        <v>18.433299999999999</v>
      </c>
      <c r="C204">
        <v>79.150000000000006</v>
      </c>
      <c r="D204" t="s">
        <v>225</v>
      </c>
      <c r="E204" t="s">
        <v>234</v>
      </c>
    </row>
    <row r="205" spans="1:5">
      <c r="A205" t="s">
        <v>449</v>
      </c>
      <c r="B205">
        <v>29.680399999999999</v>
      </c>
      <c r="C205">
        <v>76.97</v>
      </c>
      <c r="D205" t="s">
        <v>225</v>
      </c>
      <c r="E205" t="s">
        <v>260</v>
      </c>
    </row>
    <row r="206" spans="1:5">
      <c r="A206" t="s">
        <v>450</v>
      </c>
      <c r="B206">
        <v>10.9504</v>
      </c>
      <c r="C206">
        <v>78.083299999999994</v>
      </c>
      <c r="D206" t="s">
        <v>225</v>
      </c>
      <c r="E206" t="s">
        <v>289</v>
      </c>
    </row>
    <row r="207" spans="1:5">
      <c r="A207" t="s">
        <v>451</v>
      </c>
      <c r="B207">
        <v>14.9123</v>
      </c>
      <c r="C207">
        <v>79.994399999999999</v>
      </c>
      <c r="D207" t="s">
        <v>225</v>
      </c>
      <c r="E207" t="s">
        <v>230</v>
      </c>
    </row>
    <row r="208" spans="1:5">
      <c r="A208" t="s">
        <v>452</v>
      </c>
      <c r="B208">
        <v>10.5626</v>
      </c>
      <c r="C208">
        <v>72.636899999999997</v>
      </c>
      <c r="D208" t="s">
        <v>225</v>
      </c>
      <c r="E208" t="s">
        <v>272</v>
      </c>
    </row>
    <row r="209" spans="1:5">
      <c r="A209" t="s">
        <v>453</v>
      </c>
      <c r="B209">
        <v>24.85</v>
      </c>
      <c r="C209">
        <v>79.933300000000003</v>
      </c>
      <c r="D209" t="s">
        <v>225</v>
      </c>
      <c r="E209" t="s">
        <v>274</v>
      </c>
    </row>
    <row r="210" spans="1:5">
      <c r="A210" t="s">
        <v>454</v>
      </c>
      <c r="B210">
        <v>22.313099999999999</v>
      </c>
      <c r="C210">
        <v>72.619399999999999</v>
      </c>
      <c r="D210" t="s">
        <v>225</v>
      </c>
      <c r="E210" t="s">
        <v>250</v>
      </c>
    </row>
    <row r="211" spans="1:5">
      <c r="A211" t="s">
        <v>455</v>
      </c>
      <c r="B211">
        <v>17.25</v>
      </c>
      <c r="C211">
        <v>80.150000000000006</v>
      </c>
      <c r="D211" t="s">
        <v>225</v>
      </c>
      <c r="E211" t="s">
        <v>234</v>
      </c>
    </row>
    <row r="212" spans="1:5">
      <c r="A212" t="s">
        <v>456</v>
      </c>
      <c r="B212">
        <v>22.330200000000001</v>
      </c>
      <c r="C212">
        <v>87.323700000000002</v>
      </c>
      <c r="D212" t="s">
        <v>225</v>
      </c>
      <c r="E212" t="s">
        <v>53</v>
      </c>
    </row>
    <row r="213" spans="1:5">
      <c r="A213" t="s">
        <v>457</v>
      </c>
      <c r="B213">
        <v>22.72</v>
      </c>
      <c r="C213">
        <v>88.38</v>
      </c>
      <c r="D213" t="s">
        <v>225</v>
      </c>
      <c r="E213" t="s">
        <v>53</v>
      </c>
    </row>
    <row r="214" spans="1:5">
      <c r="A214" t="s">
        <v>458</v>
      </c>
      <c r="B214">
        <v>24.029900000000001</v>
      </c>
      <c r="C214">
        <v>73.046300000000002</v>
      </c>
      <c r="D214" t="s">
        <v>225</v>
      </c>
      <c r="E214" t="s">
        <v>250</v>
      </c>
    </row>
    <row r="215" spans="1:5">
      <c r="A215" t="s">
        <v>459</v>
      </c>
      <c r="B215">
        <v>9.9666999999999994</v>
      </c>
      <c r="C215">
        <v>76.283299999999997</v>
      </c>
      <c r="D215" t="s">
        <v>225</v>
      </c>
      <c r="E215" t="s">
        <v>266</v>
      </c>
    </row>
    <row r="216" spans="1:5">
      <c r="A216" t="s">
        <v>460</v>
      </c>
      <c r="B216">
        <v>10.23</v>
      </c>
      <c r="C216">
        <v>77.48</v>
      </c>
      <c r="D216" t="s">
        <v>225</v>
      </c>
      <c r="E216" t="s">
        <v>289</v>
      </c>
    </row>
    <row r="217" spans="1:5">
      <c r="A217" t="s">
        <v>196</v>
      </c>
      <c r="B217">
        <v>25.666699999999999</v>
      </c>
      <c r="C217">
        <v>94.119399999999999</v>
      </c>
      <c r="D217" t="s">
        <v>225</v>
      </c>
      <c r="E217" t="s">
        <v>58</v>
      </c>
    </row>
    <row r="218" spans="1:5">
      <c r="A218" t="s">
        <v>461</v>
      </c>
      <c r="B218">
        <v>15.2333</v>
      </c>
      <c r="C218">
        <v>78.316699999999997</v>
      </c>
      <c r="D218" t="s">
        <v>225</v>
      </c>
      <c r="E218" t="s">
        <v>230</v>
      </c>
    </row>
    <row r="219" spans="1:5">
      <c r="A219" t="s">
        <v>462</v>
      </c>
      <c r="B219">
        <v>13.1333</v>
      </c>
      <c r="C219">
        <v>78.133300000000006</v>
      </c>
      <c r="D219" t="s">
        <v>225</v>
      </c>
      <c r="E219" t="s">
        <v>269</v>
      </c>
    </row>
    <row r="220" spans="1:5">
      <c r="A220" t="s">
        <v>463</v>
      </c>
      <c r="B220">
        <v>16.7</v>
      </c>
      <c r="C220">
        <v>74.2333</v>
      </c>
      <c r="D220" t="s">
        <v>225</v>
      </c>
      <c r="E220" t="s">
        <v>246</v>
      </c>
    </row>
    <row r="221" spans="1:5">
      <c r="A221" t="s">
        <v>55</v>
      </c>
      <c r="B221">
        <v>22.5411</v>
      </c>
      <c r="C221">
        <v>88.337800000000001</v>
      </c>
      <c r="D221" t="s">
        <v>225</v>
      </c>
      <c r="E221" t="s">
        <v>53</v>
      </c>
    </row>
    <row r="222" spans="1:5">
      <c r="A222" t="s">
        <v>464</v>
      </c>
      <c r="B222">
        <v>18.82</v>
      </c>
      <c r="C222">
        <v>78.72</v>
      </c>
      <c r="D222" t="s">
        <v>225</v>
      </c>
      <c r="E222" t="s">
        <v>234</v>
      </c>
    </row>
    <row r="223" spans="1:5">
      <c r="A223" t="s">
        <v>465</v>
      </c>
      <c r="B223">
        <v>25.18</v>
      </c>
      <c r="C223">
        <v>75.83</v>
      </c>
      <c r="D223" t="s">
        <v>225</v>
      </c>
      <c r="E223" t="s">
        <v>229</v>
      </c>
    </row>
    <row r="224" spans="1:5">
      <c r="A224" t="s">
        <v>466</v>
      </c>
      <c r="B224">
        <v>19.333300000000001</v>
      </c>
      <c r="C224">
        <v>79.4833</v>
      </c>
      <c r="D224" t="s">
        <v>225</v>
      </c>
      <c r="E224" t="s">
        <v>234</v>
      </c>
    </row>
    <row r="225" spans="1:5">
      <c r="A225" t="s">
        <v>467</v>
      </c>
      <c r="B225">
        <v>17.55</v>
      </c>
      <c r="C225">
        <v>80.63</v>
      </c>
      <c r="D225" t="s">
        <v>225</v>
      </c>
      <c r="E225" t="s">
        <v>234</v>
      </c>
    </row>
    <row r="226" spans="1:5">
      <c r="A226" t="s">
        <v>468</v>
      </c>
      <c r="B226">
        <v>17.0167</v>
      </c>
      <c r="C226">
        <v>81.7333</v>
      </c>
      <c r="D226" t="s">
        <v>225</v>
      </c>
      <c r="E226" t="s">
        <v>230</v>
      </c>
    </row>
    <row r="227" spans="1:5">
      <c r="A227" t="s">
        <v>469</v>
      </c>
      <c r="B227">
        <v>23.4</v>
      </c>
      <c r="C227">
        <v>88.5</v>
      </c>
      <c r="D227" t="s">
        <v>225</v>
      </c>
      <c r="E227" t="s">
        <v>53</v>
      </c>
    </row>
    <row r="228" spans="1:5">
      <c r="A228" t="s">
        <v>470</v>
      </c>
      <c r="B228">
        <v>33.64</v>
      </c>
      <c r="C228">
        <v>75.02</v>
      </c>
      <c r="D228" t="s">
        <v>225</v>
      </c>
      <c r="E228" t="s">
        <v>264</v>
      </c>
    </row>
    <row r="229" spans="1:5">
      <c r="A229" t="s">
        <v>471</v>
      </c>
      <c r="B229">
        <v>23.73</v>
      </c>
      <c r="C229">
        <v>86.85</v>
      </c>
      <c r="D229" t="s">
        <v>225</v>
      </c>
      <c r="E229" t="s">
        <v>53</v>
      </c>
    </row>
    <row r="230" spans="1:5">
      <c r="A230" t="s">
        <v>472</v>
      </c>
      <c r="B230">
        <v>10.980499999999999</v>
      </c>
      <c r="C230">
        <v>79.400000000000006</v>
      </c>
      <c r="D230" t="s">
        <v>225</v>
      </c>
      <c r="E230" t="s">
        <v>289</v>
      </c>
    </row>
    <row r="231" spans="1:5">
      <c r="A231" t="s">
        <v>473</v>
      </c>
      <c r="B231">
        <v>15.8222</v>
      </c>
      <c r="C231">
        <v>78.034999999999997</v>
      </c>
      <c r="D231" t="s">
        <v>225</v>
      </c>
      <c r="E231" t="s">
        <v>230</v>
      </c>
    </row>
    <row r="232" spans="1:5">
      <c r="A232" t="s">
        <v>474</v>
      </c>
      <c r="B232">
        <v>18.400400000000001</v>
      </c>
      <c r="C232">
        <v>76.569999999999993</v>
      </c>
      <c r="D232" t="s">
        <v>225</v>
      </c>
      <c r="E232" t="s">
        <v>246</v>
      </c>
    </row>
    <row r="233" spans="1:5">
      <c r="A233" t="s">
        <v>475</v>
      </c>
      <c r="B233">
        <v>26.847000000000001</v>
      </c>
      <c r="C233">
        <v>80.947000000000003</v>
      </c>
      <c r="D233" t="s">
        <v>225</v>
      </c>
      <c r="E233" t="s">
        <v>243</v>
      </c>
    </row>
    <row r="234" spans="1:5">
      <c r="A234" t="s">
        <v>476</v>
      </c>
      <c r="B234">
        <v>30.908300000000001</v>
      </c>
      <c r="C234">
        <v>75.848600000000005</v>
      </c>
      <c r="D234" t="s">
        <v>225</v>
      </c>
      <c r="E234" t="s">
        <v>226</v>
      </c>
    </row>
    <row r="235" spans="1:5">
      <c r="A235" t="s">
        <v>477</v>
      </c>
      <c r="B235">
        <v>16.48</v>
      </c>
      <c r="C235">
        <v>79.430000000000007</v>
      </c>
      <c r="D235" t="s">
        <v>225</v>
      </c>
      <c r="E235" t="s">
        <v>230</v>
      </c>
    </row>
    <row r="236" spans="1:5">
      <c r="A236" t="s">
        <v>478</v>
      </c>
      <c r="B236">
        <v>16.166699999999999</v>
      </c>
      <c r="C236">
        <v>81.133300000000006</v>
      </c>
      <c r="D236" t="s">
        <v>225</v>
      </c>
      <c r="E236" t="s">
        <v>230</v>
      </c>
    </row>
    <row r="237" spans="1:5">
      <c r="A237" t="s">
        <v>479</v>
      </c>
      <c r="B237">
        <v>13.55</v>
      </c>
      <c r="C237">
        <v>78.5</v>
      </c>
      <c r="D237" t="s">
        <v>225</v>
      </c>
      <c r="E237" t="s">
        <v>230</v>
      </c>
    </row>
    <row r="238" spans="1:5">
      <c r="A238" t="s">
        <v>480</v>
      </c>
      <c r="B238">
        <v>22.7</v>
      </c>
      <c r="C238">
        <v>88.45</v>
      </c>
      <c r="D238" t="s">
        <v>225</v>
      </c>
      <c r="E238" t="s">
        <v>53</v>
      </c>
    </row>
    <row r="239" spans="1:5">
      <c r="A239" t="s">
        <v>481</v>
      </c>
      <c r="B239">
        <v>9.9197000000000006</v>
      </c>
      <c r="C239">
        <v>78.119399999999999</v>
      </c>
      <c r="D239" t="s">
        <v>225</v>
      </c>
      <c r="E239" t="s">
        <v>289</v>
      </c>
    </row>
    <row r="240" spans="1:5">
      <c r="A240" t="s">
        <v>482</v>
      </c>
      <c r="B240">
        <v>16.7333</v>
      </c>
      <c r="C240">
        <v>77.9833</v>
      </c>
      <c r="D240" t="s">
        <v>225</v>
      </c>
      <c r="E240" t="s">
        <v>234</v>
      </c>
    </row>
    <row r="241" spans="1:5">
      <c r="A241" t="s">
        <v>483</v>
      </c>
      <c r="B241">
        <v>23.6</v>
      </c>
      <c r="C241">
        <v>72.400000000000006</v>
      </c>
      <c r="D241" t="s">
        <v>225</v>
      </c>
      <c r="E241" t="s">
        <v>250</v>
      </c>
    </row>
    <row r="242" spans="1:5">
      <c r="A242" t="s">
        <v>484</v>
      </c>
      <c r="B242">
        <v>24.27</v>
      </c>
      <c r="C242">
        <v>80.75</v>
      </c>
      <c r="D242" t="s">
        <v>225</v>
      </c>
      <c r="E242" t="s">
        <v>274</v>
      </c>
    </row>
    <row r="243" spans="1:5">
      <c r="A243" t="s">
        <v>485</v>
      </c>
      <c r="B243">
        <v>30.19</v>
      </c>
      <c r="C243">
        <v>74.498999999999995</v>
      </c>
      <c r="D243" t="s">
        <v>225</v>
      </c>
      <c r="E243" t="s">
        <v>226</v>
      </c>
    </row>
    <row r="244" spans="1:5">
      <c r="A244" t="s">
        <v>486</v>
      </c>
      <c r="B244">
        <v>20.55</v>
      </c>
      <c r="C244">
        <v>74.55</v>
      </c>
      <c r="D244" t="s">
        <v>225</v>
      </c>
      <c r="E244" t="s">
        <v>246</v>
      </c>
    </row>
    <row r="245" spans="1:5">
      <c r="A245" t="s">
        <v>487</v>
      </c>
      <c r="B245">
        <v>18.867899999999999</v>
      </c>
      <c r="C245">
        <v>79.463899999999995</v>
      </c>
      <c r="D245" t="s">
        <v>225</v>
      </c>
      <c r="E245" t="s">
        <v>234</v>
      </c>
    </row>
    <row r="246" spans="1:5">
      <c r="A246" t="s">
        <v>488</v>
      </c>
      <c r="B246">
        <v>18.982199999999999</v>
      </c>
      <c r="C246">
        <v>79.481099999999998</v>
      </c>
      <c r="D246" t="s">
        <v>225</v>
      </c>
      <c r="E246" t="s">
        <v>234</v>
      </c>
    </row>
    <row r="247" spans="1:5">
      <c r="A247" t="s">
        <v>489</v>
      </c>
      <c r="B247">
        <v>16.87</v>
      </c>
      <c r="C247">
        <v>81.93</v>
      </c>
      <c r="D247" t="s">
        <v>225</v>
      </c>
      <c r="E247" t="s">
        <v>230</v>
      </c>
    </row>
    <row r="248" spans="1:5">
      <c r="A248" t="s">
        <v>490</v>
      </c>
      <c r="B248">
        <v>24.03</v>
      </c>
      <c r="C248">
        <v>75.08</v>
      </c>
      <c r="D248" t="s">
        <v>225</v>
      </c>
      <c r="E248" t="s">
        <v>274</v>
      </c>
    </row>
    <row r="249" spans="1:5">
      <c r="A249" t="s">
        <v>491</v>
      </c>
      <c r="B249">
        <v>12.5242</v>
      </c>
      <c r="C249">
        <v>76.895799999999994</v>
      </c>
      <c r="D249" t="s">
        <v>225</v>
      </c>
      <c r="E249" t="s">
        <v>269</v>
      </c>
    </row>
    <row r="250" spans="1:5">
      <c r="A250" t="s">
        <v>492</v>
      </c>
      <c r="B250">
        <v>16.43</v>
      </c>
      <c r="C250">
        <v>80.55</v>
      </c>
      <c r="D250" t="s">
        <v>225</v>
      </c>
      <c r="E250" t="s">
        <v>230</v>
      </c>
    </row>
    <row r="251" spans="1:5">
      <c r="A251" t="s">
        <v>493</v>
      </c>
      <c r="B251">
        <v>12.8703</v>
      </c>
      <c r="C251">
        <v>74.880600000000001</v>
      </c>
      <c r="D251" t="s">
        <v>225</v>
      </c>
      <c r="E251" t="s">
        <v>269</v>
      </c>
    </row>
    <row r="252" spans="1:5">
      <c r="A252" t="s">
        <v>494</v>
      </c>
      <c r="B252">
        <v>17.9373</v>
      </c>
      <c r="C252">
        <v>80.8185</v>
      </c>
      <c r="D252" t="s">
        <v>225</v>
      </c>
      <c r="E252" t="s">
        <v>234</v>
      </c>
    </row>
    <row r="253" spans="1:5">
      <c r="A253" t="s">
        <v>495</v>
      </c>
      <c r="B253">
        <v>15.734999999999999</v>
      </c>
      <c r="C253">
        <v>79.27</v>
      </c>
      <c r="D253" t="s">
        <v>225</v>
      </c>
      <c r="E253" t="s">
        <v>230</v>
      </c>
    </row>
    <row r="254" spans="1:5">
      <c r="A254" t="s">
        <v>496</v>
      </c>
      <c r="B254">
        <v>27.4833</v>
      </c>
      <c r="C254">
        <v>77.683300000000003</v>
      </c>
      <c r="D254" t="s">
        <v>225</v>
      </c>
      <c r="E254" t="s">
        <v>243</v>
      </c>
    </row>
    <row r="255" spans="1:5">
      <c r="A255" t="s">
        <v>497</v>
      </c>
      <c r="B255">
        <v>30.7194</v>
      </c>
      <c r="C255">
        <v>76.718100000000007</v>
      </c>
      <c r="D255" t="s">
        <v>225</v>
      </c>
      <c r="E255" t="s">
        <v>226</v>
      </c>
    </row>
    <row r="256" spans="1:5">
      <c r="A256" t="s">
        <v>498</v>
      </c>
      <c r="B256">
        <v>22.433299999999999</v>
      </c>
      <c r="C256">
        <v>87.333299999999994</v>
      </c>
      <c r="D256" t="s">
        <v>225</v>
      </c>
      <c r="E256" t="s">
        <v>53</v>
      </c>
    </row>
    <row r="257" spans="1:5">
      <c r="A257" t="s">
        <v>499</v>
      </c>
      <c r="B257">
        <v>28.99</v>
      </c>
      <c r="C257">
        <v>77.7</v>
      </c>
      <c r="D257" t="s">
        <v>225</v>
      </c>
      <c r="E257" t="s">
        <v>243</v>
      </c>
    </row>
    <row r="258" spans="1:5">
      <c r="A258" t="s">
        <v>500</v>
      </c>
      <c r="B258">
        <v>18.829699999999999</v>
      </c>
      <c r="C258">
        <v>78.587800000000001</v>
      </c>
      <c r="D258" t="s">
        <v>225</v>
      </c>
      <c r="E258" t="s">
        <v>234</v>
      </c>
    </row>
    <row r="259" spans="1:5">
      <c r="A259" t="s">
        <v>501</v>
      </c>
      <c r="B259">
        <v>25.15</v>
      </c>
      <c r="C259">
        <v>82.58</v>
      </c>
      <c r="D259" t="s">
        <v>225</v>
      </c>
      <c r="E259" t="s">
        <v>243</v>
      </c>
    </row>
    <row r="260" spans="1:5">
      <c r="A260" t="s">
        <v>502</v>
      </c>
      <c r="B260">
        <v>28.841799999999999</v>
      </c>
      <c r="C260">
        <v>78.756799999999998</v>
      </c>
      <c r="D260" t="s">
        <v>225</v>
      </c>
      <c r="E260" t="s">
        <v>243</v>
      </c>
    </row>
    <row r="261" spans="1:5">
      <c r="A261" t="s">
        <v>503</v>
      </c>
      <c r="B261">
        <v>18.966699999999999</v>
      </c>
      <c r="C261">
        <v>72.833299999999994</v>
      </c>
      <c r="D261" t="s">
        <v>225</v>
      </c>
      <c r="E261" t="s">
        <v>246</v>
      </c>
    </row>
    <row r="262" spans="1:5">
      <c r="A262" t="s">
        <v>504</v>
      </c>
      <c r="B262">
        <v>29.470800000000001</v>
      </c>
      <c r="C262">
        <v>77.703299999999999</v>
      </c>
      <c r="D262" t="s">
        <v>225</v>
      </c>
      <c r="E262" t="s">
        <v>243</v>
      </c>
    </row>
    <row r="263" spans="1:5">
      <c r="A263" t="s">
        <v>505</v>
      </c>
      <c r="B263">
        <v>26.12</v>
      </c>
      <c r="C263">
        <v>85.383300000000006</v>
      </c>
      <c r="D263" t="s">
        <v>225</v>
      </c>
      <c r="E263" t="s">
        <v>237</v>
      </c>
    </row>
    <row r="264" spans="1:5">
      <c r="A264" t="s">
        <v>506</v>
      </c>
      <c r="B264">
        <v>12.3086</v>
      </c>
      <c r="C264">
        <v>76.653099999999995</v>
      </c>
      <c r="D264" t="s">
        <v>225</v>
      </c>
      <c r="E264" t="s">
        <v>269</v>
      </c>
    </row>
    <row r="265" spans="1:5">
      <c r="A265" t="s">
        <v>507</v>
      </c>
      <c r="B265">
        <v>13.33</v>
      </c>
      <c r="C265">
        <v>79.58</v>
      </c>
      <c r="D265" t="s">
        <v>225</v>
      </c>
      <c r="E265" t="s">
        <v>230</v>
      </c>
    </row>
    <row r="266" spans="1:5">
      <c r="A266" t="s">
        <v>508</v>
      </c>
      <c r="B266">
        <v>8.17</v>
      </c>
      <c r="C266">
        <v>77.430000000000007</v>
      </c>
      <c r="D266" t="s">
        <v>225</v>
      </c>
      <c r="E266" t="s">
        <v>289</v>
      </c>
    </row>
    <row r="267" spans="1:5">
      <c r="A267" t="s">
        <v>509</v>
      </c>
      <c r="B267">
        <v>21.1539</v>
      </c>
      <c r="C267">
        <v>79.083100000000002</v>
      </c>
      <c r="D267" t="s">
        <v>225</v>
      </c>
      <c r="E267" t="s">
        <v>246</v>
      </c>
    </row>
    <row r="268" spans="1:5">
      <c r="A268" t="s">
        <v>510</v>
      </c>
      <c r="B268">
        <v>22.9</v>
      </c>
      <c r="C268">
        <v>88.42</v>
      </c>
      <c r="D268" t="s">
        <v>225</v>
      </c>
      <c r="E268" t="s">
        <v>53</v>
      </c>
    </row>
    <row r="269" spans="1:5">
      <c r="A269" t="s">
        <v>511</v>
      </c>
      <c r="B269">
        <v>29.3919</v>
      </c>
      <c r="C269">
        <v>79.4542</v>
      </c>
      <c r="D269" t="s">
        <v>225</v>
      </c>
      <c r="E269" t="s">
        <v>293</v>
      </c>
    </row>
    <row r="270" spans="1:5">
      <c r="A270" t="s">
        <v>512</v>
      </c>
      <c r="B270">
        <v>17.05</v>
      </c>
      <c r="C270">
        <v>79.27</v>
      </c>
      <c r="D270" t="s">
        <v>225</v>
      </c>
      <c r="E270" t="s">
        <v>234</v>
      </c>
    </row>
    <row r="271" spans="1:5">
      <c r="A271" t="s">
        <v>513</v>
      </c>
      <c r="B271">
        <v>19.149999999999999</v>
      </c>
      <c r="C271">
        <v>77.333299999999994</v>
      </c>
      <c r="D271" t="s">
        <v>225</v>
      </c>
      <c r="E271" t="s">
        <v>246</v>
      </c>
    </row>
    <row r="272" spans="1:5">
      <c r="A272" t="s">
        <v>514</v>
      </c>
      <c r="B272">
        <v>21.8704</v>
      </c>
      <c r="C272">
        <v>73.502600000000001</v>
      </c>
      <c r="D272" t="s">
        <v>225</v>
      </c>
      <c r="E272" t="s">
        <v>250</v>
      </c>
    </row>
    <row r="273" spans="1:5">
      <c r="A273" t="s">
        <v>515</v>
      </c>
      <c r="B273">
        <v>15.48</v>
      </c>
      <c r="C273">
        <v>78.48</v>
      </c>
      <c r="D273" t="s">
        <v>225</v>
      </c>
      <c r="E273" t="s">
        <v>230</v>
      </c>
    </row>
    <row r="274" spans="1:5">
      <c r="A274" t="s">
        <v>516</v>
      </c>
      <c r="B274">
        <v>18.415099999999999</v>
      </c>
      <c r="C274">
        <v>84.044700000000006</v>
      </c>
      <c r="D274" t="s">
        <v>225</v>
      </c>
      <c r="E274" t="s">
        <v>230</v>
      </c>
    </row>
    <row r="275" spans="1:5">
      <c r="A275" t="s">
        <v>517</v>
      </c>
      <c r="B275">
        <v>16.433299999999999</v>
      </c>
      <c r="C275">
        <v>81.683300000000003</v>
      </c>
      <c r="D275" t="s">
        <v>225</v>
      </c>
      <c r="E275" t="s">
        <v>230</v>
      </c>
    </row>
    <row r="276" spans="1:5">
      <c r="A276" t="s">
        <v>518</v>
      </c>
      <c r="B276">
        <v>16.236000000000001</v>
      </c>
      <c r="C276">
        <v>80.054000000000002</v>
      </c>
      <c r="D276" t="s">
        <v>225</v>
      </c>
      <c r="E276" t="s">
        <v>230</v>
      </c>
    </row>
    <row r="277" spans="1:5">
      <c r="A277" t="s">
        <v>519</v>
      </c>
      <c r="B277">
        <v>20</v>
      </c>
      <c r="C277">
        <v>73.783299999999997</v>
      </c>
      <c r="D277" t="s">
        <v>225</v>
      </c>
      <c r="E277" t="s">
        <v>246</v>
      </c>
    </row>
    <row r="278" spans="1:5">
      <c r="A278" t="s">
        <v>520</v>
      </c>
      <c r="B278">
        <v>23.408799999999999</v>
      </c>
      <c r="C278">
        <v>88.365700000000004</v>
      </c>
      <c r="D278" t="s">
        <v>225</v>
      </c>
      <c r="E278" t="s">
        <v>53</v>
      </c>
    </row>
    <row r="279" spans="1:5">
      <c r="A279" t="s">
        <v>521</v>
      </c>
      <c r="B279">
        <v>20.8504</v>
      </c>
      <c r="C279">
        <v>72.92</v>
      </c>
      <c r="D279" t="s">
        <v>225</v>
      </c>
      <c r="E279" t="s">
        <v>250</v>
      </c>
    </row>
    <row r="280" spans="1:5">
      <c r="A280" t="s">
        <v>522</v>
      </c>
      <c r="B280">
        <v>10.7667</v>
      </c>
      <c r="C280">
        <v>79.833299999999994</v>
      </c>
      <c r="D280" t="s">
        <v>225</v>
      </c>
      <c r="E280" t="s">
        <v>289</v>
      </c>
    </row>
    <row r="281" spans="1:5">
      <c r="A281" t="s">
        <v>523</v>
      </c>
      <c r="B281">
        <v>14.433299999999999</v>
      </c>
      <c r="C281">
        <v>79.966700000000003</v>
      </c>
      <c r="D281" t="s">
        <v>225</v>
      </c>
      <c r="E281" t="s">
        <v>230</v>
      </c>
    </row>
    <row r="282" spans="1:5">
      <c r="A282" t="s">
        <v>524</v>
      </c>
      <c r="B282">
        <v>28.7</v>
      </c>
      <c r="C282">
        <v>77.2</v>
      </c>
      <c r="D282" t="s">
        <v>225</v>
      </c>
      <c r="E282" t="s">
        <v>255</v>
      </c>
    </row>
    <row r="283" spans="1:5">
      <c r="A283" t="s">
        <v>525</v>
      </c>
      <c r="B283">
        <v>16.920000000000002</v>
      </c>
      <c r="C283">
        <v>81.67</v>
      </c>
      <c r="D283" t="s">
        <v>225</v>
      </c>
      <c r="E283" t="s">
        <v>230</v>
      </c>
    </row>
    <row r="284" spans="1:5">
      <c r="A284" t="s">
        <v>526</v>
      </c>
      <c r="B284">
        <v>18.670400000000001</v>
      </c>
      <c r="C284">
        <v>78.099999999999994</v>
      </c>
      <c r="D284" t="s">
        <v>225</v>
      </c>
      <c r="E284" t="s">
        <v>234</v>
      </c>
    </row>
    <row r="285" spans="1:5">
      <c r="A285" t="s">
        <v>527</v>
      </c>
      <c r="B285">
        <v>15.5</v>
      </c>
      <c r="C285">
        <v>80.05</v>
      </c>
      <c r="D285" t="s">
        <v>225</v>
      </c>
      <c r="E285" t="s">
        <v>230</v>
      </c>
    </row>
    <row r="286" spans="1:5">
      <c r="A286" t="s">
        <v>528</v>
      </c>
      <c r="B286">
        <v>11.4086</v>
      </c>
      <c r="C286">
        <v>76.693899999999999</v>
      </c>
      <c r="D286" t="s">
        <v>225</v>
      </c>
      <c r="E286" t="s">
        <v>289</v>
      </c>
    </row>
    <row r="287" spans="1:5">
      <c r="A287" t="s">
        <v>529</v>
      </c>
      <c r="B287">
        <v>18.166699999999999</v>
      </c>
      <c r="C287">
        <v>76.05</v>
      </c>
      <c r="D287" t="s">
        <v>225</v>
      </c>
      <c r="E287" t="s">
        <v>246</v>
      </c>
    </row>
    <row r="288" spans="1:5">
      <c r="A288" t="s">
        <v>530</v>
      </c>
      <c r="B288">
        <v>16.533300000000001</v>
      </c>
      <c r="C288">
        <v>81.7333</v>
      </c>
      <c r="D288" t="s">
        <v>225</v>
      </c>
      <c r="E288" t="s">
        <v>230</v>
      </c>
    </row>
    <row r="289" spans="1:5">
      <c r="A289" t="s">
        <v>531</v>
      </c>
      <c r="B289">
        <v>10.779199999999999</v>
      </c>
      <c r="C289">
        <v>76.654700000000005</v>
      </c>
      <c r="D289" t="s">
        <v>225</v>
      </c>
      <c r="E289" t="s">
        <v>266</v>
      </c>
    </row>
    <row r="290" spans="1:5">
      <c r="A290" t="s">
        <v>532</v>
      </c>
      <c r="B290">
        <v>25.772500000000001</v>
      </c>
      <c r="C290">
        <v>73.323300000000003</v>
      </c>
      <c r="D290" t="s">
        <v>225</v>
      </c>
      <c r="E290" t="s">
        <v>229</v>
      </c>
    </row>
    <row r="291" spans="1:5">
      <c r="A291" t="s">
        <v>30</v>
      </c>
      <c r="B291">
        <v>13.2</v>
      </c>
      <c r="C291">
        <v>78.75</v>
      </c>
      <c r="D291" t="s">
        <v>225</v>
      </c>
      <c r="E291" t="s">
        <v>230</v>
      </c>
    </row>
    <row r="292" spans="1:5">
      <c r="A292" t="s">
        <v>533</v>
      </c>
      <c r="B292">
        <v>17.581499999999998</v>
      </c>
      <c r="C292">
        <v>80.676500000000004</v>
      </c>
      <c r="D292" t="s">
        <v>225</v>
      </c>
      <c r="E292" t="s">
        <v>234</v>
      </c>
    </row>
    <row r="293" spans="1:5">
      <c r="A293" t="s">
        <v>534</v>
      </c>
      <c r="B293">
        <v>14.95</v>
      </c>
      <c r="C293">
        <v>77.583299999999994</v>
      </c>
      <c r="D293" t="s">
        <v>225</v>
      </c>
      <c r="E293" t="s">
        <v>230</v>
      </c>
    </row>
    <row r="294" spans="1:5">
      <c r="A294" t="s">
        <v>535</v>
      </c>
      <c r="B294">
        <v>15.48</v>
      </c>
      <c r="C294">
        <v>73.83</v>
      </c>
      <c r="D294" t="s">
        <v>225</v>
      </c>
      <c r="E294" t="s">
        <v>257</v>
      </c>
    </row>
    <row r="295" spans="1:5">
      <c r="A295" t="s">
        <v>536</v>
      </c>
      <c r="B295">
        <v>30.691500000000001</v>
      </c>
      <c r="C295">
        <v>76.853700000000003</v>
      </c>
      <c r="D295" t="s">
        <v>225</v>
      </c>
      <c r="E295" t="s">
        <v>260</v>
      </c>
    </row>
    <row r="296" spans="1:5">
      <c r="A296" t="s">
        <v>537</v>
      </c>
      <c r="B296">
        <v>22.69</v>
      </c>
      <c r="C296">
        <v>88.37</v>
      </c>
      <c r="D296" t="s">
        <v>225</v>
      </c>
      <c r="E296" t="s">
        <v>53</v>
      </c>
    </row>
    <row r="297" spans="1:5">
      <c r="A297" t="s">
        <v>538</v>
      </c>
      <c r="B297">
        <v>29.400400000000001</v>
      </c>
      <c r="C297">
        <v>76.97</v>
      </c>
      <c r="D297" t="s">
        <v>225</v>
      </c>
      <c r="E297" t="s">
        <v>260</v>
      </c>
    </row>
    <row r="298" spans="1:5">
      <c r="A298" t="s">
        <v>539</v>
      </c>
      <c r="B298">
        <v>19.270399999999999</v>
      </c>
      <c r="C298">
        <v>76.760000000000005</v>
      </c>
      <c r="D298" t="s">
        <v>225</v>
      </c>
      <c r="E298" t="s">
        <v>246</v>
      </c>
    </row>
    <row r="299" spans="1:5">
      <c r="A299" t="s">
        <v>540</v>
      </c>
      <c r="B299">
        <v>9.2646999999999995</v>
      </c>
      <c r="C299">
        <v>76.787199999999999</v>
      </c>
      <c r="D299" t="s">
        <v>225</v>
      </c>
      <c r="E299" t="s">
        <v>266</v>
      </c>
    </row>
    <row r="300" spans="1:5">
      <c r="A300" t="s">
        <v>541</v>
      </c>
      <c r="B300">
        <v>32.268900000000002</v>
      </c>
      <c r="C300">
        <v>75.649699999999996</v>
      </c>
      <c r="D300" t="s">
        <v>225</v>
      </c>
      <c r="E300" t="s">
        <v>226</v>
      </c>
    </row>
    <row r="301" spans="1:5">
      <c r="A301" t="s">
        <v>542</v>
      </c>
      <c r="B301">
        <v>30.320399999999999</v>
      </c>
      <c r="C301">
        <v>76.385000000000005</v>
      </c>
      <c r="D301" t="s">
        <v>225</v>
      </c>
      <c r="E301" t="s">
        <v>226</v>
      </c>
    </row>
    <row r="302" spans="1:5">
      <c r="A302" t="s">
        <v>543</v>
      </c>
      <c r="B302">
        <v>25.61</v>
      </c>
      <c r="C302">
        <v>85.141400000000004</v>
      </c>
      <c r="D302" t="s">
        <v>225</v>
      </c>
      <c r="E302" t="s">
        <v>237</v>
      </c>
    </row>
    <row r="303" spans="1:5">
      <c r="A303" t="s">
        <v>544</v>
      </c>
      <c r="B303">
        <v>16.2667</v>
      </c>
      <c r="C303">
        <v>81.166700000000006</v>
      </c>
      <c r="D303" t="s">
        <v>225</v>
      </c>
      <c r="E303" t="s">
        <v>230</v>
      </c>
    </row>
    <row r="304" spans="1:5">
      <c r="A304" t="s">
        <v>545</v>
      </c>
      <c r="B304">
        <v>28.64</v>
      </c>
      <c r="C304">
        <v>79.81</v>
      </c>
      <c r="D304" t="s">
        <v>225</v>
      </c>
      <c r="E304" t="s">
        <v>243</v>
      </c>
    </row>
    <row r="305" spans="1:5">
      <c r="A305" t="s">
        <v>546</v>
      </c>
      <c r="B305">
        <v>17.116700000000002</v>
      </c>
      <c r="C305">
        <v>82.2667</v>
      </c>
      <c r="D305" t="s">
        <v>225</v>
      </c>
      <c r="E305" t="s">
        <v>230</v>
      </c>
    </row>
    <row r="306" spans="1:5">
      <c r="A306" t="s">
        <v>547</v>
      </c>
      <c r="B306">
        <v>16.066700000000001</v>
      </c>
      <c r="C306">
        <v>80.566699999999997</v>
      </c>
      <c r="D306" t="s">
        <v>225</v>
      </c>
      <c r="E306" t="s">
        <v>230</v>
      </c>
    </row>
    <row r="307" spans="1:5">
      <c r="A307" t="s">
        <v>548</v>
      </c>
      <c r="B307">
        <v>21.642499999999998</v>
      </c>
      <c r="C307">
        <v>69.604699999999994</v>
      </c>
      <c r="D307" t="s">
        <v>225</v>
      </c>
      <c r="E307" t="s">
        <v>250</v>
      </c>
    </row>
    <row r="308" spans="1:5">
      <c r="A308" t="s">
        <v>549</v>
      </c>
      <c r="B308">
        <v>11.666700000000001</v>
      </c>
      <c r="C308">
        <v>92.75</v>
      </c>
      <c r="D308" t="s">
        <v>225</v>
      </c>
      <c r="E308" t="s">
        <v>227</v>
      </c>
    </row>
    <row r="309" spans="1:5">
      <c r="A309" t="s">
        <v>550</v>
      </c>
      <c r="B309">
        <v>14.73</v>
      </c>
      <c r="C309">
        <v>78.55</v>
      </c>
      <c r="D309" t="s">
        <v>225</v>
      </c>
      <c r="E309" t="s">
        <v>230</v>
      </c>
    </row>
    <row r="310" spans="1:5">
      <c r="A310" t="s">
        <v>284</v>
      </c>
      <c r="B310">
        <v>11.93</v>
      </c>
      <c r="C310">
        <v>79.83</v>
      </c>
      <c r="D310" t="s">
        <v>225</v>
      </c>
      <c r="E310" t="s">
        <v>284</v>
      </c>
    </row>
    <row r="311" spans="1:5">
      <c r="A311" t="s">
        <v>551</v>
      </c>
      <c r="B311">
        <v>14.416700000000001</v>
      </c>
      <c r="C311">
        <v>78.2333</v>
      </c>
      <c r="D311" t="s">
        <v>225</v>
      </c>
      <c r="E311" t="s">
        <v>230</v>
      </c>
    </row>
    <row r="312" spans="1:5">
      <c r="A312" t="s">
        <v>552</v>
      </c>
      <c r="B312">
        <v>18.519600000000001</v>
      </c>
      <c r="C312">
        <v>73.8553</v>
      </c>
      <c r="D312" t="s">
        <v>225</v>
      </c>
      <c r="E312" t="s">
        <v>246</v>
      </c>
    </row>
    <row r="313" spans="1:5">
      <c r="A313" t="s">
        <v>553</v>
      </c>
      <c r="B313">
        <v>13.3667</v>
      </c>
      <c r="C313">
        <v>78.583299999999994</v>
      </c>
      <c r="D313" t="s">
        <v>225</v>
      </c>
      <c r="E313" t="s">
        <v>230</v>
      </c>
    </row>
    <row r="314" spans="1:5">
      <c r="A314" t="s">
        <v>554</v>
      </c>
      <c r="B314">
        <v>19.8</v>
      </c>
      <c r="C314">
        <v>85.816699999999997</v>
      </c>
      <c r="D314" t="s">
        <v>225</v>
      </c>
      <c r="E314" t="s">
        <v>282</v>
      </c>
    </row>
    <row r="315" spans="1:5">
      <c r="A315" t="s">
        <v>555</v>
      </c>
      <c r="B315">
        <v>25.78</v>
      </c>
      <c r="C315">
        <v>87.47</v>
      </c>
      <c r="D315" t="s">
        <v>225</v>
      </c>
      <c r="E315" t="s">
        <v>237</v>
      </c>
    </row>
    <row r="316" spans="1:5">
      <c r="A316" t="s">
        <v>556</v>
      </c>
      <c r="B316">
        <v>13.45</v>
      </c>
      <c r="C316">
        <v>79.55</v>
      </c>
      <c r="D316" t="s">
        <v>225</v>
      </c>
      <c r="E316" t="s">
        <v>230</v>
      </c>
    </row>
    <row r="317" spans="1:5">
      <c r="A317" t="s">
        <v>557</v>
      </c>
      <c r="B317">
        <v>8.8853000000000009</v>
      </c>
      <c r="C317">
        <v>76.586399999999998</v>
      </c>
      <c r="D317" t="s">
        <v>225</v>
      </c>
      <c r="E317" t="s">
        <v>266</v>
      </c>
    </row>
    <row r="318" spans="1:5">
      <c r="A318" t="s">
        <v>558</v>
      </c>
      <c r="B318">
        <v>16.2104</v>
      </c>
      <c r="C318">
        <v>77.355000000000004</v>
      </c>
      <c r="D318" t="s">
        <v>225</v>
      </c>
      <c r="E318" t="s">
        <v>269</v>
      </c>
    </row>
    <row r="319" spans="1:5">
      <c r="A319" t="s">
        <v>150</v>
      </c>
      <c r="B319">
        <v>25.616700000000002</v>
      </c>
      <c r="C319">
        <v>88.116699999999994</v>
      </c>
      <c r="D319" t="s">
        <v>225</v>
      </c>
      <c r="E319" t="s">
        <v>53</v>
      </c>
    </row>
    <row r="320" spans="1:5">
      <c r="A320" t="s">
        <v>559</v>
      </c>
      <c r="B320">
        <v>21.2379</v>
      </c>
      <c r="C320">
        <v>81.633700000000005</v>
      </c>
      <c r="D320" t="s">
        <v>225</v>
      </c>
      <c r="E320" t="s">
        <v>244</v>
      </c>
    </row>
    <row r="321" spans="1:5">
      <c r="A321" t="s">
        <v>560</v>
      </c>
      <c r="B321">
        <v>16.9833</v>
      </c>
      <c r="C321">
        <v>81.783299999999997</v>
      </c>
      <c r="D321" t="s">
        <v>225</v>
      </c>
      <c r="E321" t="s">
        <v>230</v>
      </c>
    </row>
    <row r="322" spans="1:5">
      <c r="A322" t="s">
        <v>561</v>
      </c>
      <c r="B322">
        <v>33.380000000000003</v>
      </c>
      <c r="C322">
        <v>74.3</v>
      </c>
      <c r="D322" t="s">
        <v>225</v>
      </c>
      <c r="E322" t="s">
        <v>264</v>
      </c>
    </row>
    <row r="323" spans="1:5">
      <c r="A323" t="s">
        <v>562</v>
      </c>
      <c r="B323">
        <v>9.4204000000000008</v>
      </c>
      <c r="C323">
        <v>77.58</v>
      </c>
      <c r="D323" t="s">
        <v>225</v>
      </c>
      <c r="E323" t="s">
        <v>289</v>
      </c>
    </row>
    <row r="324" spans="1:5">
      <c r="A324" t="s">
        <v>563</v>
      </c>
      <c r="B324">
        <v>25.03</v>
      </c>
      <c r="C324">
        <v>85.42</v>
      </c>
      <c r="D324" t="s">
        <v>225</v>
      </c>
      <c r="E324" t="s">
        <v>237</v>
      </c>
    </row>
    <row r="325" spans="1:5">
      <c r="A325" t="s">
        <v>564</v>
      </c>
      <c r="B325">
        <v>22.296900000000001</v>
      </c>
      <c r="C325">
        <v>70.798400000000001</v>
      </c>
      <c r="D325" t="s">
        <v>225</v>
      </c>
      <c r="E325" t="s">
        <v>250</v>
      </c>
    </row>
    <row r="326" spans="1:5">
      <c r="A326" t="s">
        <v>565</v>
      </c>
      <c r="B326">
        <v>9.2799999999999994</v>
      </c>
      <c r="C326">
        <v>79.3</v>
      </c>
      <c r="D326" t="s">
        <v>225</v>
      </c>
      <c r="E326" t="s">
        <v>289</v>
      </c>
    </row>
    <row r="327" spans="1:5">
      <c r="A327" t="s">
        <v>566</v>
      </c>
      <c r="B327">
        <v>18.8</v>
      </c>
      <c r="C327">
        <v>79.45</v>
      </c>
      <c r="D327" t="s">
        <v>225</v>
      </c>
      <c r="E327" t="s">
        <v>234</v>
      </c>
    </row>
    <row r="328" spans="1:5">
      <c r="A328" t="s">
        <v>567</v>
      </c>
      <c r="B328">
        <v>28.8154</v>
      </c>
      <c r="C328">
        <v>79.025000000000006</v>
      </c>
      <c r="D328" t="s">
        <v>225</v>
      </c>
      <c r="E328" t="s">
        <v>243</v>
      </c>
    </row>
    <row r="329" spans="1:5">
      <c r="A329" t="s">
        <v>568</v>
      </c>
      <c r="B329">
        <v>23.355599999999999</v>
      </c>
      <c r="C329">
        <v>85.334699999999998</v>
      </c>
      <c r="D329" t="s">
        <v>225</v>
      </c>
      <c r="E329" t="s">
        <v>267</v>
      </c>
    </row>
    <row r="330" spans="1:5">
      <c r="A330" t="s">
        <v>569</v>
      </c>
      <c r="B330">
        <v>23.316700000000001</v>
      </c>
      <c r="C330">
        <v>75.066699999999997</v>
      </c>
      <c r="D330" t="s">
        <v>225</v>
      </c>
      <c r="E330" t="s">
        <v>274</v>
      </c>
    </row>
    <row r="331" spans="1:5">
      <c r="A331" t="s">
        <v>570</v>
      </c>
      <c r="B331">
        <v>22.249199999999998</v>
      </c>
      <c r="C331">
        <v>84.882800000000003</v>
      </c>
      <c r="D331" t="s">
        <v>225</v>
      </c>
      <c r="E331" t="s">
        <v>282</v>
      </c>
    </row>
    <row r="332" spans="1:5">
      <c r="A332" t="s">
        <v>571</v>
      </c>
      <c r="B332">
        <v>14.05</v>
      </c>
      <c r="C332">
        <v>78.75</v>
      </c>
      <c r="D332" t="s">
        <v>225</v>
      </c>
      <c r="E332" t="s">
        <v>230</v>
      </c>
    </row>
    <row r="333" spans="1:5">
      <c r="A333" t="s">
        <v>572</v>
      </c>
      <c r="B333">
        <v>16.02</v>
      </c>
      <c r="C333">
        <v>80.849999999999994</v>
      </c>
      <c r="D333" t="s">
        <v>225</v>
      </c>
      <c r="E333" t="s">
        <v>230</v>
      </c>
    </row>
    <row r="334" spans="1:5">
      <c r="A334" t="s">
        <v>573</v>
      </c>
      <c r="B334">
        <v>22.71</v>
      </c>
      <c r="C334">
        <v>88.35</v>
      </c>
      <c r="D334" t="s">
        <v>225</v>
      </c>
      <c r="E334" t="s">
        <v>53</v>
      </c>
    </row>
    <row r="335" spans="1:5">
      <c r="A335" t="s">
        <v>574</v>
      </c>
      <c r="B335">
        <v>28.9</v>
      </c>
      <c r="C335">
        <v>76.566699999999997</v>
      </c>
      <c r="D335" t="s">
        <v>225</v>
      </c>
      <c r="E335" t="s">
        <v>260</v>
      </c>
    </row>
    <row r="336" spans="1:5">
      <c r="A336" t="s">
        <v>575</v>
      </c>
      <c r="B336">
        <v>29.963999999999999</v>
      </c>
      <c r="C336">
        <v>77.546000000000006</v>
      </c>
      <c r="D336" t="s">
        <v>225</v>
      </c>
      <c r="E336" t="s">
        <v>243</v>
      </c>
    </row>
    <row r="337" spans="1:5">
      <c r="A337" t="s">
        <v>576</v>
      </c>
      <c r="B337">
        <v>25.88</v>
      </c>
      <c r="C337">
        <v>86.6</v>
      </c>
      <c r="D337" t="s">
        <v>225</v>
      </c>
      <c r="E337" t="s">
        <v>237</v>
      </c>
    </row>
    <row r="338" spans="1:5">
      <c r="A338" t="s">
        <v>577</v>
      </c>
      <c r="B338">
        <v>11.65</v>
      </c>
      <c r="C338">
        <v>78.166700000000006</v>
      </c>
      <c r="D338" t="s">
        <v>225</v>
      </c>
      <c r="E338" t="s">
        <v>289</v>
      </c>
    </row>
    <row r="339" spans="1:5">
      <c r="A339" t="s">
        <v>578</v>
      </c>
      <c r="B339">
        <v>17.053100000000001</v>
      </c>
      <c r="C339">
        <v>82.169499999999999</v>
      </c>
      <c r="D339" t="s">
        <v>225</v>
      </c>
      <c r="E339" t="s">
        <v>230</v>
      </c>
    </row>
    <row r="340" spans="1:5">
      <c r="A340" t="s">
        <v>579</v>
      </c>
      <c r="B340">
        <v>21.470400000000001</v>
      </c>
      <c r="C340">
        <v>83.970100000000002</v>
      </c>
      <c r="D340" t="s">
        <v>225</v>
      </c>
      <c r="E340" t="s">
        <v>282</v>
      </c>
    </row>
    <row r="341" spans="1:5">
      <c r="A341" t="s">
        <v>580</v>
      </c>
      <c r="B341">
        <v>28.58</v>
      </c>
      <c r="C341">
        <v>78.55</v>
      </c>
      <c r="D341" t="s">
        <v>225</v>
      </c>
      <c r="E341" t="s">
        <v>243</v>
      </c>
    </row>
    <row r="342" spans="1:5">
      <c r="A342" t="s">
        <v>581</v>
      </c>
      <c r="B342">
        <v>16.866700000000002</v>
      </c>
      <c r="C342">
        <v>74.566699999999997</v>
      </c>
      <c r="D342" t="s">
        <v>225</v>
      </c>
      <c r="E342" t="s">
        <v>246</v>
      </c>
    </row>
    <row r="343" spans="1:5">
      <c r="A343" t="s">
        <v>582</v>
      </c>
      <c r="B343">
        <v>24.16</v>
      </c>
      <c r="C343">
        <v>80.83</v>
      </c>
      <c r="D343" t="s">
        <v>225</v>
      </c>
      <c r="E343" t="s">
        <v>274</v>
      </c>
    </row>
    <row r="344" spans="1:5">
      <c r="A344" t="s">
        <v>583</v>
      </c>
      <c r="B344">
        <v>16.3962</v>
      </c>
      <c r="C344">
        <v>80.149699999999996</v>
      </c>
      <c r="D344" t="s">
        <v>225</v>
      </c>
      <c r="E344" t="s">
        <v>230</v>
      </c>
    </row>
    <row r="345" spans="1:5">
      <c r="A345" t="s">
        <v>584</v>
      </c>
      <c r="B345">
        <v>23.8504</v>
      </c>
      <c r="C345">
        <v>78.75</v>
      </c>
      <c r="D345" t="s">
        <v>225</v>
      </c>
      <c r="E345" t="s">
        <v>274</v>
      </c>
    </row>
    <row r="346" spans="1:5">
      <c r="A346" t="s">
        <v>585</v>
      </c>
      <c r="B346">
        <v>17.45</v>
      </c>
      <c r="C346">
        <v>78.5</v>
      </c>
      <c r="D346" t="s">
        <v>225</v>
      </c>
      <c r="E346" t="s">
        <v>234</v>
      </c>
    </row>
    <row r="347" spans="1:5">
      <c r="A347" t="s">
        <v>586</v>
      </c>
      <c r="B347">
        <v>27.880400000000002</v>
      </c>
      <c r="C347">
        <v>79.905000000000001</v>
      </c>
      <c r="D347" t="s">
        <v>225</v>
      </c>
      <c r="E347" t="s">
        <v>243</v>
      </c>
    </row>
    <row r="348" spans="1:5">
      <c r="A348" t="s">
        <v>587</v>
      </c>
      <c r="B348">
        <v>23.25</v>
      </c>
      <c r="C348">
        <v>88.43</v>
      </c>
      <c r="D348" t="s">
        <v>225</v>
      </c>
      <c r="E348" t="s">
        <v>53</v>
      </c>
    </row>
    <row r="349" spans="1:5">
      <c r="A349" t="s">
        <v>588</v>
      </c>
      <c r="B349">
        <v>26.72</v>
      </c>
      <c r="C349">
        <v>88.42</v>
      </c>
      <c r="D349" t="s">
        <v>225</v>
      </c>
      <c r="E349" t="s">
        <v>53</v>
      </c>
    </row>
    <row r="350" spans="1:5">
      <c r="A350" t="s">
        <v>589</v>
      </c>
      <c r="B350">
        <v>25.574400000000001</v>
      </c>
      <c r="C350">
        <v>91.878900000000002</v>
      </c>
      <c r="D350" t="s">
        <v>225</v>
      </c>
      <c r="E350" t="s">
        <v>278</v>
      </c>
    </row>
    <row r="351" spans="1:5">
      <c r="A351" t="s">
        <v>590</v>
      </c>
      <c r="B351">
        <v>31.103300000000001</v>
      </c>
      <c r="C351">
        <v>77.172200000000004</v>
      </c>
      <c r="D351" t="s">
        <v>225</v>
      </c>
      <c r="E351" t="s">
        <v>262</v>
      </c>
    </row>
    <row r="352" spans="1:5">
      <c r="A352" t="s">
        <v>591</v>
      </c>
      <c r="B352">
        <v>13.930400000000001</v>
      </c>
      <c r="C352">
        <v>75.56</v>
      </c>
      <c r="D352" t="s">
        <v>225</v>
      </c>
      <c r="E352" t="s">
        <v>269</v>
      </c>
    </row>
    <row r="353" spans="1:5">
      <c r="A353" t="s">
        <v>592</v>
      </c>
      <c r="B353">
        <v>22.75</v>
      </c>
      <c r="C353">
        <v>88.34</v>
      </c>
      <c r="D353" t="s">
        <v>225</v>
      </c>
      <c r="E353" t="s">
        <v>53</v>
      </c>
    </row>
    <row r="354" spans="1:5">
      <c r="A354" t="s">
        <v>593</v>
      </c>
      <c r="B354">
        <v>12.418100000000001</v>
      </c>
      <c r="C354">
        <v>76.694699999999997</v>
      </c>
      <c r="D354" t="s">
        <v>225</v>
      </c>
      <c r="E354" t="s">
        <v>269</v>
      </c>
    </row>
    <row r="355" spans="1:5">
      <c r="A355" t="s">
        <v>594</v>
      </c>
      <c r="B355">
        <v>21.7</v>
      </c>
      <c r="C355">
        <v>71.97</v>
      </c>
      <c r="D355" t="s">
        <v>225</v>
      </c>
      <c r="E355" t="s">
        <v>250</v>
      </c>
    </row>
    <row r="356" spans="1:5">
      <c r="A356" t="s">
        <v>595</v>
      </c>
      <c r="B356">
        <v>27.611899999999999</v>
      </c>
      <c r="C356">
        <v>75.139700000000005</v>
      </c>
      <c r="D356" t="s">
        <v>225</v>
      </c>
      <c r="E356" t="s">
        <v>229</v>
      </c>
    </row>
    <row r="357" spans="1:5">
      <c r="A357" t="s">
        <v>596</v>
      </c>
      <c r="B357">
        <v>24.790400000000002</v>
      </c>
      <c r="C357">
        <v>92.79</v>
      </c>
      <c r="D357" t="s">
        <v>225</v>
      </c>
      <c r="E357" t="s">
        <v>235</v>
      </c>
    </row>
    <row r="358" spans="1:5">
      <c r="A358" t="s">
        <v>597</v>
      </c>
      <c r="B358">
        <v>20.2666</v>
      </c>
      <c r="C358">
        <v>73.016599999999997</v>
      </c>
      <c r="D358" t="s">
        <v>225</v>
      </c>
      <c r="E358" t="s">
        <v>248</v>
      </c>
    </row>
    <row r="359" spans="1:5">
      <c r="A359" t="s">
        <v>598</v>
      </c>
      <c r="B359">
        <v>29.490400000000001</v>
      </c>
      <c r="C359">
        <v>75.03</v>
      </c>
      <c r="D359" t="s">
        <v>225</v>
      </c>
      <c r="E359" t="s">
        <v>260</v>
      </c>
    </row>
    <row r="360" spans="1:5">
      <c r="A360" t="s">
        <v>599</v>
      </c>
      <c r="B360">
        <v>18.38</v>
      </c>
      <c r="C360">
        <v>78.83</v>
      </c>
      <c r="D360" t="s">
        <v>225</v>
      </c>
      <c r="E360" t="s">
        <v>234</v>
      </c>
    </row>
    <row r="361" spans="1:5">
      <c r="A361" t="s">
        <v>600</v>
      </c>
      <c r="B361">
        <v>27.63</v>
      </c>
      <c r="C361">
        <v>80.75</v>
      </c>
      <c r="D361" t="s">
        <v>225</v>
      </c>
      <c r="E361" t="s">
        <v>243</v>
      </c>
    </row>
    <row r="362" spans="1:5">
      <c r="A362" t="s">
        <v>601</v>
      </c>
      <c r="B362">
        <v>30.92</v>
      </c>
      <c r="C362">
        <v>77.12</v>
      </c>
      <c r="D362" t="s">
        <v>225</v>
      </c>
      <c r="E362" t="s">
        <v>262</v>
      </c>
    </row>
    <row r="363" spans="1:5">
      <c r="A363" t="s">
        <v>602</v>
      </c>
      <c r="B363">
        <v>17.683299999999999</v>
      </c>
      <c r="C363">
        <v>75.916700000000006</v>
      </c>
      <c r="D363" t="s">
        <v>225</v>
      </c>
      <c r="E363" t="s">
        <v>246</v>
      </c>
    </row>
    <row r="364" spans="1:5">
      <c r="A364" t="s">
        <v>603</v>
      </c>
      <c r="B364">
        <v>28.995799999999999</v>
      </c>
      <c r="C364">
        <v>77.011399999999995</v>
      </c>
      <c r="D364" t="s">
        <v>225</v>
      </c>
      <c r="E364" t="s">
        <v>260</v>
      </c>
    </row>
    <row r="365" spans="1:5">
      <c r="A365" t="s">
        <v>604</v>
      </c>
      <c r="B365">
        <v>34.299999999999997</v>
      </c>
      <c r="C365">
        <v>74.47</v>
      </c>
      <c r="D365" t="s">
        <v>225</v>
      </c>
      <c r="E365" t="s">
        <v>264</v>
      </c>
    </row>
    <row r="366" spans="1:5">
      <c r="A366" t="s">
        <v>605</v>
      </c>
      <c r="B366">
        <v>34.091099999999997</v>
      </c>
      <c r="C366">
        <v>74.806100000000001</v>
      </c>
      <c r="D366" t="s">
        <v>225</v>
      </c>
      <c r="E366" t="s">
        <v>264</v>
      </c>
    </row>
    <row r="367" spans="1:5">
      <c r="A367" t="s">
        <v>606</v>
      </c>
      <c r="B367">
        <v>21.17</v>
      </c>
      <c r="C367">
        <v>72.83</v>
      </c>
      <c r="D367" t="s">
        <v>225</v>
      </c>
      <c r="E367" t="s">
        <v>250</v>
      </c>
    </row>
    <row r="368" spans="1:5">
      <c r="A368" t="s">
        <v>607</v>
      </c>
      <c r="B368">
        <v>17.149999999999999</v>
      </c>
      <c r="C368">
        <v>79.616699999999994</v>
      </c>
      <c r="D368" t="s">
        <v>225</v>
      </c>
      <c r="E368" t="s">
        <v>234</v>
      </c>
    </row>
    <row r="369" spans="1:5">
      <c r="A369" t="s">
        <v>608</v>
      </c>
      <c r="B369">
        <v>16.466699999999999</v>
      </c>
      <c r="C369">
        <v>80.599999999999994</v>
      </c>
      <c r="D369" t="s">
        <v>225</v>
      </c>
      <c r="E369" t="s">
        <v>230</v>
      </c>
    </row>
    <row r="370" spans="1:5">
      <c r="A370" t="s">
        <v>609</v>
      </c>
      <c r="B370">
        <v>16.833300000000001</v>
      </c>
      <c r="C370">
        <v>81.5</v>
      </c>
      <c r="D370" t="s">
        <v>225</v>
      </c>
      <c r="E370" t="s">
        <v>230</v>
      </c>
    </row>
    <row r="371" spans="1:5">
      <c r="A371" t="s">
        <v>610</v>
      </c>
      <c r="B371">
        <v>14.92</v>
      </c>
      <c r="C371">
        <v>78.02</v>
      </c>
      <c r="D371" t="s">
        <v>225</v>
      </c>
      <c r="E371" t="s">
        <v>230</v>
      </c>
    </row>
    <row r="372" spans="1:5">
      <c r="A372" t="s">
        <v>611</v>
      </c>
      <c r="B372">
        <v>10.8</v>
      </c>
      <c r="C372">
        <v>79.150000000000006</v>
      </c>
      <c r="D372" t="s">
        <v>225</v>
      </c>
      <c r="E372" t="s">
        <v>289</v>
      </c>
    </row>
    <row r="373" spans="1:5">
      <c r="A373" t="s">
        <v>612</v>
      </c>
      <c r="B373">
        <v>16.75</v>
      </c>
      <c r="C373">
        <v>81.7</v>
      </c>
      <c r="D373" t="s">
        <v>225</v>
      </c>
      <c r="E373" t="s">
        <v>230</v>
      </c>
    </row>
    <row r="374" spans="1:5">
      <c r="A374" t="s">
        <v>613</v>
      </c>
      <c r="B374">
        <v>16.242999999999999</v>
      </c>
      <c r="C374">
        <v>80.64</v>
      </c>
      <c r="D374" t="s">
        <v>225</v>
      </c>
      <c r="E374" t="s">
        <v>230</v>
      </c>
    </row>
    <row r="375" spans="1:5">
      <c r="A375" t="s">
        <v>614</v>
      </c>
      <c r="B375">
        <v>26.633800000000001</v>
      </c>
      <c r="C375">
        <v>92.8</v>
      </c>
      <c r="D375" t="s">
        <v>225</v>
      </c>
      <c r="E375" t="s">
        <v>235</v>
      </c>
    </row>
    <row r="376" spans="1:5">
      <c r="A376" t="s">
        <v>615</v>
      </c>
      <c r="B376">
        <v>19.18</v>
      </c>
      <c r="C376">
        <v>72.963300000000004</v>
      </c>
      <c r="D376" t="s">
        <v>225</v>
      </c>
      <c r="E376" t="s">
        <v>246</v>
      </c>
    </row>
    <row r="377" spans="1:5">
      <c r="A377" t="s">
        <v>616</v>
      </c>
      <c r="B377">
        <v>8.5</v>
      </c>
      <c r="C377">
        <v>76.899699999999996</v>
      </c>
      <c r="D377" t="s">
        <v>225</v>
      </c>
      <c r="E377" t="s">
        <v>266</v>
      </c>
    </row>
    <row r="378" spans="1:5">
      <c r="A378" t="s">
        <v>617</v>
      </c>
      <c r="B378">
        <v>8.7288999999999994</v>
      </c>
      <c r="C378">
        <v>77.708100000000002</v>
      </c>
      <c r="D378" t="s">
        <v>225</v>
      </c>
      <c r="E378" t="s">
        <v>289</v>
      </c>
    </row>
    <row r="379" spans="1:5">
      <c r="A379" t="s">
        <v>618</v>
      </c>
      <c r="B379">
        <v>13.65</v>
      </c>
      <c r="C379">
        <v>79.42</v>
      </c>
      <c r="D379" t="s">
        <v>225</v>
      </c>
      <c r="E379" t="s">
        <v>230</v>
      </c>
    </row>
    <row r="380" spans="1:5">
      <c r="A380" t="s">
        <v>619</v>
      </c>
      <c r="B380">
        <v>11.1075</v>
      </c>
      <c r="C380">
        <v>77.339799999999997</v>
      </c>
      <c r="D380" t="s">
        <v>225</v>
      </c>
      <c r="E380" t="s">
        <v>289</v>
      </c>
    </row>
    <row r="381" spans="1:5">
      <c r="A381" t="s">
        <v>620</v>
      </c>
      <c r="B381">
        <v>12.260400000000001</v>
      </c>
      <c r="C381">
        <v>79.099999999999994</v>
      </c>
      <c r="D381" t="s">
        <v>225</v>
      </c>
      <c r="E381" t="s">
        <v>289</v>
      </c>
    </row>
    <row r="382" spans="1:5">
      <c r="A382" t="s">
        <v>621</v>
      </c>
      <c r="B382">
        <v>22.74</v>
      </c>
      <c r="C382">
        <v>88.37</v>
      </c>
      <c r="D382" t="s">
        <v>225</v>
      </c>
      <c r="E382" t="s">
        <v>53</v>
      </c>
    </row>
    <row r="383" spans="1:5">
      <c r="A383" t="s">
        <v>622</v>
      </c>
      <c r="B383">
        <v>26.150500000000001</v>
      </c>
      <c r="C383">
        <v>75.790000000000006</v>
      </c>
      <c r="D383" t="s">
        <v>225</v>
      </c>
      <c r="E383" t="s">
        <v>229</v>
      </c>
    </row>
    <row r="384" spans="1:5">
      <c r="A384" t="s">
        <v>623</v>
      </c>
      <c r="B384">
        <v>10.8269</v>
      </c>
      <c r="C384">
        <v>78.692800000000005</v>
      </c>
      <c r="D384" t="s">
        <v>225</v>
      </c>
      <c r="E384" t="s">
        <v>289</v>
      </c>
    </row>
    <row r="385" spans="1:5">
      <c r="A385" t="s">
        <v>624</v>
      </c>
      <c r="B385">
        <v>10.52</v>
      </c>
      <c r="C385">
        <v>76.209999999999994</v>
      </c>
      <c r="D385" t="s">
        <v>225</v>
      </c>
      <c r="E385" t="s">
        <v>266</v>
      </c>
    </row>
    <row r="386" spans="1:5">
      <c r="A386" t="s">
        <v>625</v>
      </c>
      <c r="B386">
        <v>13.33</v>
      </c>
      <c r="C386">
        <v>77.099999999999994</v>
      </c>
      <c r="D386" t="s">
        <v>225</v>
      </c>
      <c r="E386" t="s">
        <v>269</v>
      </c>
    </row>
    <row r="387" spans="1:5">
      <c r="A387" t="s">
        <v>626</v>
      </c>
      <c r="B387">
        <v>17.350000000000001</v>
      </c>
      <c r="C387">
        <v>82.55</v>
      </c>
      <c r="D387" t="s">
        <v>225</v>
      </c>
      <c r="E387" t="s">
        <v>230</v>
      </c>
    </row>
    <row r="388" spans="1:5">
      <c r="A388" t="s">
        <v>627</v>
      </c>
      <c r="B388">
        <v>8.7833000000000006</v>
      </c>
      <c r="C388">
        <v>78.133300000000006</v>
      </c>
      <c r="D388" t="s">
        <v>225</v>
      </c>
      <c r="E388" t="s">
        <v>289</v>
      </c>
    </row>
    <row r="389" spans="1:5">
      <c r="A389" t="s">
        <v>628</v>
      </c>
      <c r="B389">
        <v>24.583300000000001</v>
      </c>
      <c r="C389">
        <v>73.683300000000003</v>
      </c>
      <c r="D389" t="s">
        <v>225</v>
      </c>
      <c r="E389" t="s">
        <v>229</v>
      </c>
    </row>
    <row r="390" spans="1:5">
      <c r="A390" t="s">
        <v>629</v>
      </c>
      <c r="B390">
        <v>32.93</v>
      </c>
      <c r="C390">
        <v>75.13</v>
      </c>
      <c r="D390" t="s">
        <v>225</v>
      </c>
      <c r="E390" t="s">
        <v>264</v>
      </c>
    </row>
    <row r="391" spans="1:5">
      <c r="A391" t="s">
        <v>630</v>
      </c>
      <c r="B391">
        <v>13.3322</v>
      </c>
      <c r="C391">
        <v>74.746099999999998</v>
      </c>
      <c r="D391" t="s">
        <v>225</v>
      </c>
      <c r="E391" t="s">
        <v>269</v>
      </c>
    </row>
    <row r="392" spans="1:5">
      <c r="A392" t="s">
        <v>631</v>
      </c>
      <c r="B392">
        <v>23.1828</v>
      </c>
      <c r="C392">
        <v>75.777199999999993</v>
      </c>
      <c r="D392" t="s">
        <v>225</v>
      </c>
      <c r="E392" t="s">
        <v>274</v>
      </c>
    </row>
    <row r="393" spans="1:5">
      <c r="A393" t="s">
        <v>632</v>
      </c>
      <c r="B393">
        <v>19.216699999999999</v>
      </c>
      <c r="C393">
        <v>73.150000000000006</v>
      </c>
      <c r="D393" t="s">
        <v>225</v>
      </c>
      <c r="E393" t="s">
        <v>246</v>
      </c>
    </row>
    <row r="394" spans="1:5">
      <c r="A394" t="s">
        <v>633</v>
      </c>
      <c r="B394">
        <v>22.47</v>
      </c>
      <c r="C394">
        <v>88.11</v>
      </c>
      <c r="D394" t="s">
        <v>225</v>
      </c>
      <c r="E394" t="s">
        <v>53</v>
      </c>
    </row>
    <row r="395" spans="1:5">
      <c r="A395" t="s">
        <v>634</v>
      </c>
      <c r="B395">
        <v>23.5245</v>
      </c>
      <c r="C395">
        <v>80.836500000000001</v>
      </c>
      <c r="D395" t="s">
        <v>225</v>
      </c>
      <c r="E395" t="s">
        <v>274</v>
      </c>
    </row>
    <row r="396" spans="1:5">
      <c r="A396" t="s">
        <v>635</v>
      </c>
      <c r="B396">
        <v>18.89</v>
      </c>
      <c r="C396">
        <v>72.95</v>
      </c>
      <c r="D396" t="s">
        <v>225</v>
      </c>
      <c r="E396" t="s">
        <v>246</v>
      </c>
    </row>
    <row r="397" spans="1:5">
      <c r="A397" t="s">
        <v>636</v>
      </c>
      <c r="B397">
        <v>22.3</v>
      </c>
      <c r="C397">
        <v>73.2</v>
      </c>
      <c r="D397" t="s">
        <v>225</v>
      </c>
      <c r="E397" t="s">
        <v>250</v>
      </c>
    </row>
    <row r="398" spans="1:5">
      <c r="A398" t="s">
        <v>637</v>
      </c>
      <c r="B398">
        <v>10.320399999999999</v>
      </c>
      <c r="C398">
        <v>76.97</v>
      </c>
      <c r="D398" t="s">
        <v>225</v>
      </c>
      <c r="E398" t="s">
        <v>289</v>
      </c>
    </row>
    <row r="399" spans="1:5">
      <c r="A399" t="s">
        <v>638</v>
      </c>
      <c r="B399">
        <v>25.318899999999999</v>
      </c>
      <c r="C399">
        <v>83.012799999999999</v>
      </c>
      <c r="D399" t="s">
        <v>225</v>
      </c>
      <c r="E399" t="s">
        <v>243</v>
      </c>
    </row>
    <row r="400" spans="1:5">
      <c r="A400" t="s">
        <v>639</v>
      </c>
      <c r="B400">
        <v>12.920400000000001</v>
      </c>
      <c r="C400">
        <v>79.150000000000006</v>
      </c>
      <c r="D400" t="s">
        <v>225</v>
      </c>
      <c r="E400" t="s">
        <v>289</v>
      </c>
    </row>
    <row r="401" spans="1:5">
      <c r="A401" t="s">
        <v>640</v>
      </c>
      <c r="B401">
        <v>13.966699999999999</v>
      </c>
      <c r="C401">
        <v>79.583299999999994</v>
      </c>
      <c r="D401" t="s">
        <v>225</v>
      </c>
      <c r="E401" t="s">
        <v>230</v>
      </c>
    </row>
    <row r="402" spans="1:5">
      <c r="A402" t="s">
        <v>641</v>
      </c>
      <c r="B402">
        <v>23.523900000000001</v>
      </c>
      <c r="C402">
        <v>77.806100000000001</v>
      </c>
      <c r="D402" t="s">
        <v>225</v>
      </c>
      <c r="E402" t="s">
        <v>274</v>
      </c>
    </row>
    <row r="403" spans="1:5">
      <c r="A403" t="s">
        <v>642</v>
      </c>
      <c r="B403">
        <v>17.329999999999998</v>
      </c>
      <c r="C403">
        <v>77.900000000000006</v>
      </c>
      <c r="D403" t="s">
        <v>225</v>
      </c>
      <c r="E403" t="s">
        <v>234</v>
      </c>
    </row>
    <row r="404" spans="1:5">
      <c r="A404" t="s">
        <v>643</v>
      </c>
      <c r="B404">
        <v>16.05</v>
      </c>
      <c r="C404">
        <v>79.75</v>
      </c>
      <c r="D404" t="s">
        <v>225</v>
      </c>
      <c r="E404" t="s">
        <v>230</v>
      </c>
    </row>
    <row r="405" spans="1:5">
      <c r="A405" t="s">
        <v>644</v>
      </c>
      <c r="B405">
        <v>17.7333</v>
      </c>
      <c r="C405">
        <v>83.316699999999997</v>
      </c>
      <c r="D405" t="s">
        <v>225</v>
      </c>
      <c r="E405" t="s">
        <v>230</v>
      </c>
    </row>
    <row r="406" spans="1:5">
      <c r="A406" t="s">
        <v>645</v>
      </c>
      <c r="B406">
        <v>18.116700000000002</v>
      </c>
      <c r="C406">
        <v>83.416700000000006</v>
      </c>
      <c r="D406" t="s">
        <v>225</v>
      </c>
      <c r="E406" t="s">
        <v>230</v>
      </c>
    </row>
    <row r="407" spans="1:5">
      <c r="A407" t="s">
        <v>646</v>
      </c>
      <c r="B407">
        <v>27.5806</v>
      </c>
      <c r="C407">
        <v>77.700599999999994</v>
      </c>
      <c r="D407" t="s">
        <v>225</v>
      </c>
      <c r="E407" t="s">
        <v>243</v>
      </c>
    </row>
    <row r="408" spans="1:5">
      <c r="A408" t="s">
        <v>647</v>
      </c>
      <c r="B408">
        <v>16.361000000000001</v>
      </c>
      <c r="C408">
        <v>78.062700000000007</v>
      </c>
      <c r="D408" t="s">
        <v>225</v>
      </c>
      <c r="E408" t="s">
        <v>234</v>
      </c>
    </row>
    <row r="409" spans="1:5">
      <c r="A409" t="s">
        <v>648</v>
      </c>
      <c r="B409">
        <v>17.9756</v>
      </c>
      <c r="C409">
        <v>79.601100000000002</v>
      </c>
      <c r="D409" t="s">
        <v>225</v>
      </c>
      <c r="E409" t="s">
        <v>234</v>
      </c>
    </row>
    <row r="410" spans="1:5">
      <c r="A410" t="s">
        <v>649</v>
      </c>
      <c r="B410">
        <v>20.399999999999999</v>
      </c>
      <c r="C410">
        <v>78.133300000000006</v>
      </c>
      <c r="D410" t="s">
        <v>225</v>
      </c>
      <c r="E410" t="s">
        <v>246</v>
      </c>
    </row>
    <row r="411" spans="1:5">
      <c r="A411" t="s">
        <v>650</v>
      </c>
      <c r="B411">
        <v>17.600000000000001</v>
      </c>
      <c r="C411">
        <v>80.33</v>
      </c>
      <c r="D411" t="s">
        <v>225</v>
      </c>
      <c r="E411" t="s">
        <v>234</v>
      </c>
    </row>
    <row r="412" spans="1:5">
      <c r="A412" t="s">
        <v>651</v>
      </c>
      <c r="B412">
        <v>34.799999999999997</v>
      </c>
      <c r="C412">
        <v>74.510000000000005</v>
      </c>
      <c r="D412" t="s">
        <v>225</v>
      </c>
      <c r="E412" t="s">
        <v>264</v>
      </c>
    </row>
    <row r="413" spans="1:5">
      <c r="A413" t="s">
        <v>652</v>
      </c>
      <c r="B413">
        <v>23.82</v>
      </c>
      <c r="C413">
        <v>86.57</v>
      </c>
      <c r="D413" t="s">
        <v>225</v>
      </c>
      <c r="E413" t="s">
        <v>267</v>
      </c>
    </row>
    <row r="414" spans="1:5">
      <c r="A414" t="s">
        <v>653</v>
      </c>
      <c r="B414">
        <v>8.0883000000000003</v>
      </c>
      <c r="C414">
        <v>77.538499999999999</v>
      </c>
      <c r="D414" t="s">
        <v>225</v>
      </c>
      <c r="E414" t="s">
        <v>289</v>
      </c>
    </row>
  </sheetData>
  <autoFilter ref="M5:M41" xr:uid="{D53ADD0B-ABE1-4C6F-A5C0-4470CB2CDD58}">
    <sortState xmlns:xlrd2="http://schemas.microsoft.com/office/spreadsheetml/2017/richdata2" ref="M6:M41">
      <sortCondition ref="M5:M41"/>
    </sortState>
  </autoFilter>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61998-E753-4A52-8F78-389992DB04B0}">
  <sheetPr codeName="Sheet4"/>
  <dimension ref="A1:A1360"/>
  <sheetViews>
    <sheetView workbookViewId="0">
      <selection sqref="A1:A1360"/>
    </sheetView>
  </sheetViews>
  <sheetFormatPr defaultRowHeight="15"/>
  <cols>
    <col min="1" max="1" width="19.42578125" customWidth="1"/>
  </cols>
  <sheetData>
    <row r="1" spans="1:1">
      <c r="A1" t="s">
        <v>654</v>
      </c>
    </row>
    <row r="2" spans="1:1">
      <c r="A2" s="7">
        <v>43466</v>
      </c>
    </row>
    <row r="3" spans="1:1">
      <c r="A3" s="7">
        <v>43467</v>
      </c>
    </row>
    <row r="4" spans="1:1">
      <c r="A4" s="7">
        <v>43468</v>
      </c>
    </row>
    <row r="5" spans="1:1">
      <c r="A5" s="7">
        <v>43469</v>
      </c>
    </row>
    <row r="6" spans="1:1">
      <c r="A6" s="7">
        <v>43470</v>
      </c>
    </row>
    <row r="7" spans="1:1">
      <c r="A7" s="7">
        <v>43471</v>
      </c>
    </row>
    <row r="8" spans="1:1">
      <c r="A8" s="7">
        <v>43472</v>
      </c>
    </row>
    <row r="9" spans="1:1">
      <c r="A9" s="7">
        <v>43473</v>
      </c>
    </row>
    <row r="10" spans="1:1">
      <c r="A10" s="7">
        <v>43474</v>
      </c>
    </row>
    <row r="11" spans="1:1">
      <c r="A11" s="7">
        <v>43475</v>
      </c>
    </row>
    <row r="12" spans="1:1">
      <c r="A12" s="7">
        <v>43476</v>
      </c>
    </row>
    <row r="13" spans="1:1">
      <c r="A13" s="7">
        <v>43477</v>
      </c>
    </row>
    <row r="14" spans="1:1">
      <c r="A14" s="7">
        <v>43478</v>
      </c>
    </row>
    <row r="15" spans="1:1">
      <c r="A15" s="7">
        <v>43479</v>
      </c>
    </row>
    <row r="16" spans="1:1">
      <c r="A16" s="7">
        <v>43480</v>
      </c>
    </row>
    <row r="17" spans="1:1">
      <c r="A17" s="7">
        <v>43481</v>
      </c>
    </row>
    <row r="18" spans="1:1">
      <c r="A18" s="7">
        <v>43482</v>
      </c>
    </row>
    <row r="19" spans="1:1">
      <c r="A19" s="7">
        <v>43483</v>
      </c>
    </row>
    <row r="20" spans="1:1">
      <c r="A20" s="7">
        <v>43484</v>
      </c>
    </row>
    <row r="21" spans="1:1">
      <c r="A21" s="7">
        <v>43485</v>
      </c>
    </row>
    <row r="22" spans="1:1">
      <c r="A22" s="7">
        <v>43486</v>
      </c>
    </row>
    <row r="23" spans="1:1">
      <c r="A23" s="7">
        <v>43487</v>
      </c>
    </row>
    <row r="24" spans="1:1">
      <c r="A24" s="7">
        <v>43488</v>
      </c>
    </row>
    <row r="25" spans="1:1">
      <c r="A25" s="7">
        <v>43489</v>
      </c>
    </row>
    <row r="26" spans="1:1">
      <c r="A26" s="7">
        <v>43490</v>
      </c>
    </row>
    <row r="27" spans="1:1">
      <c r="A27" s="7">
        <v>43491</v>
      </c>
    </row>
    <row r="28" spans="1:1">
      <c r="A28" s="7">
        <v>43492</v>
      </c>
    </row>
    <row r="29" spans="1:1">
      <c r="A29" s="7">
        <v>43493</v>
      </c>
    </row>
    <row r="30" spans="1:1">
      <c r="A30" s="7">
        <v>43494</v>
      </c>
    </row>
    <row r="31" spans="1:1">
      <c r="A31" s="7">
        <v>43495</v>
      </c>
    </row>
    <row r="32" spans="1:1">
      <c r="A32" s="7">
        <v>43496</v>
      </c>
    </row>
    <row r="33" spans="1:1">
      <c r="A33" s="7">
        <v>43497</v>
      </c>
    </row>
    <row r="34" spans="1:1">
      <c r="A34" s="7">
        <v>43498</v>
      </c>
    </row>
    <row r="35" spans="1:1">
      <c r="A35" s="7">
        <v>43499</v>
      </c>
    </row>
    <row r="36" spans="1:1">
      <c r="A36" s="7">
        <v>43500</v>
      </c>
    </row>
    <row r="37" spans="1:1">
      <c r="A37" s="7">
        <v>43501</v>
      </c>
    </row>
    <row r="38" spans="1:1">
      <c r="A38" s="7">
        <v>43502</v>
      </c>
    </row>
    <row r="39" spans="1:1">
      <c r="A39" s="7">
        <v>43503</v>
      </c>
    </row>
    <row r="40" spans="1:1">
      <c r="A40" s="7">
        <v>43504</v>
      </c>
    </row>
    <row r="41" spans="1:1">
      <c r="A41" s="7">
        <v>43505</v>
      </c>
    </row>
    <row r="42" spans="1:1">
      <c r="A42" s="7">
        <v>43506</v>
      </c>
    </row>
    <row r="43" spans="1:1">
      <c r="A43" s="7">
        <v>43507</v>
      </c>
    </row>
    <row r="44" spans="1:1">
      <c r="A44" s="7">
        <v>43508</v>
      </c>
    </row>
    <row r="45" spans="1:1">
      <c r="A45" s="7">
        <v>43509</v>
      </c>
    </row>
    <row r="46" spans="1:1">
      <c r="A46" s="7">
        <v>43510</v>
      </c>
    </row>
    <row r="47" spans="1:1">
      <c r="A47" s="7">
        <v>43511</v>
      </c>
    </row>
    <row r="48" spans="1:1">
      <c r="A48" s="7">
        <v>43512</v>
      </c>
    </row>
    <row r="49" spans="1:1">
      <c r="A49" s="7">
        <v>43513</v>
      </c>
    </row>
    <row r="50" spans="1:1">
      <c r="A50" s="7">
        <v>43514</v>
      </c>
    </row>
    <row r="51" spans="1:1">
      <c r="A51" s="7">
        <v>43515</v>
      </c>
    </row>
    <row r="52" spans="1:1">
      <c r="A52" s="7">
        <v>43516</v>
      </c>
    </row>
    <row r="53" spans="1:1">
      <c r="A53" s="7">
        <v>43517</v>
      </c>
    </row>
    <row r="54" spans="1:1">
      <c r="A54" s="7">
        <v>43518</v>
      </c>
    </row>
    <row r="55" spans="1:1">
      <c r="A55" s="7">
        <v>43519</v>
      </c>
    </row>
    <row r="56" spans="1:1">
      <c r="A56" s="7">
        <v>43520</v>
      </c>
    </row>
    <row r="57" spans="1:1">
      <c r="A57" s="7">
        <v>43521</v>
      </c>
    </row>
    <row r="58" spans="1:1">
      <c r="A58" s="7">
        <v>43522</v>
      </c>
    </row>
    <row r="59" spans="1:1">
      <c r="A59" s="7">
        <v>43523</v>
      </c>
    </row>
    <row r="60" spans="1:1">
      <c r="A60" s="7">
        <v>43524</v>
      </c>
    </row>
    <row r="61" spans="1:1">
      <c r="A61" s="7">
        <v>43525</v>
      </c>
    </row>
    <row r="62" spans="1:1">
      <c r="A62" s="7">
        <v>43526</v>
      </c>
    </row>
    <row r="63" spans="1:1">
      <c r="A63" s="7">
        <v>43527</v>
      </c>
    </row>
    <row r="64" spans="1:1">
      <c r="A64" s="7">
        <v>43528</v>
      </c>
    </row>
    <row r="65" spans="1:1">
      <c r="A65" s="7">
        <v>43529</v>
      </c>
    </row>
    <row r="66" spans="1:1">
      <c r="A66" s="7">
        <v>43530</v>
      </c>
    </row>
    <row r="67" spans="1:1">
      <c r="A67" s="7">
        <v>43531</v>
      </c>
    </row>
    <row r="68" spans="1:1">
      <c r="A68" s="7">
        <v>43532</v>
      </c>
    </row>
    <row r="69" spans="1:1">
      <c r="A69" s="7">
        <v>43533</v>
      </c>
    </row>
    <row r="70" spans="1:1">
      <c r="A70" s="7">
        <v>43534</v>
      </c>
    </row>
    <row r="71" spans="1:1">
      <c r="A71" s="7">
        <v>43535</v>
      </c>
    </row>
    <row r="72" spans="1:1">
      <c r="A72" s="7">
        <v>43536</v>
      </c>
    </row>
    <row r="73" spans="1:1">
      <c r="A73" s="7">
        <v>43537</v>
      </c>
    </row>
    <row r="74" spans="1:1">
      <c r="A74" s="7">
        <v>43538</v>
      </c>
    </row>
    <row r="75" spans="1:1">
      <c r="A75" s="7">
        <v>43539</v>
      </c>
    </row>
    <row r="76" spans="1:1">
      <c r="A76" s="7">
        <v>43540</v>
      </c>
    </row>
    <row r="77" spans="1:1">
      <c r="A77" s="7">
        <v>43541</v>
      </c>
    </row>
    <row r="78" spans="1:1">
      <c r="A78" s="7">
        <v>43542</v>
      </c>
    </row>
    <row r="79" spans="1:1">
      <c r="A79" s="7">
        <v>43543</v>
      </c>
    </row>
    <row r="80" spans="1:1">
      <c r="A80" s="7">
        <v>43544</v>
      </c>
    </row>
    <row r="81" spans="1:1">
      <c r="A81" s="7">
        <v>43545</v>
      </c>
    </row>
    <row r="82" spans="1:1">
      <c r="A82" s="7">
        <v>43546</v>
      </c>
    </row>
    <row r="83" spans="1:1">
      <c r="A83" s="7">
        <v>43547</v>
      </c>
    </row>
    <row r="84" spans="1:1">
      <c r="A84" s="7">
        <v>43548</v>
      </c>
    </row>
    <row r="85" spans="1:1">
      <c r="A85" s="7">
        <v>43549</v>
      </c>
    </row>
    <row r="86" spans="1:1">
      <c r="A86" s="7">
        <v>43550</v>
      </c>
    </row>
    <row r="87" spans="1:1">
      <c r="A87" s="7">
        <v>43551</v>
      </c>
    </row>
    <row r="88" spans="1:1">
      <c r="A88" s="7">
        <v>43552</v>
      </c>
    </row>
    <row r="89" spans="1:1">
      <c r="A89" s="7">
        <v>43553</v>
      </c>
    </row>
    <row r="90" spans="1:1">
      <c r="A90" s="7">
        <v>43554</v>
      </c>
    </row>
    <row r="91" spans="1:1">
      <c r="A91" s="7">
        <v>43555</v>
      </c>
    </row>
    <row r="92" spans="1:1">
      <c r="A92" s="7">
        <v>43556</v>
      </c>
    </row>
    <row r="93" spans="1:1">
      <c r="A93" s="7">
        <v>43557</v>
      </c>
    </row>
    <row r="94" spans="1:1">
      <c r="A94" s="7">
        <v>43558</v>
      </c>
    </row>
    <row r="95" spans="1:1">
      <c r="A95" s="7">
        <v>43559</v>
      </c>
    </row>
    <row r="96" spans="1:1">
      <c r="A96" s="7">
        <v>43560</v>
      </c>
    </row>
    <row r="97" spans="1:1">
      <c r="A97" s="7">
        <v>43561</v>
      </c>
    </row>
    <row r="98" spans="1:1">
      <c r="A98" s="7">
        <v>43562</v>
      </c>
    </row>
    <row r="99" spans="1:1">
      <c r="A99" s="7">
        <v>43563</v>
      </c>
    </row>
    <row r="100" spans="1:1">
      <c r="A100" s="7">
        <v>43564</v>
      </c>
    </row>
    <row r="101" spans="1:1">
      <c r="A101" s="7">
        <v>43565</v>
      </c>
    </row>
    <row r="102" spans="1:1">
      <c r="A102" s="7">
        <v>43566</v>
      </c>
    </row>
    <row r="103" spans="1:1">
      <c r="A103" s="7">
        <v>43567</v>
      </c>
    </row>
    <row r="104" spans="1:1">
      <c r="A104" s="7">
        <v>43568</v>
      </c>
    </row>
    <row r="105" spans="1:1">
      <c r="A105" s="7">
        <v>43569</v>
      </c>
    </row>
    <row r="106" spans="1:1">
      <c r="A106" s="7">
        <v>43570</v>
      </c>
    </row>
    <row r="107" spans="1:1">
      <c r="A107" s="7">
        <v>43571</v>
      </c>
    </row>
    <row r="108" spans="1:1">
      <c r="A108" s="7">
        <v>43572</v>
      </c>
    </row>
    <row r="109" spans="1:1">
      <c r="A109" s="7">
        <v>43573</v>
      </c>
    </row>
    <row r="110" spans="1:1">
      <c r="A110" s="7">
        <v>43574</v>
      </c>
    </row>
    <row r="111" spans="1:1">
      <c r="A111" s="7">
        <v>43575</v>
      </c>
    </row>
    <row r="112" spans="1:1">
      <c r="A112" s="7">
        <v>43576</v>
      </c>
    </row>
    <row r="113" spans="1:1">
      <c r="A113" s="7">
        <v>43577</v>
      </c>
    </row>
    <row r="114" spans="1:1">
      <c r="A114" s="7">
        <v>43578</v>
      </c>
    </row>
    <row r="115" spans="1:1">
      <c r="A115" s="7">
        <v>43579</v>
      </c>
    </row>
    <row r="116" spans="1:1">
      <c r="A116" s="7">
        <v>43580</v>
      </c>
    </row>
    <row r="117" spans="1:1">
      <c r="A117" s="7">
        <v>43581</v>
      </c>
    </row>
    <row r="118" spans="1:1">
      <c r="A118" s="7">
        <v>43582</v>
      </c>
    </row>
    <row r="119" spans="1:1">
      <c r="A119" s="7">
        <v>43583</v>
      </c>
    </row>
    <row r="120" spans="1:1">
      <c r="A120" s="7">
        <v>43584</v>
      </c>
    </row>
    <row r="121" spans="1:1">
      <c r="A121" s="7">
        <v>43585</v>
      </c>
    </row>
    <row r="122" spans="1:1">
      <c r="A122" s="7">
        <v>43586</v>
      </c>
    </row>
    <row r="123" spans="1:1">
      <c r="A123" s="7">
        <v>43587</v>
      </c>
    </row>
    <row r="124" spans="1:1">
      <c r="A124" s="7">
        <v>43588</v>
      </c>
    </row>
    <row r="125" spans="1:1">
      <c r="A125" s="7">
        <v>43589</v>
      </c>
    </row>
    <row r="126" spans="1:1">
      <c r="A126" s="7">
        <v>43590</v>
      </c>
    </row>
    <row r="127" spans="1:1">
      <c r="A127" s="7">
        <v>43591</v>
      </c>
    </row>
    <row r="128" spans="1:1">
      <c r="A128" s="7">
        <v>43592</v>
      </c>
    </row>
    <row r="129" spans="1:1">
      <c r="A129" s="7">
        <v>43593</v>
      </c>
    </row>
    <row r="130" spans="1:1">
      <c r="A130" s="7">
        <v>43594</v>
      </c>
    </row>
    <row r="131" spans="1:1">
      <c r="A131" s="7">
        <v>43595</v>
      </c>
    </row>
    <row r="132" spans="1:1">
      <c r="A132" s="7">
        <v>43596</v>
      </c>
    </row>
    <row r="133" spans="1:1">
      <c r="A133" s="7">
        <v>43597</v>
      </c>
    </row>
    <row r="134" spans="1:1">
      <c r="A134" s="7">
        <v>43598</v>
      </c>
    </row>
    <row r="135" spans="1:1">
      <c r="A135" s="7">
        <v>43599</v>
      </c>
    </row>
    <row r="136" spans="1:1">
      <c r="A136" s="7">
        <v>43600</v>
      </c>
    </row>
    <row r="137" spans="1:1">
      <c r="A137" s="7">
        <v>43601</v>
      </c>
    </row>
    <row r="138" spans="1:1">
      <c r="A138" s="7">
        <v>43602</v>
      </c>
    </row>
    <row r="139" spans="1:1">
      <c r="A139" s="7">
        <v>43603</v>
      </c>
    </row>
    <row r="140" spans="1:1">
      <c r="A140" s="7">
        <v>43604</v>
      </c>
    </row>
    <row r="141" spans="1:1">
      <c r="A141" s="7">
        <v>43605</v>
      </c>
    </row>
    <row r="142" spans="1:1">
      <c r="A142" s="7">
        <v>43606</v>
      </c>
    </row>
    <row r="143" spans="1:1">
      <c r="A143" s="7">
        <v>43607</v>
      </c>
    </row>
    <row r="144" spans="1:1">
      <c r="A144" s="7">
        <v>43608</v>
      </c>
    </row>
    <row r="145" spans="1:1">
      <c r="A145" s="7">
        <v>43609</v>
      </c>
    </row>
    <row r="146" spans="1:1">
      <c r="A146" s="7">
        <v>43610</v>
      </c>
    </row>
    <row r="147" spans="1:1">
      <c r="A147" s="7">
        <v>43611</v>
      </c>
    </row>
    <row r="148" spans="1:1">
      <c r="A148" s="7">
        <v>43612</v>
      </c>
    </row>
    <row r="149" spans="1:1">
      <c r="A149" s="7">
        <v>43613</v>
      </c>
    </row>
    <row r="150" spans="1:1">
      <c r="A150" s="7">
        <v>43614</v>
      </c>
    </row>
    <row r="151" spans="1:1">
      <c r="A151" s="7">
        <v>43615</v>
      </c>
    </row>
    <row r="152" spans="1:1">
      <c r="A152" s="7">
        <v>43616</v>
      </c>
    </row>
    <row r="153" spans="1:1">
      <c r="A153" s="7">
        <v>43617</v>
      </c>
    </row>
    <row r="154" spans="1:1">
      <c r="A154" s="7">
        <v>43618</v>
      </c>
    </row>
    <row r="155" spans="1:1">
      <c r="A155" s="7">
        <v>43619</v>
      </c>
    </row>
    <row r="156" spans="1:1">
      <c r="A156" s="7">
        <v>43620</v>
      </c>
    </row>
    <row r="157" spans="1:1">
      <c r="A157" s="7">
        <v>43621</v>
      </c>
    </row>
    <row r="158" spans="1:1">
      <c r="A158" s="7">
        <v>43622</v>
      </c>
    </row>
    <row r="159" spans="1:1">
      <c r="A159" s="7">
        <v>43623</v>
      </c>
    </row>
    <row r="160" spans="1:1">
      <c r="A160" s="7">
        <v>43624</v>
      </c>
    </row>
    <row r="161" spans="1:1">
      <c r="A161" s="7">
        <v>43625</v>
      </c>
    </row>
    <row r="162" spans="1:1">
      <c r="A162" s="7">
        <v>43626</v>
      </c>
    </row>
    <row r="163" spans="1:1">
      <c r="A163" s="7">
        <v>43627</v>
      </c>
    </row>
    <row r="164" spans="1:1">
      <c r="A164" s="7">
        <v>43628</v>
      </c>
    </row>
    <row r="165" spans="1:1">
      <c r="A165" s="7">
        <v>43629</v>
      </c>
    </row>
    <row r="166" spans="1:1">
      <c r="A166" s="7">
        <v>43630</v>
      </c>
    </row>
    <row r="167" spans="1:1">
      <c r="A167" s="7">
        <v>43631</v>
      </c>
    </row>
    <row r="168" spans="1:1">
      <c r="A168" s="7">
        <v>43632</v>
      </c>
    </row>
    <row r="169" spans="1:1">
      <c r="A169" s="7">
        <v>43633</v>
      </c>
    </row>
    <row r="170" spans="1:1">
      <c r="A170" s="7">
        <v>43634</v>
      </c>
    </row>
    <row r="171" spans="1:1">
      <c r="A171" s="7">
        <v>43635</v>
      </c>
    </row>
    <row r="172" spans="1:1">
      <c r="A172" s="7">
        <v>43636</v>
      </c>
    </row>
    <row r="173" spans="1:1">
      <c r="A173" s="7">
        <v>43637</v>
      </c>
    </row>
    <row r="174" spans="1:1">
      <c r="A174" s="7">
        <v>43638</v>
      </c>
    </row>
    <row r="175" spans="1:1">
      <c r="A175" s="7">
        <v>43639</v>
      </c>
    </row>
    <row r="176" spans="1:1">
      <c r="A176" s="7">
        <v>43640</v>
      </c>
    </row>
    <row r="177" spans="1:1">
      <c r="A177" s="7">
        <v>43641</v>
      </c>
    </row>
    <row r="178" spans="1:1">
      <c r="A178" s="7">
        <v>43642</v>
      </c>
    </row>
    <row r="179" spans="1:1">
      <c r="A179" s="7">
        <v>43643</v>
      </c>
    </row>
    <row r="180" spans="1:1">
      <c r="A180" s="7">
        <v>43644</v>
      </c>
    </row>
    <row r="181" spans="1:1">
      <c r="A181" s="7">
        <v>43645</v>
      </c>
    </row>
    <row r="182" spans="1:1">
      <c r="A182" s="7">
        <v>43646</v>
      </c>
    </row>
    <row r="183" spans="1:1">
      <c r="A183" s="7">
        <v>43647</v>
      </c>
    </row>
    <row r="184" spans="1:1">
      <c r="A184" s="7">
        <v>43648</v>
      </c>
    </row>
    <row r="185" spans="1:1">
      <c r="A185" s="7">
        <v>43649</v>
      </c>
    </row>
    <row r="186" spans="1:1">
      <c r="A186" s="7">
        <v>43650</v>
      </c>
    </row>
    <row r="187" spans="1:1">
      <c r="A187" s="7">
        <v>43651</v>
      </c>
    </row>
    <row r="188" spans="1:1">
      <c r="A188" s="7">
        <v>43652</v>
      </c>
    </row>
    <row r="189" spans="1:1">
      <c r="A189" s="7">
        <v>43653</v>
      </c>
    </row>
    <row r="190" spans="1:1">
      <c r="A190" s="7">
        <v>43654</v>
      </c>
    </row>
    <row r="191" spans="1:1">
      <c r="A191" s="7">
        <v>43655</v>
      </c>
    </row>
    <row r="192" spans="1:1">
      <c r="A192" s="7">
        <v>43656</v>
      </c>
    </row>
    <row r="193" spans="1:1">
      <c r="A193" s="7">
        <v>43657</v>
      </c>
    </row>
    <row r="194" spans="1:1">
      <c r="A194" s="7">
        <v>43658</v>
      </c>
    </row>
    <row r="195" spans="1:1">
      <c r="A195" s="7">
        <v>43659</v>
      </c>
    </row>
    <row r="196" spans="1:1">
      <c r="A196" s="7">
        <v>43660</v>
      </c>
    </row>
    <row r="197" spans="1:1">
      <c r="A197" s="7">
        <v>43661</v>
      </c>
    </row>
    <row r="198" spans="1:1">
      <c r="A198" s="7">
        <v>43662</v>
      </c>
    </row>
    <row r="199" spans="1:1">
      <c r="A199" s="7">
        <v>43663</v>
      </c>
    </row>
    <row r="200" spans="1:1">
      <c r="A200" s="7">
        <v>43664</v>
      </c>
    </row>
    <row r="201" spans="1:1">
      <c r="A201" s="7">
        <v>43665</v>
      </c>
    </row>
    <row r="202" spans="1:1">
      <c r="A202" s="7">
        <v>43666</v>
      </c>
    </row>
    <row r="203" spans="1:1">
      <c r="A203" s="7">
        <v>43667</v>
      </c>
    </row>
    <row r="204" spans="1:1">
      <c r="A204" s="7">
        <v>43668</v>
      </c>
    </row>
    <row r="205" spans="1:1">
      <c r="A205" s="7">
        <v>43669</v>
      </c>
    </row>
    <row r="206" spans="1:1">
      <c r="A206" s="7">
        <v>43670</v>
      </c>
    </row>
    <row r="207" spans="1:1">
      <c r="A207" s="7">
        <v>43671</v>
      </c>
    </row>
    <row r="208" spans="1:1">
      <c r="A208" s="7">
        <v>43672</v>
      </c>
    </row>
    <row r="209" spans="1:1">
      <c r="A209" s="7">
        <v>43673</v>
      </c>
    </row>
    <row r="210" spans="1:1">
      <c r="A210" s="7">
        <v>43674</v>
      </c>
    </row>
    <row r="211" spans="1:1">
      <c r="A211" s="7">
        <v>43675</v>
      </c>
    </row>
    <row r="212" spans="1:1">
      <c r="A212" s="7">
        <v>43676</v>
      </c>
    </row>
    <row r="213" spans="1:1">
      <c r="A213" s="7">
        <v>43677</v>
      </c>
    </row>
    <row r="214" spans="1:1">
      <c r="A214" s="7">
        <v>43678</v>
      </c>
    </row>
    <row r="215" spans="1:1">
      <c r="A215" s="7">
        <v>43679</v>
      </c>
    </row>
    <row r="216" spans="1:1">
      <c r="A216" s="7">
        <v>43680</v>
      </c>
    </row>
    <row r="217" spans="1:1">
      <c r="A217" s="7">
        <v>43681</v>
      </c>
    </row>
    <row r="218" spans="1:1">
      <c r="A218" s="7">
        <v>43682</v>
      </c>
    </row>
    <row r="219" spans="1:1">
      <c r="A219" s="7">
        <v>43683</v>
      </c>
    </row>
    <row r="220" spans="1:1">
      <c r="A220" s="7">
        <v>43684</v>
      </c>
    </row>
    <row r="221" spans="1:1">
      <c r="A221" s="7">
        <v>43685</v>
      </c>
    </row>
    <row r="222" spans="1:1">
      <c r="A222" s="7">
        <v>43686</v>
      </c>
    </row>
    <row r="223" spans="1:1">
      <c r="A223" s="7">
        <v>43687</v>
      </c>
    </row>
    <row r="224" spans="1:1">
      <c r="A224" s="7">
        <v>43688</v>
      </c>
    </row>
    <row r="225" spans="1:1">
      <c r="A225" s="7">
        <v>43689</v>
      </c>
    </row>
    <row r="226" spans="1:1">
      <c r="A226" s="7">
        <v>43690</v>
      </c>
    </row>
    <row r="227" spans="1:1">
      <c r="A227" s="7">
        <v>43691</v>
      </c>
    </row>
    <row r="228" spans="1:1">
      <c r="A228" s="7">
        <v>43692</v>
      </c>
    </row>
    <row r="229" spans="1:1">
      <c r="A229" s="7">
        <v>43693</v>
      </c>
    </row>
    <row r="230" spans="1:1">
      <c r="A230" s="7">
        <v>43694</v>
      </c>
    </row>
    <row r="231" spans="1:1">
      <c r="A231" s="7">
        <v>43695</v>
      </c>
    </row>
    <row r="232" spans="1:1">
      <c r="A232" s="7">
        <v>43696</v>
      </c>
    </row>
    <row r="233" spans="1:1">
      <c r="A233" s="7">
        <v>43697</v>
      </c>
    </row>
    <row r="234" spans="1:1">
      <c r="A234" s="7">
        <v>43698</v>
      </c>
    </row>
    <row r="235" spans="1:1">
      <c r="A235" s="7">
        <v>43699</v>
      </c>
    </row>
    <row r="236" spans="1:1">
      <c r="A236" s="7">
        <v>43700</v>
      </c>
    </row>
    <row r="237" spans="1:1">
      <c r="A237" s="7">
        <v>43701</v>
      </c>
    </row>
    <row r="238" spans="1:1">
      <c r="A238" s="7">
        <v>43702</v>
      </c>
    </row>
    <row r="239" spans="1:1">
      <c r="A239" s="7">
        <v>43703</v>
      </c>
    </row>
    <row r="240" spans="1:1">
      <c r="A240" s="7">
        <v>43704</v>
      </c>
    </row>
    <row r="241" spans="1:1">
      <c r="A241" s="7">
        <v>43705</v>
      </c>
    </row>
    <row r="242" spans="1:1">
      <c r="A242" s="7">
        <v>43706</v>
      </c>
    </row>
    <row r="243" spans="1:1">
      <c r="A243" s="7">
        <v>43707</v>
      </c>
    </row>
    <row r="244" spans="1:1">
      <c r="A244" s="7">
        <v>43708</v>
      </c>
    </row>
    <row r="245" spans="1:1">
      <c r="A245" s="7">
        <v>43709</v>
      </c>
    </row>
    <row r="246" spans="1:1">
      <c r="A246" s="7">
        <v>43710</v>
      </c>
    </row>
    <row r="247" spans="1:1">
      <c r="A247" s="7">
        <v>43711</v>
      </c>
    </row>
    <row r="248" spans="1:1">
      <c r="A248" s="7">
        <v>43712</v>
      </c>
    </row>
    <row r="249" spans="1:1">
      <c r="A249" s="7">
        <v>43713</v>
      </c>
    </row>
    <row r="250" spans="1:1">
      <c r="A250" s="7">
        <v>43714</v>
      </c>
    </row>
    <row r="251" spans="1:1">
      <c r="A251" s="7">
        <v>43715</v>
      </c>
    </row>
    <row r="252" spans="1:1">
      <c r="A252" s="7">
        <v>43716</v>
      </c>
    </row>
    <row r="253" spans="1:1">
      <c r="A253" s="7">
        <v>43717</v>
      </c>
    </row>
    <row r="254" spans="1:1">
      <c r="A254" s="7">
        <v>43718</v>
      </c>
    </row>
    <row r="255" spans="1:1">
      <c r="A255" s="7">
        <v>43719</v>
      </c>
    </row>
    <row r="256" spans="1:1">
      <c r="A256" s="7">
        <v>43720</v>
      </c>
    </row>
    <row r="257" spans="1:1">
      <c r="A257" s="7">
        <v>43721</v>
      </c>
    </row>
    <row r="258" spans="1:1">
      <c r="A258" s="7">
        <v>43722</v>
      </c>
    </row>
    <row r="259" spans="1:1">
      <c r="A259" s="7">
        <v>43723</v>
      </c>
    </row>
    <row r="260" spans="1:1">
      <c r="A260" s="7">
        <v>43724</v>
      </c>
    </row>
    <row r="261" spans="1:1">
      <c r="A261" s="7">
        <v>43725</v>
      </c>
    </row>
    <row r="262" spans="1:1">
      <c r="A262" s="7">
        <v>43726</v>
      </c>
    </row>
    <row r="263" spans="1:1">
      <c r="A263" s="7">
        <v>43727</v>
      </c>
    </row>
    <row r="264" spans="1:1">
      <c r="A264" s="7">
        <v>43728</v>
      </c>
    </row>
    <row r="265" spans="1:1">
      <c r="A265" s="7">
        <v>43729</v>
      </c>
    </row>
    <row r="266" spans="1:1">
      <c r="A266" s="7">
        <v>43730</v>
      </c>
    </row>
    <row r="267" spans="1:1">
      <c r="A267" s="7">
        <v>43731</v>
      </c>
    </row>
    <row r="268" spans="1:1">
      <c r="A268" s="7">
        <v>43732</v>
      </c>
    </row>
    <row r="269" spans="1:1">
      <c r="A269" s="7">
        <v>43733</v>
      </c>
    </row>
    <row r="270" spans="1:1">
      <c r="A270" s="7">
        <v>43734</v>
      </c>
    </row>
    <row r="271" spans="1:1">
      <c r="A271" s="7">
        <v>43735</v>
      </c>
    </row>
    <row r="272" spans="1:1">
      <c r="A272" s="7">
        <v>43736</v>
      </c>
    </row>
    <row r="273" spans="1:1">
      <c r="A273" s="7">
        <v>43737</v>
      </c>
    </row>
    <row r="274" spans="1:1">
      <c r="A274" s="7">
        <v>43738</v>
      </c>
    </row>
    <row r="275" spans="1:1">
      <c r="A275" s="7">
        <v>43739</v>
      </c>
    </row>
    <row r="276" spans="1:1">
      <c r="A276" s="7">
        <v>43740</v>
      </c>
    </row>
    <row r="277" spans="1:1">
      <c r="A277" s="7">
        <v>43741</v>
      </c>
    </row>
    <row r="278" spans="1:1">
      <c r="A278" s="7">
        <v>43742</v>
      </c>
    </row>
    <row r="279" spans="1:1">
      <c r="A279" s="7">
        <v>43743</v>
      </c>
    </row>
    <row r="280" spans="1:1">
      <c r="A280" s="7">
        <v>43744</v>
      </c>
    </row>
    <row r="281" spans="1:1">
      <c r="A281" s="7">
        <v>43745</v>
      </c>
    </row>
    <row r="282" spans="1:1">
      <c r="A282" s="7">
        <v>43746</v>
      </c>
    </row>
    <row r="283" spans="1:1">
      <c r="A283" s="7">
        <v>43747</v>
      </c>
    </row>
    <row r="284" spans="1:1">
      <c r="A284" s="7">
        <v>43748</v>
      </c>
    </row>
    <row r="285" spans="1:1">
      <c r="A285" s="7">
        <v>43749</v>
      </c>
    </row>
    <row r="286" spans="1:1">
      <c r="A286" s="7">
        <v>43750</v>
      </c>
    </row>
    <row r="287" spans="1:1">
      <c r="A287" s="7">
        <v>43751</v>
      </c>
    </row>
    <row r="288" spans="1:1">
      <c r="A288" s="7">
        <v>43752</v>
      </c>
    </row>
    <row r="289" spans="1:1">
      <c r="A289" s="7">
        <v>43753</v>
      </c>
    </row>
    <row r="290" spans="1:1">
      <c r="A290" s="7">
        <v>43754</v>
      </c>
    </row>
    <row r="291" spans="1:1">
      <c r="A291" s="7">
        <v>43755</v>
      </c>
    </row>
    <row r="292" spans="1:1">
      <c r="A292" s="7">
        <v>43756</v>
      </c>
    </row>
    <row r="293" spans="1:1">
      <c r="A293" s="7">
        <v>43757</v>
      </c>
    </row>
    <row r="294" spans="1:1">
      <c r="A294" s="7">
        <v>43758</v>
      </c>
    </row>
    <row r="295" spans="1:1">
      <c r="A295" s="7">
        <v>43759</v>
      </c>
    </row>
    <row r="296" spans="1:1">
      <c r="A296" s="7">
        <v>43760</v>
      </c>
    </row>
    <row r="297" spans="1:1">
      <c r="A297" s="7">
        <v>43761</v>
      </c>
    </row>
    <row r="298" spans="1:1">
      <c r="A298" s="7">
        <v>43762</v>
      </c>
    </row>
    <row r="299" spans="1:1">
      <c r="A299" s="7">
        <v>43763</v>
      </c>
    </row>
    <row r="300" spans="1:1">
      <c r="A300" s="7">
        <v>43764</v>
      </c>
    </row>
    <row r="301" spans="1:1">
      <c r="A301" s="7">
        <v>43765</v>
      </c>
    </row>
    <row r="302" spans="1:1">
      <c r="A302" s="7">
        <v>43766</v>
      </c>
    </row>
    <row r="303" spans="1:1">
      <c r="A303" s="7">
        <v>43767</v>
      </c>
    </row>
    <row r="304" spans="1:1">
      <c r="A304" s="7">
        <v>43768</v>
      </c>
    </row>
    <row r="305" spans="1:1">
      <c r="A305" s="7">
        <v>43769</v>
      </c>
    </row>
    <row r="306" spans="1:1">
      <c r="A306" s="7">
        <v>43770</v>
      </c>
    </row>
    <row r="307" spans="1:1">
      <c r="A307" s="7">
        <v>43771</v>
      </c>
    </row>
    <row r="308" spans="1:1">
      <c r="A308" s="7">
        <v>43772</v>
      </c>
    </row>
    <row r="309" spans="1:1">
      <c r="A309" s="7">
        <v>43773</v>
      </c>
    </row>
    <row r="310" spans="1:1">
      <c r="A310" s="7">
        <v>43774</v>
      </c>
    </row>
    <row r="311" spans="1:1">
      <c r="A311" s="7">
        <v>43775</v>
      </c>
    </row>
    <row r="312" spans="1:1">
      <c r="A312" s="7">
        <v>43776</v>
      </c>
    </row>
    <row r="313" spans="1:1">
      <c r="A313" s="7">
        <v>43777</v>
      </c>
    </row>
    <row r="314" spans="1:1">
      <c r="A314" s="7">
        <v>43778</v>
      </c>
    </row>
    <row r="315" spans="1:1">
      <c r="A315" s="7">
        <v>43779</v>
      </c>
    </row>
    <row r="316" spans="1:1">
      <c r="A316" s="7">
        <v>43780</v>
      </c>
    </row>
    <row r="317" spans="1:1">
      <c r="A317" s="7">
        <v>43781</v>
      </c>
    </row>
    <row r="318" spans="1:1">
      <c r="A318" s="7">
        <v>43782</v>
      </c>
    </row>
    <row r="319" spans="1:1">
      <c r="A319" s="7">
        <v>43783</v>
      </c>
    </row>
    <row r="320" spans="1:1">
      <c r="A320" s="7">
        <v>43784</v>
      </c>
    </row>
    <row r="321" spans="1:1">
      <c r="A321" s="7">
        <v>43785</v>
      </c>
    </row>
    <row r="322" spans="1:1">
      <c r="A322" s="7">
        <v>43786</v>
      </c>
    </row>
    <row r="323" spans="1:1">
      <c r="A323" s="7">
        <v>43787</v>
      </c>
    </row>
    <row r="324" spans="1:1">
      <c r="A324" s="7">
        <v>43788</v>
      </c>
    </row>
    <row r="325" spans="1:1">
      <c r="A325" s="7">
        <v>43789</v>
      </c>
    </row>
    <row r="326" spans="1:1">
      <c r="A326" s="7">
        <v>43790</v>
      </c>
    </row>
    <row r="327" spans="1:1">
      <c r="A327" s="7">
        <v>43791</v>
      </c>
    </row>
    <row r="328" spans="1:1">
      <c r="A328" s="7">
        <v>43792</v>
      </c>
    </row>
    <row r="329" spans="1:1">
      <c r="A329" s="7">
        <v>43793</v>
      </c>
    </row>
    <row r="330" spans="1:1">
      <c r="A330" s="7">
        <v>43794</v>
      </c>
    </row>
    <row r="331" spans="1:1">
      <c r="A331" s="7">
        <v>43795</v>
      </c>
    </row>
    <row r="332" spans="1:1">
      <c r="A332" s="7">
        <v>43796</v>
      </c>
    </row>
    <row r="333" spans="1:1">
      <c r="A333" s="7">
        <v>43797</v>
      </c>
    </row>
    <row r="334" spans="1:1">
      <c r="A334" s="7">
        <v>43798</v>
      </c>
    </row>
    <row r="335" spans="1:1">
      <c r="A335" s="7">
        <v>43799</v>
      </c>
    </row>
    <row r="336" spans="1:1">
      <c r="A336" s="7">
        <v>43800</v>
      </c>
    </row>
    <row r="337" spans="1:1">
      <c r="A337" s="7">
        <v>43801</v>
      </c>
    </row>
    <row r="338" spans="1:1">
      <c r="A338" s="7">
        <v>43802</v>
      </c>
    </row>
    <row r="339" spans="1:1">
      <c r="A339" s="7">
        <v>43803</v>
      </c>
    </row>
    <row r="340" spans="1:1">
      <c r="A340" s="7">
        <v>43804</v>
      </c>
    </row>
    <row r="341" spans="1:1">
      <c r="A341" s="7">
        <v>43805</v>
      </c>
    </row>
    <row r="342" spans="1:1">
      <c r="A342" s="7">
        <v>43806</v>
      </c>
    </row>
    <row r="343" spans="1:1">
      <c r="A343" s="7">
        <v>43807</v>
      </c>
    </row>
    <row r="344" spans="1:1">
      <c r="A344" s="7">
        <v>43808</v>
      </c>
    </row>
    <row r="345" spans="1:1">
      <c r="A345" s="7">
        <v>43809</v>
      </c>
    </row>
    <row r="346" spans="1:1">
      <c r="A346" s="7">
        <v>43810</v>
      </c>
    </row>
    <row r="347" spans="1:1">
      <c r="A347" s="7">
        <v>43811</v>
      </c>
    </row>
    <row r="348" spans="1:1">
      <c r="A348" s="7">
        <v>43812</v>
      </c>
    </row>
    <row r="349" spans="1:1">
      <c r="A349" s="7">
        <v>43813</v>
      </c>
    </row>
    <row r="350" spans="1:1">
      <c r="A350" s="7">
        <v>43814</v>
      </c>
    </row>
    <row r="351" spans="1:1">
      <c r="A351" s="7">
        <v>43815</v>
      </c>
    </row>
    <row r="352" spans="1:1">
      <c r="A352" s="7">
        <v>43816</v>
      </c>
    </row>
    <row r="353" spans="1:1">
      <c r="A353" s="7">
        <v>43817</v>
      </c>
    </row>
    <row r="354" spans="1:1">
      <c r="A354" s="7">
        <v>43818</v>
      </c>
    </row>
    <row r="355" spans="1:1">
      <c r="A355" s="7">
        <v>43819</v>
      </c>
    </row>
    <row r="356" spans="1:1">
      <c r="A356" s="7">
        <v>43820</v>
      </c>
    </row>
    <row r="357" spans="1:1">
      <c r="A357" s="7">
        <v>43821</v>
      </c>
    </row>
    <row r="358" spans="1:1">
      <c r="A358" s="7">
        <v>43822</v>
      </c>
    </row>
    <row r="359" spans="1:1">
      <c r="A359" s="7">
        <v>43823</v>
      </c>
    </row>
    <row r="360" spans="1:1">
      <c r="A360" s="7">
        <v>43824</v>
      </c>
    </row>
    <row r="361" spans="1:1">
      <c r="A361" s="7">
        <v>43825</v>
      </c>
    </row>
    <row r="362" spans="1:1">
      <c r="A362" s="7">
        <v>43826</v>
      </c>
    </row>
    <row r="363" spans="1:1">
      <c r="A363" s="7">
        <v>43827</v>
      </c>
    </row>
    <row r="364" spans="1:1">
      <c r="A364" s="7">
        <v>43828</v>
      </c>
    </row>
    <row r="365" spans="1:1">
      <c r="A365" s="7">
        <v>43829</v>
      </c>
    </row>
    <row r="366" spans="1:1">
      <c r="A366" s="7">
        <v>43830</v>
      </c>
    </row>
    <row r="367" spans="1:1">
      <c r="A367" s="7">
        <v>43831</v>
      </c>
    </row>
    <row r="368" spans="1:1">
      <c r="A368" s="7">
        <v>43832</v>
      </c>
    </row>
    <row r="369" spans="1:1">
      <c r="A369" s="7">
        <v>43833</v>
      </c>
    </row>
    <row r="370" spans="1:1">
      <c r="A370" s="7">
        <v>43834</v>
      </c>
    </row>
    <row r="371" spans="1:1">
      <c r="A371" s="7">
        <v>43835</v>
      </c>
    </row>
    <row r="372" spans="1:1">
      <c r="A372" s="7">
        <v>43836</v>
      </c>
    </row>
    <row r="373" spans="1:1">
      <c r="A373" s="7">
        <v>43837</v>
      </c>
    </row>
    <row r="374" spans="1:1">
      <c r="A374" s="7">
        <v>43838</v>
      </c>
    </row>
    <row r="375" spans="1:1">
      <c r="A375" s="7">
        <v>43839</v>
      </c>
    </row>
    <row r="376" spans="1:1">
      <c r="A376" s="7">
        <v>43840</v>
      </c>
    </row>
    <row r="377" spans="1:1">
      <c r="A377" s="7">
        <v>43841</v>
      </c>
    </row>
    <row r="378" spans="1:1">
      <c r="A378" s="7">
        <v>43842</v>
      </c>
    </row>
    <row r="379" spans="1:1">
      <c r="A379" s="7">
        <v>43843</v>
      </c>
    </row>
    <row r="380" spans="1:1">
      <c r="A380" s="7">
        <v>43844</v>
      </c>
    </row>
    <row r="381" spans="1:1">
      <c r="A381" s="7">
        <v>43845</v>
      </c>
    </row>
    <row r="382" spans="1:1">
      <c r="A382" s="7">
        <v>43846</v>
      </c>
    </row>
    <row r="383" spans="1:1">
      <c r="A383" s="7">
        <v>43847</v>
      </c>
    </row>
    <row r="384" spans="1:1">
      <c r="A384" s="7">
        <v>43848</v>
      </c>
    </row>
    <row r="385" spans="1:1">
      <c r="A385" s="7">
        <v>43849</v>
      </c>
    </row>
    <row r="386" spans="1:1">
      <c r="A386" s="7">
        <v>43850</v>
      </c>
    </row>
    <row r="387" spans="1:1">
      <c r="A387" s="7">
        <v>43851</v>
      </c>
    </row>
    <row r="388" spans="1:1">
      <c r="A388" s="7">
        <v>43852</v>
      </c>
    </row>
    <row r="389" spans="1:1">
      <c r="A389" s="7">
        <v>43853</v>
      </c>
    </row>
    <row r="390" spans="1:1">
      <c r="A390" s="7">
        <v>43854</v>
      </c>
    </row>
    <row r="391" spans="1:1">
      <c r="A391" s="7">
        <v>43855</v>
      </c>
    </row>
    <row r="392" spans="1:1">
      <c r="A392" s="7">
        <v>43856</v>
      </c>
    </row>
    <row r="393" spans="1:1">
      <c r="A393" s="7">
        <v>43857</v>
      </c>
    </row>
    <row r="394" spans="1:1">
      <c r="A394" s="7">
        <v>43858</v>
      </c>
    </row>
    <row r="395" spans="1:1">
      <c r="A395" s="7">
        <v>43859</v>
      </c>
    </row>
    <row r="396" spans="1:1">
      <c r="A396" s="7">
        <v>43860</v>
      </c>
    </row>
    <row r="397" spans="1:1">
      <c r="A397" s="7">
        <v>43861</v>
      </c>
    </row>
    <row r="398" spans="1:1">
      <c r="A398" s="7">
        <v>43862</v>
      </c>
    </row>
    <row r="399" spans="1:1">
      <c r="A399" s="7">
        <v>43863</v>
      </c>
    </row>
    <row r="400" spans="1:1">
      <c r="A400" s="7">
        <v>43864</v>
      </c>
    </row>
    <row r="401" spans="1:1">
      <c r="A401" s="7">
        <v>43865</v>
      </c>
    </row>
    <row r="402" spans="1:1">
      <c r="A402" s="7">
        <v>43866</v>
      </c>
    </row>
    <row r="403" spans="1:1">
      <c r="A403" s="7">
        <v>43867</v>
      </c>
    </row>
    <row r="404" spans="1:1">
      <c r="A404" s="7">
        <v>43868</v>
      </c>
    </row>
    <row r="405" spans="1:1">
      <c r="A405" s="7">
        <v>43869</v>
      </c>
    </row>
    <row r="406" spans="1:1">
      <c r="A406" s="7">
        <v>43870</v>
      </c>
    </row>
    <row r="407" spans="1:1">
      <c r="A407" s="7">
        <v>43871</v>
      </c>
    </row>
    <row r="408" spans="1:1">
      <c r="A408" s="7">
        <v>43872</v>
      </c>
    </row>
    <row r="409" spans="1:1">
      <c r="A409" s="7">
        <v>43873</v>
      </c>
    </row>
    <row r="410" spans="1:1">
      <c r="A410" s="7">
        <v>43874</v>
      </c>
    </row>
    <row r="411" spans="1:1">
      <c r="A411" s="7">
        <v>43875</v>
      </c>
    </row>
    <row r="412" spans="1:1">
      <c r="A412" s="7">
        <v>43876</v>
      </c>
    </row>
    <row r="413" spans="1:1">
      <c r="A413" s="7">
        <v>43877</v>
      </c>
    </row>
    <row r="414" spans="1:1">
      <c r="A414" s="7">
        <v>43878</v>
      </c>
    </row>
    <row r="415" spans="1:1">
      <c r="A415" s="7">
        <v>43879</v>
      </c>
    </row>
    <row r="416" spans="1:1">
      <c r="A416" s="7">
        <v>43880</v>
      </c>
    </row>
    <row r="417" spans="1:1">
      <c r="A417" s="7">
        <v>43881</v>
      </c>
    </row>
    <row r="418" spans="1:1">
      <c r="A418" s="7">
        <v>43882</v>
      </c>
    </row>
    <row r="419" spans="1:1">
      <c r="A419" s="7">
        <v>43883</v>
      </c>
    </row>
    <row r="420" spans="1:1">
      <c r="A420" s="7">
        <v>43884</v>
      </c>
    </row>
    <row r="421" spans="1:1">
      <c r="A421" s="7">
        <v>43885</v>
      </c>
    </row>
    <row r="422" spans="1:1">
      <c r="A422" s="7">
        <v>43886</v>
      </c>
    </row>
    <row r="423" spans="1:1">
      <c r="A423" s="7">
        <v>43887</v>
      </c>
    </row>
    <row r="424" spans="1:1">
      <c r="A424" s="7">
        <v>43888</v>
      </c>
    </row>
    <row r="425" spans="1:1">
      <c r="A425" s="7">
        <v>43889</v>
      </c>
    </row>
    <row r="426" spans="1:1">
      <c r="A426" s="7">
        <v>43890</v>
      </c>
    </row>
    <row r="427" spans="1:1">
      <c r="A427" s="7">
        <v>43891</v>
      </c>
    </row>
    <row r="428" spans="1:1">
      <c r="A428" s="7">
        <v>43892</v>
      </c>
    </row>
    <row r="429" spans="1:1">
      <c r="A429" s="7">
        <v>43893</v>
      </c>
    </row>
    <row r="430" spans="1:1">
      <c r="A430" s="7">
        <v>43894</v>
      </c>
    </row>
    <row r="431" spans="1:1">
      <c r="A431" s="7">
        <v>43895</v>
      </c>
    </row>
    <row r="432" spans="1:1">
      <c r="A432" s="7">
        <v>43896</v>
      </c>
    </row>
    <row r="433" spans="1:1">
      <c r="A433" s="7">
        <v>43897</v>
      </c>
    </row>
    <row r="434" spans="1:1">
      <c r="A434" s="7">
        <v>43898</v>
      </c>
    </row>
    <row r="435" spans="1:1">
      <c r="A435" s="7">
        <v>43899</v>
      </c>
    </row>
    <row r="436" spans="1:1">
      <c r="A436" s="7">
        <v>43900</v>
      </c>
    </row>
    <row r="437" spans="1:1">
      <c r="A437" s="7">
        <v>43901</v>
      </c>
    </row>
    <row r="438" spans="1:1">
      <c r="A438" s="7">
        <v>43902</v>
      </c>
    </row>
    <row r="439" spans="1:1">
      <c r="A439" s="7">
        <v>43903</v>
      </c>
    </row>
    <row r="440" spans="1:1">
      <c r="A440" s="7">
        <v>43904</v>
      </c>
    </row>
    <row r="441" spans="1:1">
      <c r="A441" s="7">
        <v>43905</v>
      </c>
    </row>
    <row r="442" spans="1:1">
      <c r="A442" s="7">
        <v>43906</v>
      </c>
    </row>
    <row r="443" spans="1:1">
      <c r="A443" s="7">
        <v>43907</v>
      </c>
    </row>
    <row r="444" spans="1:1">
      <c r="A444" s="7">
        <v>43908</v>
      </c>
    </row>
    <row r="445" spans="1:1">
      <c r="A445" s="7">
        <v>43909</v>
      </c>
    </row>
    <row r="446" spans="1:1">
      <c r="A446" s="7">
        <v>43910</v>
      </c>
    </row>
    <row r="447" spans="1:1">
      <c r="A447" s="7">
        <v>43911</v>
      </c>
    </row>
    <row r="448" spans="1:1">
      <c r="A448" s="7">
        <v>43912</v>
      </c>
    </row>
    <row r="449" spans="1:1">
      <c r="A449" s="7">
        <v>43913</v>
      </c>
    </row>
    <row r="450" spans="1:1">
      <c r="A450" s="7">
        <v>43914</v>
      </c>
    </row>
    <row r="451" spans="1:1">
      <c r="A451" s="7">
        <v>43915</v>
      </c>
    </row>
    <row r="452" spans="1:1">
      <c r="A452" s="7">
        <v>43916</v>
      </c>
    </row>
    <row r="453" spans="1:1">
      <c r="A453" s="7">
        <v>43917</v>
      </c>
    </row>
    <row r="454" spans="1:1">
      <c r="A454" s="7">
        <v>43918</v>
      </c>
    </row>
    <row r="455" spans="1:1">
      <c r="A455" s="7">
        <v>43919</v>
      </c>
    </row>
    <row r="456" spans="1:1">
      <c r="A456" s="7">
        <v>43920</v>
      </c>
    </row>
    <row r="457" spans="1:1">
      <c r="A457" s="7">
        <v>43921</v>
      </c>
    </row>
    <row r="458" spans="1:1">
      <c r="A458" s="7">
        <v>43922</v>
      </c>
    </row>
    <row r="459" spans="1:1">
      <c r="A459" s="7">
        <v>43923</v>
      </c>
    </row>
    <row r="460" spans="1:1">
      <c r="A460" s="7">
        <v>43924</v>
      </c>
    </row>
    <row r="461" spans="1:1">
      <c r="A461" s="7">
        <v>43925</v>
      </c>
    </row>
    <row r="462" spans="1:1">
      <c r="A462" s="7">
        <v>43926</v>
      </c>
    </row>
    <row r="463" spans="1:1">
      <c r="A463" s="7">
        <v>43927</v>
      </c>
    </row>
    <row r="464" spans="1:1">
      <c r="A464" s="7">
        <v>43928</v>
      </c>
    </row>
    <row r="465" spans="1:1">
      <c r="A465" s="7">
        <v>43929</v>
      </c>
    </row>
    <row r="466" spans="1:1">
      <c r="A466" s="7">
        <v>43930</v>
      </c>
    </row>
    <row r="467" spans="1:1">
      <c r="A467" s="7">
        <v>43931</v>
      </c>
    </row>
    <row r="468" spans="1:1">
      <c r="A468" s="7">
        <v>43932</v>
      </c>
    </row>
    <row r="469" spans="1:1">
      <c r="A469" s="7">
        <v>43933</v>
      </c>
    </row>
    <row r="470" spans="1:1">
      <c r="A470" s="7">
        <v>43934</v>
      </c>
    </row>
    <row r="471" spans="1:1">
      <c r="A471" s="7">
        <v>43935</v>
      </c>
    </row>
    <row r="472" spans="1:1">
      <c r="A472" s="7">
        <v>43936</v>
      </c>
    </row>
    <row r="473" spans="1:1">
      <c r="A473" s="7">
        <v>43937</v>
      </c>
    </row>
    <row r="474" spans="1:1">
      <c r="A474" s="7">
        <v>43938</v>
      </c>
    </row>
    <row r="475" spans="1:1">
      <c r="A475" s="7">
        <v>43939</v>
      </c>
    </row>
    <row r="476" spans="1:1">
      <c r="A476" s="7">
        <v>43940</v>
      </c>
    </row>
    <row r="477" spans="1:1">
      <c r="A477" s="7">
        <v>43941</v>
      </c>
    </row>
    <row r="478" spans="1:1">
      <c r="A478" s="7">
        <v>43942</v>
      </c>
    </row>
    <row r="479" spans="1:1">
      <c r="A479" s="7">
        <v>43943</v>
      </c>
    </row>
    <row r="480" spans="1:1">
      <c r="A480" s="7">
        <v>43944</v>
      </c>
    </row>
    <row r="481" spans="1:1">
      <c r="A481" s="7">
        <v>43945</v>
      </c>
    </row>
    <row r="482" spans="1:1">
      <c r="A482" s="7">
        <v>43946</v>
      </c>
    </row>
    <row r="483" spans="1:1">
      <c r="A483" s="7">
        <v>43947</v>
      </c>
    </row>
    <row r="484" spans="1:1">
      <c r="A484" s="7">
        <v>43948</v>
      </c>
    </row>
    <row r="485" spans="1:1">
      <c r="A485" s="7">
        <v>43949</v>
      </c>
    </row>
    <row r="486" spans="1:1">
      <c r="A486" s="7">
        <v>43950</v>
      </c>
    </row>
    <row r="487" spans="1:1">
      <c r="A487" s="7">
        <v>43951</v>
      </c>
    </row>
    <row r="488" spans="1:1">
      <c r="A488" s="7">
        <v>43952</v>
      </c>
    </row>
    <row r="489" spans="1:1">
      <c r="A489" s="7">
        <v>43953</v>
      </c>
    </row>
    <row r="490" spans="1:1">
      <c r="A490" s="7">
        <v>43954</v>
      </c>
    </row>
    <row r="491" spans="1:1">
      <c r="A491" s="7">
        <v>43955</v>
      </c>
    </row>
    <row r="492" spans="1:1">
      <c r="A492" s="7">
        <v>43956</v>
      </c>
    </row>
    <row r="493" spans="1:1">
      <c r="A493" s="7">
        <v>43957</v>
      </c>
    </row>
    <row r="494" spans="1:1">
      <c r="A494" s="7">
        <v>43958</v>
      </c>
    </row>
    <row r="495" spans="1:1">
      <c r="A495" s="7">
        <v>43959</v>
      </c>
    </row>
    <row r="496" spans="1:1">
      <c r="A496" s="7">
        <v>43960</v>
      </c>
    </row>
    <row r="497" spans="1:1">
      <c r="A497" s="7">
        <v>43961</v>
      </c>
    </row>
    <row r="498" spans="1:1">
      <c r="A498" s="7">
        <v>43962</v>
      </c>
    </row>
    <row r="499" spans="1:1">
      <c r="A499" s="7">
        <v>43963</v>
      </c>
    </row>
    <row r="500" spans="1:1">
      <c r="A500" s="7">
        <v>43964</v>
      </c>
    </row>
    <row r="501" spans="1:1">
      <c r="A501" s="7">
        <v>43965</v>
      </c>
    </row>
    <row r="502" spans="1:1">
      <c r="A502" s="7">
        <v>43966</v>
      </c>
    </row>
    <row r="503" spans="1:1">
      <c r="A503" s="7">
        <v>43967</v>
      </c>
    </row>
    <row r="504" spans="1:1">
      <c r="A504" s="7">
        <v>43968</v>
      </c>
    </row>
    <row r="505" spans="1:1">
      <c r="A505" s="7">
        <v>43969</v>
      </c>
    </row>
    <row r="506" spans="1:1">
      <c r="A506" s="7">
        <v>43970</v>
      </c>
    </row>
    <row r="507" spans="1:1">
      <c r="A507" s="7">
        <v>43971</v>
      </c>
    </row>
    <row r="508" spans="1:1">
      <c r="A508" s="7">
        <v>43972</v>
      </c>
    </row>
    <row r="509" spans="1:1">
      <c r="A509" s="7">
        <v>43973</v>
      </c>
    </row>
    <row r="510" spans="1:1">
      <c r="A510" s="7">
        <v>43974</v>
      </c>
    </row>
    <row r="511" spans="1:1">
      <c r="A511" s="7">
        <v>43975</v>
      </c>
    </row>
    <row r="512" spans="1:1">
      <c r="A512" s="7">
        <v>43976</v>
      </c>
    </row>
    <row r="513" spans="1:1">
      <c r="A513" s="7">
        <v>43977</v>
      </c>
    </row>
    <row r="514" spans="1:1">
      <c r="A514" s="7">
        <v>43978</v>
      </c>
    </row>
    <row r="515" spans="1:1">
      <c r="A515" s="7">
        <v>43979</v>
      </c>
    </row>
    <row r="516" spans="1:1">
      <c r="A516" s="7">
        <v>43980</v>
      </c>
    </row>
    <row r="517" spans="1:1">
      <c r="A517" s="7">
        <v>43981</v>
      </c>
    </row>
    <row r="518" spans="1:1">
      <c r="A518" s="7">
        <v>43982</v>
      </c>
    </row>
    <row r="519" spans="1:1">
      <c r="A519" s="7">
        <v>43983</v>
      </c>
    </row>
    <row r="520" spans="1:1">
      <c r="A520" s="7">
        <v>43984</v>
      </c>
    </row>
    <row r="521" spans="1:1">
      <c r="A521" s="7">
        <v>43985</v>
      </c>
    </row>
    <row r="522" spans="1:1">
      <c r="A522" s="7">
        <v>43986</v>
      </c>
    </row>
    <row r="523" spans="1:1">
      <c r="A523" s="7">
        <v>43987</v>
      </c>
    </row>
    <row r="524" spans="1:1">
      <c r="A524" s="7">
        <v>43988</v>
      </c>
    </row>
    <row r="525" spans="1:1">
      <c r="A525" s="7">
        <v>43989</v>
      </c>
    </row>
    <row r="526" spans="1:1">
      <c r="A526" s="7">
        <v>43990</v>
      </c>
    </row>
    <row r="527" spans="1:1">
      <c r="A527" s="7">
        <v>43991</v>
      </c>
    </row>
    <row r="528" spans="1:1">
      <c r="A528" s="7">
        <v>43992</v>
      </c>
    </row>
    <row r="529" spans="1:1">
      <c r="A529" s="7">
        <v>43993</v>
      </c>
    </row>
    <row r="530" spans="1:1">
      <c r="A530" s="7">
        <v>43994</v>
      </c>
    </row>
    <row r="531" spans="1:1">
      <c r="A531" s="7">
        <v>43995</v>
      </c>
    </row>
    <row r="532" spans="1:1">
      <c r="A532" s="7">
        <v>43996</v>
      </c>
    </row>
    <row r="533" spans="1:1">
      <c r="A533" s="7">
        <v>43997</v>
      </c>
    </row>
    <row r="534" spans="1:1">
      <c r="A534" s="7">
        <v>43998</v>
      </c>
    </row>
    <row r="535" spans="1:1">
      <c r="A535" s="7">
        <v>43999</v>
      </c>
    </row>
    <row r="536" spans="1:1">
      <c r="A536" s="7">
        <v>44000</v>
      </c>
    </row>
    <row r="537" spans="1:1">
      <c r="A537" s="7">
        <v>44001</v>
      </c>
    </row>
    <row r="538" spans="1:1">
      <c r="A538" s="7">
        <v>44002</v>
      </c>
    </row>
    <row r="539" spans="1:1">
      <c r="A539" s="7">
        <v>44003</v>
      </c>
    </row>
    <row r="540" spans="1:1">
      <c r="A540" s="7">
        <v>44004</v>
      </c>
    </row>
    <row r="541" spans="1:1">
      <c r="A541" s="7">
        <v>44005</v>
      </c>
    </row>
    <row r="542" spans="1:1">
      <c r="A542" s="7">
        <v>44006</v>
      </c>
    </row>
    <row r="543" spans="1:1">
      <c r="A543" s="7">
        <v>44007</v>
      </c>
    </row>
    <row r="544" spans="1:1">
      <c r="A544" s="7">
        <v>44008</v>
      </c>
    </row>
    <row r="545" spans="1:1">
      <c r="A545" s="7">
        <v>44009</v>
      </c>
    </row>
    <row r="546" spans="1:1">
      <c r="A546" s="7">
        <v>44010</v>
      </c>
    </row>
    <row r="547" spans="1:1">
      <c r="A547" s="7">
        <v>44011</v>
      </c>
    </row>
    <row r="548" spans="1:1">
      <c r="A548" s="7">
        <v>44012</v>
      </c>
    </row>
    <row r="549" spans="1:1">
      <c r="A549" s="7">
        <v>44013</v>
      </c>
    </row>
    <row r="550" spans="1:1">
      <c r="A550" s="7">
        <v>44014</v>
      </c>
    </row>
    <row r="551" spans="1:1">
      <c r="A551" s="7">
        <v>44015</v>
      </c>
    </row>
    <row r="552" spans="1:1">
      <c r="A552" s="7">
        <v>44016</v>
      </c>
    </row>
    <row r="553" spans="1:1">
      <c r="A553" s="7">
        <v>44017</v>
      </c>
    </row>
    <row r="554" spans="1:1">
      <c r="A554" s="7">
        <v>44018</v>
      </c>
    </row>
    <row r="555" spans="1:1">
      <c r="A555" s="7">
        <v>44019</v>
      </c>
    </row>
    <row r="556" spans="1:1">
      <c r="A556" s="7">
        <v>44020</v>
      </c>
    </row>
    <row r="557" spans="1:1">
      <c r="A557" s="7">
        <v>44021</v>
      </c>
    </row>
    <row r="558" spans="1:1">
      <c r="A558" s="7">
        <v>44022</v>
      </c>
    </row>
    <row r="559" spans="1:1">
      <c r="A559" s="7">
        <v>44023</v>
      </c>
    </row>
    <row r="560" spans="1:1">
      <c r="A560" s="7">
        <v>44024</v>
      </c>
    </row>
    <row r="561" spans="1:1">
      <c r="A561" s="7">
        <v>44025</v>
      </c>
    </row>
    <row r="562" spans="1:1">
      <c r="A562" s="7">
        <v>44026</v>
      </c>
    </row>
    <row r="563" spans="1:1">
      <c r="A563" s="7">
        <v>44027</v>
      </c>
    </row>
    <row r="564" spans="1:1">
      <c r="A564" s="7">
        <v>44028</v>
      </c>
    </row>
    <row r="565" spans="1:1">
      <c r="A565" s="7">
        <v>44029</v>
      </c>
    </row>
    <row r="566" spans="1:1">
      <c r="A566" s="7">
        <v>44030</v>
      </c>
    </row>
    <row r="567" spans="1:1">
      <c r="A567" s="7">
        <v>44031</v>
      </c>
    </row>
    <row r="568" spans="1:1">
      <c r="A568" s="7">
        <v>44032</v>
      </c>
    </row>
    <row r="569" spans="1:1">
      <c r="A569" s="7">
        <v>44033</v>
      </c>
    </row>
    <row r="570" spans="1:1">
      <c r="A570" s="7">
        <v>44034</v>
      </c>
    </row>
    <row r="571" spans="1:1">
      <c r="A571" s="7">
        <v>44035</v>
      </c>
    </row>
    <row r="572" spans="1:1">
      <c r="A572" s="7">
        <v>44036</v>
      </c>
    </row>
    <row r="573" spans="1:1">
      <c r="A573" s="7">
        <v>44037</v>
      </c>
    </row>
    <row r="574" spans="1:1">
      <c r="A574" s="7">
        <v>44038</v>
      </c>
    </row>
    <row r="575" spans="1:1">
      <c r="A575" s="7">
        <v>44039</v>
      </c>
    </row>
    <row r="576" spans="1:1">
      <c r="A576" s="7">
        <v>44040</v>
      </c>
    </row>
    <row r="577" spans="1:1">
      <c r="A577" s="7">
        <v>44041</v>
      </c>
    </row>
    <row r="578" spans="1:1">
      <c r="A578" s="7">
        <v>44042</v>
      </c>
    </row>
    <row r="579" spans="1:1">
      <c r="A579" s="7">
        <v>44043</v>
      </c>
    </row>
    <row r="580" spans="1:1">
      <c r="A580" s="7">
        <v>44044</v>
      </c>
    </row>
    <row r="581" spans="1:1">
      <c r="A581" s="7">
        <v>44045</v>
      </c>
    </row>
    <row r="582" spans="1:1">
      <c r="A582" s="7">
        <v>44046</v>
      </c>
    </row>
    <row r="583" spans="1:1">
      <c r="A583" s="7">
        <v>44047</v>
      </c>
    </row>
    <row r="584" spans="1:1">
      <c r="A584" s="7">
        <v>44048</v>
      </c>
    </row>
    <row r="585" spans="1:1">
      <c r="A585" s="7">
        <v>44049</v>
      </c>
    </row>
    <row r="586" spans="1:1">
      <c r="A586" s="7">
        <v>44050</v>
      </c>
    </row>
    <row r="587" spans="1:1">
      <c r="A587" s="7">
        <v>44051</v>
      </c>
    </row>
    <row r="588" spans="1:1">
      <c r="A588" s="7">
        <v>44052</v>
      </c>
    </row>
    <row r="589" spans="1:1">
      <c r="A589" s="7">
        <v>44053</v>
      </c>
    </row>
    <row r="590" spans="1:1">
      <c r="A590" s="7">
        <v>44054</v>
      </c>
    </row>
    <row r="591" spans="1:1">
      <c r="A591" s="7">
        <v>44055</v>
      </c>
    </row>
    <row r="592" spans="1:1">
      <c r="A592" s="7">
        <v>44056</v>
      </c>
    </row>
    <row r="593" spans="1:1">
      <c r="A593" s="7">
        <v>44057</v>
      </c>
    </row>
    <row r="594" spans="1:1">
      <c r="A594" s="7">
        <v>44058</v>
      </c>
    </row>
    <row r="595" spans="1:1">
      <c r="A595" s="7">
        <v>44059</v>
      </c>
    </row>
    <row r="596" spans="1:1">
      <c r="A596" s="7">
        <v>44060</v>
      </c>
    </row>
    <row r="597" spans="1:1">
      <c r="A597" s="7">
        <v>44061</v>
      </c>
    </row>
    <row r="598" spans="1:1">
      <c r="A598" s="7">
        <v>44062</v>
      </c>
    </row>
    <row r="599" spans="1:1">
      <c r="A599" s="7">
        <v>44063</v>
      </c>
    </row>
    <row r="600" spans="1:1">
      <c r="A600" s="7">
        <v>44064</v>
      </c>
    </row>
    <row r="601" spans="1:1">
      <c r="A601" s="7">
        <v>44065</v>
      </c>
    </row>
    <row r="602" spans="1:1">
      <c r="A602" s="7">
        <v>44066</v>
      </c>
    </row>
    <row r="603" spans="1:1">
      <c r="A603" s="7">
        <v>44067</v>
      </c>
    </row>
    <row r="604" spans="1:1">
      <c r="A604" s="7">
        <v>44068</v>
      </c>
    </row>
    <row r="605" spans="1:1">
      <c r="A605" s="7">
        <v>44069</v>
      </c>
    </row>
    <row r="606" spans="1:1">
      <c r="A606" s="7">
        <v>44070</v>
      </c>
    </row>
    <row r="607" spans="1:1">
      <c r="A607" s="7">
        <v>44071</v>
      </c>
    </row>
    <row r="608" spans="1:1">
      <c r="A608" s="7">
        <v>44072</v>
      </c>
    </row>
    <row r="609" spans="1:1">
      <c r="A609" s="7">
        <v>44073</v>
      </c>
    </row>
    <row r="610" spans="1:1">
      <c r="A610" s="7">
        <v>44074</v>
      </c>
    </row>
    <row r="611" spans="1:1">
      <c r="A611" s="7">
        <v>44075</v>
      </c>
    </row>
    <row r="612" spans="1:1">
      <c r="A612" s="7">
        <v>44076</v>
      </c>
    </row>
    <row r="613" spans="1:1">
      <c r="A613" s="7">
        <v>44077</v>
      </c>
    </row>
    <row r="614" spans="1:1">
      <c r="A614" s="7">
        <v>44078</v>
      </c>
    </row>
    <row r="615" spans="1:1">
      <c r="A615" s="7">
        <v>44079</v>
      </c>
    </row>
    <row r="616" spans="1:1">
      <c r="A616" s="7">
        <v>44080</v>
      </c>
    </row>
    <row r="617" spans="1:1">
      <c r="A617" s="7">
        <v>44081</v>
      </c>
    </row>
    <row r="618" spans="1:1">
      <c r="A618" s="7">
        <v>44082</v>
      </c>
    </row>
    <row r="619" spans="1:1">
      <c r="A619" s="7">
        <v>44083</v>
      </c>
    </row>
    <row r="620" spans="1:1">
      <c r="A620" s="7">
        <v>44084</v>
      </c>
    </row>
    <row r="621" spans="1:1">
      <c r="A621" s="7">
        <v>44085</v>
      </c>
    </row>
    <row r="622" spans="1:1">
      <c r="A622" s="7">
        <v>44086</v>
      </c>
    </row>
    <row r="623" spans="1:1">
      <c r="A623" s="7">
        <v>44087</v>
      </c>
    </row>
    <row r="624" spans="1:1">
      <c r="A624" s="7">
        <v>44088</v>
      </c>
    </row>
    <row r="625" spans="1:1">
      <c r="A625" s="7">
        <v>44089</v>
      </c>
    </row>
    <row r="626" spans="1:1">
      <c r="A626" s="7">
        <v>44090</v>
      </c>
    </row>
    <row r="627" spans="1:1">
      <c r="A627" s="7">
        <v>44091</v>
      </c>
    </row>
    <row r="628" spans="1:1">
      <c r="A628" s="7">
        <v>44092</v>
      </c>
    </row>
    <row r="629" spans="1:1">
      <c r="A629" s="7">
        <v>44093</v>
      </c>
    </row>
    <row r="630" spans="1:1">
      <c r="A630" s="7">
        <v>44094</v>
      </c>
    </row>
    <row r="631" spans="1:1">
      <c r="A631" s="7">
        <v>44095</v>
      </c>
    </row>
    <row r="632" spans="1:1">
      <c r="A632" s="7">
        <v>44096</v>
      </c>
    </row>
    <row r="633" spans="1:1">
      <c r="A633" s="7">
        <v>44097</v>
      </c>
    </row>
    <row r="634" spans="1:1">
      <c r="A634" s="7">
        <v>44098</v>
      </c>
    </row>
    <row r="635" spans="1:1">
      <c r="A635" s="7">
        <v>44099</v>
      </c>
    </row>
    <row r="636" spans="1:1">
      <c r="A636" s="7">
        <v>44100</v>
      </c>
    </row>
    <row r="637" spans="1:1">
      <c r="A637" s="7">
        <v>44101</v>
      </c>
    </row>
    <row r="638" spans="1:1">
      <c r="A638" s="7">
        <v>44102</v>
      </c>
    </row>
    <row r="639" spans="1:1">
      <c r="A639" s="7">
        <v>44103</v>
      </c>
    </row>
    <row r="640" spans="1:1">
      <c r="A640" s="7">
        <v>44104</v>
      </c>
    </row>
    <row r="641" spans="1:1">
      <c r="A641" s="7">
        <v>44105</v>
      </c>
    </row>
    <row r="642" spans="1:1">
      <c r="A642" s="7">
        <v>44106</v>
      </c>
    </row>
    <row r="643" spans="1:1">
      <c r="A643" s="7">
        <v>44107</v>
      </c>
    </row>
    <row r="644" spans="1:1">
      <c r="A644" s="7">
        <v>44108</v>
      </c>
    </row>
    <row r="645" spans="1:1">
      <c r="A645" s="7">
        <v>44109</v>
      </c>
    </row>
    <row r="646" spans="1:1">
      <c r="A646" s="7">
        <v>44110</v>
      </c>
    </row>
    <row r="647" spans="1:1">
      <c r="A647" s="7">
        <v>44111</v>
      </c>
    </row>
    <row r="648" spans="1:1">
      <c r="A648" s="7">
        <v>44112</v>
      </c>
    </row>
    <row r="649" spans="1:1">
      <c r="A649" s="7">
        <v>44113</v>
      </c>
    </row>
    <row r="650" spans="1:1">
      <c r="A650" s="7">
        <v>44114</v>
      </c>
    </row>
    <row r="651" spans="1:1">
      <c r="A651" s="7">
        <v>44115</v>
      </c>
    </row>
    <row r="652" spans="1:1">
      <c r="A652" s="7">
        <v>44116</v>
      </c>
    </row>
    <row r="653" spans="1:1">
      <c r="A653" s="7">
        <v>44117</v>
      </c>
    </row>
    <row r="654" spans="1:1">
      <c r="A654" s="7">
        <v>44118</v>
      </c>
    </row>
    <row r="655" spans="1:1">
      <c r="A655" s="7">
        <v>44119</v>
      </c>
    </row>
    <row r="656" spans="1:1">
      <c r="A656" s="7">
        <v>44120</v>
      </c>
    </row>
    <row r="657" spans="1:1">
      <c r="A657" s="7">
        <v>44121</v>
      </c>
    </row>
    <row r="658" spans="1:1">
      <c r="A658" s="7">
        <v>44122</v>
      </c>
    </row>
    <row r="659" spans="1:1">
      <c r="A659" s="7">
        <v>44123</v>
      </c>
    </row>
    <row r="660" spans="1:1">
      <c r="A660" s="7">
        <v>44124</v>
      </c>
    </row>
    <row r="661" spans="1:1">
      <c r="A661" s="7">
        <v>44125</v>
      </c>
    </row>
    <row r="662" spans="1:1">
      <c r="A662" s="7">
        <v>44126</v>
      </c>
    </row>
    <row r="663" spans="1:1">
      <c r="A663" s="7">
        <v>44127</v>
      </c>
    </row>
    <row r="664" spans="1:1">
      <c r="A664" s="7">
        <v>44128</v>
      </c>
    </row>
    <row r="665" spans="1:1">
      <c r="A665" s="7">
        <v>44129</v>
      </c>
    </row>
    <row r="666" spans="1:1">
      <c r="A666" s="7">
        <v>44130</v>
      </c>
    </row>
    <row r="667" spans="1:1">
      <c r="A667" s="7">
        <v>44131</v>
      </c>
    </row>
    <row r="668" spans="1:1">
      <c r="A668" s="7">
        <v>44132</v>
      </c>
    </row>
    <row r="669" spans="1:1">
      <c r="A669" s="7">
        <v>44133</v>
      </c>
    </row>
    <row r="670" spans="1:1">
      <c r="A670" s="7">
        <v>44134</v>
      </c>
    </row>
    <row r="671" spans="1:1">
      <c r="A671" s="7">
        <v>44135</v>
      </c>
    </row>
    <row r="672" spans="1:1">
      <c r="A672" s="7">
        <v>44136</v>
      </c>
    </row>
    <row r="673" spans="1:1">
      <c r="A673" s="7">
        <v>44137</v>
      </c>
    </row>
    <row r="674" spans="1:1">
      <c r="A674" s="7">
        <v>44138</v>
      </c>
    </row>
    <row r="675" spans="1:1">
      <c r="A675" s="7">
        <v>44139</v>
      </c>
    </row>
    <row r="676" spans="1:1">
      <c r="A676" s="7">
        <v>44140</v>
      </c>
    </row>
    <row r="677" spans="1:1">
      <c r="A677" s="7">
        <v>44141</v>
      </c>
    </row>
    <row r="678" spans="1:1">
      <c r="A678" s="7">
        <v>44142</v>
      </c>
    </row>
    <row r="679" spans="1:1">
      <c r="A679" s="7">
        <v>44143</v>
      </c>
    </row>
    <row r="680" spans="1:1">
      <c r="A680" s="7">
        <v>44144</v>
      </c>
    </row>
    <row r="681" spans="1:1">
      <c r="A681" s="7">
        <v>44145</v>
      </c>
    </row>
    <row r="682" spans="1:1">
      <c r="A682" s="7">
        <v>44146</v>
      </c>
    </row>
    <row r="683" spans="1:1">
      <c r="A683" s="7">
        <v>44147</v>
      </c>
    </row>
    <row r="684" spans="1:1">
      <c r="A684" s="7">
        <v>44148</v>
      </c>
    </row>
    <row r="685" spans="1:1">
      <c r="A685" s="7">
        <v>44149</v>
      </c>
    </row>
    <row r="686" spans="1:1">
      <c r="A686" s="7">
        <v>44150</v>
      </c>
    </row>
    <row r="687" spans="1:1">
      <c r="A687" s="7">
        <v>44151</v>
      </c>
    </row>
    <row r="688" spans="1:1">
      <c r="A688" s="7">
        <v>44152</v>
      </c>
    </row>
    <row r="689" spans="1:1">
      <c r="A689" s="7">
        <v>44153</v>
      </c>
    </row>
    <row r="690" spans="1:1">
      <c r="A690" s="7">
        <v>44154</v>
      </c>
    </row>
    <row r="691" spans="1:1">
      <c r="A691" s="7">
        <v>44155</v>
      </c>
    </row>
    <row r="692" spans="1:1">
      <c r="A692" s="7">
        <v>44156</v>
      </c>
    </row>
    <row r="693" spans="1:1">
      <c r="A693" s="7">
        <v>44157</v>
      </c>
    </row>
    <row r="694" spans="1:1">
      <c r="A694" s="7">
        <v>44158</v>
      </c>
    </row>
    <row r="695" spans="1:1">
      <c r="A695" s="7">
        <v>44159</v>
      </c>
    </row>
    <row r="696" spans="1:1">
      <c r="A696" s="7">
        <v>44160</v>
      </c>
    </row>
    <row r="697" spans="1:1">
      <c r="A697" s="7">
        <v>44161</v>
      </c>
    </row>
    <row r="698" spans="1:1">
      <c r="A698" s="7">
        <v>44162</v>
      </c>
    </row>
    <row r="699" spans="1:1">
      <c r="A699" s="7">
        <v>44163</v>
      </c>
    </row>
    <row r="700" spans="1:1">
      <c r="A700" s="7">
        <v>44164</v>
      </c>
    </row>
    <row r="701" spans="1:1">
      <c r="A701" s="7">
        <v>44165</v>
      </c>
    </row>
    <row r="702" spans="1:1">
      <c r="A702" s="7">
        <v>44166</v>
      </c>
    </row>
    <row r="703" spans="1:1">
      <c r="A703" s="7">
        <v>44167</v>
      </c>
    </row>
    <row r="704" spans="1:1">
      <c r="A704" s="7">
        <v>44168</v>
      </c>
    </row>
    <row r="705" spans="1:1">
      <c r="A705" s="7">
        <v>44169</v>
      </c>
    </row>
    <row r="706" spans="1:1">
      <c r="A706" s="7">
        <v>44170</v>
      </c>
    </row>
    <row r="707" spans="1:1">
      <c r="A707" s="7">
        <v>44171</v>
      </c>
    </row>
    <row r="708" spans="1:1">
      <c r="A708" s="7">
        <v>44172</v>
      </c>
    </row>
    <row r="709" spans="1:1">
      <c r="A709" s="7">
        <v>44173</v>
      </c>
    </row>
    <row r="710" spans="1:1">
      <c r="A710" s="7">
        <v>44174</v>
      </c>
    </row>
    <row r="711" spans="1:1">
      <c r="A711" s="7">
        <v>44175</v>
      </c>
    </row>
    <row r="712" spans="1:1">
      <c r="A712" s="7">
        <v>44176</v>
      </c>
    </row>
    <row r="713" spans="1:1">
      <c r="A713" s="7">
        <v>44177</v>
      </c>
    </row>
    <row r="714" spans="1:1">
      <c r="A714" s="7">
        <v>44178</v>
      </c>
    </row>
    <row r="715" spans="1:1">
      <c r="A715" s="7">
        <v>44179</v>
      </c>
    </row>
    <row r="716" spans="1:1">
      <c r="A716" s="7">
        <v>44180</v>
      </c>
    </row>
    <row r="717" spans="1:1">
      <c r="A717" s="7">
        <v>44181</v>
      </c>
    </row>
    <row r="718" spans="1:1">
      <c r="A718" s="7">
        <v>44182</v>
      </c>
    </row>
    <row r="719" spans="1:1">
      <c r="A719" s="7">
        <v>44183</v>
      </c>
    </row>
    <row r="720" spans="1:1">
      <c r="A720" s="7">
        <v>44184</v>
      </c>
    </row>
    <row r="721" spans="1:1">
      <c r="A721" s="7">
        <v>44185</v>
      </c>
    </row>
    <row r="722" spans="1:1">
      <c r="A722" s="7">
        <v>44186</v>
      </c>
    </row>
    <row r="723" spans="1:1">
      <c r="A723" s="7">
        <v>44187</v>
      </c>
    </row>
    <row r="724" spans="1:1">
      <c r="A724" s="7">
        <v>44188</v>
      </c>
    </row>
    <row r="725" spans="1:1">
      <c r="A725" s="7">
        <v>44189</v>
      </c>
    </row>
    <row r="726" spans="1:1">
      <c r="A726" s="7">
        <v>44190</v>
      </c>
    </row>
    <row r="727" spans="1:1">
      <c r="A727" s="7">
        <v>44191</v>
      </c>
    </row>
    <row r="728" spans="1:1">
      <c r="A728" s="7">
        <v>44192</v>
      </c>
    </row>
    <row r="729" spans="1:1">
      <c r="A729" s="7">
        <v>44193</v>
      </c>
    </row>
    <row r="730" spans="1:1">
      <c r="A730" s="7">
        <v>44194</v>
      </c>
    </row>
    <row r="731" spans="1:1">
      <c r="A731" s="7">
        <v>44195</v>
      </c>
    </row>
    <row r="732" spans="1:1">
      <c r="A732" s="7">
        <v>44196</v>
      </c>
    </row>
    <row r="733" spans="1:1">
      <c r="A733" s="7">
        <v>44197</v>
      </c>
    </row>
    <row r="734" spans="1:1">
      <c r="A734" s="7">
        <v>44198</v>
      </c>
    </row>
    <row r="735" spans="1:1">
      <c r="A735" s="7">
        <v>44199</v>
      </c>
    </row>
    <row r="736" spans="1:1">
      <c r="A736" s="7">
        <v>44200</v>
      </c>
    </row>
    <row r="737" spans="1:1">
      <c r="A737" s="7">
        <v>44201</v>
      </c>
    </row>
    <row r="738" spans="1:1">
      <c r="A738" s="7">
        <v>44202</v>
      </c>
    </row>
    <row r="739" spans="1:1">
      <c r="A739" s="7">
        <v>44203</v>
      </c>
    </row>
    <row r="740" spans="1:1">
      <c r="A740" s="7">
        <v>44204</v>
      </c>
    </row>
    <row r="741" spans="1:1">
      <c r="A741" s="7">
        <v>44205</v>
      </c>
    </row>
    <row r="742" spans="1:1">
      <c r="A742" s="7">
        <v>44206</v>
      </c>
    </row>
    <row r="743" spans="1:1">
      <c r="A743" s="7">
        <v>44207</v>
      </c>
    </row>
    <row r="744" spans="1:1">
      <c r="A744" s="7">
        <v>44208</v>
      </c>
    </row>
    <row r="745" spans="1:1">
      <c r="A745" s="7">
        <v>44209</v>
      </c>
    </row>
    <row r="746" spans="1:1">
      <c r="A746" s="7">
        <v>44210</v>
      </c>
    </row>
    <row r="747" spans="1:1">
      <c r="A747" s="7">
        <v>44211</v>
      </c>
    </row>
    <row r="748" spans="1:1">
      <c r="A748" s="7">
        <v>44212</v>
      </c>
    </row>
    <row r="749" spans="1:1">
      <c r="A749" s="7">
        <v>44213</v>
      </c>
    </row>
    <row r="750" spans="1:1">
      <c r="A750" s="7">
        <v>44214</v>
      </c>
    </row>
    <row r="751" spans="1:1">
      <c r="A751" s="7">
        <v>44215</v>
      </c>
    </row>
    <row r="752" spans="1:1">
      <c r="A752" s="7">
        <v>44216</v>
      </c>
    </row>
    <row r="753" spans="1:1">
      <c r="A753" s="7">
        <v>44217</v>
      </c>
    </row>
    <row r="754" spans="1:1">
      <c r="A754" s="7">
        <v>44218</v>
      </c>
    </row>
    <row r="755" spans="1:1">
      <c r="A755" s="7">
        <v>44219</v>
      </c>
    </row>
    <row r="756" spans="1:1">
      <c r="A756" s="7">
        <v>44220</v>
      </c>
    </row>
    <row r="757" spans="1:1">
      <c r="A757" s="7">
        <v>44221</v>
      </c>
    </row>
    <row r="758" spans="1:1">
      <c r="A758" s="7">
        <v>44222</v>
      </c>
    </row>
    <row r="759" spans="1:1">
      <c r="A759" s="7">
        <v>44223</v>
      </c>
    </row>
    <row r="760" spans="1:1">
      <c r="A760" s="7">
        <v>44224</v>
      </c>
    </row>
    <row r="761" spans="1:1">
      <c r="A761" s="7">
        <v>44225</v>
      </c>
    </row>
    <row r="762" spans="1:1">
      <c r="A762" s="7">
        <v>44226</v>
      </c>
    </row>
    <row r="763" spans="1:1">
      <c r="A763" s="7">
        <v>44227</v>
      </c>
    </row>
    <row r="764" spans="1:1">
      <c r="A764" s="7">
        <v>44228</v>
      </c>
    </row>
    <row r="765" spans="1:1">
      <c r="A765" s="7">
        <v>44229</v>
      </c>
    </row>
    <row r="766" spans="1:1">
      <c r="A766" s="7">
        <v>44230</v>
      </c>
    </row>
    <row r="767" spans="1:1">
      <c r="A767" s="7">
        <v>44231</v>
      </c>
    </row>
    <row r="768" spans="1:1">
      <c r="A768" s="7">
        <v>44232</v>
      </c>
    </row>
    <row r="769" spans="1:1">
      <c r="A769" s="7">
        <v>44233</v>
      </c>
    </row>
    <row r="770" spans="1:1">
      <c r="A770" s="7">
        <v>44234</v>
      </c>
    </row>
    <row r="771" spans="1:1">
      <c r="A771" s="7">
        <v>44235</v>
      </c>
    </row>
    <row r="772" spans="1:1">
      <c r="A772" s="7">
        <v>44236</v>
      </c>
    </row>
    <row r="773" spans="1:1">
      <c r="A773" s="7">
        <v>44237</v>
      </c>
    </row>
    <row r="774" spans="1:1">
      <c r="A774" s="7">
        <v>44238</v>
      </c>
    </row>
    <row r="775" spans="1:1">
      <c r="A775" s="7">
        <v>44239</v>
      </c>
    </row>
    <row r="776" spans="1:1">
      <c r="A776" s="7">
        <v>44240</v>
      </c>
    </row>
    <row r="777" spans="1:1">
      <c r="A777" s="7">
        <v>44241</v>
      </c>
    </row>
    <row r="778" spans="1:1">
      <c r="A778" s="7">
        <v>44242</v>
      </c>
    </row>
    <row r="779" spans="1:1">
      <c r="A779" s="7">
        <v>44243</v>
      </c>
    </row>
    <row r="780" spans="1:1">
      <c r="A780" s="7">
        <v>44244</v>
      </c>
    </row>
    <row r="781" spans="1:1">
      <c r="A781" s="7">
        <v>44245</v>
      </c>
    </row>
    <row r="782" spans="1:1">
      <c r="A782" s="7">
        <v>44246</v>
      </c>
    </row>
    <row r="783" spans="1:1">
      <c r="A783" s="7">
        <v>44247</v>
      </c>
    </row>
    <row r="784" spans="1:1">
      <c r="A784" s="7">
        <v>44248</v>
      </c>
    </row>
    <row r="785" spans="1:1">
      <c r="A785" s="7">
        <v>44249</v>
      </c>
    </row>
    <row r="786" spans="1:1">
      <c r="A786" s="7">
        <v>44250</v>
      </c>
    </row>
    <row r="787" spans="1:1">
      <c r="A787" s="7">
        <v>44251</v>
      </c>
    </row>
    <row r="788" spans="1:1">
      <c r="A788" s="7">
        <v>44252</v>
      </c>
    </row>
    <row r="789" spans="1:1">
      <c r="A789" s="7">
        <v>44253</v>
      </c>
    </row>
    <row r="790" spans="1:1">
      <c r="A790" s="7">
        <v>44254</v>
      </c>
    </row>
    <row r="791" spans="1:1">
      <c r="A791" s="7">
        <v>44255</v>
      </c>
    </row>
    <row r="792" spans="1:1">
      <c r="A792" s="7">
        <v>44256</v>
      </c>
    </row>
    <row r="793" spans="1:1">
      <c r="A793" s="7">
        <v>44257</v>
      </c>
    </row>
    <row r="794" spans="1:1">
      <c r="A794" s="7">
        <v>44258</v>
      </c>
    </row>
    <row r="795" spans="1:1">
      <c r="A795" s="7">
        <v>44259</v>
      </c>
    </row>
    <row r="796" spans="1:1">
      <c r="A796" s="7">
        <v>44260</v>
      </c>
    </row>
    <row r="797" spans="1:1">
      <c r="A797" s="7">
        <v>44261</v>
      </c>
    </row>
    <row r="798" spans="1:1">
      <c r="A798" s="7">
        <v>44262</v>
      </c>
    </row>
    <row r="799" spans="1:1">
      <c r="A799" s="7">
        <v>44263</v>
      </c>
    </row>
    <row r="800" spans="1:1">
      <c r="A800" s="7">
        <v>44264</v>
      </c>
    </row>
    <row r="801" spans="1:1">
      <c r="A801" s="7">
        <v>44265</v>
      </c>
    </row>
    <row r="802" spans="1:1">
      <c r="A802" s="7">
        <v>44266</v>
      </c>
    </row>
    <row r="803" spans="1:1">
      <c r="A803" s="7">
        <v>44267</v>
      </c>
    </row>
    <row r="804" spans="1:1">
      <c r="A804" s="7">
        <v>44268</v>
      </c>
    </row>
    <row r="805" spans="1:1">
      <c r="A805" s="7">
        <v>44269</v>
      </c>
    </row>
    <row r="806" spans="1:1">
      <c r="A806" s="7">
        <v>44270</v>
      </c>
    </row>
    <row r="807" spans="1:1">
      <c r="A807" s="7">
        <v>44271</v>
      </c>
    </row>
    <row r="808" spans="1:1">
      <c r="A808" s="7">
        <v>44272</v>
      </c>
    </row>
    <row r="809" spans="1:1">
      <c r="A809" s="7">
        <v>44273</v>
      </c>
    </row>
    <row r="810" spans="1:1">
      <c r="A810" s="7">
        <v>44274</v>
      </c>
    </row>
    <row r="811" spans="1:1">
      <c r="A811" s="7">
        <v>44275</v>
      </c>
    </row>
    <row r="812" spans="1:1">
      <c r="A812" s="7">
        <v>44276</v>
      </c>
    </row>
    <row r="813" spans="1:1">
      <c r="A813" s="7">
        <v>44277</v>
      </c>
    </row>
    <row r="814" spans="1:1">
      <c r="A814" s="7">
        <v>44278</v>
      </c>
    </row>
    <row r="815" spans="1:1">
      <c r="A815" s="7">
        <v>44279</v>
      </c>
    </row>
    <row r="816" spans="1:1">
      <c r="A816" s="7">
        <v>44280</v>
      </c>
    </row>
    <row r="817" spans="1:1">
      <c r="A817" s="7">
        <v>44281</v>
      </c>
    </row>
    <row r="818" spans="1:1">
      <c r="A818" s="7">
        <v>44282</v>
      </c>
    </row>
    <row r="819" spans="1:1">
      <c r="A819" s="7">
        <v>44283</v>
      </c>
    </row>
    <row r="820" spans="1:1">
      <c r="A820" s="7">
        <v>44284</v>
      </c>
    </row>
    <row r="821" spans="1:1">
      <c r="A821" s="7">
        <v>44285</v>
      </c>
    </row>
    <row r="822" spans="1:1">
      <c r="A822" s="7">
        <v>44286</v>
      </c>
    </row>
    <row r="823" spans="1:1">
      <c r="A823" s="7">
        <v>44287</v>
      </c>
    </row>
    <row r="824" spans="1:1">
      <c r="A824" s="7">
        <v>44288</v>
      </c>
    </row>
    <row r="825" spans="1:1">
      <c r="A825" s="7">
        <v>44289</v>
      </c>
    </row>
    <row r="826" spans="1:1">
      <c r="A826" s="7">
        <v>44290</v>
      </c>
    </row>
    <row r="827" spans="1:1">
      <c r="A827" s="7">
        <v>44291</v>
      </c>
    </row>
    <row r="828" spans="1:1">
      <c r="A828" s="7">
        <v>44292</v>
      </c>
    </row>
    <row r="829" spans="1:1">
      <c r="A829" s="7">
        <v>44293</v>
      </c>
    </row>
    <row r="830" spans="1:1">
      <c r="A830" s="7">
        <v>44294</v>
      </c>
    </row>
    <row r="831" spans="1:1">
      <c r="A831" s="7">
        <v>44295</v>
      </c>
    </row>
    <row r="832" spans="1:1">
      <c r="A832" s="7">
        <v>44296</v>
      </c>
    </row>
    <row r="833" spans="1:1">
      <c r="A833" s="7">
        <v>44297</v>
      </c>
    </row>
    <row r="834" spans="1:1">
      <c r="A834" s="7">
        <v>44298</v>
      </c>
    </row>
    <row r="835" spans="1:1">
      <c r="A835" s="7">
        <v>44299</v>
      </c>
    </row>
    <row r="836" spans="1:1">
      <c r="A836" s="7">
        <v>44300</v>
      </c>
    </row>
    <row r="837" spans="1:1">
      <c r="A837" s="7">
        <v>44301</v>
      </c>
    </row>
    <row r="838" spans="1:1">
      <c r="A838" s="7">
        <v>44302</v>
      </c>
    </row>
    <row r="839" spans="1:1">
      <c r="A839" s="7">
        <v>44303</v>
      </c>
    </row>
    <row r="840" spans="1:1">
      <c r="A840" s="7">
        <v>44304</v>
      </c>
    </row>
    <row r="841" spans="1:1">
      <c r="A841" s="7">
        <v>44305</v>
      </c>
    </row>
    <row r="842" spans="1:1">
      <c r="A842" s="7">
        <v>44306</v>
      </c>
    </row>
    <row r="843" spans="1:1">
      <c r="A843" s="7">
        <v>44307</v>
      </c>
    </row>
    <row r="844" spans="1:1">
      <c r="A844" s="7">
        <v>44308</v>
      </c>
    </row>
    <row r="845" spans="1:1">
      <c r="A845" s="7">
        <v>44309</v>
      </c>
    </row>
    <row r="846" spans="1:1">
      <c r="A846" s="7">
        <v>44310</v>
      </c>
    </row>
    <row r="847" spans="1:1">
      <c r="A847" s="7">
        <v>44311</v>
      </c>
    </row>
    <row r="848" spans="1:1">
      <c r="A848" s="7">
        <v>44312</v>
      </c>
    </row>
    <row r="849" spans="1:1">
      <c r="A849" s="7">
        <v>44313</v>
      </c>
    </row>
    <row r="850" spans="1:1">
      <c r="A850" s="7">
        <v>44314</v>
      </c>
    </row>
    <row r="851" spans="1:1">
      <c r="A851" s="7">
        <v>44315</v>
      </c>
    </row>
    <row r="852" spans="1:1">
      <c r="A852" s="7">
        <v>44316</v>
      </c>
    </row>
    <row r="853" spans="1:1">
      <c r="A853" s="7">
        <v>44317</v>
      </c>
    </row>
    <row r="854" spans="1:1">
      <c r="A854" s="7">
        <v>44318</v>
      </c>
    </row>
    <row r="855" spans="1:1">
      <c r="A855" s="7">
        <v>44319</v>
      </c>
    </row>
    <row r="856" spans="1:1">
      <c r="A856" s="7">
        <v>44320</v>
      </c>
    </row>
    <row r="857" spans="1:1">
      <c r="A857" s="7">
        <v>44321</v>
      </c>
    </row>
    <row r="858" spans="1:1">
      <c r="A858" s="7">
        <v>44322</v>
      </c>
    </row>
    <row r="859" spans="1:1">
      <c r="A859" s="7">
        <v>44323</v>
      </c>
    </row>
    <row r="860" spans="1:1">
      <c r="A860" s="7">
        <v>44324</v>
      </c>
    </row>
    <row r="861" spans="1:1">
      <c r="A861" s="7">
        <v>44325</v>
      </c>
    </row>
    <row r="862" spans="1:1">
      <c r="A862" s="7">
        <v>44326</v>
      </c>
    </row>
    <row r="863" spans="1:1">
      <c r="A863" s="7">
        <v>44327</v>
      </c>
    </row>
    <row r="864" spans="1:1">
      <c r="A864" s="7">
        <v>44328</v>
      </c>
    </row>
    <row r="865" spans="1:1">
      <c r="A865" s="7">
        <v>44329</v>
      </c>
    </row>
    <row r="866" spans="1:1">
      <c r="A866" s="7">
        <v>44330</v>
      </c>
    </row>
    <row r="867" spans="1:1">
      <c r="A867" s="7">
        <v>44331</v>
      </c>
    </row>
    <row r="868" spans="1:1">
      <c r="A868" s="7">
        <v>44332</v>
      </c>
    </row>
    <row r="869" spans="1:1">
      <c r="A869" s="7">
        <v>44333</v>
      </c>
    </row>
    <row r="870" spans="1:1">
      <c r="A870" s="7">
        <v>44334</v>
      </c>
    </row>
    <row r="871" spans="1:1">
      <c r="A871" s="7">
        <v>44335</v>
      </c>
    </row>
    <row r="872" spans="1:1">
      <c r="A872" s="7">
        <v>44336</v>
      </c>
    </row>
    <row r="873" spans="1:1">
      <c r="A873" s="7">
        <v>44337</v>
      </c>
    </row>
    <row r="874" spans="1:1">
      <c r="A874" s="7">
        <v>44338</v>
      </c>
    </row>
    <row r="875" spans="1:1">
      <c r="A875" s="7">
        <v>44339</v>
      </c>
    </row>
    <row r="876" spans="1:1">
      <c r="A876" s="7">
        <v>44340</v>
      </c>
    </row>
    <row r="877" spans="1:1">
      <c r="A877" s="7">
        <v>44341</v>
      </c>
    </row>
    <row r="878" spans="1:1">
      <c r="A878" s="7">
        <v>44342</v>
      </c>
    </row>
    <row r="879" spans="1:1">
      <c r="A879" s="7">
        <v>44343</v>
      </c>
    </row>
    <row r="880" spans="1:1">
      <c r="A880" s="7">
        <v>44344</v>
      </c>
    </row>
    <row r="881" spans="1:1">
      <c r="A881" s="7">
        <v>44345</v>
      </c>
    </row>
    <row r="882" spans="1:1">
      <c r="A882" s="7">
        <v>44346</v>
      </c>
    </row>
    <row r="883" spans="1:1">
      <c r="A883" s="7">
        <v>44347</v>
      </c>
    </row>
    <row r="884" spans="1:1">
      <c r="A884" s="7">
        <v>44348</v>
      </c>
    </row>
    <row r="885" spans="1:1">
      <c r="A885" s="7">
        <v>44349</v>
      </c>
    </row>
    <row r="886" spans="1:1">
      <c r="A886" s="7">
        <v>44350</v>
      </c>
    </row>
    <row r="887" spans="1:1">
      <c r="A887" s="7">
        <v>44351</v>
      </c>
    </row>
    <row r="888" spans="1:1">
      <c r="A888" s="7">
        <v>44352</v>
      </c>
    </row>
    <row r="889" spans="1:1">
      <c r="A889" s="7">
        <v>44353</v>
      </c>
    </row>
    <row r="890" spans="1:1">
      <c r="A890" s="7">
        <v>44354</v>
      </c>
    </row>
    <row r="891" spans="1:1">
      <c r="A891" s="7">
        <v>44355</v>
      </c>
    </row>
    <row r="892" spans="1:1">
      <c r="A892" s="7">
        <v>44356</v>
      </c>
    </row>
    <row r="893" spans="1:1">
      <c r="A893" s="7">
        <v>44357</v>
      </c>
    </row>
    <row r="894" spans="1:1">
      <c r="A894" s="7">
        <v>44358</v>
      </c>
    </row>
    <row r="895" spans="1:1">
      <c r="A895" s="7">
        <v>44359</v>
      </c>
    </row>
    <row r="896" spans="1:1">
      <c r="A896" s="7">
        <v>44360</v>
      </c>
    </row>
    <row r="897" spans="1:1">
      <c r="A897" s="7">
        <v>44361</v>
      </c>
    </row>
    <row r="898" spans="1:1">
      <c r="A898" s="7">
        <v>44362</v>
      </c>
    </row>
    <row r="899" spans="1:1">
      <c r="A899" s="7">
        <v>44363</v>
      </c>
    </row>
    <row r="900" spans="1:1">
      <c r="A900" s="7">
        <v>44364</v>
      </c>
    </row>
    <row r="901" spans="1:1">
      <c r="A901" s="7">
        <v>44365</v>
      </c>
    </row>
    <row r="902" spans="1:1">
      <c r="A902" s="7">
        <v>44366</v>
      </c>
    </row>
    <row r="903" spans="1:1">
      <c r="A903" s="7">
        <v>44367</v>
      </c>
    </row>
    <row r="904" spans="1:1">
      <c r="A904" s="7">
        <v>44368</v>
      </c>
    </row>
    <row r="905" spans="1:1">
      <c r="A905" s="7">
        <v>44369</v>
      </c>
    </row>
    <row r="906" spans="1:1">
      <c r="A906" s="7">
        <v>44370</v>
      </c>
    </row>
    <row r="907" spans="1:1">
      <c r="A907" s="7">
        <v>44371</v>
      </c>
    </row>
    <row r="908" spans="1:1">
      <c r="A908" s="7">
        <v>44372</v>
      </c>
    </row>
    <row r="909" spans="1:1">
      <c r="A909" s="7">
        <v>44373</v>
      </c>
    </row>
    <row r="910" spans="1:1">
      <c r="A910" s="7">
        <v>44374</v>
      </c>
    </row>
    <row r="911" spans="1:1">
      <c r="A911" s="7">
        <v>44375</v>
      </c>
    </row>
    <row r="912" spans="1:1">
      <c r="A912" s="7">
        <v>44376</v>
      </c>
    </row>
    <row r="913" spans="1:1">
      <c r="A913" s="7">
        <v>44377</v>
      </c>
    </row>
    <row r="914" spans="1:1">
      <c r="A914" s="7">
        <v>44378</v>
      </c>
    </row>
    <row r="915" spans="1:1">
      <c r="A915" s="7">
        <v>44379</v>
      </c>
    </row>
    <row r="916" spans="1:1">
      <c r="A916" s="7">
        <v>44380</v>
      </c>
    </row>
    <row r="917" spans="1:1">
      <c r="A917" s="7">
        <v>44381</v>
      </c>
    </row>
    <row r="918" spans="1:1">
      <c r="A918" s="7">
        <v>44382</v>
      </c>
    </row>
    <row r="919" spans="1:1">
      <c r="A919" s="7">
        <v>44383</v>
      </c>
    </row>
    <row r="920" spans="1:1">
      <c r="A920" s="7">
        <v>44384</v>
      </c>
    </row>
    <row r="921" spans="1:1">
      <c r="A921" s="7">
        <v>44385</v>
      </c>
    </row>
    <row r="922" spans="1:1">
      <c r="A922" s="7">
        <v>44386</v>
      </c>
    </row>
    <row r="923" spans="1:1">
      <c r="A923" s="7">
        <v>44387</v>
      </c>
    </row>
    <row r="924" spans="1:1">
      <c r="A924" s="7">
        <v>44388</v>
      </c>
    </row>
    <row r="925" spans="1:1">
      <c r="A925" s="7">
        <v>44389</v>
      </c>
    </row>
    <row r="926" spans="1:1">
      <c r="A926" s="7">
        <v>44390</v>
      </c>
    </row>
    <row r="927" spans="1:1">
      <c r="A927" s="7">
        <v>44391</v>
      </c>
    </row>
    <row r="928" spans="1:1">
      <c r="A928" s="7">
        <v>44392</v>
      </c>
    </row>
    <row r="929" spans="1:1">
      <c r="A929" s="7">
        <v>44393</v>
      </c>
    </row>
    <row r="930" spans="1:1">
      <c r="A930" s="7">
        <v>44394</v>
      </c>
    </row>
    <row r="931" spans="1:1">
      <c r="A931" s="7">
        <v>44395</v>
      </c>
    </row>
    <row r="932" spans="1:1">
      <c r="A932" s="7">
        <v>44396</v>
      </c>
    </row>
    <row r="933" spans="1:1">
      <c r="A933" s="7">
        <v>44397</v>
      </c>
    </row>
    <row r="934" spans="1:1">
      <c r="A934" s="7">
        <v>44398</v>
      </c>
    </row>
    <row r="935" spans="1:1">
      <c r="A935" s="7">
        <v>44399</v>
      </c>
    </row>
    <row r="936" spans="1:1">
      <c r="A936" s="7">
        <v>44400</v>
      </c>
    </row>
    <row r="937" spans="1:1">
      <c r="A937" s="7">
        <v>44401</v>
      </c>
    </row>
    <row r="938" spans="1:1">
      <c r="A938" s="7">
        <v>44402</v>
      </c>
    </row>
    <row r="939" spans="1:1">
      <c r="A939" s="7">
        <v>44403</v>
      </c>
    </row>
    <row r="940" spans="1:1">
      <c r="A940" s="7">
        <v>44404</v>
      </c>
    </row>
    <row r="941" spans="1:1">
      <c r="A941" s="7">
        <v>44405</v>
      </c>
    </row>
    <row r="942" spans="1:1">
      <c r="A942" s="7">
        <v>44406</v>
      </c>
    </row>
    <row r="943" spans="1:1">
      <c r="A943" s="7">
        <v>44407</v>
      </c>
    </row>
    <row r="944" spans="1:1">
      <c r="A944" s="7">
        <v>44408</v>
      </c>
    </row>
    <row r="945" spans="1:1">
      <c r="A945" s="7">
        <v>44409</v>
      </c>
    </row>
    <row r="946" spans="1:1">
      <c r="A946" s="7">
        <v>44410</v>
      </c>
    </row>
    <row r="947" spans="1:1">
      <c r="A947" s="7">
        <v>44411</v>
      </c>
    </row>
    <row r="948" spans="1:1">
      <c r="A948" s="7">
        <v>44412</v>
      </c>
    </row>
    <row r="949" spans="1:1">
      <c r="A949" s="7">
        <v>44413</v>
      </c>
    </row>
    <row r="950" spans="1:1">
      <c r="A950" s="7">
        <v>44414</v>
      </c>
    </row>
    <row r="951" spans="1:1">
      <c r="A951" s="7">
        <v>44415</v>
      </c>
    </row>
    <row r="952" spans="1:1">
      <c r="A952" s="7">
        <v>44416</v>
      </c>
    </row>
    <row r="953" spans="1:1">
      <c r="A953" s="7">
        <v>44417</v>
      </c>
    </row>
    <row r="954" spans="1:1">
      <c r="A954" s="7">
        <v>44418</v>
      </c>
    </row>
    <row r="955" spans="1:1">
      <c r="A955" s="7">
        <v>44419</v>
      </c>
    </row>
    <row r="956" spans="1:1">
      <c r="A956" s="7">
        <v>44420</v>
      </c>
    </row>
    <row r="957" spans="1:1">
      <c r="A957" s="7">
        <v>44421</v>
      </c>
    </row>
    <row r="958" spans="1:1">
      <c r="A958" s="7">
        <v>44422</v>
      </c>
    </row>
    <row r="959" spans="1:1">
      <c r="A959" s="7">
        <v>44423</v>
      </c>
    </row>
    <row r="960" spans="1:1">
      <c r="A960" s="7">
        <v>44424</v>
      </c>
    </row>
    <row r="961" spans="1:1">
      <c r="A961" s="7">
        <v>44425</v>
      </c>
    </row>
    <row r="962" spans="1:1">
      <c r="A962" s="7">
        <v>44426</v>
      </c>
    </row>
    <row r="963" spans="1:1">
      <c r="A963" s="7">
        <v>44427</v>
      </c>
    </row>
    <row r="964" spans="1:1">
      <c r="A964" s="7">
        <v>44428</v>
      </c>
    </row>
    <row r="965" spans="1:1">
      <c r="A965" s="7">
        <v>44429</v>
      </c>
    </row>
    <row r="966" spans="1:1">
      <c r="A966" s="7">
        <v>44430</v>
      </c>
    </row>
    <row r="967" spans="1:1">
      <c r="A967" s="7">
        <v>44431</v>
      </c>
    </row>
    <row r="968" spans="1:1">
      <c r="A968" s="7">
        <v>44432</v>
      </c>
    </row>
    <row r="969" spans="1:1">
      <c r="A969" s="7">
        <v>44433</v>
      </c>
    </row>
    <row r="970" spans="1:1">
      <c r="A970" s="7">
        <v>44434</v>
      </c>
    </row>
    <row r="971" spans="1:1">
      <c r="A971" s="7">
        <v>44435</v>
      </c>
    </row>
    <row r="972" spans="1:1">
      <c r="A972" s="7">
        <v>44436</v>
      </c>
    </row>
    <row r="973" spans="1:1">
      <c r="A973" s="7">
        <v>44437</v>
      </c>
    </row>
    <row r="974" spans="1:1">
      <c r="A974" s="7">
        <v>44438</v>
      </c>
    </row>
    <row r="975" spans="1:1">
      <c r="A975" s="7">
        <v>44439</v>
      </c>
    </row>
    <row r="976" spans="1:1">
      <c r="A976" s="7">
        <v>44440</v>
      </c>
    </row>
    <row r="977" spans="1:1">
      <c r="A977" s="7">
        <v>44441</v>
      </c>
    </row>
    <row r="978" spans="1:1">
      <c r="A978" s="7">
        <v>44442</v>
      </c>
    </row>
    <row r="979" spans="1:1">
      <c r="A979" s="7">
        <v>44443</v>
      </c>
    </row>
    <row r="980" spans="1:1">
      <c r="A980" s="7">
        <v>44444</v>
      </c>
    </row>
    <row r="981" spans="1:1">
      <c r="A981" s="7">
        <v>44445</v>
      </c>
    </row>
    <row r="982" spans="1:1">
      <c r="A982" s="7">
        <v>44446</v>
      </c>
    </row>
    <row r="983" spans="1:1">
      <c r="A983" s="7">
        <v>44447</v>
      </c>
    </row>
    <row r="984" spans="1:1">
      <c r="A984" s="7">
        <v>44448</v>
      </c>
    </row>
    <row r="985" spans="1:1">
      <c r="A985" s="7">
        <v>44449</v>
      </c>
    </row>
    <row r="986" spans="1:1">
      <c r="A986" s="7">
        <v>44450</v>
      </c>
    </row>
    <row r="987" spans="1:1">
      <c r="A987" s="7">
        <v>44451</v>
      </c>
    </row>
    <row r="988" spans="1:1">
      <c r="A988" s="7">
        <v>44452</v>
      </c>
    </row>
    <row r="989" spans="1:1">
      <c r="A989" s="7">
        <v>44453</v>
      </c>
    </row>
    <row r="990" spans="1:1">
      <c r="A990" s="7">
        <v>44454</v>
      </c>
    </row>
    <row r="991" spans="1:1">
      <c r="A991" s="7">
        <v>44455</v>
      </c>
    </row>
    <row r="992" spans="1:1">
      <c r="A992" s="7">
        <v>44456</v>
      </c>
    </row>
    <row r="993" spans="1:1">
      <c r="A993" s="7">
        <v>44457</v>
      </c>
    </row>
    <row r="994" spans="1:1">
      <c r="A994" s="7">
        <v>44458</v>
      </c>
    </row>
    <row r="995" spans="1:1">
      <c r="A995" s="7">
        <v>44459</v>
      </c>
    </row>
    <row r="996" spans="1:1">
      <c r="A996" s="7">
        <v>44460</v>
      </c>
    </row>
    <row r="997" spans="1:1">
      <c r="A997" s="7">
        <v>44461</v>
      </c>
    </row>
    <row r="998" spans="1:1">
      <c r="A998" s="7">
        <v>44462</v>
      </c>
    </row>
    <row r="999" spans="1:1">
      <c r="A999" s="7">
        <v>44463</v>
      </c>
    </row>
    <row r="1000" spans="1:1">
      <c r="A1000" s="7">
        <v>44464</v>
      </c>
    </row>
    <row r="1001" spans="1:1">
      <c r="A1001" s="7">
        <v>44465</v>
      </c>
    </row>
    <row r="1002" spans="1:1">
      <c r="A1002" s="7">
        <v>44466</v>
      </c>
    </row>
    <row r="1003" spans="1:1">
      <c r="A1003" s="7">
        <v>44467</v>
      </c>
    </row>
    <row r="1004" spans="1:1">
      <c r="A1004" s="7">
        <v>44468</v>
      </c>
    </row>
    <row r="1005" spans="1:1">
      <c r="A1005" s="7">
        <v>44469</v>
      </c>
    </row>
    <row r="1006" spans="1:1">
      <c r="A1006" s="7">
        <v>44470</v>
      </c>
    </row>
    <row r="1007" spans="1:1">
      <c r="A1007" s="7">
        <v>44471</v>
      </c>
    </row>
    <row r="1008" spans="1:1">
      <c r="A1008" s="7">
        <v>44472</v>
      </c>
    </row>
    <row r="1009" spans="1:1">
      <c r="A1009" s="7">
        <v>44473</v>
      </c>
    </row>
    <row r="1010" spans="1:1">
      <c r="A1010" s="7">
        <v>44474</v>
      </c>
    </row>
    <row r="1011" spans="1:1">
      <c r="A1011" s="7">
        <v>44475</v>
      </c>
    </row>
    <row r="1012" spans="1:1">
      <c r="A1012" s="7">
        <v>44476</v>
      </c>
    </row>
    <row r="1013" spans="1:1">
      <c r="A1013" s="7">
        <v>44477</v>
      </c>
    </row>
    <row r="1014" spans="1:1">
      <c r="A1014" s="7">
        <v>44478</v>
      </c>
    </row>
    <row r="1015" spans="1:1">
      <c r="A1015" s="7">
        <v>44479</v>
      </c>
    </row>
    <row r="1016" spans="1:1">
      <c r="A1016" s="7">
        <v>44480</v>
      </c>
    </row>
    <row r="1017" spans="1:1">
      <c r="A1017" s="7">
        <v>44481</v>
      </c>
    </row>
    <row r="1018" spans="1:1">
      <c r="A1018" s="7">
        <v>44482</v>
      </c>
    </row>
    <row r="1019" spans="1:1">
      <c r="A1019" s="7">
        <v>44483</v>
      </c>
    </row>
    <row r="1020" spans="1:1">
      <c r="A1020" s="7">
        <v>44484</v>
      </c>
    </row>
    <row r="1021" spans="1:1">
      <c r="A1021" s="7">
        <v>44485</v>
      </c>
    </row>
    <row r="1022" spans="1:1">
      <c r="A1022" s="7">
        <v>44486</v>
      </c>
    </row>
    <row r="1023" spans="1:1">
      <c r="A1023" s="7">
        <v>44487</v>
      </c>
    </row>
    <row r="1024" spans="1:1">
      <c r="A1024" s="7">
        <v>44488</v>
      </c>
    </row>
    <row r="1025" spans="1:1">
      <c r="A1025" s="7">
        <v>44489</v>
      </c>
    </row>
    <row r="1026" spans="1:1">
      <c r="A1026" s="7">
        <v>44490</v>
      </c>
    </row>
    <row r="1027" spans="1:1">
      <c r="A1027" s="7">
        <v>44491</v>
      </c>
    </row>
    <row r="1028" spans="1:1">
      <c r="A1028" s="7">
        <v>44492</v>
      </c>
    </row>
    <row r="1029" spans="1:1">
      <c r="A1029" s="7">
        <v>44493</v>
      </c>
    </row>
    <row r="1030" spans="1:1">
      <c r="A1030" s="7">
        <v>44494</v>
      </c>
    </row>
    <row r="1031" spans="1:1">
      <c r="A1031" s="7">
        <v>44495</v>
      </c>
    </row>
    <row r="1032" spans="1:1">
      <c r="A1032" s="7">
        <v>44496</v>
      </c>
    </row>
    <row r="1033" spans="1:1">
      <c r="A1033" s="7">
        <v>44497</v>
      </c>
    </row>
    <row r="1034" spans="1:1">
      <c r="A1034" s="7">
        <v>44498</v>
      </c>
    </row>
    <row r="1035" spans="1:1">
      <c r="A1035" s="7">
        <v>44499</v>
      </c>
    </row>
    <row r="1036" spans="1:1">
      <c r="A1036" s="7">
        <v>44500</v>
      </c>
    </row>
    <row r="1037" spans="1:1">
      <c r="A1037" s="7">
        <v>44501</v>
      </c>
    </row>
    <row r="1038" spans="1:1">
      <c r="A1038" s="7">
        <v>44502</v>
      </c>
    </row>
    <row r="1039" spans="1:1">
      <c r="A1039" s="7">
        <v>44503</v>
      </c>
    </row>
    <row r="1040" spans="1:1">
      <c r="A1040" s="7">
        <v>44504</v>
      </c>
    </row>
    <row r="1041" spans="1:1">
      <c r="A1041" s="7">
        <v>44505</v>
      </c>
    </row>
    <row r="1042" spans="1:1">
      <c r="A1042" s="7">
        <v>44506</v>
      </c>
    </row>
    <row r="1043" spans="1:1">
      <c r="A1043" s="7">
        <v>44507</v>
      </c>
    </row>
    <row r="1044" spans="1:1">
      <c r="A1044" s="7">
        <v>44508</v>
      </c>
    </row>
    <row r="1045" spans="1:1">
      <c r="A1045" s="7">
        <v>44509</v>
      </c>
    </row>
    <row r="1046" spans="1:1">
      <c r="A1046" s="7">
        <v>44510</v>
      </c>
    </row>
    <row r="1047" spans="1:1">
      <c r="A1047" s="7">
        <v>44511</v>
      </c>
    </row>
    <row r="1048" spans="1:1">
      <c r="A1048" s="7">
        <v>44512</v>
      </c>
    </row>
    <row r="1049" spans="1:1">
      <c r="A1049" s="7">
        <v>44513</v>
      </c>
    </row>
    <row r="1050" spans="1:1">
      <c r="A1050" s="7">
        <v>44514</v>
      </c>
    </row>
    <row r="1051" spans="1:1">
      <c r="A1051" s="7">
        <v>44515</v>
      </c>
    </row>
    <row r="1052" spans="1:1">
      <c r="A1052" s="7">
        <v>44516</v>
      </c>
    </row>
    <row r="1053" spans="1:1">
      <c r="A1053" s="7">
        <v>44517</v>
      </c>
    </row>
    <row r="1054" spans="1:1">
      <c r="A1054" s="7">
        <v>44518</v>
      </c>
    </row>
    <row r="1055" spans="1:1">
      <c r="A1055" s="7">
        <v>44519</v>
      </c>
    </row>
    <row r="1056" spans="1:1">
      <c r="A1056" s="7">
        <v>44520</v>
      </c>
    </row>
    <row r="1057" spans="1:1">
      <c r="A1057" s="7">
        <v>44521</v>
      </c>
    </row>
    <row r="1058" spans="1:1">
      <c r="A1058" s="7">
        <v>44522</v>
      </c>
    </row>
    <row r="1059" spans="1:1">
      <c r="A1059" s="7">
        <v>44523</v>
      </c>
    </row>
    <row r="1060" spans="1:1">
      <c r="A1060" s="7">
        <v>44524</v>
      </c>
    </row>
    <row r="1061" spans="1:1">
      <c r="A1061" s="7">
        <v>44525</v>
      </c>
    </row>
    <row r="1062" spans="1:1">
      <c r="A1062" s="7">
        <v>44526</v>
      </c>
    </row>
    <row r="1063" spans="1:1">
      <c r="A1063" s="7">
        <v>44527</v>
      </c>
    </row>
    <row r="1064" spans="1:1">
      <c r="A1064" s="7">
        <v>44528</v>
      </c>
    </row>
    <row r="1065" spans="1:1">
      <c r="A1065" s="7">
        <v>44529</v>
      </c>
    </row>
    <row r="1066" spans="1:1">
      <c r="A1066" s="7">
        <v>44530</v>
      </c>
    </row>
    <row r="1067" spans="1:1">
      <c r="A1067" s="7">
        <v>44531</v>
      </c>
    </row>
    <row r="1068" spans="1:1">
      <c r="A1068" s="7">
        <v>44532</v>
      </c>
    </row>
    <row r="1069" spans="1:1">
      <c r="A1069" s="7">
        <v>44533</v>
      </c>
    </row>
    <row r="1070" spans="1:1">
      <c r="A1070" s="7">
        <v>44534</v>
      </c>
    </row>
    <row r="1071" spans="1:1">
      <c r="A1071" s="7">
        <v>44535</v>
      </c>
    </row>
    <row r="1072" spans="1:1">
      <c r="A1072" s="7">
        <v>44536</v>
      </c>
    </row>
    <row r="1073" spans="1:1">
      <c r="A1073" s="7">
        <v>44537</v>
      </c>
    </row>
    <row r="1074" spans="1:1">
      <c r="A1074" s="7">
        <v>44538</v>
      </c>
    </row>
    <row r="1075" spans="1:1">
      <c r="A1075" s="7">
        <v>44539</v>
      </c>
    </row>
    <row r="1076" spans="1:1">
      <c r="A1076" s="7">
        <v>44540</v>
      </c>
    </row>
    <row r="1077" spans="1:1">
      <c r="A1077" s="7">
        <v>44541</v>
      </c>
    </row>
    <row r="1078" spans="1:1">
      <c r="A1078" s="7">
        <v>44542</v>
      </c>
    </row>
    <row r="1079" spans="1:1">
      <c r="A1079" s="7">
        <v>44543</v>
      </c>
    </row>
    <row r="1080" spans="1:1">
      <c r="A1080" s="7">
        <v>44544</v>
      </c>
    </row>
    <row r="1081" spans="1:1">
      <c r="A1081" s="7">
        <v>44545</v>
      </c>
    </row>
    <row r="1082" spans="1:1">
      <c r="A1082" s="7">
        <v>44546</v>
      </c>
    </row>
    <row r="1083" spans="1:1">
      <c r="A1083" s="7">
        <v>44547</v>
      </c>
    </row>
    <row r="1084" spans="1:1">
      <c r="A1084" s="7">
        <v>44548</v>
      </c>
    </row>
    <row r="1085" spans="1:1">
      <c r="A1085" s="7">
        <v>44549</v>
      </c>
    </row>
    <row r="1086" spans="1:1">
      <c r="A1086" s="7">
        <v>44550</v>
      </c>
    </row>
    <row r="1087" spans="1:1">
      <c r="A1087" s="7">
        <v>44551</v>
      </c>
    </row>
    <row r="1088" spans="1:1">
      <c r="A1088" s="7">
        <v>44552</v>
      </c>
    </row>
    <row r="1089" spans="1:1">
      <c r="A1089" s="7">
        <v>44553</v>
      </c>
    </row>
    <row r="1090" spans="1:1">
      <c r="A1090" s="7">
        <v>44554</v>
      </c>
    </row>
    <row r="1091" spans="1:1">
      <c r="A1091" s="7">
        <v>44555</v>
      </c>
    </row>
    <row r="1092" spans="1:1">
      <c r="A1092" s="7">
        <v>44556</v>
      </c>
    </row>
    <row r="1093" spans="1:1">
      <c r="A1093" s="7">
        <v>44557</v>
      </c>
    </row>
    <row r="1094" spans="1:1">
      <c r="A1094" s="7">
        <v>44558</v>
      </c>
    </row>
    <row r="1095" spans="1:1">
      <c r="A1095" s="7">
        <v>44559</v>
      </c>
    </row>
    <row r="1096" spans="1:1">
      <c r="A1096" s="7">
        <v>44560</v>
      </c>
    </row>
    <row r="1097" spans="1:1">
      <c r="A1097" s="7">
        <v>44561</v>
      </c>
    </row>
    <row r="1098" spans="1:1">
      <c r="A1098" s="7">
        <v>44562</v>
      </c>
    </row>
    <row r="1099" spans="1:1">
      <c r="A1099" s="7">
        <v>44563</v>
      </c>
    </row>
    <row r="1100" spans="1:1">
      <c r="A1100" s="7">
        <v>44564</v>
      </c>
    </row>
    <row r="1101" spans="1:1">
      <c r="A1101" s="7">
        <v>44565</v>
      </c>
    </row>
    <row r="1102" spans="1:1">
      <c r="A1102" s="7">
        <v>44566</v>
      </c>
    </row>
    <row r="1103" spans="1:1">
      <c r="A1103" s="7">
        <v>44567</v>
      </c>
    </row>
    <row r="1104" spans="1:1">
      <c r="A1104" s="7">
        <v>44568</v>
      </c>
    </row>
    <row r="1105" spans="1:1">
      <c r="A1105" s="7">
        <v>44569</v>
      </c>
    </row>
    <row r="1106" spans="1:1">
      <c r="A1106" s="7">
        <v>44570</v>
      </c>
    </row>
    <row r="1107" spans="1:1">
      <c r="A1107" s="7">
        <v>44571</v>
      </c>
    </row>
    <row r="1108" spans="1:1">
      <c r="A1108" s="7">
        <v>44572</v>
      </c>
    </row>
    <row r="1109" spans="1:1">
      <c r="A1109" s="7">
        <v>44573</v>
      </c>
    </row>
    <row r="1110" spans="1:1">
      <c r="A1110" s="7">
        <v>44574</v>
      </c>
    </row>
    <row r="1111" spans="1:1">
      <c r="A1111" s="7">
        <v>44575</v>
      </c>
    </row>
    <row r="1112" spans="1:1">
      <c r="A1112" s="7">
        <v>44576</v>
      </c>
    </row>
    <row r="1113" spans="1:1">
      <c r="A1113" s="7">
        <v>44577</v>
      </c>
    </row>
    <row r="1114" spans="1:1">
      <c r="A1114" s="7">
        <v>44578</v>
      </c>
    </row>
    <row r="1115" spans="1:1">
      <c r="A1115" s="7">
        <v>44579</v>
      </c>
    </row>
    <row r="1116" spans="1:1">
      <c r="A1116" s="7">
        <v>44580</v>
      </c>
    </row>
    <row r="1117" spans="1:1">
      <c r="A1117" s="7">
        <v>44581</v>
      </c>
    </row>
    <row r="1118" spans="1:1">
      <c r="A1118" s="7">
        <v>44582</v>
      </c>
    </row>
    <row r="1119" spans="1:1">
      <c r="A1119" s="7">
        <v>44583</v>
      </c>
    </row>
    <row r="1120" spans="1:1">
      <c r="A1120" s="7">
        <v>44584</v>
      </c>
    </row>
    <row r="1121" spans="1:1">
      <c r="A1121" s="7">
        <v>44585</v>
      </c>
    </row>
    <row r="1122" spans="1:1">
      <c r="A1122" s="7">
        <v>44586</v>
      </c>
    </row>
    <row r="1123" spans="1:1">
      <c r="A1123" s="7">
        <v>44587</v>
      </c>
    </row>
    <row r="1124" spans="1:1">
      <c r="A1124" s="7">
        <v>44588</v>
      </c>
    </row>
    <row r="1125" spans="1:1">
      <c r="A1125" s="7">
        <v>44589</v>
      </c>
    </row>
    <row r="1126" spans="1:1">
      <c r="A1126" s="7">
        <v>44590</v>
      </c>
    </row>
    <row r="1127" spans="1:1">
      <c r="A1127" s="7">
        <v>44591</v>
      </c>
    </row>
    <row r="1128" spans="1:1">
      <c r="A1128" s="7">
        <v>44592</v>
      </c>
    </row>
    <row r="1129" spans="1:1">
      <c r="A1129" s="7">
        <v>44593</v>
      </c>
    </row>
    <row r="1130" spans="1:1">
      <c r="A1130" s="7">
        <v>44594</v>
      </c>
    </row>
    <row r="1131" spans="1:1">
      <c r="A1131" s="7">
        <v>44595</v>
      </c>
    </row>
    <row r="1132" spans="1:1">
      <c r="A1132" s="7">
        <v>44596</v>
      </c>
    </row>
    <row r="1133" spans="1:1">
      <c r="A1133" s="7">
        <v>44597</v>
      </c>
    </row>
    <row r="1134" spans="1:1">
      <c r="A1134" s="7">
        <v>44598</v>
      </c>
    </row>
    <row r="1135" spans="1:1">
      <c r="A1135" s="7">
        <v>44599</v>
      </c>
    </row>
    <row r="1136" spans="1:1">
      <c r="A1136" s="7">
        <v>44600</v>
      </c>
    </row>
    <row r="1137" spans="1:1">
      <c r="A1137" s="7">
        <v>44601</v>
      </c>
    </row>
    <row r="1138" spans="1:1">
      <c r="A1138" s="7">
        <v>44602</v>
      </c>
    </row>
    <row r="1139" spans="1:1">
      <c r="A1139" s="7">
        <v>44603</v>
      </c>
    </row>
    <row r="1140" spans="1:1">
      <c r="A1140" s="7">
        <v>44604</v>
      </c>
    </row>
    <row r="1141" spans="1:1">
      <c r="A1141" s="7">
        <v>44605</v>
      </c>
    </row>
    <row r="1142" spans="1:1">
      <c r="A1142" s="7">
        <v>44606</v>
      </c>
    </row>
    <row r="1143" spans="1:1">
      <c r="A1143" s="7">
        <v>44607</v>
      </c>
    </row>
    <row r="1144" spans="1:1">
      <c r="A1144" s="7">
        <v>44608</v>
      </c>
    </row>
    <row r="1145" spans="1:1">
      <c r="A1145" s="7">
        <v>44609</v>
      </c>
    </row>
    <row r="1146" spans="1:1">
      <c r="A1146" s="7">
        <v>44610</v>
      </c>
    </row>
    <row r="1147" spans="1:1">
      <c r="A1147" s="7">
        <v>44611</v>
      </c>
    </row>
    <row r="1148" spans="1:1">
      <c r="A1148" s="7">
        <v>44612</v>
      </c>
    </row>
    <row r="1149" spans="1:1">
      <c r="A1149" s="7">
        <v>44613</v>
      </c>
    </row>
    <row r="1150" spans="1:1">
      <c r="A1150" s="7">
        <v>44614</v>
      </c>
    </row>
    <row r="1151" spans="1:1">
      <c r="A1151" s="7">
        <v>44615</v>
      </c>
    </row>
    <row r="1152" spans="1:1">
      <c r="A1152" s="7">
        <v>44616</v>
      </c>
    </row>
    <row r="1153" spans="1:1">
      <c r="A1153" s="7">
        <v>44617</v>
      </c>
    </row>
    <row r="1154" spans="1:1">
      <c r="A1154" s="7">
        <v>44618</v>
      </c>
    </row>
    <row r="1155" spans="1:1">
      <c r="A1155" s="7">
        <v>44619</v>
      </c>
    </row>
    <row r="1156" spans="1:1">
      <c r="A1156" s="7">
        <v>44620</v>
      </c>
    </row>
    <row r="1157" spans="1:1">
      <c r="A1157" s="7">
        <v>44621</v>
      </c>
    </row>
    <row r="1158" spans="1:1">
      <c r="A1158" s="7">
        <v>44622</v>
      </c>
    </row>
    <row r="1159" spans="1:1">
      <c r="A1159" s="7">
        <v>44623</v>
      </c>
    </row>
    <row r="1160" spans="1:1">
      <c r="A1160" s="7">
        <v>44624</v>
      </c>
    </row>
    <row r="1161" spans="1:1">
      <c r="A1161" s="7">
        <v>44625</v>
      </c>
    </row>
    <row r="1162" spans="1:1">
      <c r="A1162" s="7">
        <v>44626</v>
      </c>
    </row>
    <row r="1163" spans="1:1">
      <c r="A1163" s="7">
        <v>44627</v>
      </c>
    </row>
    <row r="1164" spans="1:1">
      <c r="A1164" s="7">
        <v>44628</v>
      </c>
    </row>
    <row r="1165" spans="1:1">
      <c r="A1165" s="7">
        <v>44629</v>
      </c>
    </row>
    <row r="1166" spans="1:1">
      <c r="A1166" s="7">
        <v>44630</v>
      </c>
    </row>
    <row r="1167" spans="1:1">
      <c r="A1167" s="7">
        <v>44631</v>
      </c>
    </row>
    <row r="1168" spans="1:1">
      <c r="A1168" s="7">
        <v>44632</v>
      </c>
    </row>
    <row r="1169" spans="1:1">
      <c r="A1169" s="7">
        <v>44633</v>
      </c>
    </row>
    <row r="1170" spans="1:1">
      <c r="A1170" s="7">
        <v>44634</v>
      </c>
    </row>
    <row r="1171" spans="1:1">
      <c r="A1171" s="7">
        <v>44635</v>
      </c>
    </row>
    <row r="1172" spans="1:1">
      <c r="A1172" s="7">
        <v>44636</v>
      </c>
    </row>
    <row r="1173" spans="1:1">
      <c r="A1173" s="7">
        <v>44637</v>
      </c>
    </row>
    <row r="1174" spans="1:1">
      <c r="A1174" s="7">
        <v>44638</v>
      </c>
    </row>
    <row r="1175" spans="1:1">
      <c r="A1175" s="7">
        <v>44639</v>
      </c>
    </row>
    <row r="1176" spans="1:1">
      <c r="A1176" s="7">
        <v>44640</v>
      </c>
    </row>
    <row r="1177" spans="1:1">
      <c r="A1177" s="7">
        <v>44641</v>
      </c>
    </row>
    <row r="1178" spans="1:1">
      <c r="A1178" s="7">
        <v>44642</v>
      </c>
    </row>
    <row r="1179" spans="1:1">
      <c r="A1179" s="7">
        <v>44643</v>
      </c>
    </row>
    <row r="1180" spans="1:1">
      <c r="A1180" s="7">
        <v>44644</v>
      </c>
    </row>
    <row r="1181" spans="1:1">
      <c r="A1181" s="7">
        <v>44645</v>
      </c>
    </row>
    <row r="1182" spans="1:1">
      <c r="A1182" s="7">
        <v>44646</v>
      </c>
    </row>
    <row r="1183" spans="1:1">
      <c r="A1183" s="7">
        <v>44647</v>
      </c>
    </row>
    <row r="1184" spans="1:1">
      <c r="A1184" s="7">
        <v>44648</v>
      </c>
    </row>
    <row r="1185" spans="1:1">
      <c r="A1185" s="7">
        <v>44649</v>
      </c>
    </row>
    <row r="1186" spans="1:1">
      <c r="A1186" s="7">
        <v>44650</v>
      </c>
    </row>
    <row r="1187" spans="1:1">
      <c r="A1187" s="7">
        <v>44651</v>
      </c>
    </row>
    <row r="1188" spans="1:1">
      <c r="A1188" s="7">
        <v>44652</v>
      </c>
    </row>
    <row r="1189" spans="1:1">
      <c r="A1189" s="7">
        <v>44653</v>
      </c>
    </row>
    <row r="1190" spans="1:1">
      <c r="A1190" s="7">
        <v>44654</v>
      </c>
    </row>
    <row r="1191" spans="1:1">
      <c r="A1191" s="7">
        <v>44655</v>
      </c>
    </row>
    <row r="1192" spans="1:1">
      <c r="A1192" s="7">
        <v>44656</v>
      </c>
    </row>
    <row r="1193" spans="1:1">
      <c r="A1193" s="7">
        <v>44657</v>
      </c>
    </row>
    <row r="1194" spans="1:1">
      <c r="A1194" s="7">
        <v>44658</v>
      </c>
    </row>
    <row r="1195" spans="1:1">
      <c r="A1195" s="7">
        <v>44659</v>
      </c>
    </row>
    <row r="1196" spans="1:1">
      <c r="A1196" s="7">
        <v>44660</v>
      </c>
    </row>
    <row r="1197" spans="1:1">
      <c r="A1197" s="7">
        <v>44661</v>
      </c>
    </row>
    <row r="1198" spans="1:1">
      <c r="A1198" s="7">
        <v>44662</v>
      </c>
    </row>
    <row r="1199" spans="1:1">
      <c r="A1199" s="7">
        <v>44663</v>
      </c>
    </row>
    <row r="1200" spans="1:1">
      <c r="A1200" s="7">
        <v>44664</v>
      </c>
    </row>
    <row r="1201" spans="1:1">
      <c r="A1201" s="7">
        <v>44665</v>
      </c>
    </row>
    <row r="1202" spans="1:1">
      <c r="A1202" s="7">
        <v>44666</v>
      </c>
    </row>
    <row r="1203" spans="1:1">
      <c r="A1203" s="7">
        <v>44667</v>
      </c>
    </row>
    <row r="1204" spans="1:1">
      <c r="A1204" s="7">
        <v>44668</v>
      </c>
    </row>
    <row r="1205" spans="1:1">
      <c r="A1205" s="7">
        <v>44669</v>
      </c>
    </row>
    <row r="1206" spans="1:1">
      <c r="A1206" s="7">
        <v>44670</v>
      </c>
    </row>
    <row r="1207" spans="1:1">
      <c r="A1207" s="7">
        <v>44671</v>
      </c>
    </row>
    <row r="1208" spans="1:1">
      <c r="A1208" s="7">
        <v>44672</v>
      </c>
    </row>
    <row r="1209" spans="1:1">
      <c r="A1209" s="7">
        <v>44673</v>
      </c>
    </row>
    <row r="1210" spans="1:1">
      <c r="A1210" s="7">
        <v>44674</v>
      </c>
    </row>
    <row r="1211" spans="1:1">
      <c r="A1211" s="7">
        <v>44675</v>
      </c>
    </row>
    <row r="1212" spans="1:1">
      <c r="A1212" s="7">
        <v>44676</v>
      </c>
    </row>
    <row r="1213" spans="1:1">
      <c r="A1213" s="7">
        <v>44677</v>
      </c>
    </row>
    <row r="1214" spans="1:1">
      <c r="A1214" s="7">
        <v>44678</v>
      </c>
    </row>
    <row r="1215" spans="1:1">
      <c r="A1215" s="7">
        <v>44679</v>
      </c>
    </row>
    <row r="1216" spans="1:1">
      <c r="A1216" s="7">
        <v>44680</v>
      </c>
    </row>
    <row r="1217" spans="1:1">
      <c r="A1217" s="7">
        <v>44681</v>
      </c>
    </row>
    <row r="1218" spans="1:1">
      <c r="A1218" s="7">
        <v>44682</v>
      </c>
    </row>
    <row r="1219" spans="1:1">
      <c r="A1219" s="7">
        <v>44683</v>
      </c>
    </row>
    <row r="1220" spans="1:1">
      <c r="A1220" s="7">
        <v>44684</v>
      </c>
    </row>
    <row r="1221" spans="1:1">
      <c r="A1221" s="7">
        <v>44685</v>
      </c>
    </row>
    <row r="1222" spans="1:1">
      <c r="A1222" s="7">
        <v>44686</v>
      </c>
    </row>
    <row r="1223" spans="1:1">
      <c r="A1223" s="7">
        <v>44687</v>
      </c>
    </row>
    <row r="1224" spans="1:1">
      <c r="A1224" s="7">
        <v>44688</v>
      </c>
    </row>
    <row r="1225" spans="1:1">
      <c r="A1225" s="7">
        <v>44689</v>
      </c>
    </row>
    <row r="1226" spans="1:1">
      <c r="A1226" s="7">
        <v>44690</v>
      </c>
    </row>
    <row r="1227" spans="1:1">
      <c r="A1227" s="7">
        <v>44691</v>
      </c>
    </row>
    <row r="1228" spans="1:1">
      <c r="A1228" s="7">
        <v>44692</v>
      </c>
    </row>
    <row r="1229" spans="1:1">
      <c r="A1229" s="7">
        <v>44693</v>
      </c>
    </row>
    <row r="1230" spans="1:1">
      <c r="A1230" s="7">
        <v>44694</v>
      </c>
    </row>
    <row r="1231" spans="1:1">
      <c r="A1231" s="7">
        <v>44695</v>
      </c>
    </row>
    <row r="1232" spans="1:1">
      <c r="A1232" s="7">
        <v>44696</v>
      </c>
    </row>
    <row r="1233" spans="1:1">
      <c r="A1233" s="7">
        <v>44697</v>
      </c>
    </row>
    <row r="1234" spans="1:1">
      <c r="A1234" s="7">
        <v>44698</v>
      </c>
    </row>
    <row r="1235" spans="1:1">
      <c r="A1235" s="7">
        <v>44699</v>
      </c>
    </row>
    <row r="1236" spans="1:1">
      <c r="A1236" s="7">
        <v>44700</v>
      </c>
    </row>
    <row r="1237" spans="1:1">
      <c r="A1237" s="7">
        <v>44701</v>
      </c>
    </row>
    <row r="1238" spans="1:1">
      <c r="A1238" s="7">
        <v>44702</v>
      </c>
    </row>
    <row r="1239" spans="1:1">
      <c r="A1239" s="7">
        <v>44703</v>
      </c>
    </row>
    <row r="1240" spans="1:1">
      <c r="A1240" s="7">
        <v>44704</v>
      </c>
    </row>
    <row r="1241" spans="1:1">
      <c r="A1241" s="7">
        <v>44705</v>
      </c>
    </row>
    <row r="1242" spans="1:1">
      <c r="A1242" s="7">
        <v>44706</v>
      </c>
    </row>
    <row r="1243" spans="1:1">
      <c r="A1243" s="7">
        <v>44707</v>
      </c>
    </row>
    <row r="1244" spans="1:1">
      <c r="A1244" s="7">
        <v>44708</v>
      </c>
    </row>
    <row r="1245" spans="1:1">
      <c r="A1245" s="7">
        <v>44709</v>
      </c>
    </row>
    <row r="1246" spans="1:1">
      <c r="A1246" s="7">
        <v>44710</v>
      </c>
    </row>
    <row r="1247" spans="1:1">
      <c r="A1247" s="7">
        <v>44711</v>
      </c>
    </row>
    <row r="1248" spans="1:1">
      <c r="A1248" s="7">
        <v>44712</v>
      </c>
    </row>
    <row r="1249" spans="1:1">
      <c r="A1249" s="7">
        <v>44713</v>
      </c>
    </row>
    <row r="1250" spans="1:1">
      <c r="A1250" s="7">
        <v>44714</v>
      </c>
    </row>
    <row r="1251" spans="1:1">
      <c r="A1251" s="7">
        <v>44715</v>
      </c>
    </row>
    <row r="1252" spans="1:1">
      <c r="A1252" s="7">
        <v>44716</v>
      </c>
    </row>
    <row r="1253" spans="1:1">
      <c r="A1253" s="7">
        <v>44717</v>
      </c>
    </row>
    <row r="1254" spans="1:1">
      <c r="A1254" s="7">
        <v>44718</v>
      </c>
    </row>
    <row r="1255" spans="1:1">
      <c r="A1255" s="7">
        <v>44719</v>
      </c>
    </row>
    <row r="1256" spans="1:1">
      <c r="A1256" s="7">
        <v>44720</v>
      </c>
    </row>
    <row r="1257" spans="1:1">
      <c r="A1257" s="7">
        <v>44721</v>
      </c>
    </row>
    <row r="1258" spans="1:1">
      <c r="A1258" s="7">
        <v>44722</v>
      </c>
    </row>
    <row r="1259" spans="1:1">
      <c r="A1259" s="7">
        <v>44723</v>
      </c>
    </row>
    <row r="1260" spans="1:1">
      <c r="A1260" s="7">
        <v>44724</v>
      </c>
    </row>
    <row r="1261" spans="1:1">
      <c r="A1261" s="7">
        <v>44725</v>
      </c>
    </row>
    <row r="1262" spans="1:1">
      <c r="A1262" s="7">
        <v>44726</v>
      </c>
    </row>
    <row r="1263" spans="1:1">
      <c r="A1263" s="7">
        <v>44727</v>
      </c>
    </row>
    <row r="1264" spans="1:1">
      <c r="A1264" s="7">
        <v>44728</v>
      </c>
    </row>
    <row r="1265" spans="1:1">
      <c r="A1265" s="7">
        <v>44729</v>
      </c>
    </row>
    <row r="1266" spans="1:1">
      <c r="A1266" s="7">
        <v>44730</v>
      </c>
    </row>
    <row r="1267" spans="1:1">
      <c r="A1267" s="7">
        <v>44731</v>
      </c>
    </row>
    <row r="1268" spans="1:1">
      <c r="A1268" s="7">
        <v>44732</v>
      </c>
    </row>
    <row r="1269" spans="1:1">
      <c r="A1269" s="7">
        <v>44733</v>
      </c>
    </row>
    <row r="1270" spans="1:1">
      <c r="A1270" s="7">
        <v>44734</v>
      </c>
    </row>
    <row r="1271" spans="1:1">
      <c r="A1271" s="7">
        <v>44735</v>
      </c>
    </row>
    <row r="1272" spans="1:1">
      <c r="A1272" s="7">
        <v>44736</v>
      </c>
    </row>
    <row r="1273" spans="1:1">
      <c r="A1273" s="7">
        <v>44737</v>
      </c>
    </row>
    <row r="1274" spans="1:1">
      <c r="A1274" s="7">
        <v>44738</v>
      </c>
    </row>
    <row r="1275" spans="1:1">
      <c r="A1275" s="7">
        <v>44739</v>
      </c>
    </row>
    <row r="1276" spans="1:1">
      <c r="A1276" s="7">
        <v>44740</v>
      </c>
    </row>
    <row r="1277" spans="1:1">
      <c r="A1277" s="7">
        <v>44741</v>
      </c>
    </row>
    <row r="1278" spans="1:1">
      <c r="A1278" s="7">
        <v>44742</v>
      </c>
    </row>
    <row r="1279" spans="1:1">
      <c r="A1279" s="7">
        <v>44743</v>
      </c>
    </row>
    <row r="1280" spans="1:1">
      <c r="A1280" s="7">
        <v>44744</v>
      </c>
    </row>
    <row r="1281" spans="1:1">
      <c r="A1281" s="7">
        <v>44745</v>
      </c>
    </row>
    <row r="1282" spans="1:1">
      <c r="A1282" s="7">
        <v>44746</v>
      </c>
    </row>
    <row r="1283" spans="1:1">
      <c r="A1283" s="7">
        <v>44747</v>
      </c>
    </row>
    <row r="1284" spans="1:1">
      <c r="A1284" s="7">
        <v>44748</v>
      </c>
    </row>
    <row r="1285" spans="1:1">
      <c r="A1285" s="7">
        <v>44749</v>
      </c>
    </row>
    <row r="1286" spans="1:1">
      <c r="A1286" s="7">
        <v>44750</v>
      </c>
    </row>
    <row r="1287" spans="1:1">
      <c r="A1287" s="7">
        <v>44751</v>
      </c>
    </row>
    <row r="1288" spans="1:1">
      <c r="A1288" s="7">
        <v>44752</v>
      </c>
    </row>
    <row r="1289" spans="1:1">
      <c r="A1289" s="7">
        <v>44753</v>
      </c>
    </row>
    <row r="1290" spans="1:1">
      <c r="A1290" s="7">
        <v>44754</v>
      </c>
    </row>
    <row r="1291" spans="1:1">
      <c r="A1291" s="7">
        <v>44755</v>
      </c>
    </row>
    <row r="1292" spans="1:1">
      <c r="A1292" s="7">
        <v>44756</v>
      </c>
    </row>
    <row r="1293" spans="1:1">
      <c r="A1293" s="7">
        <v>44757</v>
      </c>
    </row>
    <row r="1294" spans="1:1">
      <c r="A1294" s="7">
        <v>44758</v>
      </c>
    </row>
    <row r="1295" spans="1:1">
      <c r="A1295" s="7">
        <v>44759</v>
      </c>
    </row>
    <row r="1296" spans="1:1">
      <c r="A1296" s="7">
        <v>44760</v>
      </c>
    </row>
    <row r="1297" spans="1:1">
      <c r="A1297" s="7">
        <v>44761</v>
      </c>
    </row>
    <row r="1298" spans="1:1">
      <c r="A1298" s="7">
        <v>44762</v>
      </c>
    </row>
    <row r="1299" spans="1:1">
      <c r="A1299" s="7">
        <v>44763</v>
      </c>
    </row>
    <row r="1300" spans="1:1">
      <c r="A1300" s="7">
        <v>44764</v>
      </c>
    </row>
    <row r="1301" spans="1:1">
      <c r="A1301" s="7">
        <v>44765</v>
      </c>
    </row>
    <row r="1302" spans="1:1">
      <c r="A1302" s="7">
        <v>44766</v>
      </c>
    </row>
    <row r="1303" spans="1:1">
      <c r="A1303" s="7">
        <v>44767</v>
      </c>
    </row>
    <row r="1304" spans="1:1">
      <c r="A1304" s="7">
        <v>44768</v>
      </c>
    </row>
    <row r="1305" spans="1:1">
      <c r="A1305" s="7">
        <v>44769</v>
      </c>
    </row>
    <row r="1306" spans="1:1">
      <c r="A1306" s="7">
        <v>44770</v>
      </c>
    </row>
    <row r="1307" spans="1:1">
      <c r="A1307" s="7">
        <v>44771</v>
      </c>
    </row>
    <row r="1308" spans="1:1">
      <c r="A1308" s="7">
        <v>44772</v>
      </c>
    </row>
    <row r="1309" spans="1:1">
      <c r="A1309" s="7">
        <v>44773</v>
      </c>
    </row>
    <row r="1310" spans="1:1">
      <c r="A1310" s="7">
        <v>44774</v>
      </c>
    </row>
    <row r="1311" spans="1:1">
      <c r="A1311" s="7">
        <v>44775</v>
      </c>
    </row>
    <row r="1312" spans="1:1">
      <c r="A1312" s="7">
        <v>44776</v>
      </c>
    </row>
    <row r="1313" spans="1:1">
      <c r="A1313" s="7">
        <v>44777</v>
      </c>
    </row>
    <row r="1314" spans="1:1">
      <c r="A1314" s="7">
        <v>44778</v>
      </c>
    </row>
    <row r="1315" spans="1:1">
      <c r="A1315" s="7">
        <v>44779</v>
      </c>
    </row>
    <row r="1316" spans="1:1">
      <c r="A1316" s="7">
        <v>44780</v>
      </c>
    </row>
    <row r="1317" spans="1:1">
      <c r="A1317" s="7">
        <v>44781</v>
      </c>
    </row>
    <row r="1318" spans="1:1">
      <c r="A1318" s="7">
        <v>44782</v>
      </c>
    </row>
    <row r="1319" spans="1:1">
      <c r="A1319" s="7">
        <v>44783</v>
      </c>
    </row>
    <row r="1320" spans="1:1">
      <c r="A1320" s="7">
        <v>44784</v>
      </c>
    </row>
    <row r="1321" spans="1:1">
      <c r="A1321" s="7">
        <v>44785</v>
      </c>
    </row>
    <row r="1322" spans="1:1">
      <c r="A1322" s="7">
        <v>44786</v>
      </c>
    </row>
    <row r="1323" spans="1:1">
      <c r="A1323" s="7">
        <v>44787</v>
      </c>
    </row>
    <row r="1324" spans="1:1">
      <c r="A1324" s="7">
        <v>44788</v>
      </c>
    </row>
    <row r="1325" spans="1:1">
      <c r="A1325" s="7">
        <v>44789</v>
      </c>
    </row>
    <row r="1326" spans="1:1">
      <c r="A1326" s="7">
        <v>44790</v>
      </c>
    </row>
    <row r="1327" spans="1:1">
      <c r="A1327" s="7">
        <v>44791</v>
      </c>
    </row>
    <row r="1328" spans="1:1">
      <c r="A1328" s="7">
        <v>44792</v>
      </c>
    </row>
    <row r="1329" spans="1:1">
      <c r="A1329" s="7">
        <v>44793</v>
      </c>
    </row>
    <row r="1330" spans="1:1">
      <c r="A1330" s="7">
        <v>44794</v>
      </c>
    </row>
    <row r="1331" spans="1:1">
      <c r="A1331" s="7">
        <v>44795</v>
      </c>
    </row>
    <row r="1332" spans="1:1">
      <c r="A1332" s="7">
        <v>44796</v>
      </c>
    </row>
    <row r="1333" spans="1:1">
      <c r="A1333" s="7">
        <v>44797</v>
      </c>
    </row>
    <row r="1334" spans="1:1">
      <c r="A1334" s="7">
        <v>44798</v>
      </c>
    </row>
    <row r="1335" spans="1:1">
      <c r="A1335" s="7">
        <v>44799</v>
      </c>
    </row>
    <row r="1336" spans="1:1">
      <c r="A1336" s="7">
        <v>44800</v>
      </c>
    </row>
    <row r="1337" spans="1:1">
      <c r="A1337" s="7">
        <v>44801</v>
      </c>
    </row>
    <row r="1338" spans="1:1">
      <c r="A1338" s="7">
        <v>44802</v>
      </c>
    </row>
    <row r="1339" spans="1:1">
      <c r="A1339" s="7">
        <v>44803</v>
      </c>
    </row>
    <row r="1340" spans="1:1">
      <c r="A1340" s="7">
        <v>44804</v>
      </c>
    </row>
    <row r="1341" spans="1:1">
      <c r="A1341" s="7">
        <v>44805</v>
      </c>
    </row>
    <row r="1342" spans="1:1">
      <c r="A1342" s="7">
        <v>44806</v>
      </c>
    </row>
    <row r="1343" spans="1:1">
      <c r="A1343" s="7">
        <v>44807</v>
      </c>
    </row>
    <row r="1344" spans="1:1">
      <c r="A1344" s="7">
        <v>44808</v>
      </c>
    </row>
    <row r="1345" spans="1:1">
      <c r="A1345" s="7">
        <v>44809</v>
      </c>
    </row>
    <row r="1346" spans="1:1">
      <c r="A1346" s="7">
        <v>44810</v>
      </c>
    </row>
    <row r="1347" spans="1:1">
      <c r="A1347" s="7">
        <v>44811</v>
      </c>
    </row>
    <row r="1348" spans="1:1">
      <c r="A1348" s="7">
        <v>44812</v>
      </c>
    </row>
    <row r="1349" spans="1:1">
      <c r="A1349" s="7">
        <v>44813</v>
      </c>
    </row>
    <row r="1350" spans="1:1">
      <c r="A1350" s="7">
        <v>44814</v>
      </c>
    </row>
    <row r="1351" spans="1:1">
      <c r="A1351" s="7">
        <v>44815</v>
      </c>
    </row>
    <row r="1352" spans="1:1">
      <c r="A1352" s="7">
        <v>44816</v>
      </c>
    </row>
    <row r="1353" spans="1:1">
      <c r="A1353" s="7">
        <v>44817</v>
      </c>
    </row>
    <row r="1354" spans="1:1">
      <c r="A1354" s="7">
        <v>44818</v>
      </c>
    </row>
    <row r="1355" spans="1:1">
      <c r="A1355" s="7">
        <v>44819</v>
      </c>
    </row>
    <row r="1356" spans="1:1">
      <c r="A1356" s="7">
        <v>44820</v>
      </c>
    </row>
    <row r="1357" spans="1:1">
      <c r="A1357" s="7">
        <v>44821</v>
      </c>
    </row>
    <row r="1358" spans="1:1">
      <c r="A1358" s="7">
        <v>44822</v>
      </c>
    </row>
    <row r="1359" spans="1:1">
      <c r="A1359" s="7">
        <v>44823</v>
      </c>
    </row>
    <row r="1360" spans="1:1">
      <c r="A1360" s="7">
        <v>44824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38239-D009-40E9-A5D2-AC5EDA17268F}">
  <sheetPr codeName="Sheet5">
    <tabColor theme="1" tint="4.9989318521683403E-2"/>
  </sheetPr>
  <dimension ref="A5:D8"/>
  <sheetViews>
    <sheetView showGridLines="0" workbookViewId="0"/>
  </sheetViews>
  <sheetFormatPr defaultRowHeight="15"/>
  <cols>
    <col min="1" max="1" width="7.85546875" bestFit="1" customWidth="1"/>
    <col min="2" max="2" width="31.140625" bestFit="1" customWidth="1"/>
    <col min="3" max="3" width="61.85546875" bestFit="1" customWidth="1"/>
    <col min="4" max="4" width="17.5703125" bestFit="1" customWidth="1"/>
  </cols>
  <sheetData>
    <row r="5" spans="1:4">
      <c r="A5" t="s">
        <v>45</v>
      </c>
      <c r="B5" t="s">
        <v>5</v>
      </c>
      <c r="C5" t="s">
        <v>9</v>
      </c>
      <c r="D5" t="s">
        <v>655</v>
      </c>
    </row>
    <row r="6" spans="1:4">
      <c r="A6">
        <f>ROW()-5</f>
        <v>1</v>
      </c>
      <c r="B6" t="s">
        <v>16</v>
      </c>
      <c r="C6" t="s">
        <v>656</v>
      </c>
      <c r="D6" t="s">
        <v>657</v>
      </c>
    </row>
    <row r="7" spans="1:4">
      <c r="A7">
        <f>ROW()-5</f>
        <v>2</v>
      </c>
      <c r="B7" t="s">
        <v>658</v>
      </c>
      <c r="C7" t="s">
        <v>659</v>
      </c>
      <c r="D7" t="s">
        <v>660</v>
      </c>
    </row>
    <row r="8" spans="1:4">
      <c r="A8">
        <f>ROW()-5</f>
        <v>3</v>
      </c>
      <c r="B8" t="s">
        <v>661</v>
      </c>
      <c r="C8" t="s">
        <v>662</v>
      </c>
      <c r="D8" t="s">
        <v>663</v>
      </c>
    </row>
  </sheetData>
  <phoneticPr fontId="21"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DAB4B-DEF6-49DF-92AB-6CCD6CCBD7B5}">
  <sheetPr codeName="Sheet6">
    <tabColor theme="1" tint="4.9989318521683403E-2"/>
  </sheetPr>
  <dimension ref="A4:P18"/>
  <sheetViews>
    <sheetView showGridLines="0" workbookViewId="0">
      <selection activeCell="P7" sqref="P7"/>
    </sheetView>
  </sheetViews>
  <sheetFormatPr defaultRowHeight="15"/>
  <cols>
    <col min="1" max="1" width="9" bestFit="1" customWidth="1"/>
    <col min="2" max="2" width="31.140625" bestFit="1" customWidth="1"/>
    <col min="3" max="3" width="13.85546875" bestFit="1" customWidth="1"/>
    <col min="4" max="4" width="14.28515625" bestFit="1" customWidth="1"/>
    <col min="6" max="6" width="22.5703125" bestFit="1" customWidth="1"/>
    <col min="7" max="7" width="13.85546875" bestFit="1" customWidth="1"/>
    <col min="8" max="8" width="7.7109375" customWidth="1"/>
    <col min="9" max="9" width="19.7109375" customWidth="1"/>
    <col min="10" max="10" width="31.140625" bestFit="1" customWidth="1"/>
    <col min="11" max="11" width="8.28515625" customWidth="1"/>
    <col min="12" max="12" width="18" customWidth="1"/>
    <col min="13" max="13" width="15.140625" customWidth="1"/>
    <col min="14" max="14" width="6.28515625" customWidth="1"/>
    <col min="15" max="15" width="17.85546875" customWidth="1"/>
    <col min="16" max="16" width="17.28515625" customWidth="1"/>
  </cols>
  <sheetData>
    <row r="4" spans="1:16" ht="15.75" thickBot="1"/>
    <row r="5" spans="1:16" ht="16.5" thickTop="1" thickBot="1">
      <c r="A5" t="s">
        <v>664</v>
      </c>
      <c r="B5" t="s">
        <v>5</v>
      </c>
      <c r="C5" t="s">
        <v>17</v>
      </c>
      <c r="D5" t="s">
        <v>21</v>
      </c>
      <c r="F5" s="30" t="s">
        <v>665</v>
      </c>
      <c r="G5" s="30"/>
      <c r="I5" s="30" t="s">
        <v>666</v>
      </c>
      <c r="J5" s="30"/>
      <c r="L5" s="30" t="s">
        <v>665</v>
      </c>
      <c r="M5" s="30"/>
      <c r="O5" s="30" t="s">
        <v>666</v>
      </c>
      <c r="P5" s="30"/>
    </row>
    <row r="6" spans="1:16" ht="16.5" thickTop="1" thickBot="1">
      <c r="A6">
        <f>ROW()-5</f>
        <v>1</v>
      </c>
      <c r="B6" t="s">
        <v>16</v>
      </c>
      <c r="C6" t="s">
        <v>667</v>
      </c>
      <c r="D6" s="7">
        <v>44106</v>
      </c>
      <c r="F6" s="30" t="s">
        <v>5</v>
      </c>
      <c r="G6" s="30" t="s">
        <v>17</v>
      </c>
      <c r="I6" s="30" t="s">
        <v>5</v>
      </c>
      <c r="J6" s="30" t="s">
        <v>17</v>
      </c>
      <c r="L6" s="30" t="s">
        <v>5</v>
      </c>
      <c r="M6" s="30" t="s">
        <v>17</v>
      </c>
      <c r="O6" s="30" t="s">
        <v>5</v>
      </c>
      <c r="P6" s="30" t="s">
        <v>17</v>
      </c>
    </row>
    <row r="7" spans="1:16" ht="15.75" thickTop="1">
      <c r="A7">
        <f t="shared" ref="A7:A9" si="0">ROW()-5</f>
        <v>2</v>
      </c>
      <c r="B7" t="s">
        <v>16</v>
      </c>
      <c r="C7" t="s">
        <v>668</v>
      </c>
      <c r="D7" s="7">
        <v>44173</v>
      </c>
      <c r="F7" s="31" t="str">
        <f>Invoice!C16</f>
        <v>SOORAJMULL BAIJNATH PVT. LTD.</v>
      </c>
      <c r="G7" s="31" t="s">
        <v>668</v>
      </c>
      <c r="I7" s="31" t="str" cm="1">
        <f t="array" ref="I7:I9">_xlfn.UNIQUE(InvoiceLookup[Name])</f>
        <v>SOORAJMULL BAIJNATH PVT. LTD.</v>
      </c>
      <c r="J7" s="31" t="str" cm="1">
        <f t="array" ref="J7:J9">_xlfn._xlws.FILTER(InvoiceLookup[Invoice No],InvoiceLookup[Name]=F7)</f>
        <v>VRL/311/20-21</v>
      </c>
      <c r="L7" s="31" t="str">
        <f>'Home Page'!$F$15</f>
        <v>SOORAJMULL BAIJNATH PVT. LTD.</v>
      </c>
      <c r="M7" s="31" t="s">
        <v>668</v>
      </c>
      <c r="O7" s="31" t="str" cm="1">
        <f t="array" ref="O7:O9">_xlfn.UNIQUE(InvoiceLookup[Name])</f>
        <v>SOORAJMULL BAIJNATH PVT. LTD.</v>
      </c>
      <c r="P7" s="31" t="str" cm="1">
        <f t="array" ref="P7:P9">_xlfn._xlws.FILTER(InvoiceLookup[Invoice No],InvoiceLookup[Name]=L7)</f>
        <v>VRL/311/20-21</v>
      </c>
    </row>
    <row r="8" spans="1:16">
      <c r="A8">
        <f t="shared" si="0"/>
        <v>3</v>
      </c>
      <c r="B8" t="s">
        <v>16</v>
      </c>
      <c r="C8" t="s">
        <v>669</v>
      </c>
      <c r="D8" s="7">
        <v>44145</v>
      </c>
      <c r="I8" s="31" t="str">
        <v>SWAMY INDUSTRIES CO.</v>
      </c>
      <c r="J8" s="31" t="str">
        <v>VRL/336/20-21</v>
      </c>
      <c r="O8" s="31" t="str">
        <v>SWAMY INDUSTRIES CO.</v>
      </c>
      <c r="P8" s="31" t="str">
        <v>VRL/336/20-21</v>
      </c>
    </row>
    <row r="9" spans="1:16">
      <c r="A9">
        <f t="shared" si="0"/>
        <v>4</v>
      </c>
      <c r="B9" t="s">
        <v>658</v>
      </c>
      <c r="C9" t="s">
        <v>20</v>
      </c>
      <c r="D9" s="7">
        <v>44900</v>
      </c>
      <c r="I9" s="31" t="str">
        <v>CORNELLIUS INDUSTRIES</v>
      </c>
      <c r="J9" s="31" t="str">
        <v>VRL/321/20-21</v>
      </c>
      <c r="O9" s="31" t="str">
        <v>CORNELLIUS INDUSTRIES</v>
      </c>
      <c r="P9" s="31" t="str">
        <v>VRL/321/20-21</v>
      </c>
    </row>
    <row r="10" spans="1:16">
      <c r="A10">
        <f>ROW()-5</f>
        <v>5</v>
      </c>
      <c r="B10" t="s">
        <v>661</v>
      </c>
      <c r="C10" t="s">
        <v>670</v>
      </c>
      <c r="D10" s="7">
        <v>44809</v>
      </c>
    </row>
    <row r="15" spans="1:16" ht="15.75" thickBot="1"/>
    <row r="16" spans="1:16" ht="16.5" thickTop="1" thickBot="1">
      <c r="M16" s="30" t="s">
        <v>671</v>
      </c>
    </row>
    <row r="17" spans="7:7" ht="16.5" thickTop="1" thickBot="1">
      <c r="G17" s="30" t="s">
        <v>672</v>
      </c>
    </row>
    <row r="18" spans="7:7" ht="15.75" thickTop="1"/>
  </sheetData>
  <phoneticPr fontId="21" type="noConversion"/>
  <dataValidations count="1">
    <dataValidation type="list" allowBlank="1" showInputMessage="1" showErrorMessage="1" sqref="G7 M7" xr:uid="{D7474029-C637-410F-8421-1F9135DE3E59}">
      <formula1>_xlfn.ANCHORARRAY($J$7)</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AF471-4CEB-423F-9EF8-F608CB0FE98E}">
  <sheetPr codeName="Sheet7">
    <tabColor theme="1" tint="4.9989318521683403E-2"/>
  </sheetPr>
  <dimension ref="A4:V83"/>
  <sheetViews>
    <sheetView showGridLines="0" topLeftCell="A3" workbookViewId="0">
      <selection activeCell="E5" sqref="E5"/>
    </sheetView>
  </sheetViews>
  <sheetFormatPr defaultRowHeight="15"/>
  <cols>
    <col min="1" max="1" width="13.7109375" customWidth="1"/>
    <col min="2" max="2" width="31.140625" bestFit="1" customWidth="1"/>
    <col min="3" max="4" width="16.7109375" customWidth="1"/>
    <col min="5" max="5" width="12.7109375" bestFit="1" customWidth="1"/>
    <col min="6" max="6" width="8.7109375" customWidth="1"/>
    <col min="7" max="7" width="9.42578125" bestFit="1" customWidth="1"/>
    <col min="8" max="8" width="9.42578125" customWidth="1"/>
    <col min="9" max="9" width="16.28515625" customWidth="1"/>
    <col min="10" max="10" width="10.7109375" customWidth="1"/>
    <col min="11" max="11" width="13.140625" customWidth="1"/>
    <col min="13" max="13" width="14.42578125" customWidth="1"/>
    <col min="15" max="15" width="17.140625" customWidth="1"/>
    <col min="16" max="16" width="12.28515625" customWidth="1"/>
    <col min="19" max="19" width="10.7109375" customWidth="1"/>
    <col min="20" max="20" width="16.28515625" customWidth="1"/>
    <col min="21" max="21" width="10.7109375" customWidth="1"/>
    <col min="22" max="22" width="14.42578125" customWidth="1"/>
  </cols>
  <sheetData>
    <row r="4" spans="1:22" ht="15.75" thickBot="1"/>
    <row r="5" spans="1:22" ht="16.5" thickTop="1" thickBot="1">
      <c r="A5" t="s">
        <v>673</v>
      </c>
      <c r="B5" t="s">
        <v>15</v>
      </c>
      <c r="C5" t="s">
        <v>19</v>
      </c>
      <c r="D5" t="s">
        <v>654</v>
      </c>
      <c r="E5" t="s">
        <v>25</v>
      </c>
      <c r="F5" t="s">
        <v>27</v>
      </c>
      <c r="G5" t="s">
        <v>29</v>
      </c>
      <c r="H5" t="s">
        <v>32</v>
      </c>
      <c r="I5" t="s">
        <v>34</v>
      </c>
      <c r="J5" t="s">
        <v>36</v>
      </c>
      <c r="K5" t="s">
        <v>38</v>
      </c>
      <c r="M5" s="30" t="s">
        <v>19</v>
      </c>
      <c r="O5" s="101" t="s">
        <v>654</v>
      </c>
      <c r="P5" s="101" t="s">
        <v>25</v>
      </c>
      <c r="Q5" s="101" t="s">
        <v>27</v>
      </c>
      <c r="R5" s="101" t="s">
        <v>29</v>
      </c>
      <c r="S5" s="101" t="s">
        <v>32</v>
      </c>
      <c r="T5" s="101" t="s">
        <v>34</v>
      </c>
      <c r="U5" s="101" t="s">
        <v>36</v>
      </c>
      <c r="V5" s="102" t="s">
        <v>38</v>
      </c>
    </row>
    <row r="6" spans="1:22" ht="15.75" thickTop="1">
      <c r="A6">
        <f t="shared" ref="A6:A37" si="0">ROW()-5</f>
        <v>1</v>
      </c>
      <c r="B6" t="s">
        <v>16</v>
      </c>
      <c r="C6" t="s">
        <v>667</v>
      </c>
      <c r="D6" s="7">
        <v>44070</v>
      </c>
      <c r="E6" t="s">
        <v>51</v>
      </c>
      <c r="F6" t="s">
        <v>651</v>
      </c>
      <c r="G6" t="s">
        <v>674</v>
      </c>
      <c r="H6">
        <v>61.92</v>
      </c>
      <c r="I6" s="29">
        <v>90</v>
      </c>
      <c r="J6" s="29">
        <v>0</v>
      </c>
      <c r="K6" s="28">
        <v>5573</v>
      </c>
      <c r="M6" s="31" t="str">
        <f>Invoice!H17</f>
        <v>VRL/311/20-21</v>
      </c>
    </row>
    <row r="7" spans="1:22">
      <c r="A7">
        <f t="shared" si="0"/>
        <v>2</v>
      </c>
      <c r="B7" t="s">
        <v>16</v>
      </c>
      <c r="C7" t="s">
        <v>667</v>
      </c>
      <c r="D7" s="7">
        <v>44070</v>
      </c>
      <c r="E7" t="s">
        <v>56</v>
      </c>
      <c r="F7" t="s">
        <v>651</v>
      </c>
      <c r="G7" t="s">
        <v>674</v>
      </c>
      <c r="H7">
        <v>62.54</v>
      </c>
      <c r="I7" s="29">
        <v>90</v>
      </c>
      <c r="J7" s="29">
        <v>0</v>
      </c>
      <c r="K7" s="28">
        <v>5629</v>
      </c>
    </row>
    <row r="8" spans="1:22">
      <c r="A8">
        <f t="shared" si="0"/>
        <v>3</v>
      </c>
      <c r="B8" t="s">
        <v>16</v>
      </c>
      <c r="C8" t="s">
        <v>667</v>
      </c>
      <c r="D8" s="7">
        <v>44070</v>
      </c>
      <c r="E8" t="s">
        <v>60</v>
      </c>
      <c r="F8" t="s">
        <v>651</v>
      </c>
      <c r="G8" t="s">
        <v>674</v>
      </c>
      <c r="H8">
        <v>61.81</v>
      </c>
      <c r="I8" s="29">
        <v>90</v>
      </c>
      <c r="J8" s="29">
        <v>0</v>
      </c>
      <c r="K8" s="28">
        <v>5563</v>
      </c>
    </row>
    <row r="9" spans="1:22">
      <c r="A9">
        <f t="shared" si="0"/>
        <v>4</v>
      </c>
      <c r="B9" t="s">
        <v>16</v>
      </c>
      <c r="C9" t="s">
        <v>667</v>
      </c>
      <c r="D9" s="7">
        <v>44070</v>
      </c>
      <c r="E9" t="s">
        <v>26</v>
      </c>
      <c r="F9" t="s">
        <v>651</v>
      </c>
      <c r="G9" t="s">
        <v>674</v>
      </c>
      <c r="H9">
        <v>62.2</v>
      </c>
      <c r="I9" s="29">
        <v>90</v>
      </c>
      <c r="J9" s="29">
        <v>0</v>
      </c>
      <c r="K9" s="28">
        <v>5598</v>
      </c>
    </row>
    <row r="10" spans="1:22">
      <c r="A10">
        <f t="shared" si="0"/>
        <v>5</v>
      </c>
      <c r="B10" t="s">
        <v>16</v>
      </c>
      <c r="C10" t="s">
        <v>667</v>
      </c>
      <c r="D10" s="7">
        <v>44070</v>
      </c>
      <c r="E10" t="s">
        <v>63</v>
      </c>
      <c r="F10" t="s">
        <v>651</v>
      </c>
      <c r="G10" t="s">
        <v>674</v>
      </c>
      <c r="H10">
        <v>61.83</v>
      </c>
      <c r="I10" s="29">
        <v>90</v>
      </c>
      <c r="J10" s="29">
        <v>0</v>
      </c>
      <c r="K10" s="28">
        <v>5565</v>
      </c>
    </row>
    <row r="11" spans="1:22">
      <c r="A11">
        <f t="shared" si="0"/>
        <v>6</v>
      </c>
      <c r="B11" t="s">
        <v>16</v>
      </c>
      <c r="C11" t="s">
        <v>667</v>
      </c>
      <c r="D11" s="7">
        <v>44083</v>
      </c>
      <c r="E11" t="s">
        <v>60</v>
      </c>
      <c r="F11" t="s">
        <v>651</v>
      </c>
      <c r="G11" t="s">
        <v>674</v>
      </c>
      <c r="H11">
        <v>65.400000000000006</v>
      </c>
      <c r="I11" s="29">
        <v>90</v>
      </c>
      <c r="J11" s="29">
        <v>0</v>
      </c>
      <c r="K11" s="28">
        <v>5886</v>
      </c>
    </row>
    <row r="12" spans="1:22">
      <c r="A12">
        <f t="shared" si="0"/>
        <v>7</v>
      </c>
      <c r="B12" t="s">
        <v>16</v>
      </c>
      <c r="C12" t="s">
        <v>667</v>
      </c>
      <c r="D12" s="7">
        <v>44088</v>
      </c>
      <c r="E12" t="s">
        <v>65</v>
      </c>
      <c r="F12" t="s">
        <v>651</v>
      </c>
      <c r="G12" t="s">
        <v>674</v>
      </c>
      <c r="H12">
        <v>62.74</v>
      </c>
      <c r="I12" s="29">
        <v>90</v>
      </c>
      <c r="J12" s="29">
        <v>0</v>
      </c>
      <c r="K12" s="28">
        <v>5647</v>
      </c>
    </row>
    <row r="13" spans="1:22">
      <c r="A13">
        <f t="shared" si="0"/>
        <v>8</v>
      </c>
      <c r="B13" t="s">
        <v>16</v>
      </c>
      <c r="C13" t="s">
        <v>667</v>
      </c>
      <c r="D13" s="7">
        <v>44088</v>
      </c>
      <c r="E13" t="s">
        <v>67</v>
      </c>
      <c r="F13" t="s">
        <v>651</v>
      </c>
      <c r="G13" t="s">
        <v>674</v>
      </c>
      <c r="H13">
        <v>62.94</v>
      </c>
      <c r="I13" s="29">
        <v>90</v>
      </c>
      <c r="J13" s="29">
        <v>0</v>
      </c>
      <c r="K13" s="28">
        <v>5665</v>
      </c>
    </row>
    <row r="14" spans="1:22">
      <c r="A14">
        <f t="shared" si="0"/>
        <v>9</v>
      </c>
      <c r="B14" t="s">
        <v>16</v>
      </c>
      <c r="C14" t="s">
        <v>667</v>
      </c>
      <c r="D14" s="7">
        <v>44088</v>
      </c>
      <c r="E14" t="s">
        <v>69</v>
      </c>
      <c r="F14" t="s">
        <v>651</v>
      </c>
      <c r="G14" t="s">
        <v>674</v>
      </c>
      <c r="H14">
        <v>62.14</v>
      </c>
      <c r="I14" s="29">
        <v>90</v>
      </c>
      <c r="J14" s="29">
        <v>0</v>
      </c>
      <c r="K14" s="28">
        <v>5593</v>
      </c>
    </row>
    <row r="15" spans="1:22">
      <c r="A15">
        <f t="shared" si="0"/>
        <v>10</v>
      </c>
      <c r="B15" t="s">
        <v>16</v>
      </c>
      <c r="C15" t="s">
        <v>667</v>
      </c>
      <c r="D15" s="7">
        <v>44088</v>
      </c>
      <c r="E15" t="s">
        <v>72</v>
      </c>
      <c r="F15" t="s">
        <v>651</v>
      </c>
      <c r="G15" t="s">
        <v>674</v>
      </c>
      <c r="H15">
        <v>61.44</v>
      </c>
      <c r="I15" s="29">
        <v>90</v>
      </c>
      <c r="J15" s="29">
        <v>0</v>
      </c>
      <c r="K15" s="28">
        <v>5530</v>
      </c>
    </row>
    <row r="16" spans="1:22">
      <c r="A16">
        <f t="shared" si="0"/>
        <v>11</v>
      </c>
      <c r="B16" t="s">
        <v>16</v>
      </c>
      <c r="C16" t="s">
        <v>667</v>
      </c>
      <c r="D16" s="7">
        <v>44088</v>
      </c>
      <c r="E16" t="s">
        <v>63</v>
      </c>
      <c r="F16" t="s">
        <v>651</v>
      </c>
      <c r="G16" t="s">
        <v>674</v>
      </c>
      <c r="H16">
        <v>61.52</v>
      </c>
      <c r="I16" s="29">
        <v>90</v>
      </c>
      <c r="J16" s="29">
        <v>0</v>
      </c>
      <c r="K16" s="28">
        <v>5537</v>
      </c>
    </row>
    <row r="17" spans="1:11">
      <c r="A17">
        <f t="shared" si="0"/>
        <v>12</v>
      </c>
      <c r="B17" t="s">
        <v>16</v>
      </c>
      <c r="C17" t="s">
        <v>667</v>
      </c>
      <c r="D17" s="7">
        <v>44088</v>
      </c>
      <c r="E17" t="s">
        <v>65</v>
      </c>
      <c r="F17" t="s">
        <v>651</v>
      </c>
      <c r="G17" t="s">
        <v>674</v>
      </c>
      <c r="H17">
        <v>65.7</v>
      </c>
      <c r="I17" s="29">
        <v>90</v>
      </c>
      <c r="J17" s="29">
        <v>0</v>
      </c>
      <c r="K17" s="28">
        <v>5913</v>
      </c>
    </row>
    <row r="18" spans="1:11">
      <c r="A18">
        <f t="shared" si="0"/>
        <v>13</v>
      </c>
      <c r="B18" t="s">
        <v>16</v>
      </c>
      <c r="C18" t="s">
        <v>667</v>
      </c>
      <c r="D18" s="7">
        <v>44088</v>
      </c>
      <c r="E18" t="s">
        <v>67</v>
      </c>
      <c r="F18" t="s">
        <v>651</v>
      </c>
      <c r="G18" t="s">
        <v>674</v>
      </c>
      <c r="H18">
        <v>62.98</v>
      </c>
      <c r="I18" s="29">
        <v>90</v>
      </c>
      <c r="J18" s="29">
        <v>0</v>
      </c>
      <c r="K18" s="28">
        <v>5668</v>
      </c>
    </row>
    <row r="19" spans="1:11">
      <c r="A19">
        <f t="shared" si="0"/>
        <v>14</v>
      </c>
      <c r="B19" t="s">
        <v>16</v>
      </c>
      <c r="C19" t="s">
        <v>667</v>
      </c>
      <c r="D19" s="7">
        <v>44088</v>
      </c>
      <c r="E19" t="s">
        <v>69</v>
      </c>
      <c r="F19" t="s">
        <v>651</v>
      </c>
      <c r="G19" t="s">
        <v>674</v>
      </c>
      <c r="H19">
        <v>61.9</v>
      </c>
      <c r="I19" s="29">
        <v>90</v>
      </c>
      <c r="J19" s="29">
        <v>0</v>
      </c>
      <c r="K19" s="28">
        <v>5571</v>
      </c>
    </row>
    <row r="20" spans="1:11">
      <c r="A20">
        <f t="shared" si="0"/>
        <v>15</v>
      </c>
      <c r="B20" t="s">
        <v>16</v>
      </c>
      <c r="C20" t="s">
        <v>667</v>
      </c>
      <c r="D20" s="7">
        <v>44088</v>
      </c>
      <c r="E20" t="s">
        <v>72</v>
      </c>
      <c r="F20" t="s">
        <v>651</v>
      </c>
      <c r="G20" t="s">
        <v>674</v>
      </c>
      <c r="H20">
        <v>65.36</v>
      </c>
      <c r="I20" s="29">
        <v>90</v>
      </c>
      <c r="J20" s="29">
        <v>0</v>
      </c>
      <c r="K20" s="28">
        <v>5882</v>
      </c>
    </row>
    <row r="21" spans="1:11">
      <c r="A21">
        <f t="shared" si="0"/>
        <v>16</v>
      </c>
      <c r="B21" t="s">
        <v>16</v>
      </c>
      <c r="C21" t="s">
        <v>667</v>
      </c>
      <c r="D21" s="7">
        <v>44088</v>
      </c>
      <c r="E21" t="s">
        <v>63</v>
      </c>
      <c r="F21" t="s">
        <v>651</v>
      </c>
      <c r="G21" t="s">
        <v>674</v>
      </c>
      <c r="H21">
        <v>65.900000000000006</v>
      </c>
      <c r="I21" s="29">
        <v>90</v>
      </c>
      <c r="J21" s="29">
        <v>0</v>
      </c>
      <c r="K21" s="28">
        <v>5931</v>
      </c>
    </row>
    <row r="22" spans="1:11">
      <c r="A22">
        <f t="shared" si="0"/>
        <v>17</v>
      </c>
      <c r="B22" t="s">
        <v>16</v>
      </c>
      <c r="C22" t="s">
        <v>667</v>
      </c>
      <c r="D22" s="7">
        <v>44088</v>
      </c>
      <c r="E22" t="s">
        <v>75</v>
      </c>
      <c r="F22" t="s">
        <v>651</v>
      </c>
      <c r="G22" t="s">
        <v>674</v>
      </c>
      <c r="H22">
        <v>62.3</v>
      </c>
      <c r="I22" s="29">
        <v>90</v>
      </c>
      <c r="J22" s="29">
        <v>0</v>
      </c>
      <c r="K22" s="28">
        <v>5607</v>
      </c>
    </row>
    <row r="23" spans="1:11">
      <c r="A23">
        <f t="shared" si="0"/>
        <v>18</v>
      </c>
      <c r="B23" t="s">
        <v>16</v>
      </c>
      <c r="C23" t="s">
        <v>667</v>
      </c>
      <c r="D23" s="7">
        <v>44088</v>
      </c>
      <c r="E23" t="s">
        <v>77</v>
      </c>
      <c r="F23" t="s">
        <v>651</v>
      </c>
      <c r="G23" t="s">
        <v>674</v>
      </c>
      <c r="H23">
        <v>62.02</v>
      </c>
      <c r="I23" s="29">
        <v>90</v>
      </c>
      <c r="J23" s="29">
        <v>0</v>
      </c>
      <c r="K23" s="28">
        <v>5582</v>
      </c>
    </row>
    <row r="24" spans="1:11">
      <c r="A24">
        <f t="shared" si="0"/>
        <v>19</v>
      </c>
      <c r="B24" t="s">
        <v>16</v>
      </c>
      <c r="C24" t="s">
        <v>667</v>
      </c>
      <c r="D24" s="7">
        <v>44088</v>
      </c>
      <c r="E24" t="s">
        <v>51</v>
      </c>
      <c r="F24" t="s">
        <v>651</v>
      </c>
      <c r="G24" t="s">
        <v>674</v>
      </c>
      <c r="H24">
        <v>62.46</v>
      </c>
      <c r="I24" s="29">
        <v>90</v>
      </c>
      <c r="J24" s="29">
        <v>0</v>
      </c>
      <c r="K24" s="28">
        <v>5621</v>
      </c>
    </row>
    <row r="25" spans="1:11">
      <c r="A25">
        <f t="shared" si="0"/>
        <v>20</v>
      </c>
      <c r="B25" t="s">
        <v>16</v>
      </c>
      <c r="C25" t="s">
        <v>667</v>
      </c>
      <c r="D25" s="7">
        <v>44088</v>
      </c>
      <c r="E25" t="s">
        <v>69</v>
      </c>
      <c r="F25" t="s">
        <v>651</v>
      </c>
      <c r="G25" t="s">
        <v>674</v>
      </c>
      <c r="H25">
        <v>63.73</v>
      </c>
      <c r="I25" s="29">
        <v>90</v>
      </c>
      <c r="J25" s="29">
        <v>0</v>
      </c>
      <c r="K25" s="28">
        <v>5736</v>
      </c>
    </row>
    <row r="26" spans="1:11">
      <c r="A26">
        <f t="shared" si="0"/>
        <v>21</v>
      </c>
      <c r="B26" t="s">
        <v>16</v>
      </c>
      <c r="C26" t="s">
        <v>667</v>
      </c>
      <c r="D26" s="7">
        <v>44088</v>
      </c>
      <c r="E26" t="s">
        <v>80</v>
      </c>
      <c r="F26" t="s">
        <v>651</v>
      </c>
      <c r="G26" t="s">
        <v>674</v>
      </c>
      <c r="H26">
        <v>66.599999999999994</v>
      </c>
      <c r="I26" s="29">
        <v>90</v>
      </c>
      <c r="J26" s="29">
        <v>0</v>
      </c>
      <c r="K26" s="28">
        <v>5994</v>
      </c>
    </row>
    <row r="27" spans="1:11">
      <c r="A27">
        <f t="shared" si="0"/>
        <v>22</v>
      </c>
      <c r="B27" t="s">
        <v>16</v>
      </c>
      <c r="C27" t="s">
        <v>667</v>
      </c>
      <c r="D27" s="7">
        <v>44088</v>
      </c>
      <c r="E27" t="s">
        <v>77</v>
      </c>
      <c r="F27" t="s">
        <v>651</v>
      </c>
      <c r="G27" t="s">
        <v>674</v>
      </c>
      <c r="H27">
        <v>64.94</v>
      </c>
      <c r="I27" s="29">
        <v>90</v>
      </c>
      <c r="J27" s="29">
        <v>0</v>
      </c>
      <c r="K27" s="28">
        <v>5845</v>
      </c>
    </row>
    <row r="28" spans="1:11">
      <c r="A28">
        <f t="shared" si="0"/>
        <v>23</v>
      </c>
      <c r="B28" t="s">
        <v>16</v>
      </c>
      <c r="C28" t="s">
        <v>667</v>
      </c>
      <c r="D28" s="7">
        <v>44088</v>
      </c>
      <c r="E28" t="s">
        <v>67</v>
      </c>
      <c r="F28" t="s">
        <v>651</v>
      </c>
      <c r="G28" t="s">
        <v>674</v>
      </c>
      <c r="H28">
        <v>62.86</v>
      </c>
      <c r="I28" s="29">
        <v>90</v>
      </c>
      <c r="J28" s="29">
        <v>0</v>
      </c>
      <c r="K28" s="28">
        <v>5657</v>
      </c>
    </row>
    <row r="29" spans="1:11">
      <c r="A29">
        <f t="shared" si="0"/>
        <v>24</v>
      </c>
      <c r="B29" t="s">
        <v>16</v>
      </c>
      <c r="C29" t="s">
        <v>667</v>
      </c>
      <c r="D29" s="7">
        <v>44088</v>
      </c>
      <c r="E29" t="s">
        <v>56</v>
      </c>
      <c r="F29" t="s">
        <v>651</v>
      </c>
      <c r="G29" t="s">
        <v>674</v>
      </c>
      <c r="H29">
        <v>68.16</v>
      </c>
      <c r="I29" s="29">
        <v>90</v>
      </c>
      <c r="J29" s="29">
        <v>0</v>
      </c>
      <c r="K29" s="28">
        <v>6134</v>
      </c>
    </row>
    <row r="30" spans="1:11">
      <c r="A30">
        <f t="shared" si="0"/>
        <v>25</v>
      </c>
      <c r="B30" t="s">
        <v>16</v>
      </c>
      <c r="C30" t="s">
        <v>667</v>
      </c>
      <c r="D30" s="7">
        <v>44088</v>
      </c>
      <c r="E30" t="s">
        <v>63</v>
      </c>
      <c r="F30" t="s">
        <v>651</v>
      </c>
      <c r="G30" t="s">
        <v>674</v>
      </c>
      <c r="H30">
        <v>62.45</v>
      </c>
      <c r="I30" s="29">
        <v>90</v>
      </c>
      <c r="J30" s="29">
        <v>0</v>
      </c>
      <c r="K30" s="28">
        <v>5621</v>
      </c>
    </row>
    <row r="31" spans="1:11">
      <c r="A31">
        <f t="shared" si="0"/>
        <v>26</v>
      </c>
      <c r="B31" t="s">
        <v>16</v>
      </c>
      <c r="C31" t="s">
        <v>667</v>
      </c>
      <c r="D31" s="7">
        <v>44088</v>
      </c>
      <c r="E31" t="s">
        <v>60</v>
      </c>
      <c r="F31" t="s">
        <v>651</v>
      </c>
      <c r="G31" t="s">
        <v>674</v>
      </c>
      <c r="H31">
        <v>61.86</v>
      </c>
      <c r="I31" s="29">
        <v>90</v>
      </c>
      <c r="J31" s="29">
        <v>0</v>
      </c>
      <c r="K31" s="28">
        <v>5567</v>
      </c>
    </row>
    <row r="32" spans="1:11">
      <c r="A32">
        <f t="shared" si="0"/>
        <v>27</v>
      </c>
      <c r="B32" t="s">
        <v>16</v>
      </c>
      <c r="C32" t="s">
        <v>667</v>
      </c>
      <c r="D32" s="7">
        <v>44088</v>
      </c>
      <c r="E32" t="s">
        <v>72</v>
      </c>
      <c r="F32" t="s">
        <v>651</v>
      </c>
      <c r="G32" t="s">
        <v>674</v>
      </c>
      <c r="H32">
        <v>64.94</v>
      </c>
      <c r="I32" s="29">
        <v>90</v>
      </c>
      <c r="J32" s="29">
        <v>0</v>
      </c>
      <c r="K32" s="28">
        <v>5845</v>
      </c>
    </row>
    <row r="33" spans="1:11">
      <c r="A33">
        <f t="shared" si="0"/>
        <v>28</v>
      </c>
      <c r="B33" t="s">
        <v>16</v>
      </c>
      <c r="C33" t="s">
        <v>667</v>
      </c>
      <c r="D33" s="7">
        <v>44088</v>
      </c>
      <c r="E33" t="s">
        <v>51</v>
      </c>
      <c r="F33" t="s">
        <v>651</v>
      </c>
      <c r="G33" t="s">
        <v>674</v>
      </c>
      <c r="H33">
        <v>65.08</v>
      </c>
      <c r="I33" s="29">
        <v>90</v>
      </c>
      <c r="J33" s="29">
        <v>0</v>
      </c>
      <c r="K33" s="28">
        <v>5857</v>
      </c>
    </row>
    <row r="34" spans="1:11">
      <c r="A34">
        <f t="shared" si="0"/>
        <v>29</v>
      </c>
      <c r="B34" t="s">
        <v>16</v>
      </c>
      <c r="C34" t="s">
        <v>667</v>
      </c>
      <c r="D34" s="7">
        <v>44088</v>
      </c>
      <c r="E34" t="s">
        <v>69</v>
      </c>
      <c r="F34" t="s">
        <v>651</v>
      </c>
      <c r="G34" t="s">
        <v>674</v>
      </c>
      <c r="H34">
        <v>64.62</v>
      </c>
      <c r="I34" s="29">
        <v>90</v>
      </c>
      <c r="J34" s="29">
        <v>0</v>
      </c>
      <c r="K34" s="28">
        <v>5816</v>
      </c>
    </row>
    <row r="35" spans="1:11">
      <c r="A35">
        <f t="shared" si="0"/>
        <v>30</v>
      </c>
      <c r="B35" t="s">
        <v>16</v>
      </c>
      <c r="C35" t="s">
        <v>667</v>
      </c>
      <c r="D35" s="7">
        <v>44096</v>
      </c>
      <c r="E35" t="s">
        <v>75</v>
      </c>
      <c r="F35" t="s">
        <v>651</v>
      </c>
      <c r="G35" t="s">
        <v>674</v>
      </c>
      <c r="H35">
        <v>65.78</v>
      </c>
      <c r="I35" s="29">
        <v>90</v>
      </c>
      <c r="J35" s="29">
        <v>0</v>
      </c>
      <c r="K35" s="28">
        <v>5920</v>
      </c>
    </row>
    <row r="36" spans="1:11">
      <c r="A36">
        <f t="shared" si="0"/>
        <v>31</v>
      </c>
      <c r="B36" t="s">
        <v>16</v>
      </c>
      <c r="C36" t="s">
        <v>667</v>
      </c>
      <c r="D36" s="7">
        <v>44096</v>
      </c>
      <c r="E36" t="s">
        <v>67</v>
      </c>
      <c r="F36" t="s">
        <v>651</v>
      </c>
      <c r="G36" t="s">
        <v>674</v>
      </c>
      <c r="H36">
        <v>65.819999999999993</v>
      </c>
      <c r="I36" s="29">
        <v>90</v>
      </c>
      <c r="J36" s="29">
        <v>0</v>
      </c>
      <c r="K36" s="28">
        <v>5924</v>
      </c>
    </row>
    <row r="37" spans="1:11">
      <c r="A37">
        <f t="shared" si="0"/>
        <v>32</v>
      </c>
      <c r="B37" t="s">
        <v>16</v>
      </c>
      <c r="C37" t="s">
        <v>667</v>
      </c>
      <c r="D37" s="7">
        <v>44096</v>
      </c>
      <c r="E37" t="s">
        <v>77</v>
      </c>
      <c r="F37" t="s">
        <v>651</v>
      </c>
      <c r="G37" t="s">
        <v>674</v>
      </c>
      <c r="H37">
        <v>66.94</v>
      </c>
      <c r="I37" s="29">
        <v>90</v>
      </c>
      <c r="J37" s="29">
        <v>0</v>
      </c>
      <c r="K37" s="28">
        <v>6025</v>
      </c>
    </row>
    <row r="38" spans="1:11">
      <c r="A38">
        <f t="shared" ref="A38:A69" si="1">ROW()-5</f>
        <v>33</v>
      </c>
      <c r="B38" t="s">
        <v>16</v>
      </c>
      <c r="C38" t="s">
        <v>667</v>
      </c>
      <c r="D38" s="7">
        <v>44096</v>
      </c>
      <c r="E38" t="s">
        <v>82</v>
      </c>
      <c r="F38" t="s">
        <v>651</v>
      </c>
      <c r="G38" t="s">
        <v>674</v>
      </c>
      <c r="H38">
        <v>65.56</v>
      </c>
      <c r="I38" s="29">
        <v>90</v>
      </c>
      <c r="J38" s="29">
        <v>0</v>
      </c>
      <c r="K38" s="28">
        <v>5900</v>
      </c>
    </row>
    <row r="39" spans="1:11">
      <c r="A39">
        <f t="shared" si="1"/>
        <v>34</v>
      </c>
      <c r="B39" t="s">
        <v>16</v>
      </c>
      <c r="C39" t="s">
        <v>667</v>
      </c>
      <c r="D39" s="7">
        <v>44096</v>
      </c>
      <c r="E39" t="s">
        <v>63</v>
      </c>
      <c r="F39" t="s">
        <v>651</v>
      </c>
      <c r="G39" t="s">
        <v>674</v>
      </c>
      <c r="H39">
        <v>62.7</v>
      </c>
      <c r="I39" s="29">
        <v>90</v>
      </c>
      <c r="J39" s="29">
        <v>0</v>
      </c>
      <c r="K39" s="28">
        <v>5643</v>
      </c>
    </row>
    <row r="40" spans="1:11">
      <c r="A40">
        <f t="shared" si="1"/>
        <v>35</v>
      </c>
      <c r="B40" t="s">
        <v>16</v>
      </c>
      <c r="C40" t="s">
        <v>667</v>
      </c>
      <c r="D40" s="7">
        <v>44099</v>
      </c>
      <c r="E40" t="s">
        <v>85</v>
      </c>
      <c r="F40" t="s">
        <v>651</v>
      </c>
      <c r="G40" t="s">
        <v>674</v>
      </c>
      <c r="H40">
        <v>63.14</v>
      </c>
      <c r="I40" s="29">
        <v>90</v>
      </c>
      <c r="J40" s="29">
        <v>0</v>
      </c>
      <c r="K40" s="28">
        <v>5683</v>
      </c>
    </row>
    <row r="41" spans="1:11">
      <c r="A41">
        <f t="shared" si="1"/>
        <v>36</v>
      </c>
      <c r="B41" t="s">
        <v>16</v>
      </c>
      <c r="C41" t="s">
        <v>667</v>
      </c>
      <c r="D41" s="7">
        <v>44099</v>
      </c>
      <c r="E41" t="s">
        <v>72</v>
      </c>
      <c r="F41" t="s">
        <v>651</v>
      </c>
      <c r="G41" t="s">
        <v>674</v>
      </c>
      <c r="H41">
        <v>62.66</v>
      </c>
      <c r="I41" s="29">
        <v>90</v>
      </c>
      <c r="J41" s="29">
        <v>0</v>
      </c>
      <c r="K41" s="28">
        <v>5639</v>
      </c>
    </row>
    <row r="42" spans="1:11">
      <c r="A42">
        <f t="shared" si="1"/>
        <v>37</v>
      </c>
      <c r="B42" t="s">
        <v>16</v>
      </c>
      <c r="C42" t="s">
        <v>668</v>
      </c>
      <c r="D42" s="7">
        <v>44147</v>
      </c>
      <c r="E42" t="s">
        <v>72</v>
      </c>
      <c r="F42" t="s">
        <v>651</v>
      </c>
      <c r="G42" t="s">
        <v>674</v>
      </c>
      <c r="H42">
        <v>62.72</v>
      </c>
      <c r="I42" s="29">
        <v>90</v>
      </c>
      <c r="J42" s="29">
        <v>0</v>
      </c>
      <c r="K42" s="28">
        <v>5645</v>
      </c>
    </row>
    <row r="43" spans="1:11">
      <c r="A43">
        <f t="shared" si="1"/>
        <v>38</v>
      </c>
      <c r="B43" t="s">
        <v>16</v>
      </c>
      <c r="C43" t="s">
        <v>668</v>
      </c>
      <c r="D43" s="7">
        <v>44147</v>
      </c>
      <c r="E43" t="s">
        <v>82</v>
      </c>
      <c r="F43" t="s">
        <v>651</v>
      </c>
      <c r="G43" t="s">
        <v>674</v>
      </c>
      <c r="H43">
        <v>66.099999999999994</v>
      </c>
      <c r="I43" s="29">
        <v>90</v>
      </c>
      <c r="J43" s="29">
        <v>0</v>
      </c>
      <c r="K43" s="28">
        <v>5949</v>
      </c>
    </row>
    <row r="44" spans="1:11">
      <c r="A44">
        <f t="shared" si="1"/>
        <v>39</v>
      </c>
      <c r="B44" t="s">
        <v>16</v>
      </c>
      <c r="C44" t="s">
        <v>668</v>
      </c>
      <c r="D44" s="7">
        <v>44147</v>
      </c>
      <c r="E44" t="s">
        <v>87</v>
      </c>
      <c r="F44" t="s">
        <v>651</v>
      </c>
      <c r="G44" t="s">
        <v>674</v>
      </c>
      <c r="H44">
        <v>62.08</v>
      </c>
      <c r="I44" s="29">
        <v>90</v>
      </c>
      <c r="J44" s="29">
        <v>0</v>
      </c>
      <c r="K44" s="28">
        <v>5587</v>
      </c>
    </row>
    <row r="45" spans="1:11">
      <c r="A45">
        <f t="shared" si="1"/>
        <v>40</v>
      </c>
      <c r="B45" t="s">
        <v>16</v>
      </c>
      <c r="C45" t="s">
        <v>668</v>
      </c>
      <c r="D45" s="7">
        <v>44147</v>
      </c>
      <c r="E45" t="s">
        <v>65</v>
      </c>
      <c r="F45" t="s">
        <v>651</v>
      </c>
      <c r="G45" t="s">
        <v>674</v>
      </c>
      <c r="H45">
        <v>64.06</v>
      </c>
      <c r="I45" s="29">
        <v>90</v>
      </c>
      <c r="J45" s="29">
        <v>0</v>
      </c>
      <c r="K45" s="28">
        <v>5765</v>
      </c>
    </row>
    <row r="46" spans="1:11">
      <c r="A46">
        <f t="shared" si="1"/>
        <v>41</v>
      </c>
      <c r="B46" t="s">
        <v>16</v>
      </c>
      <c r="C46" t="s">
        <v>668</v>
      </c>
      <c r="D46" s="7">
        <v>44154</v>
      </c>
      <c r="E46" t="s">
        <v>85</v>
      </c>
      <c r="F46" t="s">
        <v>651</v>
      </c>
      <c r="G46" t="s">
        <v>674</v>
      </c>
      <c r="H46">
        <v>61.46</v>
      </c>
      <c r="I46" s="29">
        <v>90</v>
      </c>
      <c r="J46" s="29">
        <v>0</v>
      </c>
      <c r="K46" s="28">
        <v>5531</v>
      </c>
    </row>
    <row r="47" spans="1:11">
      <c r="A47">
        <f t="shared" si="1"/>
        <v>42</v>
      </c>
      <c r="B47" t="s">
        <v>16</v>
      </c>
      <c r="C47" t="s">
        <v>668</v>
      </c>
      <c r="D47" s="7">
        <v>44154</v>
      </c>
      <c r="E47" t="s">
        <v>89</v>
      </c>
      <c r="F47" t="s">
        <v>651</v>
      </c>
      <c r="G47" t="s">
        <v>674</v>
      </c>
      <c r="H47">
        <v>66.44</v>
      </c>
      <c r="I47" s="29">
        <v>90</v>
      </c>
      <c r="J47" s="29">
        <v>0</v>
      </c>
      <c r="K47" s="28">
        <v>5980</v>
      </c>
    </row>
    <row r="48" spans="1:11">
      <c r="A48">
        <f t="shared" si="1"/>
        <v>43</v>
      </c>
      <c r="B48" t="s">
        <v>16</v>
      </c>
      <c r="C48" t="s">
        <v>668</v>
      </c>
      <c r="D48" s="7">
        <v>44154</v>
      </c>
      <c r="E48" t="s">
        <v>75</v>
      </c>
      <c r="F48" t="s">
        <v>651</v>
      </c>
      <c r="G48" t="s">
        <v>674</v>
      </c>
      <c r="H48">
        <v>66.28</v>
      </c>
      <c r="I48" s="29">
        <v>90</v>
      </c>
      <c r="J48" s="29">
        <v>0</v>
      </c>
      <c r="K48" s="28">
        <v>5965</v>
      </c>
    </row>
    <row r="49" spans="1:11">
      <c r="A49">
        <f t="shared" si="1"/>
        <v>44</v>
      </c>
      <c r="B49" t="s">
        <v>16</v>
      </c>
      <c r="C49" t="s">
        <v>668</v>
      </c>
      <c r="D49" s="7">
        <v>44154</v>
      </c>
      <c r="E49" t="s">
        <v>51</v>
      </c>
      <c r="F49" t="s">
        <v>651</v>
      </c>
      <c r="G49" t="s">
        <v>674</v>
      </c>
      <c r="H49">
        <v>62.52</v>
      </c>
      <c r="I49" s="29">
        <v>90</v>
      </c>
      <c r="J49" s="29">
        <v>0</v>
      </c>
      <c r="K49" s="28">
        <v>5627</v>
      </c>
    </row>
    <row r="50" spans="1:11">
      <c r="A50">
        <f t="shared" si="1"/>
        <v>45</v>
      </c>
      <c r="B50" t="s">
        <v>16</v>
      </c>
      <c r="C50" t="s">
        <v>668</v>
      </c>
      <c r="D50" s="7">
        <v>44159</v>
      </c>
      <c r="E50" t="s">
        <v>92</v>
      </c>
      <c r="F50" t="s">
        <v>651</v>
      </c>
      <c r="G50" t="s">
        <v>674</v>
      </c>
      <c r="H50">
        <v>65.3</v>
      </c>
      <c r="I50" s="29">
        <v>90</v>
      </c>
      <c r="J50" s="29">
        <v>0</v>
      </c>
      <c r="K50" s="28">
        <v>5877</v>
      </c>
    </row>
    <row r="51" spans="1:11">
      <c r="A51">
        <f t="shared" si="1"/>
        <v>46</v>
      </c>
      <c r="B51" t="s">
        <v>16</v>
      </c>
      <c r="C51" t="s">
        <v>668</v>
      </c>
      <c r="D51" s="7">
        <v>44159</v>
      </c>
      <c r="E51" t="s">
        <v>95</v>
      </c>
      <c r="F51" t="s">
        <v>651</v>
      </c>
      <c r="G51" t="s">
        <v>674</v>
      </c>
      <c r="H51">
        <v>63.5</v>
      </c>
      <c r="I51" s="29">
        <v>90</v>
      </c>
      <c r="J51" s="29">
        <v>0</v>
      </c>
      <c r="K51" s="28">
        <v>5715</v>
      </c>
    </row>
    <row r="52" spans="1:11">
      <c r="A52">
        <f t="shared" si="1"/>
        <v>47</v>
      </c>
      <c r="B52" t="s">
        <v>16</v>
      </c>
      <c r="C52" t="s">
        <v>668</v>
      </c>
      <c r="D52" s="7">
        <v>44159</v>
      </c>
      <c r="E52" t="s">
        <v>77</v>
      </c>
      <c r="F52" t="s">
        <v>651</v>
      </c>
      <c r="G52" t="s">
        <v>674</v>
      </c>
      <c r="H52">
        <v>65.88</v>
      </c>
      <c r="I52" s="29">
        <v>90</v>
      </c>
      <c r="J52" s="29">
        <v>0</v>
      </c>
      <c r="K52" s="28">
        <v>5929</v>
      </c>
    </row>
    <row r="53" spans="1:11">
      <c r="A53">
        <f t="shared" si="1"/>
        <v>48</v>
      </c>
      <c r="B53" t="s">
        <v>16</v>
      </c>
      <c r="C53" t="s">
        <v>668</v>
      </c>
      <c r="D53" s="7">
        <v>44159</v>
      </c>
      <c r="E53" t="s">
        <v>63</v>
      </c>
      <c r="F53" t="s">
        <v>651</v>
      </c>
      <c r="G53" t="s">
        <v>674</v>
      </c>
      <c r="H53">
        <v>62.4</v>
      </c>
      <c r="I53" s="29">
        <v>90</v>
      </c>
      <c r="J53" s="29">
        <v>0</v>
      </c>
      <c r="K53" s="28">
        <v>5616</v>
      </c>
    </row>
    <row r="54" spans="1:11">
      <c r="A54">
        <f t="shared" si="1"/>
        <v>49</v>
      </c>
      <c r="B54" t="s">
        <v>16</v>
      </c>
      <c r="C54" t="s">
        <v>668</v>
      </c>
      <c r="D54" s="7">
        <v>44163</v>
      </c>
      <c r="E54" t="s">
        <v>75</v>
      </c>
      <c r="F54" t="s">
        <v>651</v>
      </c>
      <c r="G54" t="s">
        <v>674</v>
      </c>
      <c r="H54">
        <v>65.180000000000007</v>
      </c>
      <c r="I54" s="29">
        <v>90</v>
      </c>
      <c r="J54" s="29">
        <v>0</v>
      </c>
      <c r="K54" s="28">
        <v>5866</v>
      </c>
    </row>
    <row r="55" spans="1:11">
      <c r="A55">
        <f t="shared" si="1"/>
        <v>50</v>
      </c>
      <c r="B55" t="s">
        <v>16</v>
      </c>
      <c r="C55" t="s">
        <v>668</v>
      </c>
      <c r="D55" s="7">
        <v>44163</v>
      </c>
      <c r="E55" t="s">
        <v>69</v>
      </c>
      <c r="F55" t="s">
        <v>651</v>
      </c>
      <c r="G55" t="s">
        <v>674</v>
      </c>
      <c r="H55">
        <v>63.58</v>
      </c>
      <c r="I55" s="29">
        <v>90</v>
      </c>
      <c r="J55" s="29">
        <v>0</v>
      </c>
      <c r="K55" s="28">
        <v>5722</v>
      </c>
    </row>
    <row r="56" spans="1:11">
      <c r="A56">
        <f t="shared" si="1"/>
        <v>51</v>
      </c>
      <c r="B56" t="s">
        <v>16</v>
      </c>
      <c r="C56" t="s">
        <v>668</v>
      </c>
      <c r="D56" s="7">
        <v>44163</v>
      </c>
      <c r="E56" t="s">
        <v>72</v>
      </c>
      <c r="F56" t="s">
        <v>651</v>
      </c>
      <c r="G56" t="s">
        <v>674</v>
      </c>
      <c r="H56">
        <v>61.8</v>
      </c>
      <c r="I56" s="29">
        <v>90</v>
      </c>
      <c r="J56" s="29">
        <v>0</v>
      </c>
      <c r="K56" s="28">
        <v>5562</v>
      </c>
    </row>
    <row r="57" spans="1:11">
      <c r="A57">
        <f t="shared" si="1"/>
        <v>52</v>
      </c>
      <c r="B57" t="s">
        <v>16</v>
      </c>
      <c r="C57" t="s">
        <v>668</v>
      </c>
      <c r="D57" s="7">
        <v>44163</v>
      </c>
      <c r="E57" t="s">
        <v>77</v>
      </c>
      <c r="F57" t="s">
        <v>651</v>
      </c>
      <c r="G57" t="s">
        <v>674</v>
      </c>
      <c r="H57">
        <v>65.52</v>
      </c>
      <c r="I57" s="29">
        <v>90</v>
      </c>
      <c r="J57" s="29">
        <v>0</v>
      </c>
      <c r="K57" s="28">
        <v>5897</v>
      </c>
    </row>
    <row r="58" spans="1:11">
      <c r="A58">
        <f t="shared" si="1"/>
        <v>53</v>
      </c>
      <c r="B58" t="s">
        <v>16</v>
      </c>
      <c r="C58" t="s">
        <v>668</v>
      </c>
      <c r="D58" s="7">
        <v>44163</v>
      </c>
      <c r="E58" t="s">
        <v>97</v>
      </c>
      <c r="F58" t="s">
        <v>651</v>
      </c>
      <c r="G58" t="s">
        <v>674</v>
      </c>
      <c r="H58">
        <v>62.52</v>
      </c>
      <c r="I58" s="29">
        <v>90</v>
      </c>
      <c r="J58" s="29">
        <v>0</v>
      </c>
      <c r="K58" s="28">
        <v>5627</v>
      </c>
    </row>
    <row r="59" spans="1:11">
      <c r="A59">
        <f t="shared" si="1"/>
        <v>54</v>
      </c>
      <c r="B59" t="s">
        <v>16</v>
      </c>
      <c r="C59" t="s">
        <v>669</v>
      </c>
      <c r="D59" s="7">
        <v>44119</v>
      </c>
      <c r="E59" t="s">
        <v>51</v>
      </c>
      <c r="F59" t="s">
        <v>651</v>
      </c>
      <c r="G59" t="s">
        <v>674</v>
      </c>
      <c r="H59">
        <v>62.3</v>
      </c>
      <c r="I59" s="29">
        <v>90</v>
      </c>
      <c r="J59" s="29">
        <v>0</v>
      </c>
      <c r="K59" s="28">
        <v>5607</v>
      </c>
    </row>
    <row r="60" spans="1:11">
      <c r="A60">
        <f t="shared" si="1"/>
        <v>55</v>
      </c>
      <c r="B60" t="s">
        <v>16</v>
      </c>
      <c r="C60" t="s">
        <v>669</v>
      </c>
      <c r="D60" s="7">
        <v>44119</v>
      </c>
      <c r="E60" t="s">
        <v>77</v>
      </c>
      <c r="F60" t="s">
        <v>651</v>
      </c>
      <c r="G60" t="s">
        <v>674</v>
      </c>
      <c r="H60">
        <v>65.8</v>
      </c>
      <c r="I60" s="29">
        <v>90</v>
      </c>
      <c r="J60" s="29">
        <v>0</v>
      </c>
      <c r="K60" s="28">
        <v>5922</v>
      </c>
    </row>
    <row r="61" spans="1:11">
      <c r="A61">
        <f t="shared" si="1"/>
        <v>56</v>
      </c>
      <c r="B61" t="s">
        <v>16</v>
      </c>
      <c r="C61" t="s">
        <v>669</v>
      </c>
      <c r="D61" s="7">
        <v>44119</v>
      </c>
      <c r="E61" t="s">
        <v>99</v>
      </c>
      <c r="F61" t="s">
        <v>651</v>
      </c>
      <c r="G61" t="s">
        <v>674</v>
      </c>
      <c r="H61">
        <v>61.9</v>
      </c>
      <c r="I61" s="29">
        <v>90</v>
      </c>
      <c r="J61" s="29">
        <v>0</v>
      </c>
      <c r="K61" s="28">
        <v>5571</v>
      </c>
    </row>
    <row r="62" spans="1:11">
      <c r="A62">
        <f t="shared" si="1"/>
        <v>57</v>
      </c>
      <c r="B62" t="s">
        <v>16</v>
      </c>
      <c r="C62" t="s">
        <v>669</v>
      </c>
      <c r="D62" s="7">
        <v>44119</v>
      </c>
      <c r="E62" t="s">
        <v>56</v>
      </c>
      <c r="F62" t="s">
        <v>651</v>
      </c>
      <c r="G62" t="s">
        <v>674</v>
      </c>
      <c r="H62">
        <v>63.86</v>
      </c>
      <c r="I62" s="29">
        <v>90</v>
      </c>
      <c r="J62" s="29">
        <v>0</v>
      </c>
      <c r="K62" s="28">
        <v>5747</v>
      </c>
    </row>
    <row r="63" spans="1:11">
      <c r="A63">
        <f t="shared" si="1"/>
        <v>58</v>
      </c>
      <c r="B63" t="s">
        <v>16</v>
      </c>
      <c r="C63" t="s">
        <v>669</v>
      </c>
      <c r="D63" s="7">
        <v>44119</v>
      </c>
      <c r="E63" t="s">
        <v>69</v>
      </c>
      <c r="F63" t="s">
        <v>651</v>
      </c>
      <c r="G63" t="s">
        <v>674</v>
      </c>
      <c r="H63">
        <v>62.75</v>
      </c>
      <c r="I63" s="29">
        <v>90</v>
      </c>
      <c r="J63" s="29">
        <v>0</v>
      </c>
      <c r="K63" s="28">
        <v>5648</v>
      </c>
    </row>
    <row r="64" spans="1:11">
      <c r="A64">
        <f t="shared" si="1"/>
        <v>59</v>
      </c>
      <c r="B64" t="s">
        <v>16</v>
      </c>
      <c r="C64" t="s">
        <v>669</v>
      </c>
      <c r="D64" s="7">
        <v>44119</v>
      </c>
      <c r="E64" t="s">
        <v>51</v>
      </c>
      <c r="F64" t="s">
        <v>651</v>
      </c>
      <c r="G64" t="s">
        <v>674</v>
      </c>
      <c r="H64">
        <v>63.4</v>
      </c>
      <c r="I64" s="29">
        <v>90</v>
      </c>
      <c r="J64" s="29">
        <v>0</v>
      </c>
      <c r="K64" s="28">
        <v>5706</v>
      </c>
    </row>
    <row r="65" spans="1:11">
      <c r="A65">
        <f t="shared" si="1"/>
        <v>60</v>
      </c>
      <c r="B65" t="s">
        <v>16</v>
      </c>
      <c r="C65" t="s">
        <v>669</v>
      </c>
      <c r="D65" s="7">
        <v>44119</v>
      </c>
      <c r="E65" t="s">
        <v>77</v>
      </c>
      <c r="F65" t="s">
        <v>651</v>
      </c>
      <c r="G65" t="s">
        <v>674</v>
      </c>
      <c r="H65">
        <v>62.27</v>
      </c>
      <c r="I65" s="29">
        <v>90</v>
      </c>
      <c r="J65" s="29">
        <v>0</v>
      </c>
      <c r="K65" s="28">
        <v>5604</v>
      </c>
    </row>
    <row r="66" spans="1:11">
      <c r="A66">
        <f t="shared" si="1"/>
        <v>61</v>
      </c>
      <c r="B66" t="s">
        <v>16</v>
      </c>
      <c r="C66" t="s">
        <v>669</v>
      </c>
      <c r="D66" s="7">
        <v>44119</v>
      </c>
      <c r="E66" t="s">
        <v>99</v>
      </c>
      <c r="F66" t="s">
        <v>651</v>
      </c>
      <c r="G66" t="s">
        <v>674</v>
      </c>
      <c r="H66">
        <v>62.86</v>
      </c>
      <c r="I66" s="29">
        <v>90</v>
      </c>
      <c r="J66" s="29">
        <v>0</v>
      </c>
      <c r="K66" s="28">
        <v>5657</v>
      </c>
    </row>
    <row r="67" spans="1:11">
      <c r="A67">
        <f t="shared" si="1"/>
        <v>62</v>
      </c>
      <c r="B67" t="s">
        <v>16</v>
      </c>
      <c r="C67" t="s">
        <v>669</v>
      </c>
      <c r="D67" s="7">
        <v>44127</v>
      </c>
      <c r="E67" t="s">
        <v>80</v>
      </c>
      <c r="F67" t="s">
        <v>651</v>
      </c>
      <c r="G67" t="s">
        <v>674</v>
      </c>
      <c r="H67">
        <v>62.3</v>
      </c>
      <c r="I67" s="29">
        <v>90</v>
      </c>
      <c r="J67" s="29">
        <v>0</v>
      </c>
      <c r="K67" s="28">
        <v>5607</v>
      </c>
    </row>
    <row r="68" spans="1:11">
      <c r="A68">
        <f t="shared" si="1"/>
        <v>63</v>
      </c>
      <c r="B68" t="s">
        <v>16</v>
      </c>
      <c r="C68" t="s">
        <v>669</v>
      </c>
      <c r="D68" s="7">
        <v>44127</v>
      </c>
      <c r="E68" t="s">
        <v>92</v>
      </c>
      <c r="F68" t="s">
        <v>651</v>
      </c>
      <c r="G68" t="s">
        <v>674</v>
      </c>
      <c r="H68">
        <v>65</v>
      </c>
      <c r="I68" s="29">
        <v>90</v>
      </c>
      <c r="J68" s="29">
        <v>0</v>
      </c>
      <c r="K68" s="28">
        <v>5850</v>
      </c>
    </row>
    <row r="69" spans="1:11">
      <c r="A69">
        <f t="shared" si="1"/>
        <v>64</v>
      </c>
      <c r="B69" t="s">
        <v>16</v>
      </c>
      <c r="C69" t="s">
        <v>669</v>
      </c>
      <c r="D69" s="7">
        <v>44127</v>
      </c>
      <c r="E69" t="s">
        <v>102</v>
      </c>
      <c r="F69" t="s">
        <v>651</v>
      </c>
      <c r="G69" t="s">
        <v>674</v>
      </c>
      <c r="H69">
        <v>62.45</v>
      </c>
      <c r="I69" s="29">
        <v>90</v>
      </c>
      <c r="J69" s="29">
        <v>0</v>
      </c>
      <c r="K69" s="28">
        <v>5621</v>
      </c>
    </row>
    <row r="70" spans="1:11">
      <c r="A70">
        <f t="shared" ref="A70:A77" si="2">ROW()-5</f>
        <v>65</v>
      </c>
      <c r="B70" t="s">
        <v>16</v>
      </c>
      <c r="C70" t="s">
        <v>669</v>
      </c>
      <c r="D70" s="7">
        <v>44127</v>
      </c>
      <c r="E70" t="s">
        <v>63</v>
      </c>
      <c r="F70" t="s">
        <v>651</v>
      </c>
      <c r="G70" t="s">
        <v>674</v>
      </c>
      <c r="H70">
        <v>66.260000000000005</v>
      </c>
      <c r="I70" s="29">
        <v>90</v>
      </c>
      <c r="J70" s="29">
        <v>0</v>
      </c>
      <c r="K70" s="28">
        <v>5963</v>
      </c>
    </row>
    <row r="71" spans="1:11">
      <c r="A71">
        <f t="shared" si="2"/>
        <v>66</v>
      </c>
      <c r="B71" t="s">
        <v>16</v>
      </c>
      <c r="C71" t="s">
        <v>669</v>
      </c>
      <c r="D71" s="7">
        <v>44127</v>
      </c>
      <c r="E71" t="s">
        <v>85</v>
      </c>
      <c r="F71" t="s">
        <v>651</v>
      </c>
      <c r="G71" t="s">
        <v>674</v>
      </c>
      <c r="H71">
        <v>66.099999999999994</v>
      </c>
      <c r="I71" s="29">
        <v>90</v>
      </c>
      <c r="J71" s="29">
        <v>0</v>
      </c>
      <c r="K71" s="28">
        <v>5949</v>
      </c>
    </row>
    <row r="72" spans="1:11">
      <c r="A72">
        <f t="shared" si="2"/>
        <v>67</v>
      </c>
      <c r="B72" t="s">
        <v>16</v>
      </c>
      <c r="C72" t="s">
        <v>669</v>
      </c>
      <c r="D72" s="7">
        <v>44127</v>
      </c>
      <c r="E72" t="s">
        <v>72</v>
      </c>
      <c r="F72" t="s">
        <v>651</v>
      </c>
      <c r="G72" t="s">
        <v>674</v>
      </c>
      <c r="H72">
        <v>66.02</v>
      </c>
      <c r="I72" s="29">
        <v>90</v>
      </c>
      <c r="J72" s="29">
        <v>0</v>
      </c>
      <c r="K72" s="28">
        <v>5942</v>
      </c>
    </row>
    <row r="73" spans="1:11">
      <c r="A73">
        <f t="shared" si="2"/>
        <v>68</v>
      </c>
      <c r="B73" t="s">
        <v>16</v>
      </c>
      <c r="C73" t="s">
        <v>669</v>
      </c>
      <c r="D73" s="7">
        <v>44127</v>
      </c>
      <c r="E73" t="s">
        <v>99</v>
      </c>
      <c r="F73" t="s">
        <v>651</v>
      </c>
      <c r="G73" t="s">
        <v>674</v>
      </c>
      <c r="H73">
        <v>66.319999999999993</v>
      </c>
      <c r="I73" s="29">
        <v>90</v>
      </c>
      <c r="J73" s="29">
        <v>0</v>
      </c>
      <c r="K73" s="28">
        <v>5969</v>
      </c>
    </row>
    <row r="74" spans="1:11">
      <c r="A74">
        <f t="shared" si="2"/>
        <v>69</v>
      </c>
      <c r="B74" t="s">
        <v>16</v>
      </c>
      <c r="C74" t="s">
        <v>669</v>
      </c>
      <c r="D74" s="7">
        <v>44127</v>
      </c>
      <c r="E74" t="s">
        <v>77</v>
      </c>
      <c r="F74" t="s">
        <v>651</v>
      </c>
      <c r="G74" t="s">
        <v>674</v>
      </c>
      <c r="H74">
        <v>62.36</v>
      </c>
      <c r="I74" s="29">
        <v>90</v>
      </c>
      <c r="J74" s="29">
        <v>0</v>
      </c>
      <c r="K74" s="28">
        <v>5612</v>
      </c>
    </row>
    <row r="75" spans="1:11">
      <c r="A75">
        <f t="shared" si="2"/>
        <v>70</v>
      </c>
      <c r="B75" t="s">
        <v>16</v>
      </c>
      <c r="C75" t="s">
        <v>669</v>
      </c>
      <c r="D75" s="7">
        <v>44127</v>
      </c>
      <c r="E75" t="s">
        <v>67</v>
      </c>
      <c r="F75" t="s">
        <v>651</v>
      </c>
      <c r="G75" t="s">
        <v>674</v>
      </c>
      <c r="H75">
        <v>62.15</v>
      </c>
      <c r="I75" s="29">
        <v>90</v>
      </c>
      <c r="J75" s="29">
        <v>0</v>
      </c>
      <c r="K75" s="28">
        <v>5594</v>
      </c>
    </row>
    <row r="76" spans="1:11">
      <c r="A76">
        <f t="shared" si="2"/>
        <v>71</v>
      </c>
      <c r="B76" t="s">
        <v>16</v>
      </c>
      <c r="C76" t="s">
        <v>669</v>
      </c>
      <c r="D76" s="7">
        <v>44127</v>
      </c>
      <c r="E76" t="s">
        <v>60</v>
      </c>
      <c r="F76" t="s">
        <v>651</v>
      </c>
      <c r="G76" t="s">
        <v>674</v>
      </c>
      <c r="H76">
        <v>66.349999999999994</v>
      </c>
      <c r="I76" s="29">
        <v>90</v>
      </c>
      <c r="J76" s="29">
        <v>0</v>
      </c>
      <c r="K76" s="28">
        <v>5972</v>
      </c>
    </row>
    <row r="77" spans="1:11">
      <c r="A77">
        <f t="shared" si="2"/>
        <v>72</v>
      </c>
      <c r="B77" t="s">
        <v>658</v>
      </c>
      <c r="C77" t="s">
        <v>20</v>
      </c>
      <c r="D77" s="7">
        <v>44818</v>
      </c>
      <c r="E77" t="s">
        <v>26</v>
      </c>
      <c r="F77" t="s">
        <v>268</v>
      </c>
      <c r="G77" t="s">
        <v>524</v>
      </c>
      <c r="H77">
        <v>61.3</v>
      </c>
      <c r="I77" s="29">
        <v>7</v>
      </c>
      <c r="J77" s="29">
        <v>0</v>
      </c>
      <c r="K77" s="28">
        <v>429.1</v>
      </c>
    </row>
    <row r="78" spans="1:11">
      <c r="D78" s="7"/>
      <c r="I78" s="29"/>
      <c r="J78" s="29"/>
      <c r="K78" s="28"/>
    </row>
    <row r="81" customFormat="1"/>
    <row r="82" customFormat="1"/>
    <row r="83" customFormat="1"/>
  </sheetData>
  <phoneticPr fontId="21" type="noConversion"/>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DE87B-2BB1-4AA9-A11E-D278A492AEF0}">
  <sheetPr codeName="Sheet8">
    <tabColor theme="1" tint="4.9989318521683403E-2"/>
    <pageSetUpPr fitToPage="1"/>
  </sheetPr>
  <dimension ref="A4:O62"/>
  <sheetViews>
    <sheetView showGridLines="0" workbookViewId="0">
      <selection activeCell="N26" sqref="N26"/>
    </sheetView>
  </sheetViews>
  <sheetFormatPr defaultColWidth="10.5703125" defaultRowHeight="15"/>
  <cols>
    <col min="2" max="2" width="12.85546875" customWidth="1"/>
    <col min="3" max="3" width="10.5703125" customWidth="1"/>
    <col min="7" max="7" width="11.85546875" customWidth="1"/>
    <col min="8" max="8" width="15.28515625" customWidth="1"/>
    <col min="11" max="12" width="13.28515625" bestFit="1" customWidth="1"/>
    <col min="13" max="14" width="11.85546875" customWidth="1"/>
    <col min="15" max="15" width="13.28515625" bestFit="1" customWidth="1"/>
  </cols>
  <sheetData>
    <row r="4" spans="1:8" ht="15.75" thickBot="1"/>
    <row r="5" spans="1:8" ht="16.5" thickTop="1">
      <c r="A5" s="170" t="s">
        <v>675</v>
      </c>
      <c r="B5" s="171"/>
      <c r="C5" s="47"/>
      <c r="D5" s="48" t="s">
        <v>676</v>
      </c>
      <c r="E5" s="49"/>
      <c r="F5" s="45" t="s">
        <v>677</v>
      </c>
      <c r="G5" s="188" t="s">
        <v>678</v>
      </c>
      <c r="H5" s="189"/>
    </row>
    <row r="6" spans="1:8" ht="15.75">
      <c r="A6" s="50"/>
      <c r="B6" s="36"/>
      <c r="C6" s="36"/>
      <c r="D6" s="37"/>
      <c r="E6" s="38"/>
      <c r="F6" s="43" t="s">
        <v>679</v>
      </c>
      <c r="G6" s="44" t="s">
        <v>680</v>
      </c>
      <c r="H6" s="46"/>
    </row>
    <row r="7" spans="1:8" ht="15.75">
      <c r="A7" s="51"/>
      <c r="E7" s="38"/>
      <c r="F7" s="39"/>
      <c r="H7" s="52"/>
    </row>
    <row r="8" spans="1:8" ht="26.25">
      <c r="A8" s="51"/>
      <c r="B8" s="169" t="s">
        <v>0</v>
      </c>
      <c r="C8" s="169"/>
      <c r="D8" s="169"/>
      <c r="E8" s="169"/>
      <c r="F8" s="169"/>
      <c r="G8" s="169"/>
      <c r="H8" s="53"/>
    </row>
    <row r="9" spans="1:8" ht="17.25">
      <c r="A9" s="51"/>
      <c r="C9" s="177" t="s">
        <v>2</v>
      </c>
      <c r="D9" s="177"/>
      <c r="E9" s="177"/>
      <c r="F9" s="177"/>
      <c r="H9" s="53"/>
    </row>
    <row r="10" spans="1:8" ht="15.75">
      <c r="A10" s="54" t="s">
        <v>681</v>
      </c>
      <c r="H10" s="53"/>
    </row>
    <row r="11" spans="1:8" ht="15.75">
      <c r="A11" s="54"/>
      <c r="D11" s="178" t="s">
        <v>682</v>
      </c>
      <c r="E11" s="178"/>
      <c r="H11" s="53"/>
    </row>
    <row r="12" spans="1:8" ht="15.75">
      <c r="A12" s="54"/>
      <c r="C12" s="179" t="s">
        <v>8</v>
      </c>
      <c r="D12" s="179"/>
      <c r="E12" s="179"/>
      <c r="F12" s="179"/>
      <c r="H12" s="53"/>
    </row>
    <row r="13" spans="1:8" ht="16.5" thickBot="1">
      <c r="A13" s="64"/>
      <c r="B13" s="65"/>
      <c r="C13" s="65"/>
      <c r="D13" s="175" t="s">
        <v>10</v>
      </c>
      <c r="E13" s="175"/>
      <c r="F13" s="175"/>
      <c r="G13" s="175"/>
      <c r="H13" s="66"/>
    </row>
    <row r="14" spans="1:8" ht="16.5" thickTop="1" thickBot="1">
      <c r="A14" s="51"/>
      <c r="H14" s="53"/>
    </row>
    <row r="15" spans="1:8" ht="15.75" thickTop="1">
      <c r="A15" s="62"/>
      <c r="B15" s="49"/>
      <c r="C15" s="49"/>
      <c r="D15" s="49"/>
      <c r="E15" s="49"/>
      <c r="F15" s="49"/>
      <c r="G15" s="49"/>
      <c r="H15" s="63"/>
    </row>
    <row r="16" spans="1:8" ht="15.75">
      <c r="A16" s="180" t="s">
        <v>683</v>
      </c>
      <c r="B16" s="181"/>
      <c r="C16" s="176" t="s">
        <v>16</v>
      </c>
      <c r="D16" s="176"/>
      <c r="E16" s="176"/>
      <c r="F16" s="40"/>
      <c r="G16" s="40"/>
      <c r="H16" s="55"/>
    </row>
    <row r="17" spans="1:15">
      <c r="A17" s="51"/>
      <c r="E17" s="41"/>
      <c r="F17" s="186" t="s">
        <v>684</v>
      </c>
      <c r="G17" s="186"/>
      <c r="H17" s="56" t="s">
        <v>667</v>
      </c>
    </row>
    <row r="18" spans="1:15">
      <c r="A18" s="182" t="s">
        <v>685</v>
      </c>
      <c r="B18" s="183"/>
      <c r="C18" s="184" t="str">
        <f>VLOOKUP(C16,'Customer Lookup'!B6:$D$8,2,FALSE)</f>
        <v>304, JASMINE TOWER, 31 SHAKESPEARE SARANI, KOLKATA - 7000017</v>
      </c>
      <c r="D18" s="185"/>
      <c r="E18" s="185"/>
      <c r="H18" s="53"/>
    </row>
    <row r="19" spans="1:15">
      <c r="A19" s="51"/>
      <c r="C19" s="185"/>
      <c r="D19" s="185"/>
      <c r="E19" s="185"/>
      <c r="F19" s="187" t="s">
        <v>686</v>
      </c>
      <c r="G19" s="187"/>
      <c r="H19" s="106">
        <f>VLOOKUP(H17,'Invoice Lookup'!C6:D10,2,FALSE)</f>
        <v>44106</v>
      </c>
    </row>
    <row r="20" spans="1:15">
      <c r="A20" s="51"/>
      <c r="H20" s="57"/>
    </row>
    <row r="21" spans="1:15">
      <c r="A21" s="172" t="s">
        <v>687</v>
      </c>
      <c r="B21" s="173"/>
      <c r="C21" s="174" t="str">
        <f>VLOOKUP(C16,'Customer Lookup'!B6:$D$8,3,FALSE)</f>
        <v>19AADCS7271D1Z9</v>
      </c>
      <c r="D21" s="174"/>
      <c r="E21" s="174"/>
      <c r="G21" s="42"/>
      <c r="H21" s="58"/>
    </row>
    <row r="22" spans="1:15" ht="15.75" thickBot="1">
      <c r="A22" s="59"/>
      <c r="B22" s="60"/>
      <c r="C22" s="60"/>
      <c r="D22" s="60"/>
      <c r="E22" s="60"/>
      <c r="F22" s="60"/>
      <c r="G22" s="60"/>
      <c r="H22" s="61"/>
      <c r="K22" t="s">
        <v>688</v>
      </c>
    </row>
    <row r="23" spans="1:15" ht="15.75" thickTop="1">
      <c r="M23" s="28"/>
      <c r="O23" s="28"/>
    </row>
    <row r="24" spans="1:15" ht="21" customHeight="1">
      <c r="A24" s="67" t="s">
        <v>689</v>
      </c>
      <c r="B24" s="68" t="s">
        <v>690</v>
      </c>
      <c r="C24" s="69" t="s">
        <v>691</v>
      </c>
      <c r="D24" s="67" t="s">
        <v>692</v>
      </c>
      <c r="E24" s="67" t="s">
        <v>693</v>
      </c>
      <c r="F24" s="67" t="s">
        <v>694</v>
      </c>
      <c r="G24" s="67" t="s">
        <v>695</v>
      </c>
      <c r="H24" s="67" t="s">
        <v>696</v>
      </c>
      <c r="K24" s="70">
        <v>206367</v>
      </c>
      <c r="M24" s="28"/>
      <c r="N24" s="28"/>
      <c r="O24" s="28"/>
    </row>
    <row r="25" spans="1:15">
      <c r="A25" s="7">
        <v>44070</v>
      </c>
      <c r="B25" t="s">
        <v>51</v>
      </c>
      <c r="C25" t="s">
        <v>651</v>
      </c>
      <c r="D25" t="s">
        <v>674</v>
      </c>
      <c r="E25">
        <v>61.92</v>
      </c>
      <c r="F25" s="29">
        <v>90</v>
      </c>
      <c r="G25" s="29">
        <v>0</v>
      </c>
      <c r="H25" s="28">
        <v>5573</v>
      </c>
    </row>
    <row r="26" spans="1:15">
      <c r="A26" s="7">
        <v>44070</v>
      </c>
      <c r="B26" t="s">
        <v>56</v>
      </c>
      <c r="C26" t="s">
        <v>651</v>
      </c>
      <c r="D26" t="s">
        <v>674</v>
      </c>
      <c r="E26">
        <v>62.54</v>
      </c>
      <c r="F26" s="29">
        <v>90</v>
      </c>
      <c r="G26" s="29">
        <v>0</v>
      </c>
      <c r="H26" s="28">
        <v>5629</v>
      </c>
    </row>
    <row r="27" spans="1:15">
      <c r="A27" s="7">
        <v>44070</v>
      </c>
      <c r="B27" t="s">
        <v>60</v>
      </c>
      <c r="C27" t="s">
        <v>651</v>
      </c>
      <c r="D27" t="s">
        <v>674</v>
      </c>
      <c r="E27">
        <v>61.81</v>
      </c>
      <c r="F27" s="29">
        <v>90</v>
      </c>
      <c r="G27" s="29">
        <v>0</v>
      </c>
      <c r="H27" s="28">
        <v>5563</v>
      </c>
    </row>
    <row r="28" spans="1:15">
      <c r="A28" s="7">
        <v>44070</v>
      </c>
      <c r="B28" t="s">
        <v>26</v>
      </c>
      <c r="C28" t="s">
        <v>651</v>
      </c>
      <c r="D28" t="s">
        <v>674</v>
      </c>
      <c r="E28">
        <v>62.2</v>
      </c>
      <c r="F28" s="29">
        <v>90</v>
      </c>
      <c r="G28" s="29">
        <v>0</v>
      </c>
      <c r="H28" s="28">
        <v>5598</v>
      </c>
    </row>
    <row r="29" spans="1:15">
      <c r="A29" s="7">
        <v>44070</v>
      </c>
      <c r="B29" t="s">
        <v>63</v>
      </c>
      <c r="C29" t="s">
        <v>651</v>
      </c>
      <c r="D29" t="s">
        <v>674</v>
      </c>
      <c r="E29">
        <v>61.83</v>
      </c>
      <c r="F29" s="29">
        <v>90</v>
      </c>
      <c r="G29" s="29">
        <v>0</v>
      </c>
      <c r="H29" s="28">
        <v>5565</v>
      </c>
    </row>
    <row r="30" spans="1:15">
      <c r="A30" s="7">
        <v>44083</v>
      </c>
      <c r="B30" t="s">
        <v>60</v>
      </c>
      <c r="C30" t="s">
        <v>651</v>
      </c>
      <c r="D30" t="s">
        <v>674</v>
      </c>
      <c r="E30">
        <v>65.400000000000006</v>
      </c>
      <c r="F30" s="29">
        <v>90</v>
      </c>
      <c r="G30" s="29">
        <v>0</v>
      </c>
      <c r="H30" s="28">
        <v>5886</v>
      </c>
    </row>
    <row r="31" spans="1:15">
      <c r="A31" s="7">
        <v>44088</v>
      </c>
      <c r="B31" t="s">
        <v>65</v>
      </c>
      <c r="C31" t="s">
        <v>651</v>
      </c>
      <c r="D31" t="s">
        <v>674</v>
      </c>
      <c r="E31">
        <v>62.74</v>
      </c>
      <c r="F31" s="29">
        <v>90</v>
      </c>
      <c r="G31" s="29">
        <v>0</v>
      </c>
      <c r="H31" s="28">
        <v>5647</v>
      </c>
    </row>
    <row r="32" spans="1:15">
      <c r="A32" s="7">
        <v>44088</v>
      </c>
      <c r="B32" t="s">
        <v>67</v>
      </c>
      <c r="C32" t="s">
        <v>651</v>
      </c>
      <c r="D32" t="s">
        <v>674</v>
      </c>
      <c r="E32">
        <v>62.94</v>
      </c>
      <c r="F32" s="29">
        <v>90</v>
      </c>
      <c r="G32" s="29">
        <v>0</v>
      </c>
      <c r="H32" s="28">
        <v>5665</v>
      </c>
    </row>
    <row r="33" spans="1:8">
      <c r="A33" s="7">
        <v>44088</v>
      </c>
      <c r="B33" t="s">
        <v>69</v>
      </c>
      <c r="C33" t="s">
        <v>651</v>
      </c>
      <c r="D33" t="s">
        <v>674</v>
      </c>
      <c r="E33">
        <v>62.14</v>
      </c>
      <c r="F33" s="29">
        <v>90</v>
      </c>
      <c r="G33" s="29">
        <v>0</v>
      </c>
      <c r="H33" s="28">
        <v>5593</v>
      </c>
    </row>
    <row r="34" spans="1:8">
      <c r="A34" s="7">
        <v>44088</v>
      </c>
      <c r="B34" t="s">
        <v>72</v>
      </c>
      <c r="C34" t="s">
        <v>651</v>
      </c>
      <c r="D34" t="s">
        <v>674</v>
      </c>
      <c r="E34">
        <v>61.44</v>
      </c>
      <c r="F34" s="29">
        <v>90</v>
      </c>
      <c r="G34" s="29">
        <v>0</v>
      </c>
      <c r="H34" s="28">
        <v>5530</v>
      </c>
    </row>
    <row r="35" spans="1:8">
      <c r="A35" s="7">
        <v>44088</v>
      </c>
      <c r="B35" t="s">
        <v>63</v>
      </c>
      <c r="C35" t="s">
        <v>651</v>
      </c>
      <c r="D35" t="s">
        <v>674</v>
      </c>
      <c r="E35">
        <v>61.52</v>
      </c>
      <c r="F35" s="29">
        <v>90</v>
      </c>
      <c r="G35" s="29">
        <v>0</v>
      </c>
      <c r="H35" s="28">
        <v>5537</v>
      </c>
    </row>
    <row r="36" spans="1:8">
      <c r="A36" s="7">
        <v>44088</v>
      </c>
      <c r="B36" t="s">
        <v>65</v>
      </c>
      <c r="C36" t="s">
        <v>651</v>
      </c>
      <c r="D36" t="s">
        <v>674</v>
      </c>
      <c r="E36">
        <v>65.7</v>
      </c>
      <c r="F36" s="29">
        <v>90</v>
      </c>
      <c r="G36" s="29">
        <v>0</v>
      </c>
      <c r="H36" s="28">
        <v>5913</v>
      </c>
    </row>
    <row r="37" spans="1:8">
      <c r="A37" s="7">
        <v>44088</v>
      </c>
      <c r="B37" t="s">
        <v>67</v>
      </c>
      <c r="C37" t="s">
        <v>651</v>
      </c>
      <c r="D37" t="s">
        <v>674</v>
      </c>
      <c r="E37">
        <v>62.98</v>
      </c>
      <c r="F37" s="29">
        <v>90</v>
      </c>
      <c r="G37" s="29">
        <v>0</v>
      </c>
      <c r="H37" s="28">
        <v>5668</v>
      </c>
    </row>
    <row r="38" spans="1:8">
      <c r="A38" s="7">
        <v>44088</v>
      </c>
      <c r="B38" t="s">
        <v>69</v>
      </c>
      <c r="C38" t="s">
        <v>651</v>
      </c>
      <c r="D38" t="s">
        <v>674</v>
      </c>
      <c r="E38">
        <v>61.9</v>
      </c>
      <c r="F38" s="29">
        <v>90</v>
      </c>
      <c r="G38" s="29">
        <v>0</v>
      </c>
      <c r="H38" s="28">
        <v>5571</v>
      </c>
    </row>
    <row r="39" spans="1:8">
      <c r="A39" s="7">
        <v>44088</v>
      </c>
      <c r="B39" t="s">
        <v>72</v>
      </c>
      <c r="C39" t="s">
        <v>651</v>
      </c>
      <c r="D39" t="s">
        <v>674</v>
      </c>
      <c r="E39">
        <v>65.36</v>
      </c>
      <c r="F39" s="29">
        <v>90</v>
      </c>
      <c r="G39" s="29">
        <v>0</v>
      </c>
      <c r="H39" s="28">
        <v>5882</v>
      </c>
    </row>
    <row r="40" spans="1:8">
      <c r="A40" s="7">
        <v>44088</v>
      </c>
      <c r="B40" t="s">
        <v>63</v>
      </c>
      <c r="C40" t="s">
        <v>651</v>
      </c>
      <c r="D40" t="s">
        <v>674</v>
      </c>
      <c r="E40">
        <v>65.900000000000006</v>
      </c>
      <c r="F40" s="29">
        <v>90</v>
      </c>
      <c r="G40" s="29">
        <v>0</v>
      </c>
      <c r="H40" s="28">
        <v>5931</v>
      </c>
    </row>
    <row r="41" spans="1:8">
      <c r="A41" s="7">
        <v>44088</v>
      </c>
      <c r="B41" t="s">
        <v>75</v>
      </c>
      <c r="C41" t="s">
        <v>651</v>
      </c>
      <c r="D41" t="s">
        <v>674</v>
      </c>
      <c r="E41">
        <v>62.3</v>
      </c>
      <c r="F41" s="29">
        <v>90</v>
      </c>
      <c r="G41" s="29">
        <v>0</v>
      </c>
      <c r="H41" s="28">
        <v>5607</v>
      </c>
    </row>
    <row r="42" spans="1:8">
      <c r="A42" s="7">
        <v>44088</v>
      </c>
      <c r="B42" t="s">
        <v>77</v>
      </c>
      <c r="C42" t="s">
        <v>651</v>
      </c>
      <c r="D42" t="s">
        <v>674</v>
      </c>
      <c r="E42">
        <v>62.02</v>
      </c>
      <c r="F42" s="29">
        <v>90</v>
      </c>
      <c r="G42" s="29">
        <v>0</v>
      </c>
      <c r="H42" s="28">
        <v>5582</v>
      </c>
    </row>
    <row r="43" spans="1:8">
      <c r="A43" s="7">
        <v>44088</v>
      </c>
      <c r="B43" t="s">
        <v>51</v>
      </c>
      <c r="C43" t="s">
        <v>651</v>
      </c>
      <c r="D43" t="s">
        <v>674</v>
      </c>
      <c r="E43">
        <v>62.46</v>
      </c>
      <c r="F43" s="29">
        <v>90</v>
      </c>
      <c r="G43" s="29">
        <v>0</v>
      </c>
      <c r="H43" s="28">
        <v>5621</v>
      </c>
    </row>
    <row r="44" spans="1:8">
      <c r="A44" s="7">
        <v>44088</v>
      </c>
      <c r="B44" t="s">
        <v>69</v>
      </c>
      <c r="C44" t="s">
        <v>651</v>
      </c>
      <c r="D44" t="s">
        <v>674</v>
      </c>
      <c r="E44">
        <v>63.73</v>
      </c>
      <c r="F44" s="29">
        <v>90</v>
      </c>
      <c r="G44" s="29">
        <v>0</v>
      </c>
      <c r="H44" s="28">
        <v>5736</v>
      </c>
    </row>
    <row r="45" spans="1:8">
      <c r="A45" s="7">
        <v>44088</v>
      </c>
      <c r="B45" t="s">
        <v>80</v>
      </c>
      <c r="C45" t="s">
        <v>651</v>
      </c>
      <c r="D45" t="s">
        <v>674</v>
      </c>
      <c r="E45">
        <v>66.599999999999994</v>
      </c>
      <c r="F45" s="29">
        <v>90</v>
      </c>
      <c r="G45" s="29">
        <v>0</v>
      </c>
      <c r="H45" s="28">
        <v>5994</v>
      </c>
    </row>
    <row r="46" spans="1:8">
      <c r="A46" s="7">
        <v>44088</v>
      </c>
      <c r="B46" t="s">
        <v>77</v>
      </c>
      <c r="C46" t="s">
        <v>651</v>
      </c>
      <c r="D46" t="s">
        <v>674</v>
      </c>
      <c r="E46">
        <v>64.94</v>
      </c>
      <c r="F46" s="29">
        <v>90</v>
      </c>
      <c r="G46" s="29">
        <v>0</v>
      </c>
      <c r="H46" s="28">
        <v>5845</v>
      </c>
    </row>
    <row r="47" spans="1:8">
      <c r="A47" s="7">
        <v>44088</v>
      </c>
      <c r="B47" t="s">
        <v>67</v>
      </c>
      <c r="C47" t="s">
        <v>651</v>
      </c>
      <c r="D47" t="s">
        <v>674</v>
      </c>
      <c r="E47">
        <v>62.86</v>
      </c>
      <c r="F47" s="29">
        <v>90</v>
      </c>
      <c r="G47" s="29">
        <v>0</v>
      </c>
      <c r="H47" s="28">
        <v>5657</v>
      </c>
    </row>
    <row r="48" spans="1:8">
      <c r="A48" s="7">
        <v>44088</v>
      </c>
      <c r="B48" t="s">
        <v>56</v>
      </c>
      <c r="C48" t="s">
        <v>651</v>
      </c>
      <c r="D48" t="s">
        <v>674</v>
      </c>
      <c r="E48">
        <v>68.16</v>
      </c>
      <c r="F48" s="29">
        <v>90</v>
      </c>
      <c r="G48" s="29">
        <v>0</v>
      </c>
      <c r="H48" s="28">
        <v>6134</v>
      </c>
    </row>
    <row r="49" spans="1:8">
      <c r="A49" s="7">
        <v>44088</v>
      </c>
      <c r="B49" t="s">
        <v>63</v>
      </c>
      <c r="C49" t="s">
        <v>651</v>
      </c>
      <c r="D49" t="s">
        <v>674</v>
      </c>
      <c r="E49">
        <v>62.45</v>
      </c>
      <c r="F49" s="29">
        <v>90</v>
      </c>
      <c r="G49" s="29">
        <v>0</v>
      </c>
      <c r="H49" s="28">
        <v>5621</v>
      </c>
    </row>
    <row r="50" spans="1:8">
      <c r="A50" s="7">
        <v>44088</v>
      </c>
      <c r="B50" t="s">
        <v>60</v>
      </c>
      <c r="C50" t="s">
        <v>651</v>
      </c>
      <c r="D50" t="s">
        <v>674</v>
      </c>
      <c r="E50">
        <v>61.86</v>
      </c>
      <c r="F50" s="29">
        <v>90</v>
      </c>
      <c r="G50" s="29">
        <v>0</v>
      </c>
      <c r="H50" s="28">
        <v>5567</v>
      </c>
    </row>
    <row r="51" spans="1:8">
      <c r="A51" s="7">
        <v>44088</v>
      </c>
      <c r="B51" t="s">
        <v>72</v>
      </c>
      <c r="C51" t="s">
        <v>651</v>
      </c>
      <c r="D51" t="s">
        <v>674</v>
      </c>
      <c r="E51">
        <v>64.94</v>
      </c>
      <c r="F51" s="29">
        <v>90</v>
      </c>
      <c r="G51" s="29">
        <v>0</v>
      </c>
      <c r="H51" s="28">
        <v>5845</v>
      </c>
    </row>
    <row r="52" spans="1:8">
      <c r="A52" s="7">
        <v>44088</v>
      </c>
      <c r="B52" t="s">
        <v>51</v>
      </c>
      <c r="C52" t="s">
        <v>651</v>
      </c>
      <c r="D52" t="s">
        <v>674</v>
      </c>
      <c r="E52">
        <v>65.08</v>
      </c>
      <c r="F52" s="29">
        <v>90</v>
      </c>
      <c r="G52" s="29">
        <v>0</v>
      </c>
      <c r="H52" s="28">
        <v>5857</v>
      </c>
    </row>
    <row r="53" spans="1:8">
      <c r="A53" s="7">
        <v>44088</v>
      </c>
      <c r="B53" t="s">
        <v>69</v>
      </c>
      <c r="C53" t="s">
        <v>651</v>
      </c>
      <c r="D53" t="s">
        <v>674</v>
      </c>
      <c r="E53">
        <v>64.62</v>
      </c>
      <c r="F53" s="29">
        <v>90</v>
      </c>
      <c r="G53" s="29">
        <v>0</v>
      </c>
      <c r="H53" s="28">
        <v>5816</v>
      </c>
    </row>
    <row r="54" spans="1:8">
      <c r="A54" s="7">
        <v>44096</v>
      </c>
      <c r="B54" t="s">
        <v>75</v>
      </c>
      <c r="C54" t="s">
        <v>651</v>
      </c>
      <c r="D54" t="s">
        <v>674</v>
      </c>
      <c r="E54">
        <v>65.78</v>
      </c>
      <c r="F54" s="29">
        <v>90</v>
      </c>
      <c r="G54" s="29">
        <v>0</v>
      </c>
      <c r="H54" s="28">
        <v>5920</v>
      </c>
    </row>
    <row r="55" spans="1:8">
      <c r="A55" s="7">
        <v>44096</v>
      </c>
      <c r="B55" t="s">
        <v>67</v>
      </c>
      <c r="C55" t="s">
        <v>651</v>
      </c>
      <c r="D55" t="s">
        <v>674</v>
      </c>
      <c r="E55">
        <v>65.819999999999993</v>
      </c>
      <c r="F55" s="29">
        <v>90</v>
      </c>
      <c r="G55" s="29">
        <v>0</v>
      </c>
      <c r="H55" s="28">
        <v>5924</v>
      </c>
    </row>
    <row r="56" spans="1:8">
      <c r="A56" s="7">
        <v>44096</v>
      </c>
      <c r="B56" t="s">
        <v>77</v>
      </c>
      <c r="C56" t="s">
        <v>651</v>
      </c>
      <c r="D56" t="s">
        <v>674</v>
      </c>
      <c r="E56">
        <v>66.94</v>
      </c>
      <c r="F56" s="29">
        <v>90</v>
      </c>
      <c r="G56" s="29">
        <v>0</v>
      </c>
      <c r="H56" s="28">
        <v>6025</v>
      </c>
    </row>
    <row r="57" spans="1:8">
      <c r="A57" s="7">
        <v>44096</v>
      </c>
      <c r="B57" t="s">
        <v>82</v>
      </c>
      <c r="C57" t="s">
        <v>651</v>
      </c>
      <c r="D57" t="s">
        <v>674</v>
      </c>
      <c r="E57">
        <v>65.56</v>
      </c>
      <c r="F57" s="29">
        <v>90</v>
      </c>
      <c r="G57" s="29">
        <v>0</v>
      </c>
      <c r="H57" s="28">
        <v>5900</v>
      </c>
    </row>
    <row r="58" spans="1:8">
      <c r="A58" s="7">
        <v>44096</v>
      </c>
      <c r="B58" t="s">
        <v>63</v>
      </c>
      <c r="C58" t="s">
        <v>651</v>
      </c>
      <c r="D58" t="s">
        <v>674</v>
      </c>
      <c r="E58">
        <v>62.7</v>
      </c>
      <c r="F58" s="29">
        <v>90</v>
      </c>
      <c r="G58" s="29">
        <v>0</v>
      </c>
      <c r="H58" s="28">
        <v>5643</v>
      </c>
    </row>
    <row r="59" spans="1:8">
      <c r="A59" s="7">
        <v>44099</v>
      </c>
      <c r="B59" t="s">
        <v>85</v>
      </c>
      <c r="C59" t="s">
        <v>651</v>
      </c>
      <c r="D59" t="s">
        <v>674</v>
      </c>
      <c r="E59">
        <v>63.14</v>
      </c>
      <c r="F59" s="29">
        <v>90</v>
      </c>
      <c r="G59" s="29">
        <v>0</v>
      </c>
      <c r="H59" s="28">
        <v>5683</v>
      </c>
    </row>
    <row r="60" spans="1:8">
      <c r="A60" s="7">
        <v>44099</v>
      </c>
      <c r="B60" t="s">
        <v>72</v>
      </c>
      <c r="C60" t="s">
        <v>651</v>
      </c>
      <c r="D60" t="s">
        <v>674</v>
      </c>
      <c r="E60">
        <v>62.66</v>
      </c>
      <c r="F60" s="29">
        <v>90</v>
      </c>
      <c r="G60" s="29">
        <v>0</v>
      </c>
      <c r="H60" s="28">
        <v>5639</v>
      </c>
    </row>
    <row r="62" spans="1:8">
      <c r="G62" s="103" t="s">
        <v>697</v>
      </c>
      <c r="H62" s="104">
        <f>$K$24</f>
        <v>206367</v>
      </c>
    </row>
  </sheetData>
  <mergeCells count="15">
    <mergeCell ref="B8:G8"/>
    <mergeCell ref="A5:B5"/>
    <mergeCell ref="A21:B21"/>
    <mergeCell ref="C21:E21"/>
    <mergeCell ref="D13:G13"/>
    <mergeCell ref="C16:E16"/>
    <mergeCell ref="C9:F9"/>
    <mergeCell ref="D11:E11"/>
    <mergeCell ref="C12:F12"/>
    <mergeCell ref="A16:B16"/>
    <mergeCell ref="A18:B18"/>
    <mergeCell ref="C18:E19"/>
    <mergeCell ref="F17:G17"/>
    <mergeCell ref="F19:G19"/>
    <mergeCell ref="G5:H5"/>
  </mergeCells>
  <pageMargins left="0.25" right="0.25" top="0.75" bottom="0.75" header="0.3" footer="0.3"/>
  <pageSetup paperSize="9"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Macro1">
                <anchor>
                  <from>
                    <xdr:col>8</xdr:col>
                    <xdr:colOff>209550</xdr:colOff>
                    <xdr:row>15</xdr:row>
                    <xdr:rowOff>171450</xdr:rowOff>
                  </from>
                  <to>
                    <xdr:col>9</xdr:col>
                    <xdr:colOff>228600</xdr:colOff>
                    <xdr:row>17</xdr:row>
                    <xdr:rowOff>28575</xdr:rowOff>
                  </to>
                </anchor>
              </controlPr>
            </control>
          </mc:Choice>
        </mc:AlternateContent>
        <mc:AlternateContent xmlns:mc="http://schemas.openxmlformats.org/markup-compatibility/2006">
          <mc:Choice Requires="x14">
            <control shapeId="7173" r:id="rId5" name="Button 5">
              <controlPr defaultSize="0" print="0" autoFill="0" autoPict="0" macro="[0]!_xludf.Sum">
                <anchor>
                  <from>
                    <xdr:col>8</xdr:col>
                    <xdr:colOff>209550</xdr:colOff>
                    <xdr:row>23</xdr:row>
                    <xdr:rowOff>28575</xdr:rowOff>
                  </from>
                  <to>
                    <xdr:col>9</xdr:col>
                    <xdr:colOff>228600</xdr:colOff>
                    <xdr:row>24</xdr:row>
                    <xdr:rowOff>19050</xdr:rowOff>
                  </to>
                </anchor>
              </controlPr>
            </control>
          </mc:Choice>
        </mc:AlternateContent>
        <mc:AlternateContent xmlns:mc="http://schemas.openxmlformats.org/markup-compatibility/2006">
          <mc:Choice Requires="x14">
            <control shapeId="7180" r:id="rId6" name="Button 12">
              <controlPr defaultSize="0" print="0" autoFill="0" autoPict="0" macro="[0]!PrintTheSelArea">
                <anchor>
                  <from>
                    <xdr:col>8</xdr:col>
                    <xdr:colOff>257175</xdr:colOff>
                    <xdr:row>28</xdr:row>
                    <xdr:rowOff>123825</xdr:rowOff>
                  </from>
                  <to>
                    <xdr:col>9</xdr:col>
                    <xdr:colOff>276225</xdr:colOff>
                    <xdr:row>30</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82A2E4-904C-48D7-9BB1-2AF68072734E}">
          <x14:formula1>
            <xm:f>'Customer Lookup'!$B$6:$B$7</xm:f>
          </x14:formula1>
          <xm:sqref>C16:E16</xm:sqref>
        </x14:dataValidation>
        <x14:dataValidation type="list" allowBlank="1" showInputMessage="1" showErrorMessage="1" xr:uid="{737A3DD7-80FC-470C-8AEB-55C99E417FB7}">
          <x14:formula1>
            <xm:f>_xlfn.ANCHORARRAY('Invoice Lookup'!$J$7)</xm:f>
          </x14:formula1>
          <xm:sqref>H17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9E34A-1351-44FC-BF93-8893BA4B2DF7}">
  <sheetPr codeName="Sheet9">
    <tabColor theme="1" tint="4.9989318521683403E-2"/>
  </sheetPr>
  <dimension ref="B4:AB19"/>
  <sheetViews>
    <sheetView showGridLines="0" workbookViewId="0"/>
  </sheetViews>
  <sheetFormatPr defaultColWidth="8" defaultRowHeight="15"/>
  <cols>
    <col min="1" max="1" width="3.85546875" customWidth="1"/>
    <col min="2" max="2" width="3.7109375" customWidth="1"/>
    <col min="6" max="6" width="16.28515625" customWidth="1"/>
    <col min="7" max="7" width="4.140625" customWidth="1"/>
    <col min="8" max="8" width="3.7109375" customWidth="1"/>
    <col min="9" max="9" width="5.5703125" customWidth="1"/>
    <col min="13" max="13" width="16.140625" customWidth="1"/>
    <col min="14" max="14" width="4.5703125" customWidth="1"/>
    <col min="15" max="15" width="3.85546875" customWidth="1"/>
    <col min="16" max="16" width="4.7109375" customWidth="1"/>
    <col min="20" max="20" width="38" customWidth="1"/>
    <col min="21" max="21" width="4.85546875" customWidth="1"/>
    <col min="22" max="22" width="3.7109375" customWidth="1"/>
    <col min="27" max="27" width="35.140625" customWidth="1"/>
  </cols>
  <sheetData>
    <row r="4" spans="2:28" ht="15.75" thickBot="1"/>
    <row r="5" spans="2:28" ht="15.75" thickBot="1">
      <c r="B5" s="81"/>
      <c r="C5" s="82"/>
      <c r="D5" s="82"/>
      <c r="E5" s="82"/>
      <c r="F5" s="82"/>
      <c r="G5" s="83"/>
      <c r="I5" s="90"/>
      <c r="J5" s="91"/>
      <c r="K5" s="91"/>
      <c r="L5" s="91"/>
      <c r="M5" s="91"/>
      <c r="N5" s="92"/>
      <c r="P5" s="81"/>
      <c r="Q5" s="82"/>
      <c r="R5" s="82"/>
      <c r="S5" s="82"/>
      <c r="T5" s="82"/>
      <c r="U5" s="83"/>
      <c r="W5" s="81"/>
      <c r="X5" s="82"/>
      <c r="Y5" s="82"/>
      <c r="Z5" s="82"/>
      <c r="AA5" s="82"/>
      <c r="AB5" s="83"/>
    </row>
    <row r="6" spans="2:28" ht="15.75" thickBot="1">
      <c r="B6" s="84"/>
      <c r="C6" s="192" t="s">
        <v>698</v>
      </c>
      <c r="D6" s="193"/>
      <c r="E6" s="193"/>
      <c r="F6" s="194"/>
      <c r="G6" s="86"/>
      <c r="I6" s="93"/>
      <c r="J6" s="192" t="s">
        <v>699</v>
      </c>
      <c r="K6" s="193"/>
      <c r="L6" s="193"/>
      <c r="M6" s="194"/>
      <c r="N6" s="95"/>
      <c r="P6" s="84"/>
      <c r="Q6" s="192" t="s">
        <v>700</v>
      </c>
      <c r="R6" s="193"/>
      <c r="S6" s="193"/>
      <c r="T6" s="194"/>
      <c r="U6" s="86"/>
      <c r="W6" s="84"/>
      <c r="X6" s="192" t="s">
        <v>701</v>
      </c>
      <c r="Y6" s="193"/>
      <c r="Z6" s="193"/>
      <c r="AA6" s="194"/>
      <c r="AB6" s="86"/>
    </row>
    <row r="7" spans="2:28" ht="15.75" thickBot="1">
      <c r="B7" s="84"/>
      <c r="C7" s="85"/>
      <c r="D7" s="85"/>
      <c r="E7" s="85"/>
      <c r="F7" s="85"/>
      <c r="G7" s="86"/>
      <c r="I7" s="93"/>
      <c r="J7" s="94"/>
      <c r="K7" s="94"/>
      <c r="L7" s="94"/>
      <c r="M7" s="94"/>
      <c r="N7" s="95"/>
      <c r="P7" s="84"/>
      <c r="Q7" s="85"/>
      <c r="R7" s="85"/>
      <c r="S7" s="85"/>
      <c r="T7" s="85"/>
      <c r="U7" s="86"/>
      <c r="W7" s="84"/>
      <c r="X7" s="85"/>
      <c r="Y7" s="85"/>
      <c r="Z7" s="85"/>
      <c r="AA7" s="85"/>
      <c r="AB7" s="86"/>
    </row>
    <row r="8" spans="2:28" ht="15.75" thickBot="1">
      <c r="B8" s="84"/>
      <c r="C8" s="190" t="s">
        <v>702</v>
      </c>
      <c r="D8" s="191"/>
      <c r="E8" s="85"/>
      <c r="F8" s="111" t="s">
        <v>104</v>
      </c>
      <c r="G8" s="86"/>
      <c r="I8" s="93"/>
      <c r="J8" s="190" t="s">
        <v>703</v>
      </c>
      <c r="K8" s="191"/>
      <c r="L8" s="94"/>
      <c r="M8" s="111" t="s">
        <v>704</v>
      </c>
      <c r="N8" s="95"/>
      <c r="P8" s="84"/>
      <c r="Q8" s="190" t="s">
        <v>5</v>
      </c>
      <c r="R8" s="191"/>
      <c r="S8" s="85"/>
      <c r="T8" s="111" t="s">
        <v>705</v>
      </c>
      <c r="U8" s="86"/>
      <c r="W8" s="84"/>
      <c r="X8" s="190" t="s">
        <v>5</v>
      </c>
      <c r="Y8" s="191"/>
      <c r="Z8" s="85"/>
      <c r="AA8" s="111" t="s">
        <v>661</v>
      </c>
      <c r="AB8" s="86"/>
    </row>
    <row r="9" spans="2:28" ht="15.75" thickBot="1">
      <c r="B9" s="84"/>
      <c r="C9" s="85"/>
      <c r="D9" s="85"/>
      <c r="E9" s="85"/>
      <c r="F9" s="85"/>
      <c r="G9" s="86"/>
      <c r="I9" s="93"/>
      <c r="J9" s="94"/>
      <c r="K9" s="94"/>
      <c r="L9" s="94"/>
      <c r="M9" s="94"/>
      <c r="N9" s="95"/>
      <c r="P9" s="84"/>
      <c r="Q9" s="85"/>
      <c r="R9" s="85"/>
      <c r="S9" s="85"/>
      <c r="T9" s="105" t="str">
        <f>UPPER(T8)</f>
        <v xml:space="preserve">CORNELLIUS INDUSTRIES </v>
      </c>
      <c r="U9" s="86"/>
      <c r="W9" s="84"/>
      <c r="X9" s="85"/>
      <c r="Y9" s="85"/>
      <c r="Z9" s="85"/>
      <c r="AA9" s="85"/>
      <c r="AB9" s="86"/>
    </row>
    <row r="10" spans="2:28" ht="15.75" thickBot="1">
      <c r="B10" s="84"/>
      <c r="C10" s="85"/>
      <c r="D10" s="85"/>
      <c r="E10" s="99"/>
      <c r="F10" s="85"/>
      <c r="G10" s="86"/>
      <c r="I10" s="93"/>
      <c r="J10" s="190" t="s">
        <v>706</v>
      </c>
      <c r="K10" s="191"/>
      <c r="L10" s="94"/>
      <c r="M10" s="111">
        <v>8.0883000000000003</v>
      </c>
      <c r="N10" s="95"/>
      <c r="P10" s="84"/>
      <c r="Q10" s="190" t="s">
        <v>9</v>
      </c>
      <c r="R10" s="191"/>
      <c r="S10" s="85"/>
      <c r="T10" s="111" t="s">
        <v>707</v>
      </c>
      <c r="U10" s="86"/>
      <c r="W10" s="84"/>
      <c r="X10" s="190" t="s">
        <v>708</v>
      </c>
      <c r="Y10" s="191"/>
      <c r="Z10" s="85"/>
      <c r="AA10" s="111" t="s">
        <v>670</v>
      </c>
      <c r="AB10" s="86"/>
    </row>
    <row r="11" spans="2:28" ht="15.75" thickBot="1">
      <c r="B11" s="87"/>
      <c r="C11" s="88"/>
      <c r="D11" s="88"/>
      <c r="E11" s="88"/>
      <c r="F11" s="88"/>
      <c r="G11" s="89"/>
      <c r="I11" s="93"/>
      <c r="J11" s="94"/>
      <c r="K11" s="94"/>
      <c r="L11" s="94"/>
      <c r="M11" s="94"/>
      <c r="N11" s="95"/>
      <c r="P11" s="84"/>
      <c r="Q11" s="85"/>
      <c r="R11" s="85"/>
      <c r="S11" s="85"/>
      <c r="T11" s="105" t="str">
        <f>UPPER(T10)</f>
        <v>310,PARALLEL ROAD, KOKLATTA, 7000010</v>
      </c>
      <c r="U11" s="86"/>
      <c r="W11" s="84"/>
      <c r="X11" s="85"/>
      <c r="Y11" s="85"/>
      <c r="Z11" s="85"/>
      <c r="AA11" s="85"/>
      <c r="AB11" s="86"/>
    </row>
    <row r="12" spans="2:28" ht="15.75" thickBot="1">
      <c r="I12" s="93"/>
      <c r="J12" s="190" t="s">
        <v>709</v>
      </c>
      <c r="K12" s="191"/>
      <c r="L12" s="85"/>
      <c r="M12" s="111">
        <v>77.538499999999999</v>
      </c>
      <c r="N12" s="95"/>
      <c r="P12" s="84"/>
      <c r="Q12" s="190" t="s">
        <v>655</v>
      </c>
      <c r="R12" s="191"/>
      <c r="S12" s="85"/>
      <c r="T12" s="111" t="s">
        <v>663</v>
      </c>
      <c r="U12" s="86"/>
      <c r="W12" s="84"/>
      <c r="X12" s="190" t="s">
        <v>21</v>
      </c>
      <c r="Y12" s="191"/>
      <c r="Z12" s="85"/>
      <c r="AA12" s="112">
        <v>44809</v>
      </c>
      <c r="AB12" s="86"/>
    </row>
    <row r="13" spans="2:28" ht="15.75" thickBot="1">
      <c r="I13" s="93"/>
      <c r="J13" s="85"/>
      <c r="K13" s="85"/>
      <c r="L13" s="85"/>
      <c r="M13" s="85"/>
      <c r="N13" s="95"/>
      <c r="P13" s="84"/>
      <c r="Q13" s="85"/>
      <c r="R13" s="85"/>
      <c r="S13" s="85"/>
      <c r="T13" s="105" t="str">
        <f>UPPER(T12)</f>
        <v>22AASPS7271F1F1</v>
      </c>
      <c r="U13" s="86"/>
      <c r="W13" s="84"/>
      <c r="X13" s="85"/>
      <c r="Y13" s="85"/>
      <c r="Z13" s="85"/>
      <c r="AA13" s="85"/>
      <c r="AB13" s="86"/>
    </row>
    <row r="14" spans="2:28" ht="15.75" thickBot="1">
      <c r="I14" s="93"/>
      <c r="J14" s="190" t="s">
        <v>710</v>
      </c>
      <c r="K14" s="191"/>
      <c r="L14" s="85"/>
      <c r="M14" s="111" t="s">
        <v>225</v>
      </c>
      <c r="N14" s="95"/>
      <c r="P14" s="84"/>
      <c r="Q14" s="85"/>
      <c r="R14" s="85"/>
      <c r="S14" s="85"/>
      <c r="T14" s="85"/>
      <c r="U14" s="86"/>
      <c r="W14" s="84"/>
      <c r="X14" s="85"/>
      <c r="Y14" s="85"/>
      <c r="Z14" s="85"/>
      <c r="AA14" s="85"/>
      <c r="AB14" s="86"/>
    </row>
    <row r="15" spans="2:28" ht="15.75" thickBot="1">
      <c r="I15" s="93"/>
      <c r="J15" s="85"/>
      <c r="K15" s="85"/>
      <c r="L15" s="85"/>
      <c r="M15" s="85"/>
      <c r="N15" s="95"/>
      <c r="P15" s="87"/>
      <c r="Q15" s="88"/>
      <c r="R15" s="88"/>
      <c r="S15" s="88"/>
      <c r="T15" s="88"/>
      <c r="U15" s="89"/>
      <c r="W15" s="84"/>
      <c r="X15" s="85"/>
      <c r="Y15" s="85"/>
      <c r="Z15" s="85"/>
      <c r="AA15" s="85"/>
      <c r="AB15" s="86"/>
    </row>
    <row r="16" spans="2:28" ht="15.75" thickBot="1">
      <c r="I16" s="93"/>
      <c r="J16" s="190" t="s">
        <v>35</v>
      </c>
      <c r="K16" s="191"/>
      <c r="L16" s="85"/>
      <c r="M16" s="111" t="s">
        <v>289</v>
      </c>
      <c r="N16" s="95"/>
      <c r="W16" s="87"/>
      <c r="X16" s="88"/>
      <c r="Y16" s="88"/>
      <c r="Z16" s="88"/>
      <c r="AA16" s="88"/>
      <c r="AB16" s="89"/>
    </row>
    <row r="17" spans="9:14">
      <c r="I17" s="93"/>
      <c r="J17" s="94"/>
      <c r="K17" s="94"/>
      <c r="L17" s="94"/>
      <c r="M17" s="94"/>
      <c r="N17" s="95"/>
    </row>
    <row r="18" spans="9:14">
      <c r="I18" s="93"/>
      <c r="J18" s="85"/>
      <c r="K18" s="85"/>
      <c r="M18" s="85"/>
      <c r="N18" s="95"/>
    </row>
    <row r="19" spans="9:14" ht="15.75" thickBot="1">
      <c r="I19" s="96"/>
      <c r="J19" s="97"/>
      <c r="K19" s="97"/>
      <c r="L19" s="97"/>
      <c r="M19" s="97"/>
      <c r="N19" s="98"/>
    </row>
  </sheetData>
  <mergeCells count="16">
    <mergeCell ref="J16:K16"/>
    <mergeCell ref="J8:K8"/>
    <mergeCell ref="J10:K10"/>
    <mergeCell ref="J14:K14"/>
    <mergeCell ref="C8:D8"/>
    <mergeCell ref="J12:K12"/>
    <mergeCell ref="Q12:R12"/>
    <mergeCell ref="X12:Y12"/>
    <mergeCell ref="X8:Y8"/>
    <mergeCell ref="X10:Y10"/>
    <mergeCell ref="C6:F6"/>
    <mergeCell ref="J6:M6"/>
    <mergeCell ref="Q6:T6"/>
    <mergeCell ref="X6:AA6"/>
    <mergeCell ref="Q8:R8"/>
    <mergeCell ref="Q10:R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TruckUpdate">
                <anchor moveWithCells="1" sizeWithCells="1">
                  <from>
                    <xdr:col>3</xdr:col>
                    <xdr:colOff>419100</xdr:colOff>
                    <xdr:row>8</xdr:row>
                    <xdr:rowOff>161925</xdr:rowOff>
                  </from>
                  <to>
                    <xdr:col>5</xdr:col>
                    <xdr:colOff>104775</xdr:colOff>
                    <xdr:row>10</xdr:row>
                    <xdr:rowOff>66675</xdr:rowOff>
                  </to>
                </anchor>
              </controlPr>
            </control>
          </mc:Choice>
        </mc:AlternateContent>
        <mc:AlternateContent xmlns:mc="http://schemas.openxmlformats.org/markup-compatibility/2006">
          <mc:Choice Requires="x14">
            <control shapeId="8194" r:id="rId4" name="Button 2">
              <controlPr defaultSize="0" print="0" autoFill="0" autoPict="0" macro="[0]!TerritoryUpdate">
                <anchor moveWithCells="1" sizeWithCells="1">
                  <from>
                    <xdr:col>10</xdr:col>
                    <xdr:colOff>419100</xdr:colOff>
                    <xdr:row>16</xdr:row>
                    <xdr:rowOff>133350</xdr:rowOff>
                  </from>
                  <to>
                    <xdr:col>12</xdr:col>
                    <xdr:colOff>104775</xdr:colOff>
                    <xdr:row>18</xdr:row>
                    <xdr:rowOff>38100</xdr:rowOff>
                  </to>
                </anchor>
              </controlPr>
            </control>
          </mc:Choice>
        </mc:AlternateContent>
        <mc:AlternateContent xmlns:mc="http://schemas.openxmlformats.org/markup-compatibility/2006">
          <mc:Choice Requires="x14">
            <control shapeId="8195" r:id="rId5" name="Button 3">
              <controlPr defaultSize="0" print="0" autoFill="0" autoPict="0" macro="[0]!CustomerUpdate">
                <anchor moveWithCells="1" sizeWithCells="1">
                  <from>
                    <xdr:col>17</xdr:col>
                    <xdr:colOff>438150</xdr:colOff>
                    <xdr:row>12</xdr:row>
                    <xdr:rowOff>133350</xdr:rowOff>
                  </from>
                  <to>
                    <xdr:col>19</xdr:col>
                    <xdr:colOff>123825</xdr:colOff>
                    <xdr:row>14</xdr:row>
                    <xdr:rowOff>38100</xdr:rowOff>
                  </to>
                </anchor>
              </controlPr>
            </control>
          </mc:Choice>
        </mc:AlternateContent>
        <mc:AlternateContent xmlns:mc="http://schemas.openxmlformats.org/markup-compatibility/2006">
          <mc:Choice Requires="x14">
            <control shapeId="8197" r:id="rId6" name="Button 5">
              <controlPr defaultSize="0" print="0" autoFill="0" autoPict="0" macro="[0]!InvoiceUpdate">
                <anchor moveWithCells="1" sizeWithCells="1">
                  <from>
                    <xdr:col>24</xdr:col>
                    <xdr:colOff>428625</xdr:colOff>
                    <xdr:row>13</xdr:row>
                    <xdr:rowOff>95250</xdr:rowOff>
                  </from>
                  <to>
                    <xdr:col>26</xdr:col>
                    <xdr:colOff>114300</xdr:colOff>
                    <xdr:row>14</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A27F13D-5AAA-480F-9D4F-897414A6CF58}">
          <x14:formula1>
            <xm:f>'Territory Lookup'!$M$6:$M$41</xm:f>
          </x14:formula1>
          <xm:sqref>M16</xm:sqref>
        </x14:dataValidation>
        <x14:dataValidation type="list" allowBlank="1" showInputMessage="1" showErrorMessage="1" xr:uid="{F102E388-7838-4C04-B4D7-EED9E99C7B66}">
          <x14:formula1>
            <xm:f>'Customer Lookup'!$B$6:$B$8</xm:f>
          </x14:formula1>
          <xm:sqref>AA8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82E7C-DB5B-4551-9A7F-174E41F8C0B6}">
  <sheetPr codeName="Sheet10">
    <tabColor theme="1" tint="4.9989318521683403E-2"/>
  </sheetPr>
  <dimension ref="A1:AD46"/>
  <sheetViews>
    <sheetView showGridLines="0" workbookViewId="0"/>
  </sheetViews>
  <sheetFormatPr defaultRowHeight="15"/>
  <sheetData>
    <row r="1" spans="1:30">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row>
    <row r="2" spans="1:30">
      <c r="A2" s="113"/>
      <c r="B2" s="113"/>
      <c r="C2" s="113"/>
      <c r="D2" s="113"/>
      <c r="E2" s="113"/>
      <c r="F2" s="113"/>
      <c r="G2" s="113"/>
      <c r="H2" s="113"/>
      <c r="I2" s="113"/>
      <c r="J2" s="113"/>
      <c r="K2" s="113"/>
      <c r="L2" s="113"/>
      <c r="M2" s="113"/>
      <c r="N2" s="113"/>
      <c r="O2" s="113"/>
      <c r="P2" s="113"/>
      <c r="Q2" s="113"/>
      <c r="R2" s="113"/>
      <c r="S2" s="113"/>
      <c r="T2" s="113"/>
      <c r="U2" s="113"/>
      <c r="V2" s="113"/>
      <c r="W2" s="113"/>
      <c r="X2" s="113"/>
      <c r="Y2" s="113"/>
      <c r="Z2" s="113"/>
      <c r="AA2" s="113"/>
      <c r="AB2" s="113"/>
      <c r="AC2" s="113"/>
      <c r="AD2" s="113"/>
    </row>
    <row r="3" spans="1:30">
      <c r="A3" s="113"/>
      <c r="B3" s="113"/>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113"/>
      <c r="AC3" s="113"/>
      <c r="AD3" s="113"/>
    </row>
    <row r="4" spans="1:30">
      <c r="A4" s="113"/>
      <c r="B4" s="113"/>
      <c r="C4" s="113"/>
      <c r="D4" s="113"/>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row>
    <row r="5" spans="1:30">
      <c r="A5" s="113"/>
      <c r="B5" s="113"/>
      <c r="C5" s="113"/>
      <c r="D5" s="113"/>
      <c r="E5" s="113"/>
      <c r="F5" s="113"/>
      <c r="G5" s="113"/>
      <c r="H5" s="113"/>
      <c r="I5" s="113"/>
      <c r="J5" s="113"/>
      <c r="K5" s="113"/>
      <c r="L5" s="113"/>
      <c r="M5" s="113"/>
      <c r="N5" s="113"/>
      <c r="O5" s="113"/>
      <c r="P5" s="113"/>
      <c r="Q5" s="113"/>
      <c r="R5" s="113"/>
      <c r="S5" s="113"/>
      <c r="T5" s="113"/>
      <c r="U5" s="113"/>
      <c r="V5" s="113"/>
      <c r="W5" s="113"/>
      <c r="X5" s="113"/>
      <c r="Y5" s="113"/>
      <c r="Z5" s="113"/>
      <c r="AA5" s="113"/>
      <c r="AB5" s="113"/>
      <c r="AC5" s="113"/>
      <c r="AD5" s="113"/>
    </row>
    <row r="6" spans="1:30">
      <c r="A6" s="113"/>
      <c r="B6" s="113"/>
      <c r="C6" s="113"/>
      <c r="D6" s="113"/>
      <c r="E6" s="113"/>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row>
    <row r="7" spans="1:30">
      <c r="A7" s="113"/>
      <c r="B7" s="113"/>
      <c r="C7" s="113"/>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row>
    <row r="8" spans="1:30">
      <c r="A8" s="113"/>
      <c r="B8" s="113"/>
      <c r="C8" s="113"/>
      <c r="D8" s="113"/>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row>
    <row r="9" spans="1:30">
      <c r="A9" s="113"/>
      <c r="B9" s="113"/>
      <c r="C9" s="113"/>
      <c r="D9" s="113"/>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row>
    <row r="10" spans="1:30">
      <c r="A10" s="113"/>
      <c r="B10" s="113"/>
      <c r="C10" s="113"/>
      <c r="D10" s="113"/>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row>
    <row r="11" spans="1:30">
      <c r="A11" s="113"/>
      <c r="B11" s="113"/>
      <c r="C11" s="113"/>
      <c r="D11" s="113"/>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row>
    <row r="12" spans="1:30">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row>
    <row r="13" spans="1:30">
      <c r="A13" s="113"/>
      <c r="B13" s="113"/>
      <c r="C13" s="113"/>
      <c r="D13" s="113"/>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row>
    <row r="14" spans="1:30">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row>
    <row r="15" spans="1:30">
      <c r="A15" s="113"/>
      <c r="B15" s="113"/>
      <c r="C15" s="113"/>
      <c r="D15" s="113"/>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row>
    <row r="16" spans="1:30">
      <c r="A16" s="113"/>
      <c r="B16" s="113"/>
      <c r="C16" s="113"/>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row>
    <row r="17" spans="1:30">
      <c r="A17" s="113"/>
      <c r="B17" s="113"/>
      <c r="C17" s="113"/>
      <c r="D17" s="113"/>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row>
    <row r="18" spans="1:30">
      <c r="A18" s="113"/>
      <c r="B18" s="113"/>
      <c r="C18" s="113"/>
      <c r="D18" s="113"/>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row>
    <row r="19" spans="1:30">
      <c r="A19" s="113"/>
      <c r="B19" s="113"/>
      <c r="C19" s="113"/>
      <c r="D19" s="113"/>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row>
    <row r="20" spans="1:30">
      <c r="A20" s="113"/>
      <c r="B20" s="113"/>
      <c r="C20" s="113"/>
      <c r="D20" s="113"/>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row>
    <row r="21" spans="1:30">
      <c r="A21" s="113"/>
      <c r="B21" s="113"/>
      <c r="C21" s="113"/>
      <c r="D21" s="113"/>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row>
    <row r="22" spans="1:30">
      <c r="A22" s="113"/>
      <c r="B22" s="113"/>
      <c r="C22" s="113"/>
      <c r="D22" s="113"/>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row>
    <row r="23" spans="1:30">
      <c r="A23" s="113"/>
      <c r="B23" s="113"/>
      <c r="C23" s="113"/>
      <c r="D23" s="113"/>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row>
    <row r="24" spans="1:30">
      <c r="A24" s="113"/>
      <c r="B24" s="113"/>
      <c r="C24" s="113"/>
      <c r="D24" s="113"/>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row>
    <row r="25" spans="1:30">
      <c r="A25" s="113"/>
      <c r="B25" s="113"/>
      <c r="C25" s="113"/>
      <c r="D25" s="113"/>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row>
    <row r="26" spans="1:30">
      <c r="A26" s="113"/>
      <c r="B26" s="113"/>
      <c r="C26" s="113"/>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row>
    <row r="27" spans="1:30">
      <c r="A27" s="113"/>
      <c r="B27" s="113"/>
      <c r="C27" s="113"/>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row>
    <row r="28" spans="1:30">
      <c r="A28" s="113"/>
      <c r="B28" s="113"/>
      <c r="C28" s="113"/>
      <c r="D28" s="113"/>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row>
    <row r="29" spans="1:30">
      <c r="A29" s="113"/>
      <c r="B29" s="113"/>
      <c r="C29" s="113"/>
      <c r="D29" s="113"/>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row>
    <row r="30" spans="1:30">
      <c r="A30" s="113"/>
      <c r="B30" s="113"/>
      <c r="C30" s="113"/>
      <c r="D30" s="113"/>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row>
    <row r="31" spans="1:30">
      <c r="A31" s="113"/>
      <c r="B31" s="113"/>
      <c r="C31" s="113"/>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row>
    <row r="32" spans="1:30">
      <c r="A32" s="113"/>
      <c r="B32" s="113"/>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row>
    <row r="33" spans="1:30">
      <c r="A33" s="113"/>
      <c r="B33" s="113"/>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row>
    <row r="34" spans="1:30">
      <c r="A34" s="113"/>
      <c r="B34" s="113"/>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row>
    <row r="35" spans="1:30">
      <c r="A35" s="113"/>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row>
    <row r="36" spans="1:30">
      <c r="A36" s="113"/>
      <c r="B36" s="113"/>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row>
    <row r="37" spans="1:30">
      <c r="A37" s="113"/>
      <c r="B37" s="113"/>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row>
    <row r="38" spans="1:30">
      <c r="A38" s="113"/>
      <c r="B38" s="113"/>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row>
    <row r="39" spans="1:30">
      <c r="A39" s="113"/>
      <c r="B39" s="113"/>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row>
    <row r="40" spans="1:30">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row>
    <row r="41" spans="1:30">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row>
    <row r="42" spans="1:30">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row>
    <row r="43" spans="1:30">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row>
    <row r="44" spans="1:30">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row>
    <row r="45" spans="1:30">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row>
    <row r="46" spans="1:30">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880AA-76B4-4EA6-AD9D-D348C48786D7}">
  <sheetPr codeName="Sheet13"/>
  <dimension ref="A3:Y25"/>
  <sheetViews>
    <sheetView workbookViewId="0">
      <selection activeCell="Y15" sqref="Y15"/>
    </sheetView>
  </sheetViews>
  <sheetFormatPr defaultRowHeight="15"/>
  <cols>
    <col min="1" max="1" width="13.85546875" bestFit="1" customWidth="1"/>
    <col min="2" max="2" width="14.85546875" bestFit="1" customWidth="1"/>
    <col min="14" max="14" width="13.140625" bestFit="1" customWidth="1"/>
    <col min="15" max="15" width="14.85546875" bestFit="1" customWidth="1"/>
    <col min="19" max="19" width="13.140625" bestFit="1" customWidth="1"/>
    <col min="20" max="20" width="15.28515625" bestFit="1" customWidth="1"/>
    <col min="21" max="22" width="6" bestFit="1" customWidth="1"/>
    <col min="23" max="23" width="5" bestFit="1" customWidth="1"/>
    <col min="24" max="24" width="13.140625" bestFit="1" customWidth="1"/>
    <col min="25" max="25" width="16.85546875" bestFit="1" customWidth="1"/>
    <col min="26" max="26" width="6" bestFit="1" customWidth="1"/>
    <col min="27" max="27" width="5" bestFit="1" customWidth="1"/>
    <col min="28" max="32" width="6" bestFit="1" customWidth="1"/>
    <col min="33" max="33" width="5" bestFit="1" customWidth="1"/>
    <col min="34" max="34" width="6" bestFit="1" customWidth="1"/>
    <col min="35" max="35" width="5" bestFit="1" customWidth="1"/>
    <col min="36" max="36" width="6" bestFit="1" customWidth="1"/>
    <col min="37" max="37" width="5" bestFit="1" customWidth="1"/>
    <col min="38" max="42" width="6" bestFit="1" customWidth="1"/>
    <col min="43" max="43" width="5" bestFit="1" customWidth="1"/>
    <col min="44" max="50" width="6" bestFit="1" customWidth="1"/>
    <col min="51" max="52" width="5" bestFit="1" customWidth="1"/>
    <col min="53" max="58" width="6" bestFit="1" customWidth="1"/>
    <col min="59" max="59" width="3" bestFit="1" customWidth="1"/>
    <col min="60" max="61" width="6" bestFit="1" customWidth="1"/>
    <col min="62" max="62" width="5" bestFit="1" customWidth="1"/>
    <col min="63" max="63" width="6" bestFit="1" customWidth="1"/>
    <col min="64" max="64" width="5" bestFit="1" customWidth="1"/>
    <col min="65" max="66" width="6" bestFit="1" customWidth="1"/>
    <col min="67" max="67" width="5" bestFit="1" customWidth="1"/>
    <col min="68" max="68" width="6" bestFit="1" customWidth="1"/>
    <col min="69" max="69" width="5" bestFit="1" customWidth="1"/>
    <col min="70" max="71" width="6" bestFit="1" customWidth="1"/>
    <col min="72" max="72" width="5" bestFit="1" customWidth="1"/>
    <col min="73" max="73" width="6" bestFit="1" customWidth="1"/>
    <col min="74" max="74" width="5" bestFit="1" customWidth="1"/>
    <col min="75" max="79" width="6" bestFit="1" customWidth="1"/>
    <col min="80" max="80" width="5" bestFit="1" customWidth="1"/>
    <col min="81" max="82" width="6" bestFit="1" customWidth="1"/>
    <col min="83" max="83" width="11.28515625" bestFit="1" customWidth="1"/>
  </cols>
  <sheetData>
    <row r="3" spans="1:25">
      <c r="A3" s="107" t="s">
        <v>711</v>
      </c>
      <c r="B3" t="s">
        <v>712</v>
      </c>
      <c r="N3" s="107" t="s">
        <v>711</v>
      </c>
      <c r="O3" t="s">
        <v>712</v>
      </c>
      <c r="S3" s="107" t="s">
        <v>711</v>
      </c>
      <c r="T3" t="s">
        <v>713</v>
      </c>
      <c r="X3" s="107" t="s">
        <v>711</v>
      </c>
      <c r="Y3" t="s">
        <v>714</v>
      </c>
    </row>
    <row r="4" spans="1:25">
      <c r="A4" s="108" t="s">
        <v>668</v>
      </c>
      <c r="B4">
        <v>97860</v>
      </c>
      <c r="N4" s="108" t="s">
        <v>715</v>
      </c>
      <c r="O4">
        <v>407768</v>
      </c>
      <c r="S4" s="108" t="s">
        <v>77</v>
      </c>
      <c r="T4">
        <v>515.7299999999999</v>
      </c>
      <c r="X4" s="108" t="s">
        <v>85</v>
      </c>
      <c r="Y4">
        <v>3</v>
      </c>
    </row>
    <row r="5" spans="1:25">
      <c r="A5" s="108" t="s">
        <v>669</v>
      </c>
      <c r="B5">
        <v>103541</v>
      </c>
      <c r="N5" s="109" t="s">
        <v>716</v>
      </c>
      <c r="O5">
        <v>206367</v>
      </c>
      <c r="S5" s="108" t="s">
        <v>72</v>
      </c>
      <c r="T5">
        <v>444.94</v>
      </c>
      <c r="X5" s="108" t="s">
        <v>89</v>
      </c>
      <c r="Y5">
        <v>1</v>
      </c>
    </row>
    <row r="6" spans="1:25">
      <c r="A6" s="108" t="s">
        <v>667</v>
      </c>
      <c r="B6">
        <v>206367</v>
      </c>
      <c r="N6" s="110" t="s">
        <v>717</v>
      </c>
      <c r="O6">
        <v>27928</v>
      </c>
      <c r="S6" s="108" t="s">
        <v>63</v>
      </c>
      <c r="T6">
        <v>443.05999999999995</v>
      </c>
      <c r="X6" s="108" t="s">
        <v>26</v>
      </c>
      <c r="Y6">
        <v>1</v>
      </c>
    </row>
    <row r="7" spans="1:25">
      <c r="A7" s="108" t="s">
        <v>718</v>
      </c>
      <c r="B7">
        <v>407768</v>
      </c>
      <c r="N7" s="110" t="s">
        <v>719</v>
      </c>
      <c r="O7">
        <v>178439</v>
      </c>
      <c r="S7" s="108" t="s">
        <v>69</v>
      </c>
      <c r="T7">
        <v>378.71999999999997</v>
      </c>
      <c r="X7" s="108" t="s">
        <v>87</v>
      </c>
      <c r="Y7">
        <v>1</v>
      </c>
    </row>
    <row r="8" spans="1:25">
      <c r="N8" s="109" t="s">
        <v>720</v>
      </c>
      <c r="O8">
        <v>201401</v>
      </c>
      <c r="S8" s="108" t="s">
        <v>51</v>
      </c>
      <c r="T8">
        <v>377.67999999999995</v>
      </c>
      <c r="X8" s="108" t="s">
        <v>99</v>
      </c>
      <c r="Y8">
        <v>3</v>
      </c>
    </row>
    <row r="9" spans="1:25">
      <c r="N9" s="108" t="s">
        <v>718</v>
      </c>
      <c r="O9">
        <v>407768</v>
      </c>
      <c r="S9" s="108" t="s">
        <v>67</v>
      </c>
      <c r="T9">
        <v>316.74999999999994</v>
      </c>
      <c r="X9" s="108" t="s">
        <v>60</v>
      </c>
      <c r="Y9">
        <v>4</v>
      </c>
    </row>
    <row r="10" spans="1:25">
      <c r="S10" s="108" t="s">
        <v>75</v>
      </c>
      <c r="T10">
        <v>259.53999999999996</v>
      </c>
      <c r="X10" s="108" t="s">
        <v>95</v>
      </c>
      <c r="Y10">
        <v>1</v>
      </c>
    </row>
    <row r="11" spans="1:25">
      <c r="S11" s="108" t="s">
        <v>60</v>
      </c>
      <c r="T11">
        <v>255.42</v>
      </c>
      <c r="X11" s="108" t="s">
        <v>80</v>
      </c>
      <c r="Y11">
        <v>2</v>
      </c>
    </row>
    <row r="12" spans="1:25">
      <c r="S12" s="108" t="s">
        <v>56</v>
      </c>
      <c r="T12">
        <v>194.56</v>
      </c>
      <c r="X12" s="108" t="s">
        <v>97</v>
      </c>
      <c r="Y12">
        <v>1</v>
      </c>
    </row>
    <row r="13" spans="1:25">
      <c r="S13" s="108" t="s">
        <v>65</v>
      </c>
      <c r="T13">
        <v>192.5</v>
      </c>
      <c r="X13" s="108" t="s">
        <v>102</v>
      </c>
      <c r="Y13">
        <v>1</v>
      </c>
    </row>
    <row r="14" spans="1:25">
      <c r="S14" s="108" t="s">
        <v>99</v>
      </c>
      <c r="T14">
        <v>191.07999999999998</v>
      </c>
      <c r="X14" s="108" t="s">
        <v>92</v>
      </c>
      <c r="Y14">
        <v>2</v>
      </c>
    </row>
    <row r="15" spans="1:25">
      <c r="S15" s="108" t="s">
        <v>85</v>
      </c>
      <c r="T15">
        <v>190.7</v>
      </c>
      <c r="X15" s="108" t="s">
        <v>65</v>
      </c>
      <c r="Y15">
        <v>3</v>
      </c>
    </row>
    <row r="16" spans="1:25">
      <c r="S16" s="108" t="s">
        <v>82</v>
      </c>
      <c r="T16">
        <v>131.66</v>
      </c>
      <c r="X16" s="108" t="s">
        <v>67</v>
      </c>
      <c r="Y16">
        <v>5</v>
      </c>
    </row>
    <row r="17" spans="19:25">
      <c r="S17" s="108" t="s">
        <v>92</v>
      </c>
      <c r="T17">
        <v>130.30000000000001</v>
      </c>
      <c r="X17" s="108" t="s">
        <v>56</v>
      </c>
      <c r="Y17">
        <v>3</v>
      </c>
    </row>
    <row r="18" spans="19:25">
      <c r="S18" s="108" t="s">
        <v>80</v>
      </c>
      <c r="T18">
        <v>128.89999999999998</v>
      </c>
      <c r="X18" s="108" t="s">
        <v>75</v>
      </c>
      <c r="Y18">
        <v>4</v>
      </c>
    </row>
    <row r="19" spans="19:25">
      <c r="S19" s="108" t="s">
        <v>89</v>
      </c>
      <c r="T19">
        <v>66.44</v>
      </c>
      <c r="X19" s="108" t="s">
        <v>51</v>
      </c>
      <c r="Y19">
        <v>6</v>
      </c>
    </row>
    <row r="20" spans="19:25">
      <c r="S20" s="108" t="s">
        <v>95</v>
      </c>
      <c r="T20">
        <v>63.5</v>
      </c>
      <c r="X20" s="108" t="s">
        <v>69</v>
      </c>
      <c r="Y20">
        <v>6</v>
      </c>
    </row>
    <row r="21" spans="19:25">
      <c r="S21" s="108" t="s">
        <v>97</v>
      </c>
      <c r="T21">
        <v>62.52</v>
      </c>
      <c r="X21" s="108" t="s">
        <v>72</v>
      </c>
      <c r="Y21">
        <v>7</v>
      </c>
    </row>
    <row r="22" spans="19:25">
      <c r="S22" s="108" t="s">
        <v>102</v>
      </c>
      <c r="T22">
        <v>62.45</v>
      </c>
      <c r="X22" s="108" t="s">
        <v>77</v>
      </c>
      <c r="Y22">
        <v>8</v>
      </c>
    </row>
    <row r="23" spans="19:25">
      <c r="S23" s="108" t="s">
        <v>26</v>
      </c>
      <c r="T23">
        <v>62.2</v>
      </c>
      <c r="X23" s="108" t="s">
        <v>82</v>
      </c>
      <c r="Y23">
        <v>2</v>
      </c>
    </row>
    <row r="24" spans="19:25">
      <c r="S24" s="108" t="s">
        <v>87</v>
      </c>
      <c r="T24">
        <v>62.08</v>
      </c>
      <c r="X24" s="108" t="s">
        <v>63</v>
      </c>
      <c r="Y24">
        <v>7</v>
      </c>
    </row>
    <row r="25" spans="19:25">
      <c r="S25" s="108" t="s">
        <v>718</v>
      </c>
      <c r="T25">
        <v>4530.7299999999996</v>
      </c>
      <c r="X25" s="108" t="s">
        <v>718</v>
      </c>
      <c r="Y25">
        <v>71</v>
      </c>
    </row>
  </sheetData>
  <pageMargins left="0.7" right="0.7" top="0.75" bottom="0.75" header="0.3" footer="0.3"/>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684AE-EC3F-47E7-9B0D-DF53AB0CED59}">
  <sheetPr codeName="Sheet11"/>
  <dimension ref="A1:G65"/>
  <sheetViews>
    <sheetView workbookViewId="0">
      <selection activeCell="K40" sqref="K40"/>
    </sheetView>
  </sheetViews>
  <sheetFormatPr defaultRowHeight="15"/>
  <cols>
    <col min="5" max="5" width="17.42578125" customWidth="1"/>
    <col min="7" max="7" width="11.28515625" customWidth="1"/>
  </cols>
  <sheetData>
    <row r="1" spans="1:7" ht="20.25" thickBot="1">
      <c r="A1" s="8" t="s">
        <v>654</v>
      </c>
      <c r="B1" s="8" t="s">
        <v>721</v>
      </c>
      <c r="C1" s="8" t="s">
        <v>722</v>
      </c>
      <c r="D1" s="8"/>
      <c r="E1" s="8" t="s">
        <v>723</v>
      </c>
      <c r="F1" s="8"/>
      <c r="G1" s="8" t="s">
        <v>724</v>
      </c>
    </row>
    <row r="2" spans="1:7" ht="15.75" thickTop="1">
      <c r="A2" s="9" t="s">
        <v>725</v>
      </c>
      <c r="B2" s="10" t="s">
        <v>726</v>
      </c>
      <c r="C2" s="9">
        <v>58.6</v>
      </c>
      <c r="D2" s="195" t="s">
        <v>727</v>
      </c>
      <c r="E2" s="195"/>
      <c r="G2" t="s">
        <v>728</v>
      </c>
    </row>
    <row r="3" spans="1:7">
      <c r="A3" s="9" t="s">
        <v>725</v>
      </c>
      <c r="B3" s="9">
        <v>4431</v>
      </c>
      <c r="C3" s="9">
        <v>59</v>
      </c>
      <c r="D3" s="195" t="s">
        <v>727</v>
      </c>
      <c r="E3" s="195"/>
      <c r="G3" t="s">
        <v>728</v>
      </c>
    </row>
    <row r="4" spans="1:7">
      <c r="A4" s="9" t="s">
        <v>725</v>
      </c>
      <c r="B4" s="9">
        <v>9131</v>
      </c>
      <c r="C4" s="9">
        <v>59.79</v>
      </c>
      <c r="D4" s="195" t="s">
        <v>727</v>
      </c>
      <c r="E4" s="195"/>
      <c r="G4" t="s">
        <v>728</v>
      </c>
    </row>
    <row r="5" spans="1:7">
      <c r="A5" s="9" t="s">
        <v>725</v>
      </c>
      <c r="B5" s="9">
        <v>6131</v>
      </c>
      <c r="C5" s="9">
        <v>59.7</v>
      </c>
      <c r="D5" s="195" t="s">
        <v>727</v>
      </c>
      <c r="E5" s="195"/>
      <c r="G5" t="s">
        <v>728</v>
      </c>
    </row>
    <row r="6" spans="1:7">
      <c r="A6" s="9" t="s">
        <v>725</v>
      </c>
      <c r="B6" s="9">
        <v>8631</v>
      </c>
      <c r="C6" s="9">
        <v>59.2</v>
      </c>
      <c r="D6" s="195" t="s">
        <v>727</v>
      </c>
      <c r="E6" s="195"/>
      <c r="G6" t="s">
        <v>728</v>
      </c>
    </row>
    <row r="7" spans="1:7">
      <c r="A7" s="9" t="s">
        <v>725</v>
      </c>
      <c r="B7" s="10" t="s">
        <v>729</v>
      </c>
      <c r="C7" s="9">
        <v>59.8</v>
      </c>
      <c r="D7" s="195" t="s">
        <v>727</v>
      </c>
      <c r="E7" s="195"/>
      <c r="G7" t="s">
        <v>728</v>
      </c>
    </row>
    <row r="8" spans="1:7">
      <c r="A8" s="9" t="s">
        <v>725</v>
      </c>
      <c r="B8" s="9">
        <v>1631</v>
      </c>
      <c r="C8" s="9">
        <v>58.6</v>
      </c>
      <c r="D8" s="195" t="s">
        <v>727</v>
      </c>
      <c r="E8" s="195"/>
      <c r="G8" t="s">
        <v>728</v>
      </c>
    </row>
    <row r="9" spans="1:7">
      <c r="A9" s="9" t="s">
        <v>725</v>
      </c>
      <c r="B9" s="9">
        <v>8531</v>
      </c>
      <c r="C9" s="9">
        <v>59.2</v>
      </c>
      <c r="D9" s="195" t="s">
        <v>727</v>
      </c>
      <c r="E9" s="195"/>
      <c r="G9" t="s">
        <v>728</v>
      </c>
    </row>
    <row r="10" spans="1:7">
      <c r="A10" t="s">
        <v>725</v>
      </c>
      <c r="B10">
        <v>2431</v>
      </c>
      <c r="D10" s="196" t="s">
        <v>730</v>
      </c>
      <c r="E10" s="196"/>
      <c r="G10" t="s">
        <v>731</v>
      </c>
    </row>
    <row r="11" spans="1:7">
      <c r="A11" t="s">
        <v>725</v>
      </c>
      <c r="B11">
        <v>2031</v>
      </c>
      <c r="D11" s="196" t="s">
        <v>730</v>
      </c>
      <c r="E11" s="196"/>
      <c r="G11" t="s">
        <v>731</v>
      </c>
    </row>
    <row r="12" spans="1:7">
      <c r="A12" s="9" t="s">
        <v>732</v>
      </c>
      <c r="B12" s="9">
        <v>2431</v>
      </c>
      <c r="C12" s="9">
        <v>59.9</v>
      </c>
      <c r="D12" s="195" t="s">
        <v>727</v>
      </c>
      <c r="E12" s="195"/>
      <c r="G12" t="s">
        <v>728</v>
      </c>
    </row>
    <row r="13" spans="1:7">
      <c r="A13" t="s">
        <v>732</v>
      </c>
      <c r="B13">
        <v>1231</v>
      </c>
      <c r="D13" s="196" t="s">
        <v>733</v>
      </c>
      <c r="E13" s="196"/>
      <c r="G13" t="s">
        <v>731</v>
      </c>
    </row>
    <row r="14" spans="1:7">
      <c r="A14" t="s">
        <v>732</v>
      </c>
      <c r="B14">
        <v>9231</v>
      </c>
      <c r="D14" s="196" t="s">
        <v>730</v>
      </c>
      <c r="E14" s="196"/>
      <c r="G14" t="s">
        <v>731</v>
      </c>
    </row>
    <row r="15" spans="1:7">
      <c r="A15" t="s">
        <v>732</v>
      </c>
      <c r="B15">
        <v>9331</v>
      </c>
      <c r="D15" s="196" t="s">
        <v>730</v>
      </c>
      <c r="E15" s="196"/>
      <c r="G15" t="s">
        <v>731</v>
      </c>
    </row>
    <row r="16" spans="1:7">
      <c r="A16" t="s">
        <v>732</v>
      </c>
      <c r="B16">
        <v>4131</v>
      </c>
      <c r="D16" s="196" t="s">
        <v>730</v>
      </c>
      <c r="E16" s="196"/>
      <c r="G16" t="s">
        <v>731</v>
      </c>
    </row>
    <row r="17" spans="1:7">
      <c r="A17" t="s">
        <v>732</v>
      </c>
      <c r="B17">
        <v>8431</v>
      </c>
      <c r="D17" s="196" t="s">
        <v>730</v>
      </c>
      <c r="E17" s="196"/>
      <c r="G17" t="s">
        <v>731</v>
      </c>
    </row>
    <row r="18" spans="1:7">
      <c r="A18" t="s">
        <v>732</v>
      </c>
      <c r="B18">
        <v>2031</v>
      </c>
      <c r="D18" s="196" t="s">
        <v>733</v>
      </c>
      <c r="E18" s="196"/>
      <c r="G18" t="s">
        <v>731</v>
      </c>
    </row>
    <row r="19" spans="1:7">
      <c r="A19" t="s">
        <v>732</v>
      </c>
      <c r="B19" s="11" t="s">
        <v>726</v>
      </c>
      <c r="D19" s="196" t="s">
        <v>733</v>
      </c>
      <c r="E19" s="196"/>
      <c r="G19" t="s">
        <v>731</v>
      </c>
    </row>
    <row r="20" spans="1:7">
      <c r="A20" t="s">
        <v>732</v>
      </c>
      <c r="B20">
        <v>9831</v>
      </c>
      <c r="D20" s="196" t="s">
        <v>733</v>
      </c>
      <c r="E20" s="196"/>
      <c r="G20" t="s">
        <v>731</v>
      </c>
    </row>
    <row r="21" spans="1:7">
      <c r="A21" t="s">
        <v>734</v>
      </c>
      <c r="B21" s="11" t="s">
        <v>726</v>
      </c>
      <c r="D21" s="196" t="s">
        <v>733</v>
      </c>
      <c r="E21" s="196"/>
      <c r="G21" t="s">
        <v>735</v>
      </c>
    </row>
    <row r="22" spans="1:7">
      <c r="A22" t="s">
        <v>734</v>
      </c>
      <c r="B22">
        <v>9831</v>
      </c>
      <c r="D22" s="196" t="s">
        <v>733</v>
      </c>
      <c r="E22" s="196"/>
      <c r="G22" t="s">
        <v>735</v>
      </c>
    </row>
    <row r="23" spans="1:7">
      <c r="A23" t="s">
        <v>734</v>
      </c>
      <c r="B23">
        <v>1031</v>
      </c>
      <c r="D23" s="196" t="s">
        <v>733</v>
      </c>
      <c r="E23" s="196"/>
      <c r="G23" t="s">
        <v>735</v>
      </c>
    </row>
    <row r="24" spans="1:7">
      <c r="A24" t="s">
        <v>734</v>
      </c>
      <c r="B24">
        <v>2531</v>
      </c>
      <c r="D24" s="196" t="s">
        <v>733</v>
      </c>
      <c r="E24" s="196"/>
      <c r="G24" t="s">
        <v>735</v>
      </c>
    </row>
    <row r="25" spans="1:7">
      <c r="A25" t="s">
        <v>734</v>
      </c>
      <c r="B25">
        <v>2231</v>
      </c>
      <c r="D25" s="196" t="s">
        <v>733</v>
      </c>
      <c r="E25" s="196"/>
      <c r="G25" t="s">
        <v>735</v>
      </c>
    </row>
    <row r="26" spans="1:7">
      <c r="A26" s="9" t="s">
        <v>736</v>
      </c>
      <c r="B26" s="9">
        <v>8631</v>
      </c>
      <c r="C26" s="9">
        <v>59.5</v>
      </c>
      <c r="D26" s="195" t="s">
        <v>727</v>
      </c>
      <c r="E26" s="195"/>
      <c r="G26" t="s">
        <v>728</v>
      </c>
    </row>
    <row r="27" spans="1:7">
      <c r="A27" s="9" t="s">
        <v>736</v>
      </c>
      <c r="B27" s="9">
        <v>2431</v>
      </c>
      <c r="C27" s="9">
        <v>59.75</v>
      </c>
      <c r="D27" s="195" t="s">
        <v>727</v>
      </c>
      <c r="E27" s="195"/>
      <c r="G27" t="s">
        <v>728</v>
      </c>
    </row>
    <row r="28" spans="1:7">
      <c r="A28" s="9" t="s">
        <v>736</v>
      </c>
      <c r="B28" s="9">
        <v>9131</v>
      </c>
      <c r="C28" s="9">
        <v>59</v>
      </c>
      <c r="D28" s="195" t="s">
        <v>727</v>
      </c>
      <c r="E28" s="195"/>
      <c r="G28" t="s">
        <v>728</v>
      </c>
    </row>
    <row r="29" spans="1:7">
      <c r="A29" s="9" t="s">
        <v>736</v>
      </c>
      <c r="B29" s="9">
        <v>1031</v>
      </c>
      <c r="C29" s="9">
        <v>58.7</v>
      </c>
      <c r="D29" s="195" t="s">
        <v>727</v>
      </c>
      <c r="E29" s="195"/>
      <c r="G29" t="s">
        <v>728</v>
      </c>
    </row>
    <row r="30" spans="1:7">
      <c r="A30" s="9" t="s">
        <v>736</v>
      </c>
      <c r="B30" s="9">
        <v>1131</v>
      </c>
      <c r="C30" s="9">
        <v>58.8</v>
      </c>
      <c r="D30" s="195" t="s">
        <v>727</v>
      </c>
      <c r="E30" s="195"/>
      <c r="G30" t="s">
        <v>728</v>
      </c>
    </row>
    <row r="31" spans="1:7">
      <c r="A31" s="9" t="s">
        <v>736</v>
      </c>
      <c r="B31" s="9">
        <v>1631</v>
      </c>
      <c r="C31" s="9">
        <v>59.8</v>
      </c>
      <c r="D31" s="195" t="s">
        <v>727</v>
      </c>
      <c r="E31" s="195"/>
      <c r="G31" t="s">
        <v>728</v>
      </c>
    </row>
    <row r="32" spans="1:7">
      <c r="A32" s="9" t="s">
        <v>736</v>
      </c>
      <c r="B32" s="9">
        <v>2131</v>
      </c>
      <c r="C32" s="9">
        <v>60.47</v>
      </c>
      <c r="D32" s="195" t="s">
        <v>727</v>
      </c>
      <c r="E32" s="195"/>
      <c r="G32" t="s">
        <v>728</v>
      </c>
    </row>
    <row r="33" spans="1:7">
      <c r="A33" s="9" t="s">
        <v>736</v>
      </c>
      <c r="B33" s="9">
        <v>4131</v>
      </c>
      <c r="D33" s="196" t="s">
        <v>727</v>
      </c>
      <c r="E33" s="196"/>
      <c r="G33" t="s">
        <v>728</v>
      </c>
    </row>
    <row r="34" spans="1:7">
      <c r="A34" s="9" t="s">
        <v>736</v>
      </c>
      <c r="B34" s="9">
        <v>8431</v>
      </c>
      <c r="C34" s="9">
        <v>61.5</v>
      </c>
      <c r="D34" s="195" t="s">
        <v>727</v>
      </c>
      <c r="E34" s="195"/>
      <c r="G34" t="s">
        <v>728</v>
      </c>
    </row>
    <row r="35" spans="1:7">
      <c r="A35" t="s">
        <v>737</v>
      </c>
      <c r="B35">
        <v>8631</v>
      </c>
      <c r="C35">
        <v>60.61</v>
      </c>
      <c r="D35" s="196" t="s">
        <v>733</v>
      </c>
      <c r="E35" s="196"/>
      <c r="G35" t="s">
        <v>738</v>
      </c>
    </row>
    <row r="36" spans="1:7">
      <c r="A36" t="s">
        <v>737</v>
      </c>
      <c r="B36">
        <v>2431</v>
      </c>
      <c r="C36">
        <v>40.43</v>
      </c>
      <c r="D36" s="196" t="s">
        <v>733</v>
      </c>
      <c r="E36" s="196"/>
      <c r="G36" t="s">
        <v>735</v>
      </c>
    </row>
    <row r="37" spans="1:7">
      <c r="A37" s="9" t="s">
        <v>739</v>
      </c>
      <c r="B37" s="9">
        <v>5131</v>
      </c>
      <c r="C37">
        <v>23.004999999999999</v>
      </c>
      <c r="D37" s="196" t="s">
        <v>740</v>
      </c>
      <c r="E37" s="196"/>
    </row>
    <row r="38" spans="1:7">
      <c r="A38" s="9" t="s">
        <v>739</v>
      </c>
      <c r="B38" s="9">
        <v>1031</v>
      </c>
      <c r="C38" s="9">
        <v>60.6</v>
      </c>
      <c r="D38" s="195" t="s">
        <v>741</v>
      </c>
      <c r="E38" s="195"/>
      <c r="G38" t="s">
        <v>728</v>
      </c>
    </row>
    <row r="39" spans="1:7">
      <c r="A39" s="9" t="s">
        <v>739</v>
      </c>
      <c r="B39" s="9">
        <v>1631</v>
      </c>
      <c r="C39" s="9">
        <v>60.3</v>
      </c>
      <c r="D39" s="195" t="s">
        <v>741</v>
      </c>
      <c r="E39" s="195"/>
      <c r="G39" t="s">
        <v>728</v>
      </c>
    </row>
    <row r="40" spans="1:7">
      <c r="A40" s="9" t="s">
        <v>739</v>
      </c>
      <c r="B40" s="10" t="s">
        <v>726</v>
      </c>
      <c r="D40" s="196" t="s">
        <v>741</v>
      </c>
      <c r="E40" s="196"/>
      <c r="G40" t="s">
        <v>728</v>
      </c>
    </row>
    <row r="41" spans="1:7">
      <c r="A41" s="9" t="s">
        <v>739</v>
      </c>
      <c r="B41" s="9">
        <v>4131</v>
      </c>
      <c r="D41" s="196" t="s">
        <v>741</v>
      </c>
      <c r="E41" s="196"/>
      <c r="G41" t="s">
        <v>728</v>
      </c>
    </row>
    <row r="42" spans="1:7">
      <c r="A42" s="9" t="s">
        <v>739</v>
      </c>
      <c r="B42" s="9">
        <v>9131</v>
      </c>
      <c r="D42" s="196" t="s">
        <v>741</v>
      </c>
      <c r="E42" s="196"/>
      <c r="G42" t="s">
        <v>728</v>
      </c>
    </row>
    <row r="43" spans="1:7">
      <c r="A43" s="9" t="s">
        <v>739</v>
      </c>
      <c r="B43" s="9">
        <v>1131</v>
      </c>
      <c r="D43" s="196" t="s">
        <v>741</v>
      </c>
      <c r="E43" s="196"/>
      <c r="G43" t="s">
        <v>728</v>
      </c>
    </row>
    <row r="44" spans="1:7">
      <c r="A44" s="9" t="s">
        <v>739</v>
      </c>
      <c r="B44" s="9">
        <v>2431</v>
      </c>
      <c r="C44" s="9">
        <v>58.7</v>
      </c>
      <c r="D44" s="195" t="s">
        <v>741</v>
      </c>
      <c r="E44" s="195"/>
      <c r="G44" t="s">
        <v>728</v>
      </c>
    </row>
    <row r="45" spans="1:7">
      <c r="A45" t="s">
        <v>742</v>
      </c>
      <c r="B45" s="11" t="s">
        <v>743</v>
      </c>
      <c r="C45">
        <v>30.19</v>
      </c>
      <c r="D45" s="196" t="s">
        <v>740</v>
      </c>
      <c r="E45" s="196"/>
      <c r="G45" t="s">
        <v>744</v>
      </c>
    </row>
    <row r="46" spans="1:7">
      <c r="A46" s="9" t="s">
        <v>742</v>
      </c>
      <c r="B46" s="10" t="s">
        <v>745</v>
      </c>
      <c r="C46" s="9">
        <v>35.19</v>
      </c>
      <c r="D46" s="195" t="s">
        <v>746</v>
      </c>
      <c r="E46" s="195"/>
      <c r="G46" t="s">
        <v>744</v>
      </c>
    </row>
    <row r="47" spans="1:7">
      <c r="A47" s="9" t="s">
        <v>747</v>
      </c>
      <c r="B47" s="10">
        <v>1031</v>
      </c>
      <c r="C47" s="9">
        <v>59.1</v>
      </c>
      <c r="D47" s="195" t="s">
        <v>746</v>
      </c>
      <c r="E47" s="195"/>
      <c r="G47" t="s">
        <v>728</v>
      </c>
    </row>
    <row r="48" spans="1:7">
      <c r="A48" s="9" t="s">
        <v>747</v>
      </c>
      <c r="B48" s="10">
        <v>2131</v>
      </c>
      <c r="C48" s="9">
        <v>60.55</v>
      </c>
      <c r="D48" s="195" t="s">
        <v>746</v>
      </c>
      <c r="E48" s="195"/>
      <c r="G48" t="s">
        <v>728</v>
      </c>
    </row>
    <row r="49" spans="1:7">
      <c r="A49" s="9" t="s">
        <v>747</v>
      </c>
      <c r="B49" s="10">
        <v>4431</v>
      </c>
      <c r="C49" s="9">
        <v>59.06</v>
      </c>
      <c r="D49" s="195" t="s">
        <v>746</v>
      </c>
      <c r="E49" s="195"/>
      <c r="G49" t="s">
        <v>728</v>
      </c>
    </row>
    <row r="50" spans="1:7">
      <c r="A50" s="9" t="s">
        <v>747</v>
      </c>
      <c r="B50" s="10">
        <v>6131</v>
      </c>
      <c r="C50" s="9">
        <v>60</v>
      </c>
      <c r="D50" s="195" t="s">
        <v>746</v>
      </c>
      <c r="E50" s="195"/>
      <c r="G50" t="s">
        <v>728</v>
      </c>
    </row>
    <row r="51" spans="1:7">
      <c r="A51" t="s">
        <v>747</v>
      </c>
      <c r="B51" s="11">
        <v>9131</v>
      </c>
      <c r="D51" s="196" t="s">
        <v>748</v>
      </c>
      <c r="E51" s="196"/>
    </row>
    <row r="52" spans="1:7">
      <c r="A52" t="s">
        <v>747</v>
      </c>
      <c r="B52" s="11">
        <v>1131</v>
      </c>
      <c r="D52" s="196" t="s">
        <v>748</v>
      </c>
      <c r="E52" s="196"/>
    </row>
    <row r="53" spans="1:7">
      <c r="A53" t="s">
        <v>747</v>
      </c>
      <c r="B53" s="11">
        <v>1631</v>
      </c>
      <c r="D53" s="196" t="s">
        <v>748</v>
      </c>
      <c r="E53" s="196"/>
    </row>
    <row r="54" spans="1:7">
      <c r="A54" t="s">
        <v>747</v>
      </c>
      <c r="B54" s="11" t="s">
        <v>726</v>
      </c>
      <c r="D54" s="196" t="s">
        <v>748</v>
      </c>
      <c r="E54" s="196"/>
    </row>
    <row r="55" spans="1:7">
      <c r="A55" s="9" t="s">
        <v>749</v>
      </c>
      <c r="B55" s="10">
        <v>2631</v>
      </c>
      <c r="C55" s="9">
        <v>59.5</v>
      </c>
      <c r="D55" s="195" t="s">
        <v>746</v>
      </c>
      <c r="E55" s="195"/>
      <c r="G55" t="s">
        <v>728</v>
      </c>
    </row>
    <row r="56" spans="1:7">
      <c r="A56" s="9" t="s">
        <v>749</v>
      </c>
      <c r="B56" s="10">
        <v>1131</v>
      </c>
      <c r="C56" s="9">
        <v>60.33</v>
      </c>
      <c r="D56" s="195" t="s">
        <v>746</v>
      </c>
      <c r="E56" s="195"/>
      <c r="G56" t="s">
        <v>728</v>
      </c>
    </row>
    <row r="57" spans="1:7">
      <c r="A57" s="9" t="s">
        <v>749</v>
      </c>
      <c r="B57" s="10">
        <v>1631</v>
      </c>
      <c r="C57" s="9">
        <v>59.6</v>
      </c>
      <c r="D57" s="195" t="s">
        <v>746</v>
      </c>
      <c r="E57" s="195"/>
      <c r="G57" t="s">
        <v>728</v>
      </c>
    </row>
    <row r="58" spans="1:7">
      <c r="A58" s="9" t="s">
        <v>749</v>
      </c>
      <c r="B58" s="10">
        <v>9131</v>
      </c>
      <c r="C58" s="9">
        <v>59.5</v>
      </c>
      <c r="D58" s="195" t="s">
        <v>746</v>
      </c>
      <c r="E58" s="195"/>
      <c r="G58" t="s">
        <v>728</v>
      </c>
    </row>
    <row r="59" spans="1:7">
      <c r="A59" s="9" t="s">
        <v>749</v>
      </c>
      <c r="B59" s="10" t="s">
        <v>750</v>
      </c>
      <c r="C59" s="9">
        <v>60.3</v>
      </c>
      <c r="D59" s="195" t="s">
        <v>746</v>
      </c>
      <c r="E59" s="195"/>
      <c r="G59" t="s">
        <v>728</v>
      </c>
    </row>
    <row r="60" spans="1:7">
      <c r="A60" s="9" t="s">
        <v>749</v>
      </c>
      <c r="B60" s="10" t="s">
        <v>743</v>
      </c>
      <c r="C60" s="9">
        <v>60.3</v>
      </c>
      <c r="D60" s="195" t="s">
        <v>746</v>
      </c>
      <c r="E60" s="195"/>
      <c r="G60" t="s">
        <v>728</v>
      </c>
    </row>
    <row r="61" spans="1:7">
      <c r="A61" t="s">
        <v>751</v>
      </c>
      <c r="B61" s="11">
        <v>1131</v>
      </c>
      <c r="D61" s="196" t="s">
        <v>748</v>
      </c>
      <c r="E61" s="196"/>
    </row>
    <row r="62" spans="1:7">
      <c r="A62" t="s">
        <v>751</v>
      </c>
      <c r="B62" s="11" t="s">
        <v>750</v>
      </c>
      <c r="D62" s="196" t="s">
        <v>748</v>
      </c>
      <c r="E62" s="196"/>
    </row>
    <row r="63" spans="1:7">
      <c r="A63" t="s">
        <v>751</v>
      </c>
      <c r="B63">
        <v>4431</v>
      </c>
      <c r="D63" s="196" t="s">
        <v>748</v>
      </c>
      <c r="E63" s="196"/>
    </row>
    <row r="64" spans="1:7">
      <c r="A64" t="s">
        <v>751</v>
      </c>
      <c r="B64">
        <v>9131</v>
      </c>
      <c r="D64" s="196" t="s">
        <v>748</v>
      </c>
      <c r="E64" s="196"/>
    </row>
    <row r="65" spans="1:5">
      <c r="A65" t="s">
        <v>751</v>
      </c>
      <c r="B65" s="11" t="s">
        <v>729</v>
      </c>
      <c r="D65" s="196" t="s">
        <v>748</v>
      </c>
      <c r="E65" s="196"/>
    </row>
  </sheetData>
  <mergeCells count="64">
    <mergeCell ref="D62:E62"/>
    <mergeCell ref="D63:E63"/>
    <mergeCell ref="D64:E64"/>
    <mergeCell ref="D65:E65"/>
    <mergeCell ref="D56:E56"/>
    <mergeCell ref="D57:E57"/>
    <mergeCell ref="D58:E58"/>
    <mergeCell ref="D59:E59"/>
    <mergeCell ref="D60:E60"/>
    <mergeCell ref="D61:E61"/>
    <mergeCell ref="D55:E55"/>
    <mergeCell ref="D44:E44"/>
    <mergeCell ref="D45:E45"/>
    <mergeCell ref="D46:E46"/>
    <mergeCell ref="D47:E47"/>
    <mergeCell ref="D48:E48"/>
    <mergeCell ref="D49:E49"/>
    <mergeCell ref="D50:E50"/>
    <mergeCell ref="D51:E51"/>
    <mergeCell ref="D52:E52"/>
    <mergeCell ref="D53:E53"/>
    <mergeCell ref="D54:E54"/>
    <mergeCell ref="D43:E43"/>
    <mergeCell ref="D32:E32"/>
    <mergeCell ref="D33:E33"/>
    <mergeCell ref="D34:E34"/>
    <mergeCell ref="D35:E35"/>
    <mergeCell ref="D36:E36"/>
    <mergeCell ref="D37:E37"/>
    <mergeCell ref="D38:E38"/>
    <mergeCell ref="D39:E39"/>
    <mergeCell ref="D40:E40"/>
    <mergeCell ref="D41:E41"/>
    <mergeCell ref="D42:E42"/>
    <mergeCell ref="D31:E31"/>
    <mergeCell ref="D20:E20"/>
    <mergeCell ref="D21:E21"/>
    <mergeCell ref="D22:E22"/>
    <mergeCell ref="D23:E23"/>
    <mergeCell ref="D24:E24"/>
    <mergeCell ref="D25:E25"/>
    <mergeCell ref="D26:E26"/>
    <mergeCell ref="D27:E27"/>
    <mergeCell ref="D28:E28"/>
    <mergeCell ref="D29:E29"/>
    <mergeCell ref="D30:E30"/>
    <mergeCell ref="D19:E19"/>
    <mergeCell ref="D8:E8"/>
    <mergeCell ref="D9:E9"/>
    <mergeCell ref="D10:E10"/>
    <mergeCell ref="D11:E11"/>
    <mergeCell ref="D12:E12"/>
    <mergeCell ref="D13:E13"/>
    <mergeCell ref="D14:E14"/>
    <mergeCell ref="D15:E15"/>
    <mergeCell ref="D16:E16"/>
    <mergeCell ref="D17:E17"/>
    <mergeCell ref="D18:E18"/>
    <mergeCell ref="D7:E7"/>
    <mergeCell ref="D2:E2"/>
    <mergeCell ref="D3:E3"/>
    <mergeCell ref="D4:E4"/>
    <mergeCell ref="D5:E5"/>
    <mergeCell ref="D6:E6"/>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E4A4-60FA-4FE6-B1D2-53030BC8EE03}">
  <sheetPr codeName="Sheet12"/>
  <dimension ref="A1:G72"/>
  <sheetViews>
    <sheetView workbookViewId="0">
      <selection sqref="A1:G1"/>
    </sheetView>
  </sheetViews>
  <sheetFormatPr defaultRowHeight="15"/>
  <cols>
    <col min="2" max="3" width="16.28515625" bestFit="1" customWidth="1"/>
    <col min="5" max="5" width="28" bestFit="1" customWidth="1"/>
    <col min="15" max="15" width="12" bestFit="1" customWidth="1"/>
  </cols>
  <sheetData>
    <row r="1" spans="1:7" ht="20.25" thickBot="1">
      <c r="A1" s="8" t="s">
        <v>654</v>
      </c>
      <c r="B1" s="8" t="s">
        <v>721</v>
      </c>
      <c r="C1" s="8" t="s">
        <v>722</v>
      </c>
      <c r="D1" s="8"/>
      <c r="E1" s="8" t="s">
        <v>723</v>
      </c>
      <c r="F1" s="8"/>
      <c r="G1" s="8"/>
    </row>
    <row r="2" spans="1:7" ht="15.75" thickTop="1">
      <c r="A2" s="9" t="s">
        <v>752</v>
      </c>
      <c r="B2" s="10">
        <v>9231</v>
      </c>
      <c r="C2" s="9">
        <v>61.92</v>
      </c>
      <c r="D2" s="9"/>
      <c r="E2" s="9" t="s">
        <v>753</v>
      </c>
      <c r="F2" s="9"/>
      <c r="G2" s="9"/>
    </row>
    <row r="3" spans="1:7">
      <c r="A3" s="9" t="s">
        <v>752</v>
      </c>
      <c r="B3" s="10">
        <v>2631</v>
      </c>
      <c r="C3" s="9">
        <v>62.54</v>
      </c>
      <c r="D3" s="9"/>
      <c r="E3" s="9" t="s">
        <v>753</v>
      </c>
      <c r="F3" s="9"/>
      <c r="G3" s="9"/>
    </row>
    <row r="4" spans="1:7">
      <c r="A4" s="9" t="s">
        <v>752</v>
      </c>
      <c r="B4" s="10">
        <v>4131</v>
      </c>
      <c r="C4" s="9">
        <v>61.81</v>
      </c>
      <c r="D4" s="9"/>
      <c r="E4" s="9" t="s">
        <v>753</v>
      </c>
      <c r="F4" s="9"/>
      <c r="G4" s="9"/>
    </row>
    <row r="5" spans="1:7">
      <c r="A5" s="9" t="s">
        <v>752</v>
      </c>
      <c r="B5" s="10" t="s">
        <v>726</v>
      </c>
      <c r="C5" s="9">
        <v>62.2</v>
      </c>
      <c r="D5" s="9"/>
      <c r="E5" s="9" t="s">
        <v>753</v>
      </c>
      <c r="F5" s="9"/>
      <c r="G5" s="9"/>
    </row>
    <row r="6" spans="1:7">
      <c r="A6" s="9" t="s">
        <v>752</v>
      </c>
      <c r="B6" s="10">
        <v>1631</v>
      </c>
      <c r="C6" s="9">
        <v>61.83</v>
      </c>
      <c r="D6" s="9"/>
      <c r="E6" s="9" t="s">
        <v>753</v>
      </c>
      <c r="F6" s="9"/>
      <c r="G6" s="9"/>
    </row>
    <row r="7" spans="1:7">
      <c r="A7" s="9" t="s">
        <v>754</v>
      </c>
      <c r="B7" s="10">
        <v>4131</v>
      </c>
      <c r="C7" s="9">
        <v>65.400000000000006</v>
      </c>
      <c r="D7" s="9"/>
      <c r="E7" s="9" t="s">
        <v>753</v>
      </c>
      <c r="F7" s="9"/>
      <c r="G7" s="9"/>
    </row>
    <row r="8" spans="1:7">
      <c r="A8" s="9" t="s">
        <v>755</v>
      </c>
      <c r="B8" s="10">
        <v>2431</v>
      </c>
      <c r="C8" s="9">
        <v>62.74</v>
      </c>
      <c r="D8" s="9"/>
      <c r="E8" s="9" t="s">
        <v>753</v>
      </c>
      <c r="F8" s="9"/>
      <c r="G8" s="9"/>
    </row>
    <row r="9" spans="1:7">
      <c r="A9" s="9" t="s">
        <v>755</v>
      </c>
      <c r="B9" s="10">
        <v>2531</v>
      </c>
      <c r="C9" s="9">
        <v>62.94</v>
      </c>
      <c r="D9" s="9"/>
      <c r="E9" s="9" t="s">
        <v>753</v>
      </c>
      <c r="F9" s="9"/>
      <c r="G9" s="9"/>
    </row>
    <row r="10" spans="1:7">
      <c r="A10" s="9" t="s">
        <v>755</v>
      </c>
      <c r="B10" s="10">
        <v>9331</v>
      </c>
      <c r="C10" s="9">
        <v>62.14</v>
      </c>
      <c r="D10" s="9"/>
      <c r="E10" s="9" t="s">
        <v>753</v>
      </c>
      <c r="F10" s="9"/>
      <c r="G10" s="9"/>
    </row>
    <row r="11" spans="1:7">
      <c r="A11" s="9" t="s">
        <v>755</v>
      </c>
      <c r="B11" s="10">
        <v>1031</v>
      </c>
      <c r="C11" s="9">
        <v>61.44</v>
      </c>
      <c r="D11" s="9"/>
      <c r="E11" s="9" t="s">
        <v>753</v>
      </c>
      <c r="F11" s="9"/>
      <c r="G11" s="9"/>
    </row>
    <row r="12" spans="1:7">
      <c r="A12" s="9" t="s">
        <v>755</v>
      </c>
      <c r="B12" s="10">
        <v>1631</v>
      </c>
      <c r="C12" s="9">
        <v>61.52</v>
      </c>
      <c r="D12" s="9"/>
      <c r="E12" s="9" t="s">
        <v>753</v>
      </c>
      <c r="F12" s="9"/>
      <c r="G12" s="9"/>
    </row>
    <row r="13" spans="1:7">
      <c r="A13" s="9" t="s">
        <v>755</v>
      </c>
      <c r="B13" s="10">
        <v>2431</v>
      </c>
      <c r="C13" s="9">
        <v>65.7</v>
      </c>
      <c r="D13" s="9"/>
      <c r="E13" s="9" t="s">
        <v>753</v>
      </c>
      <c r="F13" s="9"/>
      <c r="G13" s="9"/>
    </row>
    <row r="14" spans="1:7">
      <c r="A14" s="9" t="s">
        <v>755</v>
      </c>
      <c r="B14" s="10">
        <v>2531</v>
      </c>
      <c r="C14" s="9">
        <v>62.98</v>
      </c>
      <c r="D14" s="9"/>
      <c r="E14" s="9" t="s">
        <v>753</v>
      </c>
      <c r="F14" s="9"/>
      <c r="G14" s="9"/>
    </row>
    <row r="15" spans="1:7">
      <c r="A15" s="9" t="s">
        <v>755</v>
      </c>
      <c r="B15" s="10">
        <v>9331</v>
      </c>
      <c r="C15" s="9">
        <v>61.9</v>
      </c>
      <c r="D15" s="9"/>
      <c r="E15" s="9" t="s">
        <v>753</v>
      </c>
      <c r="F15" s="9"/>
      <c r="G15" s="9"/>
    </row>
    <row r="16" spans="1:7">
      <c r="A16" s="9" t="s">
        <v>755</v>
      </c>
      <c r="B16" s="10">
        <v>1031</v>
      </c>
      <c r="C16" s="9">
        <v>65.36</v>
      </c>
      <c r="D16" s="9"/>
      <c r="E16" s="9" t="s">
        <v>753</v>
      </c>
      <c r="F16" s="9"/>
      <c r="G16" s="9"/>
    </row>
    <row r="17" spans="1:7">
      <c r="A17" s="9" t="s">
        <v>755</v>
      </c>
      <c r="B17" s="10">
        <v>1631</v>
      </c>
      <c r="C17" s="9">
        <v>65.900000000000006</v>
      </c>
      <c r="D17" s="9"/>
      <c r="E17" s="9" t="s">
        <v>753</v>
      </c>
      <c r="F17" s="9"/>
      <c r="G17" s="9"/>
    </row>
    <row r="18" spans="1:7">
      <c r="A18" s="9" t="s">
        <v>755</v>
      </c>
      <c r="B18" s="10">
        <v>9131</v>
      </c>
      <c r="C18" s="9">
        <v>62.3</v>
      </c>
      <c r="D18" s="9"/>
      <c r="E18" s="9" t="s">
        <v>753</v>
      </c>
      <c r="F18" s="9"/>
      <c r="G18" s="9"/>
    </row>
    <row r="19" spans="1:7">
      <c r="A19" s="9" t="s">
        <v>755</v>
      </c>
      <c r="B19" s="10">
        <v>1131</v>
      </c>
      <c r="C19" s="9">
        <v>62.02</v>
      </c>
      <c r="D19" s="9"/>
      <c r="E19" s="9" t="s">
        <v>753</v>
      </c>
      <c r="F19" s="9"/>
      <c r="G19" s="9"/>
    </row>
    <row r="20" spans="1:7">
      <c r="A20" s="9" t="s">
        <v>755</v>
      </c>
      <c r="B20" s="10">
        <v>9231</v>
      </c>
      <c r="C20" s="9">
        <v>62.46</v>
      </c>
      <c r="D20" s="9"/>
      <c r="E20" s="9" t="s">
        <v>753</v>
      </c>
      <c r="F20" s="9"/>
      <c r="G20" s="9"/>
    </row>
    <row r="21" spans="1:7">
      <c r="A21" s="9" t="s">
        <v>755</v>
      </c>
      <c r="B21" s="10">
        <v>9331</v>
      </c>
      <c r="C21" s="9">
        <v>63.73</v>
      </c>
      <c r="D21" s="9"/>
      <c r="E21" s="9" t="s">
        <v>753</v>
      </c>
      <c r="F21" s="9"/>
      <c r="G21" s="9"/>
    </row>
    <row r="22" spans="1:7">
      <c r="A22" s="9" t="s">
        <v>755</v>
      </c>
      <c r="B22" s="10">
        <v>6131</v>
      </c>
      <c r="C22" s="9">
        <v>66.599999999999994</v>
      </c>
      <c r="D22" s="9"/>
      <c r="E22" s="9" t="s">
        <v>753</v>
      </c>
      <c r="F22" s="9"/>
      <c r="G22" s="9"/>
    </row>
    <row r="23" spans="1:7">
      <c r="A23" s="9" t="s">
        <v>755</v>
      </c>
      <c r="B23" s="10">
        <v>1131</v>
      </c>
      <c r="C23" s="9">
        <v>64.94</v>
      </c>
      <c r="D23" s="9"/>
      <c r="E23" s="9" t="s">
        <v>753</v>
      </c>
      <c r="F23" s="9"/>
      <c r="G23" s="9"/>
    </row>
    <row r="24" spans="1:7">
      <c r="A24" s="9" t="s">
        <v>755</v>
      </c>
      <c r="B24" s="10">
        <v>2531</v>
      </c>
      <c r="C24" s="9">
        <v>62.86</v>
      </c>
      <c r="D24" s="9"/>
      <c r="E24" s="9" t="s">
        <v>753</v>
      </c>
      <c r="F24" s="9"/>
      <c r="G24" s="9"/>
    </row>
    <row r="25" spans="1:7">
      <c r="A25" s="9" t="s">
        <v>755</v>
      </c>
      <c r="B25" s="10">
        <v>2631</v>
      </c>
      <c r="C25" s="9">
        <v>68.16</v>
      </c>
      <c r="D25" s="9"/>
      <c r="E25" s="9" t="s">
        <v>753</v>
      </c>
      <c r="F25" s="9"/>
      <c r="G25" s="9"/>
    </row>
    <row r="26" spans="1:7">
      <c r="A26" s="9" t="s">
        <v>755</v>
      </c>
      <c r="B26" s="10">
        <v>1631</v>
      </c>
      <c r="C26" s="9">
        <v>62.45</v>
      </c>
      <c r="D26" s="9"/>
      <c r="E26" s="9" t="s">
        <v>753</v>
      </c>
      <c r="F26" s="9"/>
      <c r="G26" s="9"/>
    </row>
    <row r="27" spans="1:7">
      <c r="A27" s="9" t="s">
        <v>755</v>
      </c>
      <c r="B27" s="10">
        <v>4131</v>
      </c>
      <c r="C27" s="9">
        <v>61.86</v>
      </c>
      <c r="D27" s="9"/>
      <c r="E27" s="9" t="s">
        <v>753</v>
      </c>
      <c r="F27" s="9"/>
      <c r="G27" s="9"/>
    </row>
    <row r="28" spans="1:7">
      <c r="A28" s="9" t="s">
        <v>755</v>
      </c>
      <c r="B28" s="10">
        <v>1031</v>
      </c>
      <c r="C28" s="9">
        <v>64.94</v>
      </c>
      <c r="D28" s="9"/>
      <c r="E28" s="9" t="s">
        <v>753</v>
      </c>
      <c r="F28" s="9"/>
      <c r="G28" s="9"/>
    </row>
    <row r="29" spans="1:7">
      <c r="A29" s="9" t="s">
        <v>755</v>
      </c>
      <c r="B29" s="10">
        <v>9231</v>
      </c>
      <c r="C29" s="9">
        <v>65.08</v>
      </c>
      <c r="D29" s="9"/>
      <c r="E29" s="9" t="s">
        <v>753</v>
      </c>
      <c r="F29" s="9"/>
      <c r="G29" s="9"/>
    </row>
    <row r="30" spans="1:7">
      <c r="A30" s="9" t="s">
        <v>755</v>
      </c>
      <c r="B30" s="10">
        <v>9331</v>
      </c>
      <c r="C30" s="9">
        <v>64.62</v>
      </c>
      <c r="D30" s="9"/>
      <c r="E30" s="9" t="s">
        <v>753</v>
      </c>
      <c r="F30" s="9"/>
      <c r="G30" s="9"/>
    </row>
    <row r="31" spans="1:7">
      <c r="A31" s="9" t="s">
        <v>756</v>
      </c>
      <c r="B31" s="10">
        <v>9131</v>
      </c>
      <c r="C31" s="9">
        <v>65.78</v>
      </c>
      <c r="D31" s="9"/>
      <c r="E31" s="9" t="s">
        <v>753</v>
      </c>
      <c r="F31" s="9"/>
      <c r="G31" s="9"/>
    </row>
    <row r="32" spans="1:7">
      <c r="A32" s="9" t="s">
        <v>756</v>
      </c>
      <c r="B32" s="10">
        <v>2531</v>
      </c>
      <c r="C32" s="9">
        <v>65.819999999999993</v>
      </c>
      <c r="D32" s="9"/>
      <c r="E32" s="9" t="s">
        <v>753</v>
      </c>
      <c r="F32" s="9"/>
      <c r="G32" s="9"/>
    </row>
    <row r="33" spans="1:7">
      <c r="A33" s="9" t="s">
        <v>756</v>
      </c>
      <c r="B33" s="10">
        <v>1131</v>
      </c>
      <c r="C33" s="9">
        <v>66.94</v>
      </c>
      <c r="D33" s="9"/>
      <c r="E33" s="9" t="s">
        <v>753</v>
      </c>
      <c r="F33" s="9"/>
      <c r="G33" s="9"/>
    </row>
    <row r="34" spans="1:7">
      <c r="A34" s="9" t="s">
        <v>756</v>
      </c>
      <c r="B34" s="10">
        <v>1231</v>
      </c>
      <c r="C34" s="9">
        <v>65.56</v>
      </c>
      <c r="D34" s="9"/>
      <c r="E34" s="9" t="s">
        <v>753</v>
      </c>
      <c r="F34" s="9"/>
      <c r="G34" s="9"/>
    </row>
    <row r="35" spans="1:7">
      <c r="A35" s="9" t="s">
        <v>756</v>
      </c>
      <c r="B35" s="10">
        <v>1631</v>
      </c>
      <c r="C35" s="9">
        <v>62.7</v>
      </c>
      <c r="D35" s="9"/>
      <c r="E35" s="9" t="s">
        <v>753</v>
      </c>
      <c r="F35" s="9"/>
      <c r="G35" s="9"/>
    </row>
    <row r="36" spans="1:7">
      <c r="A36" s="9" t="s">
        <v>757</v>
      </c>
      <c r="B36" s="10" t="s">
        <v>750</v>
      </c>
      <c r="C36" s="9">
        <v>63.14</v>
      </c>
      <c r="D36" s="9"/>
      <c r="E36" s="9" t="s">
        <v>753</v>
      </c>
      <c r="F36" s="9"/>
      <c r="G36" s="9"/>
    </row>
    <row r="37" spans="1:7">
      <c r="A37" s="9" t="s">
        <v>757</v>
      </c>
      <c r="B37" s="10">
        <v>1031</v>
      </c>
      <c r="C37" s="9">
        <v>62.66</v>
      </c>
      <c r="D37" s="9"/>
      <c r="E37" s="9" t="s">
        <v>753</v>
      </c>
      <c r="F37" s="9"/>
      <c r="G37" s="9"/>
    </row>
    <row r="38" spans="1:7">
      <c r="A38" s="9" t="s">
        <v>758</v>
      </c>
      <c r="B38" s="10">
        <v>9231</v>
      </c>
      <c r="C38" s="9">
        <v>62.3</v>
      </c>
      <c r="D38" s="9"/>
      <c r="E38" s="195" t="s">
        <v>753</v>
      </c>
      <c r="F38" s="195"/>
      <c r="G38" s="195"/>
    </row>
    <row r="39" spans="1:7">
      <c r="A39" s="9" t="s">
        <v>758</v>
      </c>
      <c r="B39" s="10">
        <v>1131</v>
      </c>
      <c r="C39" s="9">
        <v>65.8</v>
      </c>
      <c r="D39" s="9"/>
      <c r="E39" s="195" t="s">
        <v>753</v>
      </c>
      <c r="F39" s="195"/>
      <c r="G39" s="195"/>
    </row>
    <row r="40" spans="1:7">
      <c r="A40" s="9" t="s">
        <v>758</v>
      </c>
      <c r="B40" s="10">
        <v>2131</v>
      </c>
      <c r="C40" s="9">
        <v>61.9</v>
      </c>
      <c r="D40" s="9"/>
      <c r="E40" s="195" t="s">
        <v>753</v>
      </c>
      <c r="F40" s="195"/>
      <c r="G40" s="195"/>
    </row>
    <row r="41" spans="1:7">
      <c r="A41" s="9" t="s">
        <v>758</v>
      </c>
      <c r="B41" s="10">
        <v>2631</v>
      </c>
      <c r="C41" s="9">
        <v>63.86</v>
      </c>
      <c r="D41" s="9"/>
      <c r="E41" s="195" t="s">
        <v>753</v>
      </c>
      <c r="F41" s="195"/>
      <c r="G41" s="195"/>
    </row>
    <row r="42" spans="1:7">
      <c r="A42" s="9" t="s">
        <v>758</v>
      </c>
      <c r="B42" s="10">
        <v>9331</v>
      </c>
      <c r="C42" s="9">
        <v>62.75</v>
      </c>
      <c r="D42" s="9"/>
      <c r="E42" s="195" t="s">
        <v>753</v>
      </c>
      <c r="F42" s="195"/>
      <c r="G42" s="195"/>
    </row>
    <row r="43" spans="1:7">
      <c r="A43" s="9" t="s">
        <v>758</v>
      </c>
      <c r="B43" s="10">
        <v>9231</v>
      </c>
      <c r="C43" s="9">
        <v>63.4</v>
      </c>
      <c r="D43" s="9"/>
      <c r="E43" s="195" t="s">
        <v>753</v>
      </c>
      <c r="F43" s="195"/>
      <c r="G43" s="195"/>
    </row>
    <row r="44" spans="1:7">
      <c r="A44" s="9" t="s">
        <v>758</v>
      </c>
      <c r="B44" s="10">
        <v>1131</v>
      </c>
      <c r="C44" s="9">
        <v>62.27</v>
      </c>
      <c r="D44" s="9"/>
      <c r="E44" s="195" t="s">
        <v>753</v>
      </c>
      <c r="F44" s="195"/>
      <c r="G44" s="195"/>
    </row>
    <row r="45" spans="1:7">
      <c r="A45" s="9" t="s">
        <v>758</v>
      </c>
      <c r="B45" s="10">
        <v>2131</v>
      </c>
      <c r="C45" s="9">
        <v>62.86</v>
      </c>
      <c r="D45" s="9"/>
      <c r="E45" s="195" t="s">
        <v>753</v>
      </c>
      <c r="F45" s="195"/>
      <c r="G45" s="195"/>
    </row>
    <row r="46" spans="1:7">
      <c r="A46" s="9" t="s">
        <v>759</v>
      </c>
      <c r="B46" s="10">
        <v>6131</v>
      </c>
      <c r="C46" s="9">
        <v>62.3</v>
      </c>
      <c r="D46" s="9"/>
      <c r="E46" s="195" t="s">
        <v>753</v>
      </c>
      <c r="F46" s="195"/>
      <c r="G46" s="195"/>
    </row>
    <row r="47" spans="1:7">
      <c r="A47" s="9" t="s">
        <v>759</v>
      </c>
      <c r="B47" s="10" t="s">
        <v>745</v>
      </c>
      <c r="C47" s="9">
        <v>65</v>
      </c>
      <c r="D47" s="9"/>
      <c r="E47" s="195" t="s">
        <v>753</v>
      </c>
      <c r="F47" s="195"/>
      <c r="G47" s="195"/>
    </row>
    <row r="48" spans="1:7">
      <c r="A48" s="9" t="s">
        <v>759</v>
      </c>
      <c r="B48" s="10">
        <v>8631</v>
      </c>
      <c r="C48" s="9">
        <v>62.45</v>
      </c>
      <c r="D48" s="9"/>
      <c r="E48" s="195" t="s">
        <v>753</v>
      </c>
      <c r="F48" s="195"/>
      <c r="G48" s="195"/>
    </row>
    <row r="49" spans="1:7">
      <c r="A49" s="9" t="s">
        <v>759</v>
      </c>
      <c r="B49" s="10">
        <v>1631</v>
      </c>
      <c r="C49" s="9">
        <v>66.260000000000005</v>
      </c>
      <c r="D49" s="9"/>
      <c r="E49" s="195" t="s">
        <v>753</v>
      </c>
      <c r="F49" s="195"/>
      <c r="G49" s="195"/>
    </row>
    <row r="50" spans="1:7">
      <c r="A50" s="9" t="s">
        <v>759</v>
      </c>
      <c r="B50" s="10" t="s">
        <v>750</v>
      </c>
      <c r="C50" s="9">
        <v>66.099999999999994</v>
      </c>
      <c r="D50" s="9"/>
      <c r="E50" s="195" t="s">
        <v>753</v>
      </c>
      <c r="F50" s="195"/>
      <c r="G50" s="195"/>
    </row>
    <row r="51" spans="1:7">
      <c r="A51" s="9" t="s">
        <v>759</v>
      </c>
      <c r="B51" s="10">
        <v>1031</v>
      </c>
      <c r="C51" s="9">
        <v>66.02</v>
      </c>
      <c r="D51" s="9"/>
      <c r="E51" s="195" t="s">
        <v>753</v>
      </c>
      <c r="F51" s="195"/>
      <c r="G51" s="195"/>
    </row>
    <row r="52" spans="1:7">
      <c r="A52" s="9" t="s">
        <v>759</v>
      </c>
      <c r="B52" s="10">
        <v>2131</v>
      </c>
      <c r="C52" s="9">
        <v>66.319999999999993</v>
      </c>
      <c r="D52" s="9"/>
      <c r="E52" s="195" t="s">
        <v>753</v>
      </c>
      <c r="F52" s="195"/>
      <c r="G52" s="195"/>
    </row>
    <row r="53" spans="1:7">
      <c r="A53" s="9" t="s">
        <v>759</v>
      </c>
      <c r="B53" s="10">
        <v>1131</v>
      </c>
      <c r="C53" s="9">
        <v>62.36</v>
      </c>
      <c r="D53" s="9"/>
      <c r="E53" s="195" t="s">
        <v>753</v>
      </c>
      <c r="F53" s="195"/>
      <c r="G53" s="195"/>
    </row>
    <row r="54" spans="1:7">
      <c r="A54" s="9" t="s">
        <v>759</v>
      </c>
      <c r="B54" s="10">
        <v>2531</v>
      </c>
      <c r="C54" s="9">
        <v>62.15</v>
      </c>
      <c r="D54" s="9"/>
      <c r="E54" s="195" t="s">
        <v>753</v>
      </c>
      <c r="F54" s="195"/>
      <c r="G54" s="195"/>
    </row>
    <row r="55" spans="1:7">
      <c r="A55" s="9" t="s">
        <v>759</v>
      </c>
      <c r="B55" s="10">
        <v>4131</v>
      </c>
      <c r="C55" s="9">
        <v>66.349999999999994</v>
      </c>
      <c r="D55" s="9"/>
      <c r="E55" s="195" t="s">
        <v>753</v>
      </c>
      <c r="F55" s="195"/>
      <c r="G55" s="195"/>
    </row>
    <row r="56" spans="1:7">
      <c r="A56" s="9" t="s">
        <v>760</v>
      </c>
      <c r="B56" s="10">
        <v>1031</v>
      </c>
      <c r="C56" s="9">
        <v>62.72</v>
      </c>
      <c r="D56" s="9"/>
      <c r="E56" s="195" t="s">
        <v>753</v>
      </c>
      <c r="F56" s="195"/>
      <c r="G56" s="195"/>
    </row>
    <row r="57" spans="1:7">
      <c r="A57" s="9" t="s">
        <v>760</v>
      </c>
      <c r="B57" s="10">
        <v>1231</v>
      </c>
      <c r="C57" s="9">
        <v>66.099999999999994</v>
      </c>
      <c r="D57" s="9"/>
      <c r="E57" s="195" t="s">
        <v>753</v>
      </c>
      <c r="F57" s="195"/>
      <c r="G57" s="195"/>
    </row>
    <row r="58" spans="1:7">
      <c r="A58" s="9" t="s">
        <v>760</v>
      </c>
      <c r="B58" s="10">
        <v>2031</v>
      </c>
      <c r="C58" s="9">
        <v>62.08</v>
      </c>
      <c r="D58" s="9"/>
      <c r="E58" s="195" t="s">
        <v>753</v>
      </c>
      <c r="F58" s="195"/>
      <c r="G58" s="195"/>
    </row>
    <row r="59" spans="1:7">
      <c r="A59" s="9" t="s">
        <v>760</v>
      </c>
      <c r="B59" s="10">
        <v>2431</v>
      </c>
      <c r="C59" s="9">
        <v>64.06</v>
      </c>
      <c r="D59" s="9"/>
      <c r="E59" s="195" t="s">
        <v>753</v>
      </c>
      <c r="F59" s="195"/>
      <c r="G59" s="195"/>
    </row>
    <row r="60" spans="1:7">
      <c r="A60" s="9" t="s">
        <v>761</v>
      </c>
      <c r="B60" s="10" t="s">
        <v>750</v>
      </c>
      <c r="C60" s="9">
        <v>61.46</v>
      </c>
      <c r="D60" s="9"/>
      <c r="E60" s="195" t="s">
        <v>753</v>
      </c>
      <c r="F60" s="195"/>
      <c r="G60" s="195"/>
    </row>
    <row r="61" spans="1:7">
      <c r="A61" s="9" t="s">
        <v>761</v>
      </c>
      <c r="B61" s="10" t="s">
        <v>729</v>
      </c>
      <c r="C61" s="9">
        <v>66.44</v>
      </c>
      <c r="D61" s="9"/>
      <c r="E61" s="195" t="s">
        <v>753</v>
      </c>
      <c r="F61" s="195"/>
      <c r="G61" s="195"/>
    </row>
    <row r="62" spans="1:7">
      <c r="A62" s="9" t="s">
        <v>761</v>
      </c>
      <c r="B62" s="10">
        <v>9131</v>
      </c>
      <c r="C62" s="9">
        <v>66.28</v>
      </c>
      <c r="D62" s="9"/>
      <c r="E62" s="195" t="s">
        <v>753</v>
      </c>
      <c r="F62" s="195"/>
      <c r="G62" s="195"/>
    </row>
    <row r="63" spans="1:7">
      <c r="A63" s="9" t="s">
        <v>761</v>
      </c>
      <c r="B63" s="10">
        <v>9231</v>
      </c>
      <c r="C63" s="9">
        <v>62.52</v>
      </c>
      <c r="D63" s="9"/>
      <c r="E63" s="195" t="s">
        <v>753</v>
      </c>
      <c r="F63" s="195"/>
      <c r="G63" s="195"/>
    </row>
    <row r="64" spans="1:7">
      <c r="A64" s="9" t="s">
        <v>734</v>
      </c>
      <c r="B64" s="10" t="s">
        <v>745</v>
      </c>
      <c r="C64" s="9">
        <v>65.3</v>
      </c>
      <c r="D64" s="9"/>
      <c r="E64" s="195" t="s">
        <v>753</v>
      </c>
      <c r="F64" s="195"/>
      <c r="G64" s="195"/>
    </row>
    <row r="65" spans="1:7">
      <c r="A65" s="9" t="s">
        <v>734</v>
      </c>
      <c r="B65" s="10">
        <v>4431</v>
      </c>
      <c r="C65" s="9">
        <v>63.5</v>
      </c>
      <c r="D65" s="9"/>
      <c r="E65" s="195" t="s">
        <v>753</v>
      </c>
      <c r="F65" s="195"/>
      <c r="G65" s="195"/>
    </row>
    <row r="66" spans="1:7">
      <c r="A66" s="9" t="s">
        <v>734</v>
      </c>
      <c r="B66" s="10">
        <v>1131</v>
      </c>
      <c r="C66" s="9">
        <v>65.88</v>
      </c>
      <c r="D66" s="9"/>
      <c r="E66" s="195" t="s">
        <v>753</v>
      </c>
      <c r="F66" s="195"/>
      <c r="G66" s="195"/>
    </row>
    <row r="67" spans="1:7">
      <c r="A67" s="9" t="s">
        <v>734</v>
      </c>
      <c r="B67" s="10">
        <v>1631</v>
      </c>
      <c r="C67" s="9">
        <v>62.4</v>
      </c>
      <c r="D67" s="9"/>
      <c r="E67" s="195" t="s">
        <v>753</v>
      </c>
      <c r="F67" s="195"/>
      <c r="G67" s="195"/>
    </row>
    <row r="68" spans="1:7">
      <c r="A68" s="9" t="s">
        <v>739</v>
      </c>
      <c r="B68" s="10">
        <v>9131</v>
      </c>
      <c r="C68" s="9">
        <v>65.180000000000007</v>
      </c>
      <c r="D68" s="9"/>
      <c r="E68" s="195" t="s">
        <v>753</v>
      </c>
      <c r="F68" s="195"/>
      <c r="G68" s="195"/>
    </row>
    <row r="69" spans="1:7">
      <c r="A69" s="9" t="s">
        <v>739</v>
      </c>
      <c r="B69" s="10">
        <v>9331</v>
      </c>
      <c r="C69" s="9">
        <v>63.58</v>
      </c>
      <c r="D69" s="9"/>
      <c r="E69" s="195" t="s">
        <v>753</v>
      </c>
      <c r="F69" s="195"/>
      <c r="G69" s="195"/>
    </row>
    <row r="70" spans="1:7">
      <c r="A70" s="9" t="s">
        <v>739</v>
      </c>
      <c r="B70" s="10">
        <v>1031</v>
      </c>
      <c r="C70" s="9">
        <v>61.8</v>
      </c>
      <c r="D70" s="9"/>
      <c r="E70" s="195" t="s">
        <v>753</v>
      </c>
      <c r="F70" s="195"/>
      <c r="G70" s="195"/>
    </row>
    <row r="71" spans="1:7">
      <c r="A71" s="9" t="s">
        <v>739</v>
      </c>
      <c r="B71" s="10">
        <v>1131</v>
      </c>
      <c r="C71" s="9">
        <v>65.52</v>
      </c>
      <c r="D71" s="9"/>
      <c r="E71" s="195" t="s">
        <v>753</v>
      </c>
      <c r="F71" s="195"/>
      <c r="G71" s="195"/>
    </row>
    <row r="72" spans="1:7">
      <c r="A72" s="9" t="s">
        <v>739</v>
      </c>
      <c r="B72" s="10">
        <v>8431</v>
      </c>
      <c r="C72" s="9">
        <v>62.52</v>
      </c>
      <c r="D72" s="9"/>
      <c r="E72" s="195" t="s">
        <v>753</v>
      </c>
      <c r="F72" s="195"/>
      <c r="G72" s="195"/>
    </row>
  </sheetData>
  <mergeCells count="35">
    <mergeCell ref="E68:G68"/>
    <mergeCell ref="E69:G69"/>
    <mergeCell ref="E70:G70"/>
    <mergeCell ref="E71:G71"/>
    <mergeCell ref="E72:G72"/>
    <mergeCell ref="E67:G67"/>
    <mergeCell ref="E56:G56"/>
    <mergeCell ref="E57:G57"/>
    <mergeCell ref="E58:G58"/>
    <mergeCell ref="E59:G59"/>
    <mergeCell ref="E60:G60"/>
    <mergeCell ref="E61:G61"/>
    <mergeCell ref="E62:G62"/>
    <mergeCell ref="E63:G63"/>
    <mergeCell ref="E64:G64"/>
    <mergeCell ref="E65:G65"/>
    <mergeCell ref="E66:G66"/>
    <mergeCell ref="E55:G55"/>
    <mergeCell ref="E44:G44"/>
    <mergeCell ref="E45:G45"/>
    <mergeCell ref="E46:G46"/>
    <mergeCell ref="E47:G47"/>
    <mergeCell ref="E48:G48"/>
    <mergeCell ref="E49:G49"/>
    <mergeCell ref="E50:G50"/>
    <mergeCell ref="E51:G51"/>
    <mergeCell ref="E52:G52"/>
    <mergeCell ref="E53:G53"/>
    <mergeCell ref="E54:G54"/>
    <mergeCell ref="E43:G43"/>
    <mergeCell ref="E38:G38"/>
    <mergeCell ref="E39:G39"/>
    <mergeCell ref="E40:G40"/>
    <mergeCell ref="E41:G41"/>
    <mergeCell ref="E42:G4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Abisheak Jacob</dc:creator>
  <cp:keywords/>
  <dc:description/>
  <cp:lastModifiedBy>Abisheak Jacob</cp:lastModifiedBy>
  <cp:revision/>
  <dcterms:created xsi:type="dcterms:W3CDTF">2015-06-05T18:17:20Z</dcterms:created>
  <dcterms:modified xsi:type="dcterms:W3CDTF">2023-05-18T04:58:30Z</dcterms:modified>
  <cp:category/>
  <cp:contentStatus/>
</cp:coreProperties>
</file>