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Agile\Assignment 2\"/>
    </mc:Choice>
  </mc:AlternateContent>
  <xr:revisionPtr revIDLastSave="0" documentId="8_{CA43128E-B716-4FC3-84E4-750D3D57980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duct Backlog" sheetId="3" r:id="rId1"/>
    <sheet name="Sprint 1 Backlog" sheetId="1" r:id="rId2"/>
    <sheet name="Burndown chart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0" l="1"/>
  <c r="G14" i="10" s="1"/>
  <c r="H14" i="10" s="1"/>
  <c r="I14" i="10" s="1"/>
  <c r="J14" i="10" s="1"/>
  <c r="K14" i="10" s="1"/>
  <c r="L14" i="10" s="1"/>
  <c r="M14" i="10" s="1"/>
  <c r="N14" i="10" s="1"/>
  <c r="E14" i="10"/>
  <c r="F13" i="10"/>
  <c r="G13" i="10" s="1"/>
  <c r="H13" i="10" s="1"/>
  <c r="I13" i="10" s="1"/>
  <c r="J13" i="10" s="1"/>
  <c r="K13" i="10" s="1"/>
  <c r="L13" i="10" s="1"/>
  <c r="M13" i="10" s="1"/>
  <c r="N13" i="10" s="1"/>
  <c r="E13" i="10"/>
  <c r="F12" i="10"/>
  <c r="G12" i="10"/>
  <c r="H12" i="10"/>
  <c r="I12" i="10"/>
  <c r="J12" i="10"/>
  <c r="K12" i="10"/>
  <c r="L12" i="10"/>
  <c r="M12" i="10"/>
  <c r="N12" i="10"/>
  <c r="E12" i="10"/>
  <c r="E11" i="10"/>
  <c r="F11" i="10"/>
  <c r="G11" i="10"/>
  <c r="H11" i="10"/>
  <c r="I11" i="10"/>
  <c r="J11" i="10"/>
  <c r="K11" i="10"/>
  <c r="L11" i="10"/>
  <c r="M11" i="10"/>
  <c r="N11" i="10"/>
  <c r="E40" i="10"/>
  <c r="I39" i="10"/>
  <c r="G39" i="10"/>
  <c r="G38" i="10"/>
  <c r="F37" i="10"/>
  <c r="G37" i="10" s="1"/>
  <c r="F36" i="10"/>
  <c r="G36" i="10" s="1"/>
  <c r="F35" i="10"/>
  <c r="G35" i="10" s="1"/>
  <c r="F34" i="10"/>
  <c r="G34" i="10" s="1"/>
  <c r="F33" i="10"/>
  <c r="G33" i="10" s="1"/>
  <c r="F31" i="10"/>
  <c r="F30" i="10"/>
  <c r="F29" i="10"/>
  <c r="F28" i="10"/>
  <c r="F27" i="10"/>
  <c r="F26" i="10"/>
  <c r="F25" i="10"/>
  <c r="F21" i="10"/>
  <c r="F20" i="10"/>
  <c r="F19" i="10"/>
  <c r="F18" i="10"/>
  <c r="E18" i="10"/>
  <c r="D18" i="10"/>
  <c r="C18" i="10"/>
  <c r="B18" i="10"/>
  <c r="D8" i="10"/>
  <c r="D7" i="10"/>
  <c r="D6" i="10"/>
  <c r="F24" i="10" l="1"/>
  <c r="D13" i="10"/>
  <c r="F32" i="10"/>
  <c r="F40" i="10"/>
  <c r="G40" i="10" s="1"/>
  <c r="H40" i="10" s="1"/>
  <c r="D14" i="10"/>
</calcChain>
</file>

<file path=xl/sharedStrings.xml><?xml version="1.0" encoding="utf-8"?>
<sst xmlns="http://schemas.openxmlformats.org/spreadsheetml/2006/main" count="150" uniqueCount="104">
  <si>
    <t>Priority</t>
  </si>
  <si>
    <t>Estimate in Points</t>
  </si>
  <si>
    <t>Product Backlog</t>
  </si>
  <si>
    <t>Acceptance Criteria</t>
  </si>
  <si>
    <t>Sprint 1 Backlog</t>
  </si>
  <si>
    <t>Total</t>
  </si>
  <si>
    <t>Tasks</t>
  </si>
  <si>
    <t>Story or Feature</t>
  </si>
  <si>
    <t>Sprint 1 Goal</t>
  </si>
  <si>
    <t>Select the highest priority Features or Stories for your Sprint</t>
  </si>
  <si>
    <t>Enter your acceptance criteria,  in your Sprint Review (demo) what would the PO be looking for before you can demo?</t>
  </si>
  <si>
    <t>Estimate each task in real time</t>
  </si>
  <si>
    <t>Definition of DONE</t>
  </si>
  <si>
    <t>Repaint front gate</t>
  </si>
  <si>
    <t>color scheme checked and researched</t>
  </si>
  <si>
    <t>Wash the walls free of dust and grease.</t>
  </si>
  <si>
    <t>Cover the doors, windows, and fixtures with plastic sheets and painter’s tape.</t>
  </si>
  <si>
    <t>Fill the cracks, gaps, and holes with fillers</t>
  </si>
  <si>
    <t>Apply at least two coats of the new paint.</t>
  </si>
  <si>
    <t>Protect the area around the fence</t>
  </si>
  <si>
    <t>Remove the rust</t>
  </si>
  <si>
    <t>Clean the fence</t>
  </si>
  <si>
    <t>Rinse with water</t>
  </si>
  <si>
    <t>Apply Primer</t>
  </si>
  <si>
    <t>Apply paint to metal surfaces</t>
  </si>
  <si>
    <t>Apply several coats of paints</t>
  </si>
  <si>
    <t>upgrade the Marquise de Maillé's bedroom's flooring.</t>
  </si>
  <si>
    <t>Upgrade the Marquise de Maillé's bedroom's flooring.</t>
  </si>
  <si>
    <t>Acclimate the planks and preparation of the subfloor</t>
  </si>
  <si>
    <t>Preparing the door jambs</t>
  </si>
  <si>
    <t>Planning first and last row</t>
  </si>
  <si>
    <t>Cutting first and last floor</t>
  </si>
  <si>
    <t>Installing underlayment</t>
  </si>
  <si>
    <t>Install first row</t>
  </si>
  <si>
    <t>Install the remaining rows</t>
  </si>
  <si>
    <t>repaint the wrought iron gate</t>
  </si>
  <si>
    <t>The new flooring has been installed</t>
  </si>
  <si>
    <t>The frame and 30 iron bars has been painted</t>
  </si>
  <si>
    <t>Burndown Chart</t>
  </si>
  <si>
    <t>Backlog id</t>
  </si>
  <si>
    <t>User stories</t>
  </si>
  <si>
    <t>Days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</si>
  <si>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</si>
  <si>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</si>
  <si>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</si>
  <si>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</si>
  <si>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</si>
  <si>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</si>
  <si>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</si>
  <si>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</si>
  <si>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</si>
  <si>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</si>
  <si>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Remaining effort</t>
  </si>
  <si>
    <t>Ideal Trend</t>
  </si>
  <si>
    <t>The light switch are usable</t>
  </si>
  <si>
    <t xml:space="preserve">Product owner acknowledges the upgraded flooring </t>
  </si>
  <si>
    <t>No defects are on electrical component</t>
  </si>
  <si>
    <t>The wrought iron gate has been painted</t>
  </si>
  <si>
    <t>resolve the light switch's electrical issue.</t>
  </si>
  <si>
    <t>Check the circuit breaker</t>
  </si>
  <si>
    <t>Test the circuit breaker</t>
  </si>
  <si>
    <t>Check the GFI (Ground Fault Interrupters)</t>
  </si>
  <si>
    <t>Turn off all the light switch</t>
  </si>
  <si>
    <t>Check for power</t>
  </si>
  <si>
    <t>Replace the switch</t>
  </si>
  <si>
    <t>Test the new switch</t>
  </si>
  <si>
    <t>Identify all the faulty light switch</t>
  </si>
  <si>
    <t>Install the flooring</t>
  </si>
  <si>
    <t>Hours</t>
  </si>
  <si>
    <t>Minutes</t>
  </si>
  <si>
    <t>Notes</t>
  </si>
  <si>
    <t>Resources Name</t>
  </si>
  <si>
    <t>2 painters</t>
  </si>
  <si>
    <t>1 painter</t>
  </si>
  <si>
    <t>One electrician</t>
  </si>
  <si>
    <t>2 electrician</t>
  </si>
  <si>
    <t>1 electrician</t>
  </si>
  <si>
    <t>1 flooring specialist</t>
  </si>
  <si>
    <t>2 flooring specialist</t>
  </si>
  <si>
    <t>A. Total working days in a week  = 5 days</t>
  </si>
  <si>
    <t>B. Total working hours in a day = 8 hours</t>
  </si>
  <si>
    <t>C. Total minutes in an hour = 60 minutes</t>
  </si>
  <si>
    <t>Total team capacity in a week = A*B*C = 2400 minutes</t>
  </si>
  <si>
    <t>Each person capacity for 2 weeks = 2400 minutes * 2 = 4800 minutes</t>
  </si>
  <si>
    <t>Estimate in Real (For number of resources mentioned in resources names</t>
  </si>
  <si>
    <r>
      <t xml:space="preserve">The total capacity for a person for 2 week sprint is 4800 minutes. The </t>
    </r>
    <r>
      <rPr>
        <b/>
        <sz val="14"/>
        <color rgb="FF000000"/>
        <rFont val="Arial"/>
        <family val="2"/>
      </rPr>
      <t xml:space="preserve">number of team </t>
    </r>
    <r>
      <rPr>
        <sz val="14"/>
        <color rgb="FF000000"/>
        <rFont val="Arial"/>
        <family val="2"/>
      </rPr>
      <t xml:space="preserve">is considered as the </t>
    </r>
    <r>
      <rPr>
        <b/>
        <sz val="14"/>
        <color rgb="FF000000"/>
        <rFont val="Arial"/>
        <family val="2"/>
      </rPr>
      <t xml:space="preserve">highest resources required </t>
    </r>
    <r>
      <rPr>
        <sz val="14"/>
        <color rgb="FF000000"/>
        <rFont val="Arial"/>
        <family val="2"/>
      </rPr>
      <t xml:space="preserve">in all the features </t>
    </r>
    <r>
      <rPr>
        <b/>
        <sz val="14"/>
        <color rgb="FF000000"/>
        <rFont val="Arial"/>
        <family val="2"/>
      </rPr>
      <t>i.e. (2+2+2 = 6)</t>
    </r>
    <r>
      <rPr>
        <sz val="14"/>
        <color rgb="FF000000"/>
        <rFont val="Arial"/>
        <family val="2"/>
      </rPr>
      <t xml:space="preserve">. Thus, </t>
    </r>
    <r>
      <rPr>
        <b/>
        <sz val="14"/>
        <color rgb="FF000000"/>
        <rFont val="Arial"/>
        <family val="2"/>
      </rPr>
      <t>the total team capacity = Total number of team (8) * Each person capacity in real minutes (4800)</t>
    </r>
    <r>
      <rPr>
        <sz val="14"/>
        <color rgb="FF000000"/>
        <rFont val="Arial"/>
        <family val="2"/>
      </rPr>
      <t>, which gives 28800</t>
    </r>
    <r>
      <rPr>
        <b/>
        <sz val="14"/>
        <color rgb="FF000000"/>
        <rFont val="Arial"/>
        <family val="2"/>
      </rPr>
      <t xml:space="preserve"> minutes</t>
    </r>
  </si>
  <si>
    <t>Enter your TOTAL team capacity in real minutes: 28800 minutes</t>
  </si>
  <si>
    <t>Repainting the iron gate, Upgrading the flooring, and Resolving electrical issue</t>
  </si>
  <si>
    <t>Actual Task Completed (In Minutes)</t>
  </si>
  <si>
    <r>
      <rPr>
        <b/>
        <sz val="10"/>
        <color rgb="FFFF0000"/>
        <rFont val="Arial"/>
        <family val="2"/>
      </rPr>
      <t xml:space="preserve">Note: </t>
    </r>
    <r>
      <rPr>
        <sz val="10"/>
        <color rgb="FF000000"/>
        <rFont val="Arial"/>
        <family val="2"/>
      </rPr>
      <t xml:space="preserve">The data for the actual task completed was taken from task board completed each day. </t>
    </r>
  </si>
  <si>
    <t>Remaining task (Minutes)</t>
  </si>
  <si>
    <t>Initial Estimate (Minutes))</t>
  </si>
  <si>
    <t>Planned Minutes</t>
  </si>
  <si>
    <t>Actual Minutes</t>
  </si>
  <si>
    <t>Calculation</t>
  </si>
  <si>
    <t>Total initial estimate / Number of days</t>
  </si>
  <si>
    <t>Planned Minutes for all cell</t>
  </si>
  <si>
    <t>sum of total task completed in each days i.e. E6:E8 and so on</t>
  </si>
  <si>
    <t>Remaining Effort</t>
  </si>
  <si>
    <t>For first cell, the total sum of the initial estimate</t>
  </si>
  <si>
    <t>Calculation of ideal trend</t>
  </si>
  <si>
    <t>First first cell, total sum of the intial estimate .</t>
  </si>
  <si>
    <t>For cell 2 and after, the total of previous cell - planned miinutes of the respective column</t>
  </si>
  <si>
    <t>For cell 2 and after, the total of previous cell - actual minutes of respective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</si>
</sst>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8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28"/>
      <color rgb="FF000000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center" wrapText="1"/>
    </xf>
    <xf numFmtId="0" fontId="1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8" fillId="0" borderId="1" xfId="0" applyFont="1" applyBorder="1" applyAlignment="1"/>
    <xf numFmtId="0" fontId="0" fillId="0" borderId="1" xfId="0" applyBorder="1" applyAlignment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1" fillId="8" borderId="2" xfId="0" applyFont="1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 wrapText="1"/>
    </xf>
    <xf numFmtId="0" fontId="0" fillId="7" borderId="1" xfId="0" applyFill="1" applyBorder="1" applyAlignment="1"/>
    <xf numFmtId="0" fontId="8" fillId="7" borderId="1" xfId="0" applyFont="1" applyFill="1" applyBorder="1" applyAlignment="1"/>
    <xf numFmtId="0" fontId="0" fillId="6" borderId="1" xfId="0" applyFill="1" applyBorder="1" applyAlignment="1"/>
    <xf numFmtId="0" fontId="8" fillId="6" borderId="1" xfId="0" applyFont="1" applyFill="1" applyBorder="1" applyAlignment="1"/>
    <xf numFmtId="0" fontId="0" fillId="0" borderId="3" xfId="0" applyBorder="1" applyAlignment="1">
      <alignment wrapText="1"/>
    </xf>
    <xf numFmtId="0" fontId="8" fillId="0" borderId="0" xfId="0" applyFont="1" applyAlignment="1">
      <alignment wrapText="1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vertical="center"/>
    </xf>
    <xf numFmtId="0" fontId="10" fillId="9" borderId="8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9" borderId="7" xfId="0" applyFont="1" applyFill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0" fontId="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8" fillId="0" borderId="12" xfId="0" applyFont="1" applyBorder="1" applyAlignment="1">
      <alignment wrapText="1"/>
    </xf>
    <xf numFmtId="0" fontId="10" fillId="10" borderId="9" xfId="0" applyFont="1" applyFill="1" applyBorder="1" applyAlignment="1">
      <alignment horizontal="center" wrapText="1"/>
    </xf>
    <xf numFmtId="0" fontId="13" fillId="6" borderId="10" xfId="0" applyFont="1" applyFill="1" applyBorder="1" applyAlignment="1">
      <alignment wrapText="1"/>
    </xf>
  </cellXfs>
  <cellStyles count="1">
    <cellStyle name="Normal" xfId="0" builtinId="0"/>
  </cellStyles>
  <dxfs count="24">
    <dxf>
      <fill>
        <patternFill patternType="solid">
          <bgColor rgb="FFD0E0E3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6B26B"/>
        </patternFill>
      </fill>
    </dxf>
    <dxf>
      <fill>
        <patternFill patternType="solid">
          <bgColor rgb="FFEA9999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6B26B"/>
        </patternFill>
      </fill>
    </dxf>
    <dxf>
      <fill>
        <patternFill patternType="solid">
          <bgColor rgb="FFEA9999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6B26B"/>
        </patternFill>
      </fill>
    </dxf>
    <dxf>
      <fill>
        <patternFill patternType="solid">
          <bgColor rgb="FFEA9999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6B26B"/>
        </patternFill>
      </fill>
    </dxf>
    <dxf>
      <fill>
        <patternFill patternType="solid">
          <bgColor rgb="FFEA9999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6B26B"/>
        </patternFill>
      </fill>
    </dxf>
    <dxf>
      <fill>
        <patternFill patternType="solid">
          <bgColor rgb="FFEA9999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6B26B"/>
        </patternFill>
      </fill>
    </dxf>
    <dxf>
      <fill>
        <patternFill patternType="solid"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chart'!$D$4</c:f>
              <c:strCache>
                <c:ptCount val="1"/>
                <c:pt idx="0">
                  <c:v>Initial Estimate (Minutes))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chart'!$D$14:$N$14</c:f>
              <c:numCache>
                <c:formatCode>General</c:formatCode>
                <c:ptCount val="11"/>
                <c:pt idx="0">
                  <c:v>8160</c:v>
                </c:pt>
                <c:pt idx="1">
                  <c:v>7344</c:v>
                </c:pt>
                <c:pt idx="2">
                  <c:v>6528</c:v>
                </c:pt>
                <c:pt idx="3">
                  <c:v>5712</c:v>
                </c:pt>
                <c:pt idx="4">
                  <c:v>4896</c:v>
                </c:pt>
                <c:pt idx="5">
                  <c:v>4080</c:v>
                </c:pt>
                <c:pt idx="6">
                  <c:v>3264</c:v>
                </c:pt>
                <c:pt idx="7">
                  <c:v>2448</c:v>
                </c:pt>
                <c:pt idx="8">
                  <c:v>1632</c:v>
                </c:pt>
                <c:pt idx="9">
                  <c:v>816</c:v>
                </c:pt>
                <c:pt idx="10">
                  <c:v>0</c:v>
                </c:pt>
              </c:numCache>
            </c:numRef>
          </c:cat>
          <c:val>
            <c:numRef>
              <c:f>'Burndown chart'!$D$13:$N$13</c:f>
              <c:numCache>
                <c:formatCode>General</c:formatCode>
                <c:ptCount val="11"/>
                <c:pt idx="0">
                  <c:v>8160</c:v>
                </c:pt>
                <c:pt idx="1">
                  <c:v>6960</c:v>
                </c:pt>
                <c:pt idx="2">
                  <c:v>6480</c:v>
                </c:pt>
                <c:pt idx="3">
                  <c:v>5760</c:v>
                </c:pt>
                <c:pt idx="4">
                  <c:v>5280</c:v>
                </c:pt>
                <c:pt idx="5">
                  <c:v>4320</c:v>
                </c:pt>
                <c:pt idx="6">
                  <c:v>3840</c:v>
                </c:pt>
                <c:pt idx="7">
                  <c:v>3120</c:v>
                </c:pt>
                <c:pt idx="8">
                  <c:v>2400</c:v>
                </c:pt>
                <c:pt idx="9">
                  <c:v>1680</c:v>
                </c:pt>
                <c:pt idx="1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6-46C3-A565-E776599CE18B}"/>
            </c:ext>
          </c:extLst>
        </c:ser>
        <c:ser>
          <c:idx val="1"/>
          <c:order val="1"/>
          <c:tx>
            <c:strRef>
              <c:f>'Burndown chart'!$C$14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chart'!$D$14:$N$14</c:f>
              <c:numCache>
                <c:formatCode>General</c:formatCode>
                <c:ptCount val="11"/>
                <c:pt idx="0">
                  <c:v>8160</c:v>
                </c:pt>
                <c:pt idx="1">
                  <c:v>7344</c:v>
                </c:pt>
                <c:pt idx="2">
                  <c:v>6528</c:v>
                </c:pt>
                <c:pt idx="3">
                  <c:v>5712</c:v>
                </c:pt>
                <c:pt idx="4">
                  <c:v>4896</c:v>
                </c:pt>
                <c:pt idx="5">
                  <c:v>4080</c:v>
                </c:pt>
                <c:pt idx="6">
                  <c:v>3264</c:v>
                </c:pt>
                <c:pt idx="7">
                  <c:v>2448</c:v>
                </c:pt>
                <c:pt idx="8">
                  <c:v>1632</c:v>
                </c:pt>
                <c:pt idx="9">
                  <c:v>816</c:v>
                </c:pt>
                <c:pt idx="10">
                  <c:v>0</c:v>
                </c:pt>
              </c:numCache>
            </c:numRef>
          </c:cat>
          <c:val>
            <c:numRef>
              <c:f>'Burndown chart'!$D$14:$N$14</c:f>
              <c:numCache>
                <c:formatCode>General</c:formatCode>
                <c:ptCount val="11"/>
                <c:pt idx="0">
                  <c:v>8160</c:v>
                </c:pt>
                <c:pt idx="1">
                  <c:v>7344</c:v>
                </c:pt>
                <c:pt idx="2">
                  <c:v>6528</c:v>
                </c:pt>
                <c:pt idx="3">
                  <c:v>5712</c:v>
                </c:pt>
                <c:pt idx="4">
                  <c:v>4896</c:v>
                </c:pt>
                <c:pt idx="5">
                  <c:v>4080</c:v>
                </c:pt>
                <c:pt idx="6">
                  <c:v>3264</c:v>
                </c:pt>
                <c:pt idx="7">
                  <c:v>2448</c:v>
                </c:pt>
                <c:pt idx="8">
                  <c:v>1632</c:v>
                </c:pt>
                <c:pt idx="9">
                  <c:v>816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6-46C3-A565-E776599C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1578400"/>
        <c:axId val="361579232"/>
      </c:lineChart>
      <c:catAx>
        <c:axId val="3615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9232"/>
        <c:crosses val="autoZero"/>
        <c:auto val="1"/>
        <c:lblAlgn val="ctr"/>
        <c:lblOffset val="100"/>
        <c:noMultiLvlLbl val="0"/>
      </c:catAx>
      <c:valAx>
        <c:axId val="3615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8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42</xdr:row>
      <xdr:rowOff>26670</xdr:rowOff>
    </xdr:from>
    <xdr:to>
      <xdr:col>11</xdr:col>
      <xdr:colOff>594360</xdr:colOff>
      <xdr:row>59</xdr:row>
      <xdr:rowOff>153162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302E5-E8AA-459A-A873-77F9B7AC0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13"/>
  <sheetViews>
    <sheetView zoomScale="70" zoomScaleNormal="70" workbookViewId="0">
      <selection activeCell="C9" sqref="C9"/>
    </sheetView>
  </sheetViews>
  <sheetFormatPr defaultColWidth="17.21875" defaultRowHeight="13.2" x14ac:dyDescent="0.25"/>
  <cols>
    <col min="1" max="1" width="38.77734375" style="1" customWidth="1"/>
    <col min="2" max="2" width="68.77734375" style="1" customWidth="1"/>
    <col min="3" max="3" width="54.77734375" style="1" customWidth="1"/>
    <col min="4" max="4" width="67.21875" style="1" customWidth="1"/>
    <col min="5" max="5" width="59.6640625" style="1" bestFit="1" customWidth="1"/>
    <col min="6" max="6" width="37.44140625" style="1" customWidth="1"/>
    <col min="7" max="16384" width="17.21875" style="1"/>
  </cols>
  <sheetData>
    <row r="2" spans="1:18" ht="125.25" customHeight="1" x14ac:dyDescent="0.25">
      <c r="B2" s="15"/>
      <c r="C2" s="19"/>
      <c r="D2" s="15"/>
      <c r="E2" s="19"/>
    </row>
    <row r="3" spans="1:18" ht="45" customHeight="1" x14ac:dyDescent="0.25"/>
    <row r="4" spans="1:18" ht="68.400000000000006" x14ac:dyDescent="0.25">
      <c r="A4" s="15"/>
      <c r="B4" s="17" t="s">
        <v>2</v>
      </c>
      <c r="D4" s="15" t="s">
        <v>10</v>
      </c>
      <c r="E4" s="15"/>
    </row>
    <row r="5" spans="1:18" s="6" customFormat="1" ht="17.399999999999999" x14ac:dyDescent="0.3">
      <c r="A5" s="16" t="s">
        <v>0</v>
      </c>
      <c r="B5" s="16" t="s">
        <v>7</v>
      </c>
      <c r="C5" s="16" t="s">
        <v>1</v>
      </c>
      <c r="D5" s="16" t="s">
        <v>3</v>
      </c>
      <c r="E5" s="16" t="s">
        <v>12</v>
      </c>
      <c r="F5" s="3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3" customFormat="1" ht="17.399999999999999" x14ac:dyDescent="0.25">
      <c r="A6" s="20">
        <v>1</v>
      </c>
      <c r="B6" s="19" t="s">
        <v>35</v>
      </c>
      <c r="C6" s="19">
        <v>10</v>
      </c>
      <c r="D6" s="19" t="s">
        <v>57</v>
      </c>
      <c r="E6" s="19" t="s">
        <v>37</v>
      </c>
      <c r="F6" s="35"/>
    </row>
    <row r="7" spans="1:18" s="3" customFormat="1" ht="17.399999999999999" x14ac:dyDescent="0.25">
      <c r="A7" s="20">
        <v>2</v>
      </c>
      <c r="B7" s="19" t="s">
        <v>26</v>
      </c>
      <c r="C7" s="19">
        <v>75</v>
      </c>
      <c r="D7" s="19" t="s">
        <v>36</v>
      </c>
      <c r="E7" s="19" t="s">
        <v>55</v>
      </c>
      <c r="F7" s="8"/>
    </row>
    <row r="8" spans="1:18" s="3" customFormat="1" ht="17.399999999999999" x14ac:dyDescent="0.25">
      <c r="A8" s="20">
        <v>3</v>
      </c>
      <c r="B8" s="19" t="s">
        <v>58</v>
      </c>
      <c r="C8" s="19">
        <v>5</v>
      </c>
      <c r="D8" s="19" t="s">
        <v>54</v>
      </c>
      <c r="E8" s="19" t="s">
        <v>56</v>
      </c>
      <c r="F8" s="8"/>
    </row>
    <row r="9" spans="1:18" x14ac:dyDescent="0.25">
      <c r="E9" s="2"/>
    </row>
    <row r="10" spans="1:18" x14ac:dyDescent="0.25">
      <c r="E10" s="2"/>
    </row>
    <row r="11" spans="1:18" x14ac:dyDescent="0.25">
      <c r="E11" s="2"/>
    </row>
    <row r="12" spans="1:18" x14ac:dyDescent="0.25">
      <c r="E12" s="2"/>
    </row>
    <row r="13" spans="1:18" x14ac:dyDescent="0.25">
      <c r="E13" s="2"/>
    </row>
    <row r="14" spans="1:18" x14ac:dyDescent="0.25">
      <c r="E14" s="2"/>
    </row>
    <row r="15" spans="1:18" x14ac:dyDescent="0.25">
      <c r="E15" s="2"/>
    </row>
    <row r="16" spans="1:18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</sheetData>
  <mergeCells count="1">
    <mergeCell ref="F5:F6"/>
  </mergeCells>
  <conditionalFormatting sqref="A5 A7:A113">
    <cfRule type="cellIs" dxfId="23" priority="13" stopIfTrue="1" operator="equal">
      <formula>"1 - Immediate"</formula>
    </cfRule>
    <cfRule type="containsText" dxfId="22" priority="14" stopIfTrue="1" operator="containsText" text="2 - High">
      <formula>NOT(ISERROR(SEARCH("2 - High", A5)))</formula>
    </cfRule>
    <cfRule type="containsText" dxfId="21" priority="15" stopIfTrue="1" operator="containsText" text="3 - Medium">
      <formula>NOT(ISERROR(SEARCH("3 - Medium", A5)))</formula>
    </cfRule>
    <cfRule type="containsText" dxfId="20" priority="16" stopIfTrue="1" operator="containsText" text="4 - Nice to have">
      <formula>NOT(ISERROR(SEARCH("4 - Nice to have", A5)))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6"/>
  <sheetViews>
    <sheetView topLeftCell="A3" zoomScale="60" zoomScaleNormal="60" workbookViewId="0">
      <selection activeCell="C21" sqref="C21"/>
    </sheetView>
  </sheetViews>
  <sheetFormatPr defaultColWidth="8.77734375" defaultRowHeight="12.75" customHeight="1" x14ac:dyDescent="0.25"/>
  <cols>
    <col min="1" max="1" width="32.5546875" style="1" customWidth="1"/>
    <col min="2" max="2" width="68.77734375" style="1" customWidth="1"/>
    <col min="3" max="3" width="92.21875" style="1" customWidth="1"/>
    <col min="4" max="4" width="20.6640625" style="1" customWidth="1"/>
    <col min="5" max="5" width="20.33203125" style="1" customWidth="1"/>
    <col min="6" max="6" width="23.44140625" style="1" customWidth="1"/>
    <col min="7" max="7" width="34.21875" style="1" customWidth="1"/>
    <col min="8" max="8" width="37.44140625" style="1" customWidth="1"/>
    <col min="9" max="16384" width="8.77734375" style="1"/>
  </cols>
  <sheetData>
    <row r="1" spans="1:20" s="3" customFormat="1" ht="17.399999999999999" x14ac:dyDescent="0.25">
      <c r="A1" s="8"/>
      <c r="B1" s="8"/>
      <c r="C1" s="8"/>
      <c r="D1" s="8"/>
      <c r="E1" s="8"/>
      <c r="F1" s="8"/>
      <c r="G1" s="9"/>
      <c r="H1" s="8"/>
    </row>
    <row r="2" spans="1:20" s="3" customFormat="1" ht="85.5" customHeight="1" x14ac:dyDescent="0.25">
      <c r="A2" s="8"/>
      <c r="B2" s="18" t="s">
        <v>8</v>
      </c>
      <c r="C2" s="23" t="s">
        <v>87</v>
      </c>
      <c r="D2" s="21"/>
      <c r="E2" s="8"/>
      <c r="F2" s="8"/>
      <c r="G2" s="9"/>
      <c r="H2" s="8"/>
    </row>
    <row r="3" spans="1:20" s="3" customFormat="1" ht="17.399999999999999" x14ac:dyDescent="0.25">
      <c r="A3" s="8"/>
      <c r="B3" s="13"/>
      <c r="C3" s="12"/>
      <c r="D3" s="12"/>
      <c r="E3" s="8"/>
      <c r="F3" s="8"/>
      <c r="G3" s="9"/>
      <c r="H3" s="8"/>
    </row>
    <row r="4" spans="1:20" s="3" customFormat="1" ht="22.8" x14ac:dyDescent="0.25">
      <c r="A4" s="8"/>
      <c r="B4" s="15"/>
      <c r="C4" s="23" t="s">
        <v>86</v>
      </c>
      <c r="D4" s="38" t="s">
        <v>85</v>
      </c>
      <c r="E4" s="38"/>
      <c r="F4" s="38"/>
      <c r="G4" s="38"/>
      <c r="H4" s="38"/>
      <c r="I4" s="38"/>
    </row>
    <row r="5" spans="1:20" s="3" customFormat="1" ht="17.399999999999999" x14ac:dyDescent="0.25">
      <c r="A5" s="8"/>
      <c r="B5" s="13"/>
      <c r="C5" s="14"/>
      <c r="D5" s="38"/>
      <c r="E5" s="38"/>
      <c r="F5" s="38"/>
      <c r="G5" s="38"/>
      <c r="H5" s="38"/>
      <c r="I5" s="38"/>
    </row>
    <row r="6" spans="1:20" s="3" customFormat="1" ht="17.399999999999999" x14ac:dyDescent="0.25">
      <c r="A6" s="8"/>
      <c r="B6" s="13"/>
      <c r="C6" s="14"/>
      <c r="D6" s="38"/>
      <c r="E6" s="38"/>
      <c r="F6" s="38"/>
      <c r="G6" s="38"/>
      <c r="H6" s="38"/>
      <c r="I6" s="38"/>
    </row>
    <row r="7" spans="1:20" s="3" customFormat="1" ht="17.399999999999999" x14ac:dyDescent="0.25">
      <c r="A7" s="8"/>
      <c r="B7" s="8"/>
      <c r="C7" s="8"/>
      <c r="D7" s="8"/>
      <c r="E7" s="8"/>
      <c r="F7" s="8"/>
      <c r="G7" s="9"/>
      <c r="H7" s="8"/>
    </row>
    <row r="8" spans="1:20" s="3" customFormat="1" ht="91.2" x14ac:dyDescent="0.25">
      <c r="A8" s="15" t="s">
        <v>9</v>
      </c>
      <c r="B8" s="4" t="s">
        <v>4</v>
      </c>
      <c r="C8" s="15"/>
      <c r="D8" s="36" t="s">
        <v>11</v>
      </c>
      <c r="E8" s="36"/>
      <c r="F8" s="36"/>
      <c r="H8" s="8"/>
    </row>
    <row r="9" spans="1:20" s="6" customFormat="1" ht="42.6" customHeight="1" x14ac:dyDescent="0.3">
      <c r="A9" s="10"/>
      <c r="B9" s="37" t="s">
        <v>7</v>
      </c>
      <c r="C9" s="37" t="s">
        <v>6</v>
      </c>
      <c r="D9" s="37" t="s">
        <v>84</v>
      </c>
      <c r="E9" s="37"/>
      <c r="F9" s="37"/>
      <c r="G9" s="37" t="s">
        <v>71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s="6" customFormat="1" ht="45.6" customHeight="1" x14ac:dyDescent="0.3">
      <c r="A10" s="10"/>
      <c r="B10" s="37"/>
      <c r="C10" s="37"/>
      <c r="D10" s="28" t="s">
        <v>41</v>
      </c>
      <c r="E10" s="28" t="s">
        <v>68</v>
      </c>
      <c r="F10" s="28" t="s">
        <v>69</v>
      </c>
      <c r="G10" s="37"/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s="8" customFormat="1" ht="33.75" customHeight="1" x14ac:dyDescent="0.25">
      <c r="B11" s="39" t="s">
        <v>13</v>
      </c>
      <c r="C11" s="11" t="s">
        <v>19</v>
      </c>
      <c r="D11" s="7">
        <v>1</v>
      </c>
      <c r="E11" s="7">
        <v>8</v>
      </c>
      <c r="F11" s="7">
        <v>480</v>
      </c>
      <c r="G11" s="11" t="s">
        <v>72</v>
      </c>
    </row>
    <row r="12" spans="1:20" s="8" customFormat="1" ht="17.399999999999999" x14ac:dyDescent="0.25">
      <c r="B12" s="39"/>
      <c r="C12" s="11" t="s">
        <v>20</v>
      </c>
      <c r="D12" s="7">
        <v>1</v>
      </c>
      <c r="E12" s="7">
        <v>8</v>
      </c>
      <c r="F12" s="7">
        <v>480</v>
      </c>
      <c r="G12" s="11" t="s">
        <v>72</v>
      </c>
    </row>
    <row r="13" spans="1:20" s="8" customFormat="1" ht="17.399999999999999" x14ac:dyDescent="0.25">
      <c r="B13" s="39"/>
      <c r="C13" s="11" t="s">
        <v>21</v>
      </c>
      <c r="D13" s="7">
        <v>0.5</v>
      </c>
      <c r="E13" s="7">
        <v>4</v>
      </c>
      <c r="F13" s="7">
        <v>240</v>
      </c>
      <c r="G13" s="11" t="s">
        <v>72</v>
      </c>
    </row>
    <row r="14" spans="1:20" s="8" customFormat="1" ht="17.399999999999999" x14ac:dyDescent="0.25">
      <c r="B14" s="39"/>
      <c r="C14" s="11" t="s">
        <v>22</v>
      </c>
      <c r="D14" s="7">
        <v>0.5</v>
      </c>
      <c r="E14" s="7">
        <v>4</v>
      </c>
      <c r="F14" s="7">
        <v>240</v>
      </c>
      <c r="G14" s="11" t="s">
        <v>73</v>
      </c>
    </row>
    <row r="15" spans="1:20" s="8" customFormat="1" ht="17.399999999999999" x14ac:dyDescent="0.25">
      <c r="B15" s="39"/>
      <c r="C15" s="11" t="s">
        <v>23</v>
      </c>
      <c r="D15" s="7">
        <v>1</v>
      </c>
      <c r="E15" s="7">
        <v>8</v>
      </c>
      <c r="F15" s="7">
        <v>480</v>
      </c>
      <c r="G15" s="11" t="s">
        <v>72</v>
      </c>
    </row>
    <row r="16" spans="1:20" s="8" customFormat="1" ht="17.399999999999999" x14ac:dyDescent="0.25">
      <c r="B16" s="39"/>
      <c r="C16" s="11" t="s">
        <v>24</v>
      </c>
      <c r="D16" s="7">
        <v>2</v>
      </c>
      <c r="E16" s="7">
        <v>16</v>
      </c>
      <c r="F16" s="7">
        <v>960</v>
      </c>
      <c r="G16" s="11" t="s">
        <v>72</v>
      </c>
    </row>
    <row r="17" spans="2:7" s="8" customFormat="1" ht="17.399999999999999" x14ac:dyDescent="0.25">
      <c r="B17" s="39"/>
      <c r="C17" s="11" t="s">
        <v>25</v>
      </c>
      <c r="D17" s="7">
        <v>1</v>
      </c>
      <c r="E17" s="7">
        <v>8</v>
      </c>
      <c r="F17" s="7">
        <v>480</v>
      </c>
      <c r="G17" s="11" t="s">
        <v>72</v>
      </c>
    </row>
    <row r="18" spans="2:7" s="8" customFormat="1" ht="21" customHeight="1" x14ac:dyDescent="0.25">
      <c r="B18" s="39"/>
      <c r="C18" s="22" t="s">
        <v>5</v>
      </c>
      <c r="D18" s="30">
        <v>7</v>
      </c>
      <c r="E18" s="30">
        <v>56</v>
      </c>
      <c r="F18" s="30">
        <v>3360</v>
      </c>
      <c r="G18" s="11"/>
    </row>
    <row r="19" spans="2:7" s="8" customFormat="1" ht="17.399999999999999" x14ac:dyDescent="0.25">
      <c r="B19" s="39" t="s">
        <v>27</v>
      </c>
      <c r="C19" s="11" t="s">
        <v>28</v>
      </c>
      <c r="D19" s="7">
        <v>1.5</v>
      </c>
      <c r="E19" s="7">
        <v>12</v>
      </c>
      <c r="F19" s="7">
        <v>720</v>
      </c>
      <c r="G19" s="11" t="s">
        <v>78</v>
      </c>
    </row>
    <row r="20" spans="2:7" s="8" customFormat="1" ht="17.399999999999999" x14ac:dyDescent="0.25">
      <c r="B20" s="39"/>
      <c r="C20" s="11" t="s">
        <v>29</v>
      </c>
      <c r="D20" s="7">
        <v>0.5</v>
      </c>
      <c r="E20" s="7">
        <v>4</v>
      </c>
      <c r="F20" s="7">
        <v>240</v>
      </c>
      <c r="G20" s="11" t="s">
        <v>77</v>
      </c>
    </row>
    <row r="21" spans="2:7" s="8" customFormat="1" ht="17.399999999999999" x14ac:dyDescent="0.25">
      <c r="B21" s="39"/>
      <c r="C21" s="11" t="s">
        <v>30</v>
      </c>
      <c r="D21" s="7">
        <v>0.5</v>
      </c>
      <c r="E21" s="7">
        <v>4</v>
      </c>
      <c r="F21" s="7">
        <v>240</v>
      </c>
      <c r="G21" s="11" t="s">
        <v>77</v>
      </c>
    </row>
    <row r="22" spans="2:7" s="8" customFormat="1" ht="17.399999999999999" x14ac:dyDescent="0.25">
      <c r="B22" s="39"/>
      <c r="C22" s="11" t="s">
        <v>31</v>
      </c>
      <c r="D22" s="7">
        <v>0.5</v>
      </c>
      <c r="E22" s="7">
        <v>4</v>
      </c>
      <c r="F22" s="7">
        <v>240</v>
      </c>
      <c r="G22" s="11" t="s">
        <v>77</v>
      </c>
    </row>
    <row r="23" spans="2:7" s="8" customFormat="1" ht="17.399999999999999" x14ac:dyDescent="0.25">
      <c r="B23" s="39"/>
      <c r="C23" s="11" t="s">
        <v>32</v>
      </c>
      <c r="D23" s="7">
        <v>1.5</v>
      </c>
      <c r="E23" s="7">
        <v>12</v>
      </c>
      <c r="F23" s="7">
        <v>720</v>
      </c>
      <c r="G23" s="11" t="s">
        <v>78</v>
      </c>
    </row>
    <row r="24" spans="2:7" s="8" customFormat="1" ht="17.399999999999999" x14ac:dyDescent="0.25">
      <c r="B24" s="39"/>
      <c r="C24" s="11" t="s">
        <v>67</v>
      </c>
      <c r="D24" s="7">
        <v>1.5</v>
      </c>
      <c r="E24" s="7">
        <v>12</v>
      </c>
      <c r="F24" s="7">
        <v>720</v>
      </c>
      <c r="G24" s="11" t="s">
        <v>78</v>
      </c>
    </row>
    <row r="25" spans="2:7" s="8" customFormat="1" ht="21" customHeight="1" x14ac:dyDescent="0.25">
      <c r="B25" s="39"/>
      <c r="C25" s="22" t="s">
        <v>5</v>
      </c>
      <c r="D25" s="30">
        <v>6</v>
      </c>
      <c r="E25" s="30">
        <v>48</v>
      </c>
      <c r="F25" s="30">
        <v>2880</v>
      </c>
      <c r="G25" s="11"/>
    </row>
    <row r="26" spans="2:7" s="8" customFormat="1" ht="17.399999999999999" x14ac:dyDescent="0.25">
      <c r="B26" s="39" t="s">
        <v>58</v>
      </c>
      <c r="C26" s="11" t="s">
        <v>59</v>
      </c>
      <c r="D26" s="7">
        <v>0.5</v>
      </c>
      <c r="E26" s="7">
        <v>4</v>
      </c>
      <c r="F26" s="7">
        <v>240</v>
      </c>
      <c r="G26" s="11" t="s">
        <v>74</v>
      </c>
    </row>
    <row r="27" spans="2:7" ht="17.399999999999999" x14ac:dyDescent="0.25">
      <c r="B27" s="39"/>
      <c r="C27" s="11" t="s">
        <v>60</v>
      </c>
      <c r="D27" s="7">
        <v>0.5</v>
      </c>
      <c r="E27" s="7">
        <v>4</v>
      </c>
      <c r="F27" s="7">
        <v>240</v>
      </c>
      <c r="G27" s="11" t="s">
        <v>75</v>
      </c>
    </row>
    <row r="28" spans="2:7" ht="17.399999999999999" x14ac:dyDescent="0.25">
      <c r="B28" s="39"/>
      <c r="C28" s="11" t="s">
        <v>66</v>
      </c>
      <c r="D28" s="7">
        <v>0.5</v>
      </c>
      <c r="E28" s="7">
        <v>4</v>
      </c>
      <c r="F28" s="7">
        <v>240</v>
      </c>
      <c r="G28" s="11" t="s">
        <v>75</v>
      </c>
    </row>
    <row r="29" spans="2:7" ht="17.399999999999999" x14ac:dyDescent="0.25">
      <c r="B29" s="39"/>
      <c r="C29" s="11" t="s">
        <v>61</v>
      </c>
      <c r="D29" s="7">
        <v>0.5</v>
      </c>
      <c r="E29" s="7">
        <v>4</v>
      </c>
      <c r="F29" s="7">
        <v>240</v>
      </c>
      <c r="G29" s="11" t="s">
        <v>76</v>
      </c>
    </row>
    <row r="30" spans="2:7" ht="17.399999999999999" x14ac:dyDescent="0.25">
      <c r="B30" s="39"/>
      <c r="C30" s="11" t="s">
        <v>62</v>
      </c>
      <c r="D30" s="7">
        <v>0.5</v>
      </c>
      <c r="E30" s="7">
        <v>4</v>
      </c>
      <c r="F30" s="7">
        <v>240</v>
      </c>
      <c r="G30" s="11" t="s">
        <v>76</v>
      </c>
    </row>
    <row r="31" spans="2:7" ht="17.399999999999999" x14ac:dyDescent="0.25">
      <c r="B31" s="39"/>
      <c r="C31" s="11" t="s">
        <v>63</v>
      </c>
      <c r="D31" s="7">
        <v>0.5</v>
      </c>
      <c r="E31" s="7">
        <v>4</v>
      </c>
      <c r="F31" s="7">
        <v>240</v>
      </c>
      <c r="G31" s="11" t="s">
        <v>76</v>
      </c>
    </row>
    <row r="32" spans="2:7" ht="17.399999999999999" x14ac:dyDescent="0.25">
      <c r="B32" s="39"/>
      <c r="C32" s="11" t="s">
        <v>64</v>
      </c>
      <c r="D32" s="7">
        <v>0.5</v>
      </c>
      <c r="E32" s="7">
        <v>4</v>
      </c>
      <c r="F32" s="7">
        <v>240</v>
      </c>
      <c r="G32" s="11" t="s">
        <v>76</v>
      </c>
    </row>
    <row r="33" spans="2:7" ht="17.399999999999999" x14ac:dyDescent="0.25">
      <c r="B33" s="39"/>
      <c r="C33" s="11" t="s">
        <v>65</v>
      </c>
      <c r="D33" s="7">
        <v>0.5</v>
      </c>
      <c r="E33" s="7">
        <v>4</v>
      </c>
      <c r="F33" s="7">
        <v>240</v>
      </c>
      <c r="G33" s="11" t="s">
        <v>76</v>
      </c>
    </row>
    <row r="34" spans="2:7" ht="17.399999999999999" x14ac:dyDescent="0.25">
      <c r="B34" s="39"/>
      <c r="C34" s="22" t="s">
        <v>5</v>
      </c>
      <c r="D34" s="30">
        <v>4</v>
      </c>
      <c r="E34" s="30">
        <v>32</v>
      </c>
      <c r="F34" s="30">
        <v>1920</v>
      </c>
      <c r="G34" s="29"/>
    </row>
    <row r="35" spans="2:7" ht="13.2" x14ac:dyDescent="0.25">
      <c r="G35" s="2"/>
    </row>
    <row r="36" spans="2:7" ht="13.2" x14ac:dyDescent="0.25">
      <c r="G36" s="2"/>
    </row>
    <row r="37" spans="2:7" ht="17.399999999999999" x14ac:dyDescent="0.25">
      <c r="B37" s="34" t="s">
        <v>70</v>
      </c>
      <c r="C37" s="8"/>
      <c r="G37" s="2"/>
    </row>
    <row r="38" spans="2:7" ht="17.399999999999999" x14ac:dyDescent="0.25">
      <c r="B38" s="25" t="s">
        <v>79</v>
      </c>
      <c r="C38" s="8"/>
      <c r="G38" s="2"/>
    </row>
    <row r="39" spans="2:7" ht="17.399999999999999" x14ac:dyDescent="0.25">
      <c r="B39" s="25" t="s">
        <v>80</v>
      </c>
      <c r="C39" s="8"/>
      <c r="G39" s="2"/>
    </row>
    <row r="40" spans="2:7" ht="17.399999999999999" x14ac:dyDescent="0.25">
      <c r="B40" s="25" t="s">
        <v>81</v>
      </c>
      <c r="C40" s="8"/>
      <c r="G40" s="2"/>
    </row>
    <row r="41" spans="2:7" ht="13.2" x14ac:dyDescent="0.25">
      <c r="B41" s="31"/>
      <c r="G41" s="2"/>
    </row>
    <row r="42" spans="2:7" ht="34.799999999999997" x14ac:dyDescent="0.25">
      <c r="B42" s="33" t="s">
        <v>82</v>
      </c>
      <c r="G42" s="2"/>
    </row>
    <row r="43" spans="2:7" ht="34.799999999999997" x14ac:dyDescent="0.25">
      <c r="B43" s="32" t="s">
        <v>83</v>
      </c>
      <c r="G43" s="2"/>
    </row>
    <row r="44" spans="2:7" ht="13.2" x14ac:dyDescent="0.25">
      <c r="G44" s="2"/>
    </row>
    <row r="45" spans="2:7" ht="13.2" x14ac:dyDescent="0.25">
      <c r="G45" s="2"/>
    </row>
    <row r="46" spans="2:7" ht="13.2" x14ac:dyDescent="0.25">
      <c r="G46" s="2"/>
    </row>
    <row r="47" spans="2:7" ht="13.2" x14ac:dyDescent="0.25">
      <c r="G47" s="2"/>
    </row>
    <row r="48" spans="2:7" ht="13.2" x14ac:dyDescent="0.25">
      <c r="G48" s="2"/>
    </row>
    <row r="49" spans="7:7" ht="13.2" x14ac:dyDescent="0.25">
      <c r="G49" s="2"/>
    </row>
    <row r="50" spans="7:7" ht="13.2" x14ac:dyDescent="0.25">
      <c r="G50" s="2"/>
    </row>
    <row r="51" spans="7:7" ht="13.2" x14ac:dyDescent="0.25">
      <c r="G51" s="2"/>
    </row>
    <row r="52" spans="7:7" ht="13.2" x14ac:dyDescent="0.25">
      <c r="G52" s="2"/>
    </row>
    <row r="53" spans="7:7" ht="13.2" x14ac:dyDescent="0.25">
      <c r="G53" s="2"/>
    </row>
    <row r="54" spans="7:7" ht="13.2" x14ac:dyDescent="0.25">
      <c r="G54" s="2"/>
    </row>
    <row r="55" spans="7:7" ht="13.2" x14ac:dyDescent="0.25">
      <c r="G55" s="2"/>
    </row>
    <row r="56" spans="7:7" ht="13.2" x14ac:dyDescent="0.25">
      <c r="G56" s="2"/>
    </row>
    <row r="57" spans="7:7" ht="13.2" x14ac:dyDescent="0.25">
      <c r="G57" s="2"/>
    </row>
    <row r="58" spans="7:7" ht="13.2" x14ac:dyDescent="0.25">
      <c r="G58" s="2"/>
    </row>
    <row r="59" spans="7:7" ht="13.2" x14ac:dyDescent="0.25">
      <c r="G59" s="2"/>
    </row>
    <row r="60" spans="7:7" ht="13.2" x14ac:dyDescent="0.25">
      <c r="G60" s="2"/>
    </row>
    <row r="61" spans="7:7" ht="13.2" x14ac:dyDescent="0.25">
      <c r="G61" s="2"/>
    </row>
    <row r="62" spans="7:7" ht="13.2" x14ac:dyDescent="0.25">
      <c r="G62" s="2"/>
    </row>
    <row r="63" spans="7:7" ht="13.2" x14ac:dyDescent="0.25">
      <c r="G63" s="2"/>
    </row>
    <row r="64" spans="7:7" ht="13.2" x14ac:dyDescent="0.25">
      <c r="G64" s="2"/>
    </row>
    <row r="65" spans="7:7" ht="13.2" x14ac:dyDescent="0.25">
      <c r="G65" s="2"/>
    </row>
    <row r="66" spans="7:7" ht="13.2" x14ac:dyDescent="0.25">
      <c r="G66" s="2"/>
    </row>
    <row r="67" spans="7:7" ht="13.2" x14ac:dyDescent="0.25">
      <c r="G67" s="2"/>
    </row>
    <row r="68" spans="7:7" ht="13.2" x14ac:dyDescent="0.25">
      <c r="G68" s="2"/>
    </row>
    <row r="69" spans="7:7" ht="13.2" x14ac:dyDescent="0.25">
      <c r="G69" s="2"/>
    </row>
    <row r="70" spans="7:7" ht="13.2" x14ac:dyDescent="0.25">
      <c r="G70" s="2"/>
    </row>
    <row r="71" spans="7:7" ht="13.2" x14ac:dyDescent="0.25">
      <c r="G71" s="2"/>
    </row>
    <row r="72" spans="7:7" ht="13.2" x14ac:dyDescent="0.25">
      <c r="G72" s="2"/>
    </row>
    <row r="73" spans="7:7" ht="13.2" x14ac:dyDescent="0.25">
      <c r="G73" s="2"/>
    </row>
    <row r="74" spans="7:7" ht="13.2" x14ac:dyDescent="0.25">
      <c r="G74" s="2"/>
    </row>
    <row r="75" spans="7:7" ht="13.2" x14ac:dyDescent="0.25">
      <c r="G75" s="2"/>
    </row>
    <row r="76" spans="7:7" ht="13.2" x14ac:dyDescent="0.25">
      <c r="G76" s="2"/>
    </row>
    <row r="77" spans="7:7" ht="13.2" x14ac:dyDescent="0.25">
      <c r="G77" s="2"/>
    </row>
    <row r="78" spans="7:7" ht="13.2" x14ac:dyDescent="0.25">
      <c r="G78" s="2"/>
    </row>
    <row r="79" spans="7:7" ht="13.2" x14ac:dyDescent="0.25">
      <c r="G79" s="2"/>
    </row>
    <row r="80" spans="7:7" ht="13.2" x14ac:dyDescent="0.25">
      <c r="G80" s="2"/>
    </row>
    <row r="81" spans="7:7" ht="13.2" x14ac:dyDescent="0.25">
      <c r="G81" s="2"/>
    </row>
    <row r="82" spans="7:7" ht="13.2" x14ac:dyDescent="0.25">
      <c r="G82" s="2"/>
    </row>
    <row r="83" spans="7:7" ht="13.2" x14ac:dyDescent="0.25">
      <c r="G83" s="2"/>
    </row>
    <row r="84" spans="7:7" ht="13.2" x14ac:dyDescent="0.25">
      <c r="G84" s="2"/>
    </row>
    <row r="85" spans="7:7" ht="13.2" x14ac:dyDescent="0.25">
      <c r="G85" s="2"/>
    </row>
    <row r="86" spans="7:7" ht="13.2" x14ac:dyDescent="0.25">
      <c r="G86" s="2"/>
    </row>
  </sheetData>
  <mergeCells count="9">
    <mergeCell ref="B11:B18"/>
    <mergeCell ref="B19:B25"/>
    <mergeCell ref="B26:B34"/>
    <mergeCell ref="D9:F9"/>
    <mergeCell ref="D8:F8"/>
    <mergeCell ref="B9:B10"/>
    <mergeCell ref="C9:C10"/>
    <mergeCell ref="G9:G10"/>
    <mergeCell ref="D4:I6"/>
  </mergeCells>
  <conditionalFormatting sqref="A1:A7 A21:A86">
    <cfRule type="cellIs" dxfId="19" priority="89" stopIfTrue="1" operator="equal">
      <formula>"1 - Immediate"</formula>
    </cfRule>
    <cfRule type="containsText" dxfId="18" priority="90" stopIfTrue="1" operator="containsText" text="2 - High">
      <formula>NOT(ISERROR(SEARCH("2 - High", A1)))</formula>
    </cfRule>
    <cfRule type="containsText" dxfId="17" priority="91" stopIfTrue="1" operator="containsText" text="3 - Medium">
      <formula>NOT(ISERROR(SEARCH("3 - Medium", A1)))</formula>
    </cfRule>
    <cfRule type="containsText" dxfId="16" priority="92" stopIfTrue="1" operator="containsText" text="4 - Nice to have">
      <formula>NOT(ISERROR(SEARCH("4 - Nice to have", A1)))</formula>
    </cfRule>
  </conditionalFormatting>
  <conditionalFormatting sqref="A9:A10">
    <cfRule type="cellIs" dxfId="15" priority="81" stopIfTrue="1" operator="equal">
      <formula>"1 - Immediate"</formula>
    </cfRule>
    <cfRule type="containsText" dxfId="14" priority="82" stopIfTrue="1" operator="containsText" text="2 - High">
      <formula>NOT(ISERROR(SEARCH("2 - High", A9)))</formula>
    </cfRule>
    <cfRule type="containsText" dxfId="13" priority="83" stopIfTrue="1" operator="containsText" text="3 - Medium">
      <formula>NOT(ISERROR(SEARCH("3 - Medium", A9)))</formula>
    </cfRule>
    <cfRule type="containsText" dxfId="12" priority="84" stopIfTrue="1" operator="containsText" text="4 - Nice to have">
      <formula>NOT(ISERROR(SEARCH("4 - Nice to have", A9)))</formula>
    </cfRule>
  </conditionalFormatting>
  <conditionalFormatting sqref="A13:A18">
    <cfRule type="cellIs" dxfId="11" priority="77" stopIfTrue="1" operator="equal">
      <formula>"1 - Immediate"</formula>
    </cfRule>
    <cfRule type="containsText" dxfId="10" priority="78" stopIfTrue="1" operator="containsText" text="2 - High">
      <formula>NOT(ISERROR(SEARCH("2 - High", A13)))</formula>
    </cfRule>
    <cfRule type="containsText" dxfId="9" priority="79" stopIfTrue="1" operator="containsText" text="3 - Medium">
      <formula>NOT(ISERROR(SEARCH("3 - Medium", A13)))</formula>
    </cfRule>
    <cfRule type="containsText" dxfId="8" priority="80" stopIfTrue="1" operator="containsText" text="4 - Nice to have">
      <formula>NOT(ISERROR(SEARCH("4 - Nice to have", A13)))</formula>
    </cfRule>
  </conditionalFormatting>
  <conditionalFormatting sqref="A11:A12">
    <cfRule type="cellIs" dxfId="7" priority="73" stopIfTrue="1" operator="equal">
      <formula>"1 - Immediate"</formula>
    </cfRule>
    <cfRule type="containsText" dxfId="6" priority="74" stopIfTrue="1" operator="containsText" text="2 - High">
      <formula>NOT(ISERROR(SEARCH("2 - High", A11)))</formula>
    </cfRule>
    <cfRule type="containsText" dxfId="5" priority="75" stopIfTrue="1" operator="containsText" text="3 - Medium">
      <formula>NOT(ISERROR(SEARCH("3 - Medium", A11)))</formula>
    </cfRule>
    <cfRule type="containsText" dxfId="4" priority="76" stopIfTrue="1" operator="containsText" text="4 - Nice to have">
      <formula>NOT(ISERROR(SEARCH("4 - Nice to have", A11)))</formula>
    </cfRule>
  </conditionalFormatting>
  <conditionalFormatting sqref="A19:A20">
    <cfRule type="cellIs" dxfId="3" priority="57" stopIfTrue="1" operator="equal">
      <formula>"1 - Immediate"</formula>
    </cfRule>
    <cfRule type="containsText" dxfId="2" priority="58" stopIfTrue="1" operator="containsText" text="2 - High">
      <formula>NOT(ISERROR(SEARCH("2 - High", A19)))</formula>
    </cfRule>
    <cfRule type="containsText" dxfId="1" priority="59" stopIfTrue="1" operator="containsText" text="3 - Medium">
      <formula>NOT(ISERROR(SEARCH("3 - Medium", A19)))</formula>
    </cfRule>
    <cfRule type="containsText" dxfId="0" priority="60" stopIfTrue="1" operator="containsText" text="4 - Nice to have">
      <formula>NOT(ISERROR(SEARCH("4 - Nice to have", A19)))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094A-31DE-4CA4-87F8-424891375D98}">
  <dimension ref="B2:P58"/>
  <sheetViews>
    <sheetView tabSelected="1" topLeftCell="B1" workbookViewId="0">
      <selection activeCell="D11" sqref="D11"/>
    </sheetView>
  </sheetViews>
  <sheetFormatPr defaultColWidth="8.77734375" defaultRowHeight="13.2" x14ac:dyDescent="0.25"/>
  <cols>
    <col min="2" max="2" width="9.44140625" bestFit="1" customWidth="1"/>
    <col min="3" max="3" width="44.44140625" bestFit="1" customWidth="1"/>
    <col min="4" max="4" width="22.77734375" bestFit="1" customWidth="1"/>
    <col min="5" max="5" width="9.77734375" customWidth="1"/>
    <col min="6" max="6" width="9.44140625" customWidth="1"/>
    <col min="7" max="7" width="11.5546875" bestFit="1" customWidth="1"/>
    <col min="8" max="8" width="9.77734375" customWidth="1"/>
    <col min="9" max="9" width="9.21875" customWidth="1"/>
    <col min="10" max="10" width="8.77734375" customWidth="1"/>
    <col min="11" max="11" width="9.44140625" customWidth="1"/>
    <col min="12" max="12" width="9.21875" customWidth="1"/>
    <col min="13" max="13" width="8.33203125" customWidth="1"/>
    <col min="14" max="14" width="10.21875" customWidth="1"/>
    <col min="16" max="16" width="13.44140625" bestFit="1" customWidth="1"/>
  </cols>
  <sheetData>
    <row r="2" spans="2:16" ht="17.399999999999999" x14ac:dyDescent="0.3">
      <c r="B2" s="40" t="s">
        <v>38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2:16" x14ac:dyDescent="0.25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16" ht="26.4" customHeight="1" x14ac:dyDescent="0.25">
      <c r="B4" s="51" t="s">
        <v>39</v>
      </c>
      <c r="C4" s="51" t="s">
        <v>40</v>
      </c>
      <c r="D4" s="51" t="s">
        <v>91</v>
      </c>
      <c r="E4" s="48" t="s">
        <v>88</v>
      </c>
      <c r="F4" s="49"/>
      <c r="G4" s="49"/>
      <c r="H4" s="49"/>
      <c r="I4" s="49"/>
      <c r="J4" s="49"/>
      <c r="K4" s="49"/>
      <c r="L4" s="49"/>
      <c r="M4" s="49"/>
      <c r="N4" s="50"/>
      <c r="P4" s="56" t="s">
        <v>90</v>
      </c>
    </row>
    <row r="5" spans="2:16" x14ac:dyDescent="0.25">
      <c r="B5" s="52"/>
      <c r="C5" s="52"/>
      <c r="D5" s="52"/>
      <c r="E5" s="53" t="s">
        <v>42</v>
      </c>
      <c r="F5" s="53" t="s">
        <v>43</v>
      </c>
      <c r="G5" s="53" t="s">
        <v>44</v>
      </c>
      <c r="H5" s="53" t="s">
        <v>45</v>
      </c>
      <c r="I5" s="53" t="s">
        <v>46</v>
      </c>
      <c r="J5" s="53" t="s">
        <v>47</v>
      </c>
      <c r="K5" s="53" t="s">
        <v>48</v>
      </c>
      <c r="L5" s="53" t="s">
        <v>49</v>
      </c>
      <c r="M5" s="53" t="s">
        <v>50</v>
      </c>
      <c r="N5" s="53" t="s">
        <v>51</v>
      </c>
      <c r="P5" s="57"/>
    </row>
    <row r="6" spans="2:16" x14ac:dyDescent="0.25">
      <c r="B6" s="27"/>
      <c r="C6" s="27" t="s">
        <v>35</v>
      </c>
      <c r="D6" s="27">
        <f>'Sprint 1 Backlog'!F18</f>
        <v>3360</v>
      </c>
      <c r="E6" s="27">
        <v>480</v>
      </c>
      <c r="F6" s="27"/>
      <c r="G6" s="27">
        <v>480</v>
      </c>
      <c r="H6" s="27"/>
      <c r="I6" s="27">
        <v>480</v>
      </c>
      <c r="J6" s="27"/>
      <c r="K6" s="27">
        <v>480</v>
      </c>
      <c r="L6" s="27"/>
      <c r="M6" s="27">
        <v>480</v>
      </c>
      <c r="N6" s="27">
        <v>480</v>
      </c>
      <c r="P6" s="27">
        <v>480</v>
      </c>
    </row>
    <row r="7" spans="2:16" x14ac:dyDescent="0.25">
      <c r="B7" s="27"/>
      <c r="C7" s="27" t="s">
        <v>26</v>
      </c>
      <c r="D7" s="27">
        <f>'Sprint 1 Backlog'!F25</f>
        <v>2880</v>
      </c>
      <c r="E7" s="27">
        <v>480</v>
      </c>
      <c r="F7" s="27">
        <v>240</v>
      </c>
      <c r="G7" s="27"/>
      <c r="H7" s="27">
        <v>240</v>
      </c>
      <c r="I7" s="27">
        <v>240</v>
      </c>
      <c r="J7" s="27">
        <v>240</v>
      </c>
      <c r="K7" s="27">
        <v>240</v>
      </c>
      <c r="L7" s="27">
        <v>480</v>
      </c>
      <c r="M7" s="27">
        <v>240</v>
      </c>
      <c r="N7" s="27"/>
      <c r="P7" s="27">
        <v>720</v>
      </c>
    </row>
    <row r="8" spans="2:16" x14ac:dyDescent="0.25">
      <c r="B8" s="27"/>
      <c r="C8" s="27" t="s">
        <v>58</v>
      </c>
      <c r="D8" s="27">
        <f>'Sprint 1 Backlog'!F34</f>
        <v>1920</v>
      </c>
      <c r="E8" s="27">
        <v>240</v>
      </c>
      <c r="F8" s="27">
        <v>240</v>
      </c>
      <c r="G8" s="27">
        <v>240</v>
      </c>
      <c r="H8" s="27">
        <v>240</v>
      </c>
      <c r="I8" s="27">
        <v>240</v>
      </c>
      <c r="J8" s="27">
        <v>240</v>
      </c>
      <c r="K8" s="27"/>
      <c r="L8" s="27">
        <v>240</v>
      </c>
      <c r="M8" s="27"/>
      <c r="N8" s="27"/>
      <c r="P8" s="27"/>
    </row>
    <row r="9" spans="2:16" x14ac:dyDescent="0.25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P9" s="27"/>
    </row>
    <row r="10" spans="2:16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P10" s="27"/>
    </row>
    <row r="11" spans="2:16" x14ac:dyDescent="0.25">
      <c r="B11" s="27"/>
      <c r="C11" s="26" t="s">
        <v>92</v>
      </c>
      <c r="D11" s="27"/>
      <c r="E11" s="27">
        <f t="shared" ref="E11:N11" si="0">SUM($D$6:$D$10)/10</f>
        <v>816</v>
      </c>
      <c r="F11" s="27">
        <f t="shared" si="0"/>
        <v>816</v>
      </c>
      <c r="G11" s="27">
        <f t="shared" si="0"/>
        <v>816</v>
      </c>
      <c r="H11" s="27">
        <f t="shared" si="0"/>
        <v>816</v>
      </c>
      <c r="I11" s="27">
        <f t="shared" si="0"/>
        <v>816</v>
      </c>
      <c r="J11" s="27">
        <f t="shared" si="0"/>
        <v>816</v>
      </c>
      <c r="K11" s="27">
        <f t="shared" si="0"/>
        <v>816</v>
      </c>
      <c r="L11" s="27">
        <f t="shared" si="0"/>
        <v>816</v>
      </c>
      <c r="M11" s="27">
        <f t="shared" si="0"/>
        <v>816</v>
      </c>
      <c r="N11" s="27">
        <f t="shared" si="0"/>
        <v>816</v>
      </c>
      <c r="P11" s="27"/>
    </row>
    <row r="12" spans="2:16" x14ac:dyDescent="0.25">
      <c r="B12" s="27"/>
      <c r="C12" s="26" t="s">
        <v>93</v>
      </c>
      <c r="D12" s="27"/>
      <c r="E12" s="27">
        <f>SUM(E6:E8)</f>
        <v>1200</v>
      </c>
      <c r="F12" s="27">
        <f t="shared" ref="F12:N12" si="1">SUM(F6:F8)</f>
        <v>480</v>
      </c>
      <c r="G12" s="27">
        <f t="shared" si="1"/>
        <v>720</v>
      </c>
      <c r="H12" s="27">
        <f t="shared" si="1"/>
        <v>480</v>
      </c>
      <c r="I12" s="27">
        <f t="shared" si="1"/>
        <v>960</v>
      </c>
      <c r="J12" s="27">
        <f t="shared" si="1"/>
        <v>480</v>
      </c>
      <c r="K12" s="27">
        <f t="shared" si="1"/>
        <v>720</v>
      </c>
      <c r="L12" s="27">
        <f t="shared" si="1"/>
        <v>720</v>
      </c>
      <c r="M12" s="27">
        <f t="shared" si="1"/>
        <v>720</v>
      </c>
      <c r="N12" s="27">
        <f t="shared" si="1"/>
        <v>480</v>
      </c>
      <c r="P12" s="27"/>
    </row>
    <row r="13" spans="2:16" x14ac:dyDescent="0.25">
      <c r="B13" s="42"/>
      <c r="C13" s="43" t="s">
        <v>52</v>
      </c>
      <c r="D13" s="42">
        <f>SUM(D6:D9)</f>
        <v>8160</v>
      </c>
      <c r="E13" s="42">
        <f>D$13-E12</f>
        <v>6960</v>
      </c>
      <c r="F13" s="42">
        <f t="shared" ref="F13:N13" si="2">E$13-F12</f>
        <v>6480</v>
      </c>
      <c r="G13" s="42">
        <f t="shared" si="2"/>
        <v>5760</v>
      </c>
      <c r="H13" s="42">
        <f t="shared" si="2"/>
        <v>5280</v>
      </c>
      <c r="I13" s="42">
        <f t="shared" si="2"/>
        <v>4320</v>
      </c>
      <c r="J13" s="42">
        <f t="shared" si="2"/>
        <v>3840</v>
      </c>
      <c r="K13" s="42">
        <f t="shared" si="2"/>
        <v>3120</v>
      </c>
      <c r="L13" s="42">
        <f t="shared" si="2"/>
        <v>2400</v>
      </c>
      <c r="M13" s="42">
        <f t="shared" si="2"/>
        <v>1680</v>
      </c>
      <c r="N13" s="42">
        <f t="shared" si="2"/>
        <v>1200</v>
      </c>
      <c r="P13" s="42"/>
    </row>
    <row r="14" spans="2:16" x14ac:dyDescent="0.25">
      <c r="B14" s="44"/>
      <c r="C14" s="45" t="s">
        <v>53</v>
      </c>
      <c r="D14" s="44">
        <f>SUM(D6:D8)</f>
        <v>8160</v>
      </c>
      <c r="E14" s="44">
        <f>D14-E11</f>
        <v>7344</v>
      </c>
      <c r="F14" s="44">
        <f t="shared" ref="F14:N14" si="3">E14-F11</f>
        <v>6528</v>
      </c>
      <c r="G14" s="44">
        <f t="shared" si="3"/>
        <v>5712</v>
      </c>
      <c r="H14" s="44">
        <f t="shared" si="3"/>
        <v>4896</v>
      </c>
      <c r="I14" s="44">
        <f t="shared" si="3"/>
        <v>4080</v>
      </c>
      <c r="J14" s="44">
        <f t="shared" si="3"/>
        <v>3264</v>
      </c>
      <c r="K14" s="44">
        <f t="shared" si="3"/>
        <v>2448</v>
      </c>
      <c r="L14" s="44">
        <f t="shared" si="3"/>
        <v>1632</v>
      </c>
      <c r="M14" s="44">
        <f t="shared" si="3"/>
        <v>816</v>
      </c>
      <c r="N14" s="44">
        <f t="shared" si="3"/>
        <v>0</v>
      </c>
      <c r="P14" s="44"/>
    </row>
    <row r="16" spans="2:16" ht="79.2" hidden="1" x14ac:dyDescent="0.25">
      <c r="B16" t="s">
        <v>28</v>
      </c>
      <c r="C16" t="s">
        <v>29</v>
      </c>
      <c r="D16" t="s">
        <v>30</v>
      </c>
      <c r="E16" t="s">
        <v>31</v>
      </c>
      <c r="F16" t="s">
        <v>32</v>
      </c>
      <c r="G16" t="s">
        <v>33</v>
      </c>
      <c r="H16" t="s">
        <v>34</v>
      </c>
    </row>
    <row r="17" spans="2:8" hidden="1" x14ac:dyDescent="0.25">
      <c r="B17">
        <v>900</v>
      </c>
      <c r="C17">
        <v>225</v>
      </c>
      <c r="D17">
        <v>450</v>
      </c>
      <c r="E17">
        <v>450</v>
      </c>
      <c r="F17">
        <v>900</v>
      </c>
      <c r="G17">
        <v>420</v>
      </c>
      <c r="H17">
        <v>1350</v>
      </c>
    </row>
    <row r="18" spans="2:8" hidden="1" x14ac:dyDescent="0.25">
      <c r="B18">
        <f>B17/450</f>
        <v>2</v>
      </c>
      <c r="C18">
        <f>C17/450</f>
        <v>0.5</v>
      </c>
      <c r="D18">
        <f>D17/450</f>
        <v>1</v>
      </c>
      <c r="E18">
        <f>E17/450</f>
        <v>1</v>
      </c>
      <c r="F18">
        <f>F17/450</f>
        <v>2</v>
      </c>
      <c r="G18">
        <v>1</v>
      </c>
      <c r="H18">
        <v>2</v>
      </c>
    </row>
    <row r="19" spans="2:8" ht="39.6" hidden="1" x14ac:dyDescent="0.25">
      <c r="D19" t="s">
        <v>14</v>
      </c>
      <c r="E19">
        <v>225</v>
      </c>
      <c r="F19">
        <f t="shared" ref="F19:F37" si="4">E19/450</f>
        <v>0.5</v>
      </c>
    </row>
    <row r="20" spans="2:8" ht="26.4" hidden="1" x14ac:dyDescent="0.25">
      <c r="D20" t="s">
        <v>15</v>
      </c>
      <c r="E20">
        <v>900</v>
      </c>
      <c r="F20">
        <f t="shared" si="4"/>
        <v>2</v>
      </c>
    </row>
    <row r="21" spans="2:8" ht="52.8" hidden="1" x14ac:dyDescent="0.25">
      <c r="D21" t="s">
        <v>16</v>
      </c>
      <c r="E21">
        <v>450</v>
      </c>
      <c r="F21">
        <f t="shared" si="4"/>
        <v>1</v>
      </c>
    </row>
    <row r="22" spans="2:8" ht="26.4" hidden="1" x14ac:dyDescent="0.25">
      <c r="D22" t="s">
        <v>17</v>
      </c>
      <c r="E22">
        <v>900</v>
      </c>
      <c r="F22">
        <v>1.5</v>
      </c>
    </row>
    <row r="23" spans="2:8" ht="39.6" hidden="1" x14ac:dyDescent="0.25">
      <c r="D23" t="s">
        <v>18</v>
      </c>
      <c r="E23">
        <v>1800</v>
      </c>
      <c r="F23">
        <v>3</v>
      </c>
    </row>
    <row r="24" spans="2:8" hidden="1" x14ac:dyDescent="0.25">
      <c r="D24" t="s">
        <v>5</v>
      </c>
      <c r="E24">
        <v>4275</v>
      </c>
      <c r="F24">
        <f>SUM(F18:F23)</f>
        <v>10</v>
      </c>
    </row>
    <row r="25" spans="2:8" ht="26.4" hidden="1" x14ac:dyDescent="0.25">
      <c r="C25" t="s">
        <v>13</v>
      </c>
      <c r="D25" t="s">
        <v>19</v>
      </c>
      <c r="E25">
        <v>450</v>
      </c>
      <c r="F25">
        <f t="shared" si="4"/>
        <v>1</v>
      </c>
    </row>
    <row r="26" spans="2:8" hidden="1" x14ac:dyDescent="0.25">
      <c r="D26" t="s">
        <v>20</v>
      </c>
      <c r="E26">
        <v>450</v>
      </c>
      <c r="F26">
        <f t="shared" si="4"/>
        <v>1</v>
      </c>
    </row>
    <row r="27" spans="2:8" hidden="1" x14ac:dyDescent="0.25">
      <c r="D27" t="s">
        <v>21</v>
      </c>
      <c r="E27">
        <v>225</v>
      </c>
      <c r="F27">
        <f t="shared" si="4"/>
        <v>0.5</v>
      </c>
    </row>
    <row r="28" spans="2:8" hidden="1" x14ac:dyDescent="0.25">
      <c r="D28" t="s">
        <v>22</v>
      </c>
      <c r="E28">
        <v>225</v>
      </c>
      <c r="F28">
        <f t="shared" si="4"/>
        <v>0.5</v>
      </c>
    </row>
    <row r="29" spans="2:8" hidden="1" x14ac:dyDescent="0.25">
      <c r="D29" t="s">
        <v>23</v>
      </c>
      <c r="E29">
        <v>450</v>
      </c>
      <c r="F29">
        <f t="shared" si="4"/>
        <v>1</v>
      </c>
    </row>
    <row r="30" spans="2:8" ht="26.4" hidden="1" x14ac:dyDescent="0.25">
      <c r="D30" t="s">
        <v>24</v>
      </c>
      <c r="E30">
        <v>900</v>
      </c>
      <c r="F30">
        <f t="shared" si="4"/>
        <v>2</v>
      </c>
    </row>
    <row r="31" spans="2:8" ht="26.4" hidden="1" x14ac:dyDescent="0.25">
      <c r="D31" t="s">
        <v>25</v>
      </c>
      <c r="E31">
        <v>450</v>
      </c>
      <c r="F31">
        <f t="shared" si="4"/>
        <v>1</v>
      </c>
    </row>
    <row r="32" spans="2:8" hidden="1" x14ac:dyDescent="0.25">
      <c r="D32" t="s">
        <v>5</v>
      </c>
      <c r="E32">
        <v>1575</v>
      </c>
      <c r="F32">
        <f>SUM(F25:F31)</f>
        <v>7</v>
      </c>
    </row>
    <row r="33" spans="2:14" ht="39.6" hidden="1" x14ac:dyDescent="0.25">
      <c r="C33" t="s">
        <v>27</v>
      </c>
      <c r="D33" t="s">
        <v>28</v>
      </c>
      <c r="E33">
        <v>900</v>
      </c>
      <c r="F33">
        <f t="shared" si="4"/>
        <v>2</v>
      </c>
      <c r="G33">
        <f>F33*450</f>
        <v>900</v>
      </c>
    </row>
    <row r="34" spans="2:14" ht="26.4" hidden="1" x14ac:dyDescent="0.25">
      <c r="D34" t="s">
        <v>29</v>
      </c>
      <c r="E34">
        <v>225</v>
      </c>
      <c r="F34">
        <f t="shared" si="4"/>
        <v>0.5</v>
      </c>
      <c r="G34">
        <f t="shared" ref="G34:G39" si="5">F34*450</f>
        <v>225</v>
      </c>
    </row>
    <row r="35" spans="2:14" ht="26.4" hidden="1" x14ac:dyDescent="0.25">
      <c r="D35" t="s">
        <v>30</v>
      </c>
      <c r="E35">
        <v>450</v>
      </c>
      <c r="F35">
        <f t="shared" si="4"/>
        <v>1</v>
      </c>
      <c r="G35">
        <f t="shared" si="5"/>
        <v>450</v>
      </c>
    </row>
    <row r="36" spans="2:14" ht="26.4" hidden="1" x14ac:dyDescent="0.25">
      <c r="D36" t="s">
        <v>31</v>
      </c>
      <c r="E36">
        <v>450</v>
      </c>
      <c r="F36">
        <f t="shared" si="4"/>
        <v>1</v>
      </c>
      <c r="G36">
        <f t="shared" si="5"/>
        <v>450</v>
      </c>
    </row>
    <row r="37" spans="2:14" ht="26.4" hidden="1" x14ac:dyDescent="0.25">
      <c r="D37" t="s">
        <v>32</v>
      </c>
      <c r="E37">
        <v>900</v>
      </c>
      <c r="F37">
        <f t="shared" si="4"/>
        <v>2</v>
      </c>
      <c r="G37">
        <f t="shared" si="5"/>
        <v>900</v>
      </c>
    </row>
    <row r="38" spans="2:14" hidden="1" x14ac:dyDescent="0.25">
      <c r="D38" t="s">
        <v>33</v>
      </c>
      <c r="E38">
        <v>420</v>
      </c>
      <c r="F38">
        <v>1</v>
      </c>
      <c r="G38">
        <f t="shared" si="5"/>
        <v>450</v>
      </c>
    </row>
    <row r="39" spans="2:14" ht="26.4" hidden="1" x14ac:dyDescent="0.25">
      <c r="D39" t="s">
        <v>34</v>
      </c>
      <c r="E39">
        <v>1350</v>
      </c>
      <c r="F39">
        <v>3</v>
      </c>
      <c r="G39">
        <f t="shared" si="5"/>
        <v>1350</v>
      </c>
      <c r="I39">
        <f>E39/450</f>
        <v>3</v>
      </c>
    </row>
    <row r="40" spans="2:14" hidden="1" x14ac:dyDescent="0.25">
      <c r="D40" t="s">
        <v>5</v>
      </c>
      <c r="E40">
        <f>SUM(E33:E39)</f>
        <v>4695</v>
      </c>
      <c r="F40">
        <f>SUM(F33:F39)</f>
        <v>10.5</v>
      </c>
      <c r="G40">
        <f>F40*450</f>
        <v>4725</v>
      </c>
      <c r="H40">
        <f>E40-G40</f>
        <v>-30</v>
      </c>
    </row>
    <row r="41" spans="2:14" hidden="1" x14ac:dyDescent="0.25"/>
    <row r="42" spans="2:14" x14ac:dyDescent="0.25">
      <c r="B42" s="54" t="s">
        <v>89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2:14" ht="13.8" thickBot="1" x14ac:dyDescent="0.3"/>
    <row r="44" spans="2:14" ht="13.8" thickBot="1" x14ac:dyDescent="0.3">
      <c r="C44" s="61" t="s">
        <v>94</v>
      </c>
    </row>
    <row r="45" spans="2:14" ht="13.8" thickBot="1" x14ac:dyDescent="0.3">
      <c r="B45" s="47"/>
      <c r="C45" s="58"/>
    </row>
    <row r="46" spans="2:14" x14ac:dyDescent="0.25">
      <c r="C46" s="62" t="s">
        <v>96</v>
      </c>
      <c r="D46" s="47"/>
    </row>
    <row r="47" spans="2:14" ht="13.8" thickBot="1" x14ac:dyDescent="0.3">
      <c r="B47" s="47"/>
      <c r="C47" s="60" t="s">
        <v>95</v>
      </c>
    </row>
    <row r="48" spans="2:14" ht="13.8" thickBot="1" x14ac:dyDescent="0.3">
      <c r="B48" s="47"/>
      <c r="C48" s="59"/>
    </row>
    <row r="49" spans="2:3" x14ac:dyDescent="0.25">
      <c r="B49" s="47"/>
      <c r="C49" s="62" t="s">
        <v>93</v>
      </c>
    </row>
    <row r="50" spans="2:3" ht="27" thickBot="1" x14ac:dyDescent="0.3">
      <c r="B50" s="47"/>
      <c r="C50" s="60" t="s">
        <v>97</v>
      </c>
    </row>
    <row r="51" spans="2:3" ht="13.8" thickBot="1" x14ac:dyDescent="0.3">
      <c r="B51" s="47"/>
      <c r="C51" s="59"/>
    </row>
    <row r="52" spans="2:3" x14ac:dyDescent="0.25">
      <c r="B52" s="47"/>
      <c r="C52" s="62" t="s">
        <v>98</v>
      </c>
    </row>
    <row r="53" spans="2:3" x14ac:dyDescent="0.25">
      <c r="B53" s="47"/>
      <c r="C53" s="58" t="s">
        <v>99</v>
      </c>
    </row>
    <row r="54" spans="2:3" ht="27" thickBot="1" x14ac:dyDescent="0.3">
      <c r="B54" s="47"/>
      <c r="C54" s="60" t="s">
        <v>103</v>
      </c>
    </row>
    <row r="55" spans="2:3" ht="13.8" thickBot="1" x14ac:dyDescent="0.3">
      <c r="B55" s="47"/>
      <c r="C55" s="59"/>
    </row>
    <row r="56" spans="2:3" x14ac:dyDescent="0.25">
      <c r="B56" s="47"/>
      <c r="C56" s="62" t="s">
        <v>100</v>
      </c>
    </row>
    <row r="57" spans="2:3" x14ac:dyDescent="0.25">
      <c r="C57" s="58" t="s">
        <v>101</v>
      </c>
    </row>
    <row r="58" spans="2:3" ht="27" thickBot="1" x14ac:dyDescent="0.3">
      <c r="C58" s="60" t="s">
        <v>102</v>
      </c>
    </row>
  </sheetData>
  <mergeCells count="8">
    <mergeCell ref="P4:P5"/>
    <mergeCell ref="B42:N42"/>
    <mergeCell ref="B2:N2"/>
    <mergeCell ref="B3:N3"/>
    <mergeCell ref="B4:B5"/>
    <mergeCell ref="C4:C5"/>
    <mergeCell ref="D4:D5"/>
    <mergeCell ref="E4:N4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 Backlog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Hemington, Derek</dc:creator>
  <cp:lastModifiedBy>Admin</cp:lastModifiedBy>
  <dcterms:created xsi:type="dcterms:W3CDTF">2014-07-16T18:57:27Z</dcterms:created>
  <dcterms:modified xsi:type="dcterms:W3CDTF">2022-08-10T21:16:50Z</dcterms:modified>
</cp:coreProperties>
</file>