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xd\"/>
    </mc:Choice>
  </mc:AlternateContent>
  <xr:revisionPtr revIDLastSave="0" documentId="13_ncr:1_{CCC7D384-2038-4806-9E63-620CA9C293C9}" xr6:coauthVersionLast="36" xr6:coauthVersionMax="36" xr10:uidLastSave="{00000000-0000-0000-0000-000000000000}"/>
  <bookViews>
    <workbookView xWindow="0" yWindow="0" windowWidth="19200" windowHeight="9000" firstSheet="1" activeTab="4" xr2:uid="{00000000-000D-0000-FFFF-FFFF00000000}"/>
  </bookViews>
  <sheets>
    <sheet name="22 nov 22" sheetId="1" r:id="rId1"/>
    <sheet name="others" sheetId="2" r:id="rId2"/>
    <sheet name="3 jan 2023" sheetId="3" r:id="rId3"/>
    <sheet name="21 feb 2023" sheetId="4" r:id="rId4"/>
    <sheet name="10 NOV 2023" sheetId="5" r:id="rId5"/>
    <sheet name="30 NOV 2023" sheetId="6" r:id="rId6"/>
    <sheet name="26 DEC 2023" sheetId="7" r:id="rId7"/>
  </sheets>
  <calcPr calcId="191029"/>
</workbook>
</file>

<file path=xl/calcChain.xml><?xml version="1.0" encoding="utf-8"?>
<calcChain xmlns="http://schemas.openxmlformats.org/spreadsheetml/2006/main">
  <c r="F20" i="5" l="1"/>
  <c r="J19" i="7"/>
  <c r="I19" i="7"/>
  <c r="E18" i="7"/>
  <c r="L17" i="7"/>
  <c r="E17" i="7"/>
  <c r="L16" i="7"/>
  <c r="E16" i="7"/>
  <c r="L15" i="7"/>
  <c r="E15" i="7"/>
  <c r="L14" i="7"/>
  <c r="E14" i="7"/>
  <c r="L13" i="7"/>
  <c r="E13" i="7"/>
  <c r="L12" i="7"/>
  <c r="E12" i="7"/>
  <c r="L11" i="7"/>
  <c r="E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E4" i="7"/>
  <c r="L3" i="7"/>
  <c r="L19" i="7" s="1"/>
  <c r="E3" i="7"/>
  <c r="E19" i="7" l="1"/>
  <c r="E11" i="6"/>
  <c r="F20" i="7" l="1"/>
  <c r="E20" i="7"/>
  <c r="I19" i="6"/>
  <c r="J19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E18" i="6"/>
  <c r="E17" i="6"/>
  <c r="E16" i="6"/>
  <c r="E15" i="6"/>
  <c r="E14" i="6"/>
  <c r="E13" i="6"/>
  <c r="E12" i="6"/>
  <c r="E10" i="6"/>
  <c r="E9" i="6"/>
  <c r="E8" i="6"/>
  <c r="E7" i="6"/>
  <c r="E6" i="6"/>
  <c r="E5" i="6"/>
  <c r="E4" i="6"/>
  <c r="E3" i="6"/>
  <c r="L19" i="6" l="1"/>
  <c r="E19" i="6"/>
  <c r="E2" i="5"/>
  <c r="E3" i="5"/>
  <c r="L3" i="5"/>
  <c r="E4" i="5"/>
  <c r="L4" i="5"/>
  <c r="E5" i="5"/>
  <c r="L5" i="5"/>
  <c r="E6" i="5"/>
  <c r="L6" i="5"/>
  <c r="E7" i="5"/>
  <c r="L7" i="5"/>
  <c r="E8" i="5"/>
  <c r="L8" i="5"/>
  <c r="E9" i="5"/>
  <c r="L9" i="5"/>
  <c r="E10" i="5"/>
  <c r="L10" i="5"/>
  <c r="E11" i="5"/>
  <c r="L11" i="5"/>
  <c r="E12" i="5"/>
  <c r="L12" i="5"/>
  <c r="E13" i="5"/>
  <c r="L13" i="5"/>
  <c r="E14" i="5"/>
  <c r="L14" i="5"/>
  <c r="E15" i="5"/>
  <c r="L15" i="5"/>
  <c r="E16" i="5"/>
  <c r="L16" i="5"/>
  <c r="E17" i="5"/>
  <c r="L17" i="5"/>
  <c r="I18" i="5"/>
  <c r="J18" i="5"/>
  <c r="F20" i="6" l="1"/>
  <c r="L18" i="5"/>
  <c r="E18" i="5"/>
  <c r="J18" i="4"/>
  <c r="I18" i="4"/>
  <c r="L17" i="4"/>
  <c r="E17" i="4"/>
  <c r="L16" i="4"/>
  <c r="E16" i="4"/>
  <c r="L15" i="4"/>
  <c r="E15" i="4"/>
  <c r="L14" i="4"/>
  <c r="E14" i="4"/>
  <c r="L13" i="4"/>
  <c r="E13" i="4"/>
  <c r="L12" i="4"/>
  <c r="E12" i="4"/>
  <c r="L11" i="4"/>
  <c r="E11" i="4"/>
  <c r="L10" i="4"/>
  <c r="E10" i="4"/>
  <c r="L9" i="4"/>
  <c r="E9" i="4"/>
  <c r="L8" i="4"/>
  <c r="E8" i="4"/>
  <c r="L7" i="4"/>
  <c r="E7" i="4"/>
  <c r="L6" i="4"/>
  <c r="E6" i="4"/>
  <c r="L5" i="4"/>
  <c r="E5" i="4"/>
  <c r="L4" i="4"/>
  <c r="E4" i="4"/>
  <c r="L3" i="4"/>
  <c r="E3" i="4"/>
  <c r="E2" i="4"/>
  <c r="F19" i="5" l="1"/>
  <c r="E18" i="4"/>
  <c r="L18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F19" i="4" l="1"/>
  <c r="E9" i="3"/>
  <c r="L18" i="3" l="1"/>
  <c r="I18" i="3"/>
  <c r="J18" i="3"/>
  <c r="E17" i="3"/>
  <c r="E16" i="3"/>
  <c r="E15" i="3"/>
  <c r="E14" i="3"/>
  <c r="E13" i="3"/>
  <c r="E12" i="3"/>
  <c r="E11" i="3"/>
  <c r="E10" i="3"/>
  <c r="E8" i="3"/>
  <c r="E7" i="3"/>
  <c r="E6" i="3"/>
  <c r="E5" i="3"/>
  <c r="E4" i="3"/>
  <c r="E3" i="3"/>
  <c r="E2" i="3"/>
  <c r="E3" i="1"/>
  <c r="L3" i="1"/>
  <c r="E4" i="1"/>
  <c r="L4" i="1"/>
  <c r="L18" i="1" s="1"/>
  <c r="F19" i="1" s="1"/>
  <c r="E5" i="1"/>
  <c r="L5" i="1"/>
  <c r="E6" i="1"/>
  <c r="L6" i="1"/>
  <c r="E7" i="1"/>
  <c r="L7" i="1"/>
  <c r="E8" i="1"/>
  <c r="L8" i="1"/>
  <c r="E9" i="1"/>
  <c r="L9" i="1"/>
  <c r="E10" i="1"/>
  <c r="L10" i="1"/>
  <c r="E11" i="1"/>
  <c r="L11" i="1"/>
  <c r="E12" i="1"/>
  <c r="L12" i="1"/>
  <c r="E13" i="1"/>
  <c r="L13" i="1"/>
  <c r="E14" i="1"/>
  <c r="L14" i="1"/>
  <c r="E15" i="1"/>
  <c r="L15" i="1"/>
  <c r="E16" i="1"/>
  <c r="L16" i="1"/>
  <c r="E17" i="1"/>
  <c r="L17" i="1"/>
  <c r="E18" i="1"/>
  <c r="I18" i="1"/>
  <c r="J18" i="1"/>
  <c r="E2" i="1"/>
  <c r="E18" i="3" l="1"/>
  <c r="F19" i="3" s="1"/>
  <c r="C21" i="2"/>
</calcChain>
</file>

<file path=xl/sharedStrings.xml><?xml version="1.0" encoding="utf-8"?>
<sst xmlns="http://schemas.openxmlformats.org/spreadsheetml/2006/main" count="151" uniqueCount="48">
  <si>
    <t>DATE</t>
  </si>
  <si>
    <t>ITEM</t>
  </si>
  <si>
    <t>22/11/2022</t>
  </si>
  <si>
    <t xml:space="preserve">antibiotics and glucose </t>
  </si>
  <si>
    <t xml:space="preserve">carton </t>
  </si>
  <si>
    <t xml:space="preserve">petrol and charcoal </t>
  </si>
  <si>
    <t>bulb</t>
  </si>
  <si>
    <t xml:space="preserve">cement and workmanship </t>
  </si>
  <si>
    <t>item</t>
  </si>
  <si>
    <t>amount</t>
  </si>
  <si>
    <t>pesticide</t>
  </si>
  <si>
    <t>QUANTITY</t>
  </si>
  <si>
    <t>AMOUNT</t>
  </si>
  <si>
    <t>TOTAL</t>
  </si>
  <si>
    <t>chicks</t>
  </si>
  <si>
    <t>feed</t>
  </si>
  <si>
    <t>nutriresp</t>
  </si>
  <si>
    <t>gumbro and lasota</t>
  </si>
  <si>
    <t>DHT</t>
  </si>
  <si>
    <t>sawdust</t>
  </si>
  <si>
    <t>BUYER</t>
  </si>
  <si>
    <t>PRICE</t>
  </si>
  <si>
    <t>25/12/2022</t>
  </si>
  <si>
    <t>MUM RADIAH</t>
  </si>
  <si>
    <t>WEIGHT</t>
  </si>
  <si>
    <t>26/12/2022</t>
  </si>
  <si>
    <t>GADA</t>
  </si>
  <si>
    <t>SALES</t>
  </si>
  <si>
    <t>mr Raji</t>
  </si>
  <si>
    <t>27/12/2022</t>
  </si>
  <si>
    <t>Bro Ridwan</t>
  </si>
  <si>
    <t>miscellaneous</t>
  </si>
  <si>
    <t>28/12/22</t>
  </si>
  <si>
    <t>31/12/2022</t>
  </si>
  <si>
    <t>antibiotics</t>
  </si>
  <si>
    <t>charcoal</t>
  </si>
  <si>
    <t>3/01/202</t>
  </si>
  <si>
    <t>med</t>
  </si>
  <si>
    <t>m</t>
  </si>
  <si>
    <t>mr</t>
  </si>
  <si>
    <t>r</t>
  </si>
  <si>
    <t>ma</t>
  </si>
  <si>
    <t>mrr</t>
  </si>
  <si>
    <t>carton</t>
  </si>
  <si>
    <t>EXPENSES</t>
  </si>
  <si>
    <t>26/12/2023</t>
  </si>
  <si>
    <t xml:space="preserve"> </t>
  </si>
  <si>
    <t>30/11/2023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</si>
</sst>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_-[$₦-466]\ * #,##0.00_-;\-[$₦-466]\ * #,##0.00_-;_-[$₦-466]\ * &quot;-&quot;??_-;_-@_-"/>
  </numFmts>
  <fonts count="11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8"/>
      <name val="Algerian"/>
      <family val="5"/>
    </font>
    <font>
      <sz val="16"/>
      <color theme="0"/>
      <name val="Arial"/>
      <family val="2"/>
    </font>
    <font>
      <b/>
      <sz val="16"/>
      <name val="Algerian"/>
      <family val="5"/>
    </font>
    <font>
      <b/>
      <sz val="14"/>
      <name val="Algerian"/>
      <family val="5"/>
    </font>
    <font>
      <sz val="14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9"/>
      </bottom>
      <diagonal/>
    </border>
    <border>
      <left/>
      <right/>
      <top style="medium">
        <color theme="9"/>
      </top>
      <bottom style="thin">
        <color theme="9"/>
      </bottom>
      <diagonal/>
    </border>
    <border>
      <left/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/>
  </cellStyleXfs>
  <cellXfs count="46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2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165" fontId="0" fillId="0" borderId="0" xfId="0" applyNumberFormat="1">
      <alignment vertical="center"/>
    </xf>
    <xf numFmtId="165" fontId="0" fillId="2" borderId="2" xfId="0" applyNumberForma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164" fontId="0" fillId="2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7" fillId="3" borderId="0" xfId="0" applyNumberFormat="1" applyFont="1" applyFill="1">
      <alignment vertical="center"/>
    </xf>
    <xf numFmtId="14" fontId="0" fillId="0" borderId="0" xfId="0" applyNumberFormat="1">
      <alignment vertical="center"/>
    </xf>
    <xf numFmtId="0" fontId="4" fillId="0" borderId="1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0" fillId="0" borderId="10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164" fontId="0" fillId="0" borderId="15" xfId="1" applyNumberFormat="1" applyFont="1" applyFill="1" applyBorder="1" applyAlignment="1">
      <alignment vertical="center"/>
    </xf>
    <xf numFmtId="0" fontId="0" fillId="0" borderId="14" xfId="0" applyFill="1" applyBorder="1" applyAlignment="1">
      <alignment vertical="top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164" fontId="5" fillId="0" borderId="15" xfId="1" applyNumberFormat="1" applyFont="1" applyFill="1" applyBorder="1" applyAlignment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164" fontId="4" fillId="0" borderId="15" xfId="1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4" fillId="0" borderId="0" xfId="0" applyFo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28D41-1C2B-4037-AFD8-3B358AB5B3E8}" name="Table1" displayName="Table1" ref="A1:E18" totalsRowShown="0" headerRowDxfId="33">
  <autoFilter ref="A1:E18" xr:uid="{0DA49046-BA98-491C-812D-36BA98DC6B3E}"/>
  <tableColumns count="5">
    <tableColumn id="1" xr3:uid="{525200BA-089B-436F-B3EE-40E2A02381EB}" name="DATE"/>
    <tableColumn id="2" xr3:uid="{4B13D8C3-9A4E-4F9B-947D-AC0BAB47F48C}" name="ITEM"/>
    <tableColumn id="3" xr3:uid="{2A91B028-C1C8-4DAE-85AD-DBE0D965752A}" name="QUANTITY"/>
    <tableColumn id="4" xr3:uid="{0A0717CC-89B4-44B2-A7C2-5B2B0D4293A6}" name="AMOUNT"/>
    <tableColumn id="5" xr3:uid="{03904506-CB92-4DE6-BC6D-68EF2AF2FCB8}" name="TOTAL" dataDxfId="32" dataCellStyle="Currency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3C8B0-6753-433C-87D9-6F90E61D2E39}" name="Table14" displayName="Table14" ref="A1:E18" totalsRowShown="0" headerRowDxfId="31">
  <autoFilter ref="A1:E18" xr:uid="{55F0C602-EA2B-417B-A8CF-A7506DCFBA0D}"/>
  <tableColumns count="5">
    <tableColumn id="1" xr3:uid="{9297B9BC-DA1D-4F3B-B8D9-236109551FB2}" name="DATE"/>
    <tableColumn id="2" xr3:uid="{E0897105-BD03-48FA-BC07-BDB98F5CD4EF}" name="ITEM"/>
    <tableColumn id="3" xr3:uid="{4B239615-7D83-4A08-AEF5-098E787BDD37}" name="QUANTITY"/>
    <tableColumn id="4" xr3:uid="{43AE393C-9109-40E2-96BF-EA03BD730635}" name="AMOUNT"/>
    <tableColumn id="5" xr3:uid="{4DDA5099-C8CC-433B-A8F1-6BD39F1A6698}" name="TOTAL" dataDxfId="30" dataCellStyle="Currency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8CE9B-F972-4D2A-BBD7-A4DA2006C51E}" name="Table143" displayName="Table143" ref="A1:E18" totalsRowShown="0" headerRowDxfId="29">
  <autoFilter ref="A1:E18" xr:uid="{D3179F9C-EC68-4C86-B46A-03A35F523B41}"/>
  <tableColumns count="5">
    <tableColumn id="1" xr3:uid="{B3F09B77-3057-458A-BE73-EA008428DB8C}" name="DATE"/>
    <tableColumn id="2" xr3:uid="{106956D3-CD8D-44C2-A4B6-0C9A0654DF97}" name="ITEM"/>
    <tableColumn id="3" xr3:uid="{34EA5D5E-0290-4422-9727-683E0DE92E68}" name="QUANTITY"/>
    <tableColumn id="4" xr3:uid="{127ED9A6-918F-4C03-A8C8-893EABC058FA}" name="AMOUNT"/>
    <tableColumn id="5" xr3:uid="{405FBE5F-2B2A-4F64-9236-83A7FC5A391B}" name="TOTAL" dataDxfId="28" dataCellStyle="Currency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C29F74-2B4D-481D-9538-890A8A546785}" name="Table1435" displayName="Table1435" ref="A1:E18" totalsRowShown="0" headerRowDxfId="27">
  <autoFilter ref="A1:E18" xr:uid="{DB97B67B-B086-47CF-AF29-723662D1F041}"/>
  <tableColumns count="5">
    <tableColumn id="1" xr3:uid="{DE1F3780-C85F-4D89-AE34-AD36A2905711}" name="DATE"/>
    <tableColumn id="2" xr3:uid="{BADD8C48-BD6E-47D5-BCB5-E4B7EA8BEAE2}" name="ITEM"/>
    <tableColumn id="3" xr3:uid="{248E9588-C27F-4BEE-84D3-4CC3E631CB8D}" name="QUANTITY"/>
    <tableColumn id="4" xr3:uid="{316E246C-1A4B-4DDF-99DD-E4506BBAE547}" name="AMOUNT"/>
    <tableColumn id="5" xr3:uid="{B61C6CFE-F9B6-4B24-9408-D999328281DB}" name="TOTAL" dataDxfId="26" dataCellStyle="Currency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886FE-8561-48CE-9A7F-32ED97B48572}" name="Table14356" displayName="Table14356" ref="A2:E19" totalsRowShown="0" headerRowDxfId="25">
  <autoFilter ref="A2:E19" xr:uid="{DE330D17-D6CE-4F02-8236-703EFFA50F39}"/>
  <tableColumns count="5">
    <tableColumn id="1" xr3:uid="{7BBB255A-CFA5-4EE1-AA18-79A6E05BB7CD}" name="DATE"/>
    <tableColumn id="2" xr3:uid="{BB4B363B-27FE-4696-83AD-2C8917C2BE68}" name="ITEM"/>
    <tableColumn id="3" xr3:uid="{8338F136-5CF9-4383-8713-A4E57E8C9493}" name="QUANTITY"/>
    <tableColumn id="4" xr3:uid="{9ACC634E-24DD-474A-806E-45B22DE04320}" name="AMOUNT"/>
    <tableColumn id="5" xr3:uid="{09B840F9-6FD7-405E-9168-2AFD50F55E6D}" name="TOTAL" dataDxfId="24" dataCellStyle="Currency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42A4A7-7B93-4431-AC5B-B4EC52A1B9FE}" name="Table6" displayName="Table6" ref="G2:L19" totalsRowShown="0" headerRowDxfId="23" dataDxfId="21" headerRowBorderDxfId="22" tableBorderDxfId="20" totalsRowBorderDxfId="19">
  <autoFilter ref="G2:L19" xr:uid="{A906474C-0585-43F8-ABD4-8143C7C262EC}"/>
  <tableColumns count="6">
    <tableColumn id="1" xr3:uid="{56628592-9640-4DEA-906C-7196A0325A7B}" name="DATE" dataDxfId="18"/>
    <tableColumn id="2" xr3:uid="{35072D5B-6FF7-4A5B-B9A8-A870DDB43822}" name="BUYER" dataDxfId="17"/>
    <tableColumn id="3" xr3:uid="{B68C5305-1C8C-483E-8BED-DECA128BD566}" name="QUANTITY" dataDxfId="16"/>
    <tableColumn id="4" xr3:uid="{C9886B91-DE6C-481D-ACA4-A377FFFFFA4A}" name="WEIGHT" dataDxfId="15"/>
    <tableColumn id="5" xr3:uid="{DB8366C3-25C2-41CE-A71A-A0DA7B666E41}" name="PRICE" dataDxfId="14"/>
    <tableColumn id="6" xr3:uid="{BC97CDDA-429A-47A7-9A86-F1A1302C050F}" name="TOTAL" dataDxfId="13" dataCellStyle="Currency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706C-FB15-40A3-9336-809D6DA8A4EC}" name="Table143568" displayName="Table143568" ref="A2:E19" totalsRowShown="0" headerRowDxfId="1">
  <autoFilter ref="A2:E19" xr:uid="{0B857FBF-C8DA-4BE7-83A1-D038E42765E6}"/>
  <tableColumns count="5">
    <tableColumn id="1" xr3:uid="{7446A5EB-4C3A-49B5-9E19-669E9FC3347E}" name="DATE"/>
    <tableColumn id="2" xr3:uid="{44C91CD2-DEDB-4D1C-8FCE-1264A85B9B6F}" name="ITEM"/>
    <tableColumn id="3" xr3:uid="{2E093F03-2F08-4880-AD05-E8914170159D}" name="QUANTITY"/>
    <tableColumn id="4" xr3:uid="{44032675-4211-4DF6-A265-719C7D9C47DE}" name="AMOUNT"/>
    <tableColumn id="5" xr3:uid="{8FB374B4-5400-4AAB-98F9-A0D0F444C972}" name="TOTAL" dataDxfId="0" dataCellStyle="Currency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A32926-4E99-4424-975A-1EE69DD9BC8B}" name="Table69" displayName="Table69" ref="G2:L19" totalsRowShown="0" headerRowDxfId="12" dataDxfId="11" headerRowBorderDxfId="9" tableBorderDxfId="10" totalsRowBorderDxfId="8">
  <autoFilter ref="G2:L19" xr:uid="{E83EB02B-3B60-45AA-A59B-4F1393586237}"/>
  <tableColumns count="6">
    <tableColumn id="1" xr3:uid="{F1CEE6EF-3853-44CE-A947-DB59F3138F9B}" name="DATE" dataDxfId="7"/>
    <tableColumn id="2" xr3:uid="{B5B89E93-8DC9-4FC4-BF88-E279EF418471}" name="BUYER" dataDxfId="6"/>
    <tableColumn id="3" xr3:uid="{391C6A0E-8B13-4C73-B36C-2C94A6CCAE51}" name="QUANTITY" dataDxfId="5"/>
    <tableColumn id="4" xr3:uid="{15AB6CCA-B355-475E-859F-08A1DF070B30}" name="WEIGHT" dataDxfId="4"/>
    <tableColumn id="5" xr3:uid="{248F5698-A238-45E2-94C7-86CC080849E2}" name="PRICE" dataDxfId="3"/>
    <tableColumn id="6" xr3:uid="{0F36571C-BFAA-4F41-987C-2EF35EB78F8E}" name="TOTAL" dataDxfId="2" dataCellStyle="Currenc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B2" workbookViewId="0">
      <selection activeCell="C1" sqref="C1"/>
    </sheetView>
  </sheetViews>
  <sheetFormatPr defaultColWidth="10" defaultRowHeight="14.25" x14ac:dyDescent="0.65"/>
  <cols>
    <col min="1" max="1" width="9.7890625" customWidth="1"/>
    <col min="2" max="2" width="18.75" customWidth="1"/>
    <col min="3" max="3" width="10.83203125" bestFit="1" customWidth="1"/>
    <col min="4" max="4" width="10.7890625" customWidth="1"/>
    <col min="5" max="5" width="22.33203125" style="7" bestFit="1" customWidth="1"/>
    <col min="6" max="6" width="16.58203125" bestFit="1" customWidth="1"/>
    <col min="8" max="8" width="13.875" customWidth="1"/>
    <col min="9" max="9" width="7.08203125" customWidth="1"/>
    <col min="11" max="11" width="10.70703125" bestFit="1" customWidth="1"/>
    <col min="12" max="12" width="18.125" bestFit="1" customWidth="1"/>
  </cols>
  <sheetData>
    <row r="1" spans="1:12" ht="33.25" customHeight="1" x14ac:dyDescent="0.6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39" t="s">
        <v>27</v>
      </c>
      <c r="H1" s="40"/>
      <c r="I1" s="40"/>
      <c r="J1" s="40"/>
      <c r="K1" s="40"/>
      <c r="L1" s="41"/>
    </row>
    <row r="2" spans="1:12" ht="14.25" customHeight="1" x14ac:dyDescent="0.65">
      <c r="A2" t="s">
        <v>2</v>
      </c>
      <c r="B2" s="1" t="s">
        <v>14</v>
      </c>
      <c r="C2">
        <v>100</v>
      </c>
      <c r="D2" s="11">
        <v>300</v>
      </c>
      <c r="E2" s="7">
        <f>PRODUCT(C2:D2)</f>
        <v>30000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65">
      <c r="B3" s="1" t="s">
        <v>15</v>
      </c>
      <c r="C3">
        <v>2</v>
      </c>
      <c r="D3" s="11">
        <v>9300</v>
      </c>
      <c r="E3" s="7">
        <f t="shared" ref="E3:E17" si="0">PRODUCT(C3:D3)</f>
        <v>18600</v>
      </c>
      <c r="G3" s="15" t="s">
        <v>22</v>
      </c>
      <c r="H3" s="9" t="s">
        <v>23</v>
      </c>
      <c r="I3" s="9">
        <v>30</v>
      </c>
      <c r="J3" s="10">
        <v>54.14</v>
      </c>
      <c r="K3" s="12">
        <v>1800</v>
      </c>
      <c r="L3" s="16">
        <f>PRODUCT(J3:K3)</f>
        <v>97452</v>
      </c>
    </row>
    <row r="4" spans="1:12" x14ac:dyDescent="0.65">
      <c r="B4" s="1" t="s">
        <v>3</v>
      </c>
      <c r="C4">
        <v>1</v>
      </c>
      <c r="D4" s="11">
        <v>1000</v>
      </c>
      <c r="E4" s="7">
        <f t="shared" si="0"/>
        <v>1000</v>
      </c>
      <c r="G4" s="15" t="s">
        <v>25</v>
      </c>
      <c r="H4" s="9" t="s">
        <v>26</v>
      </c>
      <c r="I4" s="10">
        <v>2</v>
      </c>
      <c r="J4" s="10">
        <v>4</v>
      </c>
      <c r="K4" s="12">
        <v>2000</v>
      </c>
      <c r="L4" s="16">
        <f t="shared" ref="L4:L17" si="1">PRODUCT(J4:K4)</f>
        <v>8000</v>
      </c>
    </row>
    <row r="5" spans="1:12" x14ac:dyDescent="0.65">
      <c r="B5" s="1" t="s">
        <v>4</v>
      </c>
      <c r="C5">
        <v>1</v>
      </c>
      <c r="D5" s="11">
        <v>1200</v>
      </c>
      <c r="E5" s="7">
        <f t="shared" si="0"/>
        <v>1200</v>
      </c>
      <c r="G5" s="17" t="s">
        <v>29</v>
      </c>
      <c r="H5" s="10" t="s">
        <v>28</v>
      </c>
      <c r="I5" s="10">
        <v>2</v>
      </c>
      <c r="J5" s="10">
        <v>4</v>
      </c>
      <c r="K5" s="12">
        <v>2000</v>
      </c>
      <c r="L5" s="16">
        <f t="shared" si="1"/>
        <v>8000</v>
      </c>
    </row>
    <row r="6" spans="1:12" x14ac:dyDescent="0.65">
      <c r="B6" s="1" t="s">
        <v>5</v>
      </c>
      <c r="C6">
        <v>3</v>
      </c>
      <c r="D6" s="11">
        <v>1000</v>
      </c>
      <c r="E6" s="7">
        <f t="shared" si="0"/>
        <v>3000</v>
      </c>
      <c r="G6" s="17" t="s">
        <v>29</v>
      </c>
      <c r="H6" s="10" t="s">
        <v>30</v>
      </c>
      <c r="I6" s="10">
        <v>4</v>
      </c>
      <c r="J6" s="10">
        <v>7</v>
      </c>
      <c r="K6" s="12">
        <v>1900</v>
      </c>
      <c r="L6" s="16">
        <f t="shared" si="1"/>
        <v>13300</v>
      </c>
    </row>
    <row r="7" spans="1:12" x14ac:dyDescent="0.65">
      <c r="B7" s="1" t="s">
        <v>15</v>
      </c>
      <c r="C7">
        <v>10.5</v>
      </c>
      <c r="D7" s="11">
        <v>9450</v>
      </c>
      <c r="E7" s="7">
        <f t="shared" si="0"/>
        <v>99225</v>
      </c>
      <c r="G7" s="17" t="s">
        <v>32</v>
      </c>
      <c r="H7" s="10" t="s">
        <v>30</v>
      </c>
      <c r="I7" s="10">
        <v>30</v>
      </c>
      <c r="J7" s="10">
        <v>50.1</v>
      </c>
      <c r="K7" s="12">
        <v>1800</v>
      </c>
      <c r="L7" s="16">
        <f t="shared" si="1"/>
        <v>90180</v>
      </c>
    </row>
    <row r="8" spans="1:12" x14ac:dyDescent="0.65">
      <c r="B8" s="1" t="s">
        <v>31</v>
      </c>
      <c r="D8" s="11">
        <v>2000</v>
      </c>
      <c r="E8" s="7">
        <f t="shared" si="0"/>
        <v>2000</v>
      </c>
      <c r="G8" s="17" t="s">
        <v>33</v>
      </c>
      <c r="H8" s="10" t="s">
        <v>30</v>
      </c>
      <c r="I8" s="10">
        <v>13</v>
      </c>
      <c r="J8" s="10">
        <v>19.5</v>
      </c>
      <c r="K8" s="12">
        <v>1800</v>
      </c>
      <c r="L8" s="16">
        <f t="shared" si="1"/>
        <v>35100</v>
      </c>
    </row>
    <row r="9" spans="1:12" x14ac:dyDescent="0.65">
      <c r="B9" s="2" t="s">
        <v>16</v>
      </c>
      <c r="C9">
        <v>1</v>
      </c>
      <c r="D9" s="11">
        <v>2000</v>
      </c>
      <c r="E9" s="7">
        <f t="shared" si="0"/>
        <v>2000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65">
      <c r="B10" s="2" t="s">
        <v>17</v>
      </c>
      <c r="C10">
        <v>2</v>
      </c>
      <c r="D10" s="11">
        <v>1000</v>
      </c>
      <c r="E10" s="7">
        <f t="shared" si="0"/>
        <v>2000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65">
      <c r="B11" t="s">
        <v>18</v>
      </c>
      <c r="C11">
        <v>1</v>
      </c>
      <c r="D11" s="11">
        <v>4000</v>
      </c>
      <c r="E11" s="7">
        <f t="shared" si="0"/>
        <v>4000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65">
      <c r="B12" t="s">
        <v>19</v>
      </c>
      <c r="C12">
        <v>3</v>
      </c>
      <c r="D12" s="11">
        <v>670</v>
      </c>
      <c r="E12" s="7">
        <f t="shared" si="0"/>
        <v>2010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6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6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6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6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6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6" thickBot="1" x14ac:dyDescent="0.8">
      <c r="E18" s="5">
        <f>SUM(E2:E17)</f>
        <v>165035</v>
      </c>
      <c r="G18" s="18"/>
      <c r="H18" s="19"/>
      <c r="I18" s="19">
        <f>SUM(I3:I17)</f>
        <v>81</v>
      </c>
      <c r="J18" s="19">
        <f>SUM(J3:J17)</f>
        <v>138.74</v>
      </c>
      <c r="K18" s="19"/>
      <c r="L18" s="20">
        <f>SUM(L3:L17)</f>
        <v>252032</v>
      </c>
    </row>
    <row r="19" spans="5:12" ht="20.25" x14ac:dyDescent="0.65">
      <c r="F19" s="21">
        <f>L18-E18</f>
        <v>86997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F9" sqref="F9"/>
    </sheetView>
  </sheetViews>
  <sheetFormatPr defaultColWidth="10" defaultRowHeight="14.25" x14ac:dyDescent="0.65"/>
  <cols>
    <col min="2" max="2" width="19.75" customWidth="1"/>
    <col min="3" max="3" width="15.2890625" customWidth="1"/>
  </cols>
  <sheetData>
    <row r="1" spans="2:6" x14ac:dyDescent="0.65">
      <c r="B1" t="s">
        <v>8</v>
      </c>
      <c r="C1" t="s">
        <v>9</v>
      </c>
    </row>
    <row r="2" spans="2:6" x14ac:dyDescent="0.65">
      <c r="B2" t="s">
        <v>6</v>
      </c>
      <c r="C2">
        <v>600</v>
      </c>
    </row>
    <row r="3" spans="2:6" x14ac:dyDescent="0.65">
      <c r="B3" t="s">
        <v>7</v>
      </c>
      <c r="C3">
        <v>4500</v>
      </c>
    </row>
    <row r="4" spans="2:6" x14ac:dyDescent="0.65">
      <c r="B4" t="s">
        <v>10</v>
      </c>
      <c r="C4">
        <v>2000</v>
      </c>
    </row>
    <row r="7" spans="2:6" x14ac:dyDescent="0.65">
      <c r="E7" t="s">
        <v>38</v>
      </c>
      <c r="F7">
        <v>125000</v>
      </c>
    </row>
    <row r="8" spans="2:6" x14ac:dyDescent="0.65">
      <c r="E8" t="s">
        <v>39</v>
      </c>
      <c r="F8">
        <v>25000</v>
      </c>
    </row>
    <row r="9" spans="2:6" x14ac:dyDescent="0.65">
      <c r="E9" t="s">
        <v>40</v>
      </c>
      <c r="F9">
        <v>40000</v>
      </c>
    </row>
    <row r="10" spans="2:6" x14ac:dyDescent="0.65">
      <c r="E10" t="s">
        <v>41</v>
      </c>
      <c r="F10">
        <v>6500</v>
      </c>
    </row>
    <row r="11" spans="2:6" x14ac:dyDescent="0.65">
      <c r="E11" t="s">
        <v>42</v>
      </c>
      <c r="F11">
        <v>8000</v>
      </c>
    </row>
    <row r="21" spans="3:3" x14ac:dyDescent="0.65">
      <c r="C21">
        <f>SUM(C2:C20)</f>
        <v>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K14" sqref="K14"/>
    </sheetView>
  </sheetViews>
  <sheetFormatPr defaultColWidth="10" defaultRowHeight="14.25" x14ac:dyDescent="0.65"/>
  <cols>
    <col min="2" max="2" width="13.33203125" customWidth="1"/>
    <col min="3" max="3" width="5.70703125" customWidth="1"/>
    <col min="4" max="4" width="12.45703125" customWidth="1"/>
    <col min="5" max="5" width="22.7890625" customWidth="1"/>
    <col min="6" max="6" width="18.45703125" customWidth="1"/>
    <col min="8" max="8" width="12.08203125" customWidth="1"/>
    <col min="9" max="9" width="8.95703125" customWidth="1"/>
    <col min="10" max="10" width="7.83203125" customWidth="1"/>
    <col min="11" max="11" width="12.375" customWidth="1"/>
    <col min="12" max="12" width="19.83203125" customWidth="1"/>
  </cols>
  <sheetData>
    <row r="1" spans="1:12" ht="43.5" x14ac:dyDescent="0.6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39" t="s">
        <v>27</v>
      </c>
      <c r="H1" s="40"/>
      <c r="I1" s="40"/>
      <c r="J1" s="40"/>
      <c r="K1" s="40"/>
      <c r="L1" s="41"/>
    </row>
    <row r="2" spans="1:12" ht="14.5" x14ac:dyDescent="0.65">
      <c r="A2" t="s">
        <v>36</v>
      </c>
      <c r="B2" s="1" t="s">
        <v>14</v>
      </c>
      <c r="C2">
        <v>120</v>
      </c>
      <c r="D2" s="11">
        <v>550</v>
      </c>
      <c r="E2" s="7">
        <f>PRODUCT(C2:D2)</f>
        <v>66000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6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>
        <v>32</v>
      </c>
      <c r="J3" s="10">
        <v>57</v>
      </c>
      <c r="K3" s="12">
        <v>1650</v>
      </c>
      <c r="L3" s="16">
        <f>(J3*K3)</f>
        <v>94050</v>
      </c>
    </row>
    <row r="4" spans="1:12" x14ac:dyDescent="0.65">
      <c r="B4" s="1" t="s">
        <v>34</v>
      </c>
      <c r="C4">
        <v>1</v>
      </c>
      <c r="D4" s="11">
        <v>700</v>
      </c>
      <c r="E4" s="7">
        <f t="shared" si="0"/>
        <v>700</v>
      </c>
      <c r="G4" s="15"/>
      <c r="H4" s="9"/>
      <c r="I4" s="10">
        <v>60</v>
      </c>
      <c r="J4" s="10">
        <v>83.04</v>
      </c>
      <c r="K4" s="12">
        <v>1650</v>
      </c>
      <c r="L4" s="16">
        <f t="shared" ref="L4:L17" si="1">(J4*K4)</f>
        <v>137016</v>
      </c>
    </row>
    <row r="5" spans="1:12" x14ac:dyDescent="0.65">
      <c r="B5" s="1" t="s">
        <v>35</v>
      </c>
      <c r="C5">
        <v>1</v>
      </c>
      <c r="D5" s="11">
        <v>1500</v>
      </c>
      <c r="E5" s="7">
        <f t="shared" si="0"/>
        <v>1500</v>
      </c>
      <c r="G5" s="17"/>
      <c r="H5" s="10"/>
      <c r="I5" s="10">
        <v>10</v>
      </c>
      <c r="J5" s="10">
        <v>17</v>
      </c>
      <c r="K5" s="12">
        <v>1650</v>
      </c>
      <c r="L5" s="16">
        <f t="shared" si="1"/>
        <v>28050</v>
      </c>
    </row>
    <row r="6" spans="1:12" x14ac:dyDescent="0.65">
      <c r="B6" s="1" t="s">
        <v>15</v>
      </c>
      <c r="C6">
        <v>17</v>
      </c>
      <c r="D6" s="11">
        <v>9550</v>
      </c>
      <c r="E6" s="7">
        <f t="shared" si="0"/>
        <v>162350</v>
      </c>
      <c r="G6" s="17"/>
      <c r="H6" s="10"/>
      <c r="I6" s="10">
        <v>10</v>
      </c>
      <c r="J6" s="10">
        <v>14.3</v>
      </c>
      <c r="K6" s="12">
        <v>1600</v>
      </c>
      <c r="L6" s="16">
        <f t="shared" si="1"/>
        <v>22880</v>
      </c>
    </row>
    <row r="7" spans="1:12" x14ac:dyDescent="0.65">
      <c r="B7" s="2" t="s">
        <v>37</v>
      </c>
      <c r="C7">
        <v>2</v>
      </c>
      <c r="D7" s="11">
        <v>1100</v>
      </c>
      <c r="E7" s="7">
        <f t="shared" si="0"/>
        <v>2200</v>
      </c>
      <c r="G7" s="17"/>
      <c r="H7" s="10"/>
      <c r="I7" s="10"/>
      <c r="J7" s="10">
        <v>3</v>
      </c>
      <c r="K7" s="12">
        <v>4000</v>
      </c>
      <c r="L7" s="16">
        <f t="shared" si="1"/>
        <v>12000</v>
      </c>
    </row>
    <row r="8" spans="1:12" x14ac:dyDescent="0.65">
      <c r="B8" t="s">
        <v>19</v>
      </c>
      <c r="C8">
        <v>1</v>
      </c>
      <c r="D8" s="11">
        <v>4000</v>
      </c>
      <c r="E8" s="7">
        <f t="shared" si="0"/>
        <v>4000</v>
      </c>
      <c r="G8" s="17"/>
      <c r="H8" s="10"/>
      <c r="I8" s="10"/>
      <c r="J8" s="10">
        <v>5</v>
      </c>
      <c r="K8" s="12">
        <v>2500</v>
      </c>
      <c r="L8" s="16">
        <f t="shared" si="1"/>
        <v>12500</v>
      </c>
    </row>
    <row r="9" spans="1:12" x14ac:dyDescent="0.65">
      <c r="B9" s="2"/>
      <c r="D9" s="11"/>
      <c r="E9" s="7">
        <f t="shared" si="0"/>
        <v>0</v>
      </c>
      <c r="G9" s="17"/>
      <c r="H9" s="10"/>
      <c r="I9" s="10"/>
      <c r="J9" s="10">
        <v>1</v>
      </c>
      <c r="K9" s="12">
        <v>2500</v>
      </c>
      <c r="L9" s="16">
        <f t="shared" si="1"/>
        <v>2500</v>
      </c>
    </row>
    <row r="10" spans="1:12" x14ac:dyDescent="0.6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6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6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6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6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6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6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6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6" thickBot="1" x14ac:dyDescent="0.8">
      <c r="E18" s="5">
        <f>SUM(E2:E17)</f>
        <v>247150</v>
      </c>
      <c r="G18" s="18"/>
      <c r="H18" s="19"/>
      <c r="I18" s="19">
        <f>SUM(I3:I17)</f>
        <v>112</v>
      </c>
      <c r="J18" s="19">
        <f>SUM(J3:J17)</f>
        <v>180.34000000000003</v>
      </c>
      <c r="K18" s="19"/>
      <c r="L18" s="20">
        <f>SUM(L3:L17)</f>
        <v>308996</v>
      </c>
    </row>
    <row r="19" spans="5:12" ht="20.25" x14ac:dyDescent="0.65">
      <c r="E19" s="7"/>
      <c r="F19" s="21">
        <f>L18-E18</f>
        <v>61846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8807-2B97-49ED-BA33-CCD00C15EB0C}">
  <dimension ref="A1:L19"/>
  <sheetViews>
    <sheetView workbookViewId="0">
      <selection activeCell="D13" sqref="D13"/>
    </sheetView>
  </sheetViews>
  <sheetFormatPr defaultRowHeight="14.25" x14ac:dyDescent="0.65"/>
  <cols>
    <col min="4" max="4" width="13.2890625" customWidth="1"/>
    <col min="5" max="5" width="25.25" customWidth="1"/>
    <col min="6" max="6" width="19.45703125" customWidth="1"/>
    <col min="11" max="11" width="12.375" customWidth="1"/>
    <col min="12" max="12" width="18.7890625" customWidth="1"/>
  </cols>
  <sheetData>
    <row r="1" spans="1:12" ht="29" x14ac:dyDescent="0.6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39" t="s">
        <v>27</v>
      </c>
      <c r="H1" s="40"/>
      <c r="I1" s="40"/>
      <c r="J1" s="40"/>
      <c r="K1" s="40"/>
      <c r="L1" s="41"/>
    </row>
    <row r="2" spans="1:12" ht="14.5" x14ac:dyDescent="0.65">
      <c r="A2" t="s">
        <v>36</v>
      </c>
      <c r="B2" s="1" t="s">
        <v>14</v>
      </c>
      <c r="C2">
        <v>30</v>
      </c>
      <c r="D2" s="11">
        <v>500</v>
      </c>
      <c r="E2" s="7">
        <f>PRODUCT(C2:D2)</f>
        <v>15000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6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/>
      <c r="J3" s="10">
        <v>17.5</v>
      </c>
      <c r="K3" s="12">
        <v>1650</v>
      </c>
      <c r="L3" s="16">
        <f>(J3*K3)</f>
        <v>28875</v>
      </c>
    </row>
    <row r="4" spans="1:12" x14ac:dyDescent="0.65">
      <c r="B4" s="1" t="s">
        <v>34</v>
      </c>
      <c r="C4">
        <v>1</v>
      </c>
      <c r="D4" s="11"/>
      <c r="E4" s="7">
        <f t="shared" si="0"/>
        <v>1</v>
      </c>
      <c r="G4" s="15"/>
      <c r="H4" s="9"/>
      <c r="I4" s="10"/>
      <c r="J4" s="10">
        <v>2</v>
      </c>
      <c r="K4" s="12">
        <v>4500</v>
      </c>
      <c r="L4" s="16">
        <f t="shared" ref="L4:L17" si="1">(J4*K4)</f>
        <v>9000</v>
      </c>
    </row>
    <row r="5" spans="1:12" x14ac:dyDescent="0.65">
      <c r="B5" s="1" t="s">
        <v>35</v>
      </c>
      <c r="C5">
        <v>0</v>
      </c>
      <c r="D5" s="11">
        <v>0</v>
      </c>
      <c r="E5" s="7">
        <f t="shared" si="0"/>
        <v>0</v>
      </c>
      <c r="G5" s="17"/>
      <c r="H5" s="10"/>
      <c r="I5" s="10"/>
      <c r="J5" s="10">
        <v>1</v>
      </c>
      <c r="K5" s="12">
        <v>4000</v>
      </c>
      <c r="L5" s="16">
        <f t="shared" si="1"/>
        <v>4000</v>
      </c>
    </row>
    <row r="6" spans="1:12" x14ac:dyDescent="0.65">
      <c r="B6" s="1" t="s">
        <v>15</v>
      </c>
      <c r="C6">
        <v>2.5</v>
      </c>
      <c r="D6" s="11">
        <v>9500</v>
      </c>
      <c r="E6" s="7">
        <f t="shared" si="0"/>
        <v>23750</v>
      </c>
      <c r="G6" s="17"/>
      <c r="H6" s="10"/>
      <c r="I6" s="10"/>
      <c r="J6" s="10">
        <v>8</v>
      </c>
      <c r="K6" s="12">
        <v>4500</v>
      </c>
      <c r="L6" s="16">
        <f t="shared" si="1"/>
        <v>36000</v>
      </c>
    </row>
    <row r="7" spans="1:12" x14ac:dyDescent="0.65">
      <c r="B7" s="2" t="s">
        <v>37</v>
      </c>
      <c r="C7">
        <v>2</v>
      </c>
      <c r="D7" s="11"/>
      <c r="E7" s="7">
        <f t="shared" si="0"/>
        <v>2</v>
      </c>
      <c r="G7" s="17"/>
      <c r="H7" s="10"/>
      <c r="I7" s="10"/>
      <c r="J7" s="10"/>
      <c r="K7" s="12"/>
      <c r="L7" s="16">
        <f t="shared" si="1"/>
        <v>0</v>
      </c>
    </row>
    <row r="8" spans="1:12" x14ac:dyDescent="0.65">
      <c r="B8" t="s">
        <v>19</v>
      </c>
      <c r="C8">
        <v>1</v>
      </c>
      <c r="D8" s="11"/>
      <c r="E8" s="7">
        <f t="shared" si="0"/>
        <v>1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65">
      <c r="B9" s="2"/>
      <c r="C9">
        <v>1</v>
      </c>
      <c r="D9" s="11">
        <v>8300</v>
      </c>
      <c r="E9" s="7">
        <f t="shared" si="0"/>
        <v>8300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6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6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6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6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6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6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6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6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6" thickBot="1" x14ac:dyDescent="0.8">
      <c r="E18" s="5">
        <f>SUM(E2:E17)</f>
        <v>57454</v>
      </c>
      <c r="G18" s="18"/>
      <c r="H18" s="19"/>
      <c r="I18" s="19">
        <f>SUM(I3:I17)</f>
        <v>0</v>
      </c>
      <c r="J18" s="19">
        <f>SUM(J3:J17)</f>
        <v>28.5</v>
      </c>
      <c r="K18" s="19"/>
      <c r="L18" s="20">
        <f>SUM(L3:L17)</f>
        <v>77875</v>
      </c>
    </row>
    <row r="19" spans="5:12" ht="20.25" x14ac:dyDescent="0.65">
      <c r="E19" s="7"/>
      <c r="F19" s="21">
        <f>L18-E18</f>
        <v>20421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119C-3FC6-47F0-908C-8DD698C7B149}">
  <dimension ref="A1:L20"/>
  <sheetViews>
    <sheetView tabSelected="1" workbookViewId="0">
      <selection activeCell="F20" sqref="F20"/>
    </sheetView>
  </sheetViews>
  <sheetFormatPr defaultRowHeight="14.25" x14ac:dyDescent="0.65"/>
  <cols>
    <col min="1" max="1" width="9.625" bestFit="1" customWidth="1"/>
    <col min="4" max="4" width="13.2890625" customWidth="1"/>
    <col min="5" max="5" width="25.25" customWidth="1"/>
    <col min="6" max="6" width="19.45703125" customWidth="1"/>
    <col min="11" max="11" width="12.375" customWidth="1"/>
    <col min="12" max="12" width="18.7890625" customWidth="1"/>
  </cols>
  <sheetData>
    <row r="1" spans="1:12" ht="29" x14ac:dyDescent="0.6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39" t="s">
        <v>27</v>
      </c>
      <c r="H1" s="40"/>
      <c r="I1" s="40"/>
      <c r="J1" s="40"/>
      <c r="K1" s="40"/>
      <c r="L1" s="41"/>
    </row>
    <row r="2" spans="1:12" ht="14.5" x14ac:dyDescent="0.65">
      <c r="A2" s="22">
        <v>45210</v>
      </c>
      <c r="B2" s="1" t="s">
        <v>14</v>
      </c>
      <c r="C2">
        <v>35</v>
      </c>
      <c r="D2" s="11">
        <v>830</v>
      </c>
      <c r="E2" s="7">
        <f>PRODUCT(C2:D2)</f>
        <v>29050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65">
      <c r="B3" s="1" t="s">
        <v>15</v>
      </c>
      <c r="C3">
        <v>7</v>
      </c>
      <c r="D3" s="11">
        <v>12700</v>
      </c>
      <c r="E3" s="7">
        <f t="shared" ref="E3:E17" si="0">PRODUCT(C3:D3)</f>
        <v>88900</v>
      </c>
      <c r="G3" s="15"/>
      <c r="H3" s="9"/>
      <c r="I3" s="9">
        <v>10</v>
      </c>
      <c r="J3" s="10">
        <v>10</v>
      </c>
      <c r="K3" s="12">
        <v>6500</v>
      </c>
      <c r="L3" s="16">
        <f>(J3*K3)</f>
        <v>65000</v>
      </c>
    </row>
    <row r="4" spans="1:12" x14ac:dyDescent="0.65">
      <c r="B4" s="1" t="s">
        <v>34</v>
      </c>
      <c r="C4">
        <v>1</v>
      </c>
      <c r="D4" s="11">
        <v>1000</v>
      </c>
      <c r="E4" s="7">
        <f t="shared" si="0"/>
        <v>1000</v>
      </c>
      <c r="G4" s="15"/>
      <c r="H4" s="9"/>
      <c r="I4" s="10">
        <v>4</v>
      </c>
      <c r="J4" s="10">
        <v>4</v>
      </c>
      <c r="K4" s="12">
        <v>6500</v>
      </c>
      <c r="L4" s="16">
        <f t="shared" ref="L4:L17" si="1">(J4*K4)</f>
        <v>26000</v>
      </c>
    </row>
    <row r="5" spans="1:12" x14ac:dyDescent="0.65">
      <c r="B5" s="1" t="s">
        <v>35</v>
      </c>
      <c r="C5">
        <v>1</v>
      </c>
      <c r="D5" s="11">
        <v>1000</v>
      </c>
      <c r="E5" s="7">
        <f t="shared" si="0"/>
        <v>1000</v>
      </c>
      <c r="G5" s="17"/>
      <c r="H5" s="10"/>
      <c r="I5" s="10"/>
      <c r="J5" s="10">
        <v>11</v>
      </c>
      <c r="K5" s="12">
        <v>7000</v>
      </c>
      <c r="L5" s="16">
        <f t="shared" si="1"/>
        <v>77000</v>
      </c>
    </row>
    <row r="6" spans="1:12" x14ac:dyDescent="0.65">
      <c r="B6" s="1" t="s">
        <v>15</v>
      </c>
      <c r="D6" s="11"/>
      <c r="E6" s="7">
        <f t="shared" si="0"/>
        <v>0</v>
      </c>
      <c r="G6" s="17"/>
      <c r="H6" s="10"/>
      <c r="I6" s="10"/>
      <c r="J6" s="10">
        <v>1</v>
      </c>
      <c r="K6" s="12">
        <v>8000</v>
      </c>
      <c r="L6" s="16">
        <f t="shared" si="1"/>
        <v>8000</v>
      </c>
    </row>
    <row r="7" spans="1:12" x14ac:dyDescent="0.65">
      <c r="B7" s="2" t="s">
        <v>37</v>
      </c>
      <c r="D7" s="11"/>
      <c r="E7" s="7">
        <f t="shared" si="0"/>
        <v>0</v>
      </c>
      <c r="G7" s="17"/>
      <c r="H7" s="10"/>
      <c r="I7" s="10"/>
      <c r="J7" s="10">
        <v>5</v>
      </c>
      <c r="K7" s="12">
        <v>7000</v>
      </c>
      <c r="L7" s="16">
        <f t="shared" si="1"/>
        <v>35000</v>
      </c>
    </row>
    <row r="8" spans="1:12" x14ac:dyDescent="0.65">
      <c r="B8" t="s">
        <v>19</v>
      </c>
      <c r="D8" s="11">
        <v>1000</v>
      </c>
      <c r="E8" s="7">
        <f t="shared" si="0"/>
        <v>1000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65">
      <c r="B9" s="2" t="s">
        <v>43</v>
      </c>
      <c r="C9">
        <v>2</v>
      </c>
      <c r="D9" s="11">
        <v>1250</v>
      </c>
      <c r="E9" s="7">
        <f t="shared" si="0"/>
        <v>2500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6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6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6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6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6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6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6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6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6" thickBot="1" x14ac:dyDescent="0.8">
      <c r="E18" s="5">
        <f>SUM(E2:E17)</f>
        <v>123450</v>
      </c>
      <c r="G18" s="18"/>
      <c r="H18" s="19"/>
      <c r="I18" s="19">
        <f>SUM(I3:I17)</f>
        <v>14</v>
      </c>
      <c r="J18" s="19">
        <f>SUM(J3:J17)</f>
        <v>31</v>
      </c>
      <c r="K18" s="19"/>
      <c r="L18" s="20">
        <f>SUM(L3:L17)</f>
        <v>211000</v>
      </c>
    </row>
    <row r="19" spans="5:12" ht="20.25" x14ac:dyDescent="0.65">
      <c r="E19" s="7"/>
      <c r="F19" s="21">
        <f>L18-E18</f>
        <v>87550</v>
      </c>
    </row>
    <row r="20" spans="5:12" x14ac:dyDescent="0.65">
      <c r="F20" s="38">
        <f>((F19/E18)*100)</f>
        <v>70.91940056703119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C89C-98A3-441A-AE1F-0DF6832B0B90}">
  <dimension ref="A1:L24"/>
  <sheetViews>
    <sheetView zoomScale="84" workbookViewId="0">
      <selection activeCell="D13" sqref="D13"/>
    </sheetView>
  </sheetViews>
  <sheetFormatPr defaultRowHeight="14.25" x14ac:dyDescent="0.65"/>
  <cols>
    <col min="1" max="1" width="9.7890625" customWidth="1"/>
    <col min="3" max="3" width="10.25" customWidth="1"/>
    <col min="4" max="4" width="13.0390625" customWidth="1"/>
    <col min="5" max="5" width="23.625" customWidth="1"/>
    <col min="6" max="6" width="18.875" customWidth="1"/>
    <col min="8" max="8" width="8.75" customWidth="1"/>
    <col min="9" max="9" width="11.6640625" customWidth="1"/>
    <col min="10" max="10" width="9.70703125" customWidth="1"/>
    <col min="11" max="11" width="12.0390625" bestFit="1" customWidth="1"/>
    <col min="12" max="12" width="21.6640625" customWidth="1"/>
  </cols>
  <sheetData>
    <row r="1" spans="1:12" ht="22.25" x14ac:dyDescent="0.65">
      <c r="A1" s="42" t="s">
        <v>44</v>
      </c>
      <c r="B1" s="43"/>
      <c r="C1" s="43"/>
      <c r="D1" s="43"/>
      <c r="E1" s="43"/>
      <c r="G1" s="44" t="s">
        <v>27</v>
      </c>
      <c r="H1" s="45"/>
      <c r="I1" s="45"/>
      <c r="J1" s="45"/>
      <c r="K1" s="45"/>
      <c r="L1" s="45"/>
    </row>
    <row r="2" spans="1:12" ht="24.25" customHeight="1" x14ac:dyDescent="0.6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65">
      <c r="A3" s="22" t="s">
        <v>47</v>
      </c>
      <c r="B3" s="1" t="s">
        <v>14</v>
      </c>
      <c r="C3">
        <v>55</v>
      </c>
      <c r="D3" s="11">
        <v>290</v>
      </c>
      <c r="E3" s="7">
        <f>PRODUCT(C3:D3)</f>
        <v>15950</v>
      </c>
      <c r="G3" s="23"/>
      <c r="H3" s="24"/>
      <c r="I3" s="24">
        <v>1.7</v>
      </c>
      <c r="J3" s="25">
        <v>85</v>
      </c>
      <c r="K3" s="26"/>
      <c r="L3" s="27">
        <f>(J3*K3)</f>
        <v>0</v>
      </c>
    </row>
    <row r="4" spans="1:12" x14ac:dyDescent="0.65">
      <c r="B4" s="1" t="s">
        <v>15</v>
      </c>
      <c r="C4">
        <v>5.5</v>
      </c>
      <c r="D4" s="11">
        <v>13150</v>
      </c>
      <c r="E4" s="7">
        <f t="shared" ref="E4:E18" si="0">PRODUCT(C4:D4)</f>
        <v>72325</v>
      </c>
      <c r="G4" s="23"/>
      <c r="H4" s="24"/>
      <c r="I4" s="25"/>
      <c r="J4" s="25"/>
      <c r="K4" s="26"/>
      <c r="L4" s="27">
        <f t="shared" ref="L4:L17" si="1">(J4*K4)</f>
        <v>0</v>
      </c>
    </row>
    <row r="5" spans="1:12" x14ac:dyDescent="0.6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/>
      <c r="J5" s="25"/>
      <c r="K5" s="26"/>
      <c r="L5" s="27">
        <f t="shared" si="1"/>
        <v>0</v>
      </c>
    </row>
    <row r="6" spans="1:12" x14ac:dyDescent="0.6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/>
      <c r="J6" s="25"/>
      <c r="K6" s="26"/>
      <c r="L6" s="27">
        <f t="shared" si="1"/>
        <v>0</v>
      </c>
    </row>
    <row r="7" spans="1:12" x14ac:dyDescent="0.65">
      <c r="B7" s="1" t="s">
        <v>15</v>
      </c>
      <c r="C7">
        <v>2</v>
      </c>
      <c r="D7" s="11">
        <v>14000</v>
      </c>
      <c r="E7" s="7">
        <f t="shared" si="0"/>
        <v>28000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65">
      <c r="B8" s="2" t="s">
        <v>37</v>
      </c>
      <c r="C8">
        <v>1.5</v>
      </c>
      <c r="D8" s="11">
        <v>14000</v>
      </c>
      <c r="E8" s="7">
        <f t="shared" si="0"/>
        <v>21000</v>
      </c>
      <c r="G8" s="28"/>
      <c r="H8" s="25"/>
      <c r="I8" s="25"/>
      <c r="J8" s="25"/>
      <c r="K8" s="26"/>
      <c r="L8" s="27">
        <f t="shared" si="1"/>
        <v>0</v>
      </c>
    </row>
    <row r="9" spans="1:12" x14ac:dyDescent="0.65">
      <c r="B9" t="s">
        <v>19</v>
      </c>
      <c r="D9" s="11">
        <v>1000</v>
      </c>
      <c r="E9" s="7">
        <f t="shared" si="0"/>
        <v>1000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65">
      <c r="B10" s="2" t="s">
        <v>43</v>
      </c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6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6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6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6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6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6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6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65">
      <c r="E18" s="7">
        <f t="shared" si="0"/>
        <v>0</v>
      </c>
      <c r="G18" s="29"/>
      <c r="H18" s="30"/>
      <c r="I18" s="25"/>
      <c r="J18" s="25"/>
      <c r="K18" s="26"/>
      <c r="L18" s="34"/>
    </row>
    <row r="19" spans="5:12" ht="25.25" x14ac:dyDescent="0.65">
      <c r="E19" s="5">
        <f>SUM(E3:E18)</f>
        <v>140775</v>
      </c>
      <c r="G19" s="32"/>
      <c r="H19" s="33"/>
      <c r="I19" s="30">
        <f>SUM(I3:I18)</f>
        <v>1.7</v>
      </c>
      <c r="J19" s="30">
        <f>SUM(J3:J18)</f>
        <v>85</v>
      </c>
      <c r="K19" s="30"/>
      <c r="L19" s="31">
        <f>SUM(L3:L18)</f>
        <v>0</v>
      </c>
    </row>
    <row r="20" spans="5:12" ht="20.25" x14ac:dyDescent="0.65">
      <c r="E20" s="7"/>
      <c r="F20" s="21">
        <f>L19-E19</f>
        <v>-140775</v>
      </c>
    </row>
    <row r="24" spans="5:12" x14ac:dyDescent="0.65">
      <c r="J24" t="s">
        <v>46</v>
      </c>
    </row>
  </sheetData>
  <mergeCells count="2">
    <mergeCell ref="A1:E1"/>
    <mergeCell ref="G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E00B-5C7D-43BD-86EB-DAC2927C5B69}">
  <dimension ref="A1:L20"/>
  <sheetViews>
    <sheetView topLeftCell="A2" workbookViewId="0">
      <selection activeCell="E12" sqref="E12"/>
    </sheetView>
  </sheetViews>
  <sheetFormatPr defaultRowHeight="14.25" x14ac:dyDescent="0.65"/>
  <cols>
    <col min="4" max="4" width="13.0390625" customWidth="1"/>
    <col min="5" max="5" width="23.2890625" customWidth="1"/>
    <col min="6" max="6" width="19.08203125" customWidth="1"/>
    <col min="11" max="11" width="13.45703125" customWidth="1"/>
    <col min="12" max="12" width="18.9140625" customWidth="1"/>
  </cols>
  <sheetData>
    <row r="1" spans="1:12" ht="22.25" x14ac:dyDescent="0.65">
      <c r="A1" s="42" t="s">
        <v>44</v>
      </c>
      <c r="B1" s="43"/>
      <c r="C1" s="43"/>
      <c r="D1" s="43"/>
      <c r="E1" s="43"/>
      <c r="G1" s="44" t="s">
        <v>27</v>
      </c>
      <c r="H1" s="45"/>
      <c r="I1" s="45"/>
      <c r="J1" s="45"/>
      <c r="K1" s="45"/>
      <c r="L1" s="45"/>
    </row>
    <row r="2" spans="1:12" ht="29" x14ac:dyDescent="0.6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65">
      <c r="A3" s="22" t="s">
        <v>45</v>
      </c>
      <c r="B3" s="1" t="s">
        <v>14</v>
      </c>
      <c r="C3">
        <v>65</v>
      </c>
      <c r="D3" s="11">
        <v>410</v>
      </c>
      <c r="E3" s="7">
        <f>PRODUCT(C3:D3)</f>
        <v>26650</v>
      </c>
      <c r="G3" s="23"/>
      <c r="H3" s="24"/>
      <c r="I3" s="24">
        <v>1.7</v>
      </c>
      <c r="J3" s="25">
        <v>106</v>
      </c>
      <c r="K3" s="26"/>
      <c r="L3" s="27">
        <f>(J3*K3)</f>
        <v>0</v>
      </c>
    </row>
    <row r="4" spans="1:12" x14ac:dyDescent="0.65">
      <c r="B4" s="1" t="s">
        <v>15</v>
      </c>
      <c r="C4">
        <v>1</v>
      </c>
      <c r="D4" s="11">
        <v>14850</v>
      </c>
      <c r="E4" s="7">
        <f t="shared" ref="E4:E18" si="0">PRODUCT(C4:D4)</f>
        <v>14850</v>
      </c>
      <c r="G4" s="23"/>
      <c r="H4" s="24"/>
      <c r="I4" s="25"/>
      <c r="J4" s="25"/>
      <c r="K4" s="26"/>
      <c r="L4" s="27">
        <f t="shared" ref="L4:L17" si="1">(J4*K4)</f>
        <v>0</v>
      </c>
    </row>
    <row r="5" spans="1:12" x14ac:dyDescent="0.6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/>
      <c r="J5" s="25"/>
      <c r="K5" s="26"/>
      <c r="L5" s="27">
        <f t="shared" si="1"/>
        <v>0</v>
      </c>
    </row>
    <row r="6" spans="1:12" x14ac:dyDescent="0.6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/>
      <c r="J6" s="25"/>
      <c r="K6" s="26"/>
      <c r="L6" s="27">
        <f t="shared" si="1"/>
        <v>0</v>
      </c>
    </row>
    <row r="7" spans="1:12" x14ac:dyDescent="0.65">
      <c r="B7" s="1" t="s">
        <v>15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65">
      <c r="B8" s="2" t="s">
        <v>37</v>
      </c>
      <c r="D8" s="11"/>
      <c r="E8" s="7">
        <f t="shared" si="0"/>
        <v>0</v>
      </c>
      <c r="G8" s="28"/>
      <c r="H8" s="25"/>
      <c r="I8" s="25"/>
      <c r="J8" s="25"/>
      <c r="K8" s="26"/>
      <c r="L8" s="27">
        <f t="shared" si="1"/>
        <v>0</v>
      </c>
    </row>
    <row r="9" spans="1:12" x14ac:dyDescent="0.65">
      <c r="B9" t="s">
        <v>19</v>
      </c>
      <c r="D9" s="11"/>
      <c r="E9" s="7">
        <f t="shared" si="0"/>
        <v>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65">
      <c r="B10" s="2" t="s">
        <v>43</v>
      </c>
      <c r="C10">
        <v>0</v>
      </c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6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6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6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6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6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6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6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65">
      <c r="E18" s="7">
        <f t="shared" si="0"/>
        <v>0</v>
      </c>
      <c r="G18" s="29"/>
      <c r="H18" s="30"/>
      <c r="I18" s="25"/>
      <c r="J18" s="25"/>
      <c r="K18" s="26"/>
      <c r="L18" s="34"/>
    </row>
    <row r="19" spans="5:12" ht="25.25" x14ac:dyDescent="0.65">
      <c r="E19" s="5">
        <f>SUM(E3:E18)</f>
        <v>58000</v>
      </c>
      <c r="G19" s="32"/>
      <c r="H19" s="33"/>
      <c r="I19" s="30">
        <f>SUM(I3:I18)</f>
        <v>1.7</v>
      </c>
      <c r="J19" s="30">
        <f>SUM(J3:J18)</f>
        <v>106</v>
      </c>
      <c r="K19" s="30"/>
      <c r="L19" s="31">
        <f>SUM(L3:L18)</f>
        <v>0</v>
      </c>
    </row>
    <row r="20" spans="5:12" ht="20.25" x14ac:dyDescent="0.65">
      <c r="E20" s="7">
        <f>E19/C3</f>
        <v>892.30769230769226</v>
      </c>
      <c r="F20" s="21">
        <f>L19-E19</f>
        <v>-58000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22 nov 22</vt:lpstr>
      <vt:lpstr>others</vt:lpstr>
      <vt:lpstr>3 jan 2023</vt:lpstr>
      <vt:lpstr>21 feb 2023</vt:lpstr>
      <vt:lpstr>10 NOV 2023</vt:lpstr>
      <vt:lpstr>30 NOV 2023</vt:lpstr>
      <vt:lpstr>26 DEC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SM-G965U1</dc:creator>
  <cp:lastModifiedBy>USER</cp:lastModifiedBy>
  <dcterms:created xsi:type="dcterms:W3CDTF">2022-11-26T11:34:06Z</dcterms:created>
  <dcterms:modified xsi:type="dcterms:W3CDTF">2023-12-25T12:26:25Z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4afc18d764f045e7b81f34f8974977fb</vt:lpwstr>
  </property>
</Properties>
</file>