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75" windowWidth="4455" windowHeight="9255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道具!$A$3:$J$90</definedName>
    <definedName name="_xlnm._FilterDatabase" localSheetId="0" hidden="1">装备!$A$3:$R$425</definedName>
  </definedNames>
  <calcPr calcId="145621"/>
</workbook>
</file>

<file path=xl/calcChain.xml><?xml version="1.0" encoding="utf-8"?>
<calcChain xmlns="http://schemas.openxmlformats.org/spreadsheetml/2006/main">
  <c r="R391" i="1" l="1"/>
  <c r="R392" i="1"/>
  <c r="R393" i="1"/>
  <c r="R394" i="1"/>
  <c r="R395" i="1"/>
  <c r="R396" i="1"/>
  <c r="R397" i="1"/>
  <c r="R398" i="1"/>
  <c r="R399" i="1"/>
  <c r="R400" i="1"/>
  <c r="R401" i="1"/>
  <c r="R390" i="1"/>
  <c r="R328" i="1"/>
  <c r="R329" i="1"/>
  <c r="R330" i="1"/>
  <c r="R331" i="1"/>
  <c r="R332" i="1"/>
  <c r="R333" i="1"/>
  <c r="R334" i="1"/>
  <c r="R335" i="1"/>
  <c r="R336" i="1"/>
  <c r="R337" i="1"/>
  <c r="R338" i="1"/>
  <c r="R327" i="1"/>
  <c r="R269" i="1"/>
  <c r="R270" i="1"/>
  <c r="R271" i="1"/>
  <c r="R272" i="1"/>
  <c r="R273" i="1"/>
  <c r="R274" i="1"/>
  <c r="R275" i="1"/>
  <c r="R276" i="1"/>
  <c r="R277" i="1"/>
  <c r="R278" i="1"/>
  <c r="R279" i="1"/>
  <c r="R268" i="1"/>
  <c r="R209" i="1"/>
  <c r="R210" i="1"/>
  <c r="R211" i="1"/>
  <c r="R212" i="1"/>
  <c r="R213" i="1"/>
  <c r="R214" i="1"/>
  <c r="R215" i="1"/>
  <c r="R216" i="1"/>
  <c r="R217" i="1"/>
  <c r="R218" i="1"/>
  <c r="R219" i="1"/>
  <c r="R208" i="1"/>
  <c r="R143" i="1"/>
  <c r="R144" i="1"/>
  <c r="R145" i="1"/>
  <c r="R138" i="1"/>
  <c r="R139" i="1"/>
  <c r="R140" i="1"/>
  <c r="R141" i="1"/>
  <c r="R142" i="1"/>
  <c r="R137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46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85" i="1"/>
  <c r="R86" i="1"/>
  <c r="R87" i="1"/>
  <c r="R88" i="1"/>
  <c r="R89" i="1"/>
  <c r="R90" i="1"/>
  <c r="R91" i="1"/>
  <c r="R92" i="1"/>
  <c r="R93" i="1"/>
  <c r="R94" i="1"/>
  <c r="R95" i="1"/>
  <c r="R84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3" i="1"/>
  <c r="J82" i="2" l="1"/>
  <c r="A123" i="4" l="1"/>
  <c r="B123" i="4"/>
  <c r="A124" i="4"/>
  <c r="B124" i="4"/>
  <c r="A92" i="4"/>
  <c r="B92" i="4"/>
  <c r="A93" i="4"/>
  <c r="B93" i="4"/>
  <c r="C125" i="1"/>
  <c r="C123" i="4" s="1"/>
  <c r="C126" i="1"/>
  <c r="C124" i="4" s="1"/>
  <c r="C94" i="1"/>
  <c r="C92" i="4" s="1"/>
  <c r="C95" i="1"/>
  <c r="C93" i="4" s="1"/>
  <c r="A57" i="4" l="1"/>
  <c r="B57" i="4"/>
  <c r="A58" i="4"/>
  <c r="B58" i="4"/>
  <c r="A59" i="4"/>
  <c r="B59" i="4"/>
  <c r="A60" i="4"/>
  <c r="B60" i="4"/>
  <c r="A61" i="4"/>
  <c r="B61" i="4"/>
  <c r="A62" i="4"/>
  <c r="B62" i="4"/>
  <c r="C59" i="1"/>
  <c r="C57" i="4" s="1"/>
  <c r="C60" i="1"/>
  <c r="C58" i="4" s="1"/>
  <c r="C61" i="1"/>
  <c r="C59" i="4" s="1"/>
  <c r="C62" i="1"/>
  <c r="C60" i="4" s="1"/>
  <c r="C63" i="1"/>
  <c r="C61" i="4" s="1"/>
  <c r="C64" i="1"/>
  <c r="C62" i="4" s="1"/>
  <c r="C153" i="1" l="1"/>
  <c r="C154" i="1"/>
  <c r="R370" i="1" l="1"/>
  <c r="R369" i="1"/>
  <c r="R367" i="1"/>
  <c r="R368" i="1"/>
  <c r="R366" i="1"/>
  <c r="R364" i="1"/>
  <c r="R365" i="1"/>
  <c r="R363" i="1"/>
  <c r="R361" i="1"/>
  <c r="R362" i="1"/>
  <c r="R360" i="1"/>
  <c r="R358" i="1"/>
  <c r="R359" i="1"/>
  <c r="R357" i="1"/>
  <c r="R355" i="1"/>
  <c r="R356" i="1"/>
  <c r="R354" i="1"/>
  <c r="R352" i="1"/>
  <c r="R353" i="1"/>
  <c r="R351" i="1"/>
  <c r="J90" i="2" l="1"/>
  <c r="J89" i="2"/>
  <c r="J88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J87" i="2" l="1"/>
  <c r="J86" i="2"/>
  <c r="J83" i="2" l="1"/>
  <c r="J84" i="2"/>
  <c r="J85" i="2"/>
  <c r="J75" i="2" l="1"/>
  <c r="J76" i="2"/>
  <c r="J77" i="2"/>
  <c r="J78" i="2"/>
  <c r="J79" i="2"/>
  <c r="J80" i="2"/>
  <c r="J81" i="2"/>
  <c r="J63" i="2"/>
  <c r="J64" i="2"/>
  <c r="J65" i="2"/>
  <c r="J66" i="2"/>
  <c r="J67" i="2"/>
  <c r="J68" i="2"/>
  <c r="J69" i="2"/>
  <c r="J70" i="2"/>
  <c r="J71" i="2"/>
  <c r="J72" i="2"/>
  <c r="J73" i="2"/>
  <c r="J74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6" i="2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8" i="4" l="1"/>
  <c r="E107" i="4"/>
  <c r="E106" i="4"/>
  <c r="D75" i="4"/>
  <c r="E75" i="4"/>
  <c r="D76" i="4"/>
  <c r="E76" i="4"/>
  <c r="D77" i="4"/>
  <c r="E77" i="4"/>
  <c r="D150" i="4" l="1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35" i="4"/>
  <c r="A159" i="4"/>
  <c r="B15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25" i="1"/>
  <c r="C424" i="1"/>
  <c r="C423" i="1"/>
  <c r="C422" i="1"/>
  <c r="C421" i="1"/>
  <c r="C420" i="1"/>
  <c r="C419" i="1"/>
  <c r="C418" i="1"/>
  <c r="C417" i="1"/>
  <c r="C416" i="1"/>
  <c r="C415" i="1"/>
  <c r="C414" i="1"/>
  <c r="C57" i="1" l="1"/>
  <c r="C55" i="4" s="1"/>
  <c r="C58" i="1"/>
  <c r="C56" i="4" s="1"/>
  <c r="C56" i="1"/>
  <c r="C54" i="4" s="1"/>
  <c r="C93" i="1"/>
  <c r="C91" i="4" s="1"/>
  <c r="C121" i="1"/>
  <c r="C90" i="1"/>
  <c r="C55" i="1"/>
  <c r="C53" i="4" s="1"/>
  <c r="C399" i="1"/>
  <c r="C336" i="1"/>
  <c r="C277" i="1"/>
  <c r="C217" i="1"/>
  <c r="C161" i="1"/>
  <c r="C159" i="4" s="1"/>
  <c r="C124" i="1"/>
  <c r="C122" i="4" s="1"/>
  <c r="C396" i="1"/>
  <c r="C398" i="1" s="1"/>
  <c r="C333" i="1"/>
  <c r="C334" i="1" s="1"/>
  <c r="C274" i="1"/>
  <c r="C276" i="1" s="1"/>
  <c r="C214" i="1"/>
  <c r="C216" i="1" s="1"/>
  <c r="C158" i="1"/>
  <c r="C393" i="1"/>
  <c r="C394" i="1" s="1"/>
  <c r="C330" i="1"/>
  <c r="C332" i="1" s="1"/>
  <c r="C271" i="1"/>
  <c r="C273" i="1" s="1"/>
  <c r="C211" i="1"/>
  <c r="C212" i="1" s="1"/>
  <c r="C155" i="1"/>
  <c r="C118" i="1"/>
  <c r="C87" i="1"/>
  <c r="C392" i="1"/>
  <c r="C391" i="1"/>
  <c r="C390" i="1"/>
  <c r="C329" i="1"/>
  <c r="C328" i="1"/>
  <c r="C327" i="1"/>
  <c r="C270" i="1"/>
  <c r="C269" i="1"/>
  <c r="C268" i="1"/>
  <c r="C210" i="1"/>
  <c r="C209" i="1"/>
  <c r="C208" i="1"/>
  <c r="C152" i="4"/>
  <c r="C151" i="4"/>
  <c r="C152" i="1"/>
  <c r="C150" i="4" s="1"/>
  <c r="C49" i="1"/>
  <c r="C47" i="4" s="1"/>
  <c r="C50" i="1"/>
  <c r="C48" i="4" s="1"/>
  <c r="C51" i="1"/>
  <c r="C49" i="4" s="1"/>
  <c r="C52" i="1"/>
  <c r="C401" i="1" l="1"/>
  <c r="C400" i="1"/>
  <c r="C337" i="1"/>
  <c r="C338" i="1"/>
  <c r="C160" i="1"/>
  <c r="C158" i="4" s="1"/>
  <c r="C159" i="1"/>
  <c r="C157" i="1"/>
  <c r="C155" i="4" s="1"/>
  <c r="C156" i="1"/>
  <c r="C154" i="4" s="1"/>
  <c r="C89" i="1"/>
  <c r="C87" i="4" s="1"/>
  <c r="C85" i="4"/>
  <c r="C92" i="1"/>
  <c r="C90" i="4" s="1"/>
  <c r="C88" i="4"/>
  <c r="C153" i="4"/>
  <c r="C157" i="4"/>
  <c r="C156" i="4"/>
  <c r="C120" i="1"/>
  <c r="C118" i="4" s="1"/>
  <c r="C116" i="4"/>
  <c r="C122" i="1"/>
  <c r="C119" i="4"/>
  <c r="C53" i="1"/>
  <c r="C51" i="4" s="1"/>
  <c r="C50" i="4"/>
  <c r="C91" i="1"/>
  <c r="C89" i="4" s="1"/>
  <c r="C335" i="1"/>
  <c r="C275" i="1"/>
  <c r="C397" i="1"/>
  <c r="C215" i="1"/>
  <c r="C395" i="1"/>
  <c r="C213" i="1"/>
  <c r="C119" i="1"/>
  <c r="C117" i="4" s="1"/>
  <c r="C331" i="1"/>
  <c r="C88" i="1"/>
  <c r="C86" i="4" s="1"/>
  <c r="C272" i="1"/>
  <c r="C54" i="1"/>
  <c r="C52" i="4" s="1"/>
  <c r="C123" i="1" l="1"/>
  <c r="C121" i="4" s="1"/>
  <c r="C120" i="4"/>
  <c r="C402" i="1"/>
  <c r="C403" i="1"/>
  <c r="C404" i="1"/>
  <c r="C405" i="1"/>
  <c r="C406" i="1"/>
  <c r="C407" i="1"/>
  <c r="C408" i="1"/>
  <c r="C409" i="1"/>
  <c r="C410" i="1"/>
  <c r="C411" i="1"/>
  <c r="C412" i="1"/>
  <c r="C413" i="1"/>
  <c r="C340" i="1" l="1"/>
  <c r="C341" i="1"/>
  <c r="C342" i="1"/>
  <c r="C343" i="1"/>
  <c r="C344" i="1"/>
  <c r="C345" i="1"/>
  <c r="C346" i="1"/>
  <c r="C347" i="1"/>
  <c r="C348" i="1"/>
  <c r="C349" i="1"/>
  <c r="C350" i="1"/>
  <c r="C339" i="1"/>
  <c r="C40" i="2" l="1"/>
  <c r="C41" i="2"/>
  <c r="C42" i="2"/>
  <c r="C43" i="2"/>
  <c r="C44" i="2"/>
  <c r="C45" i="2"/>
  <c r="D126" i="4" l="1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E125" i="4"/>
  <c r="D12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C76" i="4" s="1"/>
  <c r="A77" i="4"/>
  <c r="B77" i="4"/>
  <c r="C77" i="4" s="1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2" i="4"/>
  <c r="B2" i="4"/>
  <c r="C34" i="2" l="1"/>
  <c r="C35" i="2"/>
  <c r="C36" i="2"/>
  <c r="C37" i="2"/>
  <c r="C38" i="2"/>
  <c r="C39" i="2"/>
  <c r="C388" i="1" l="1"/>
  <c r="C389" i="1"/>
  <c r="C387" i="1"/>
  <c r="C384" i="1"/>
  <c r="C386" i="1" s="1"/>
  <c r="C382" i="1"/>
  <c r="C383" i="1"/>
  <c r="C381" i="1"/>
  <c r="C378" i="1"/>
  <c r="C380" i="1" s="1"/>
  <c r="C315" i="1"/>
  <c r="C316" i="1" s="1"/>
  <c r="C317" i="1" s="1"/>
  <c r="C318" i="1"/>
  <c r="C319" i="1"/>
  <c r="C320" i="1"/>
  <c r="C321" i="1"/>
  <c r="C323" i="1" s="1"/>
  <c r="C324" i="1"/>
  <c r="C325" i="1"/>
  <c r="C326" i="1"/>
  <c r="C259" i="1"/>
  <c r="C260" i="1"/>
  <c r="C261" i="1"/>
  <c r="C262" i="1"/>
  <c r="C264" i="1" s="1"/>
  <c r="C265" i="1"/>
  <c r="C266" i="1"/>
  <c r="C267" i="1"/>
  <c r="C256" i="1"/>
  <c r="C258" i="1" s="1"/>
  <c r="C206" i="1"/>
  <c r="C207" i="1"/>
  <c r="C205" i="1"/>
  <c r="C200" i="1"/>
  <c r="C201" i="1"/>
  <c r="C202" i="1"/>
  <c r="C204" i="1" s="1"/>
  <c r="C199" i="1"/>
  <c r="C196" i="1"/>
  <c r="C197" i="1" s="1"/>
  <c r="C198" i="1" s="1"/>
  <c r="C150" i="1"/>
  <c r="C148" i="4" s="1"/>
  <c r="C151" i="1"/>
  <c r="C149" i="4" s="1"/>
  <c r="C149" i="1"/>
  <c r="C147" i="4" s="1"/>
  <c r="C144" i="1"/>
  <c r="C142" i="4" s="1"/>
  <c r="C145" i="1"/>
  <c r="C143" i="4" s="1"/>
  <c r="C146" i="1"/>
  <c r="C143" i="1"/>
  <c r="C141" i="4" s="1"/>
  <c r="C140" i="1"/>
  <c r="C112" i="1"/>
  <c r="C110" i="4" s="1"/>
  <c r="C113" i="1"/>
  <c r="C111" i="4" s="1"/>
  <c r="C114" i="1"/>
  <c r="C112" i="4" s="1"/>
  <c r="C115" i="1"/>
  <c r="C113" i="4" s="1"/>
  <c r="C116" i="1"/>
  <c r="C114" i="4" s="1"/>
  <c r="C117" i="1"/>
  <c r="C115" i="4" s="1"/>
  <c r="C81" i="1"/>
  <c r="C79" i="4" s="1"/>
  <c r="C82" i="1"/>
  <c r="C80" i="4" s="1"/>
  <c r="C83" i="1"/>
  <c r="C81" i="4" s="1"/>
  <c r="C84" i="1"/>
  <c r="C82" i="4" s="1"/>
  <c r="C85" i="1"/>
  <c r="C83" i="4" s="1"/>
  <c r="C86" i="1"/>
  <c r="C84" i="4" s="1"/>
  <c r="C46" i="1"/>
  <c r="C47" i="1"/>
  <c r="C48" i="1"/>
  <c r="C43" i="1"/>
  <c r="C44" i="1"/>
  <c r="C45" i="1"/>
  <c r="C141" i="1" l="1"/>
  <c r="C139" i="4" s="1"/>
  <c r="C138" i="4"/>
  <c r="C148" i="1"/>
  <c r="C146" i="4" s="1"/>
  <c r="C144" i="4"/>
  <c r="C203" i="1"/>
  <c r="C379" i="1"/>
  <c r="C263" i="1"/>
  <c r="C142" i="1"/>
  <c r="C140" i="4" s="1"/>
  <c r="C322" i="1"/>
  <c r="C147" i="1"/>
  <c r="C145" i="4" s="1"/>
  <c r="C257" i="1"/>
  <c r="C385" i="1"/>
  <c r="C4" i="2" l="1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6" i="2"/>
  <c r="C83" i="2" l="1"/>
  <c r="C84" i="2"/>
  <c r="C85" i="2"/>
  <c r="C50" i="2"/>
  <c r="C80" i="2"/>
  <c r="C81" i="2"/>
  <c r="C79" i="2"/>
  <c r="C76" i="2"/>
  <c r="C65" i="2"/>
  <c r="C60" i="2"/>
  <c r="C49" i="2"/>
  <c r="C64" i="2"/>
  <c r="C77" i="2"/>
  <c r="C72" i="2"/>
  <c r="C67" i="2"/>
  <c r="C61" i="2"/>
  <c r="C56" i="2"/>
  <c r="C51" i="2"/>
  <c r="C71" i="2"/>
  <c r="C55" i="2"/>
  <c r="C75" i="2"/>
  <c r="C69" i="2"/>
  <c r="C59" i="2"/>
  <c r="C53" i="2"/>
  <c r="C48" i="2"/>
  <c r="C47" i="2"/>
  <c r="C73" i="2"/>
  <c r="C68" i="2"/>
  <c r="C63" i="2"/>
  <c r="C57" i="2"/>
  <c r="C52" i="2"/>
  <c r="C78" i="2"/>
  <c r="C74" i="2"/>
  <c r="C70" i="2"/>
  <c r="C66" i="2"/>
  <c r="C62" i="2"/>
  <c r="C58" i="2"/>
  <c r="C54" i="2"/>
  <c r="C67" i="1"/>
  <c r="C65" i="4" s="1"/>
  <c r="C98" i="1"/>
  <c r="C96" i="4" s="1"/>
  <c r="C239" i="1"/>
  <c r="C240" i="1"/>
  <c r="C241" i="1"/>
  <c r="C181" i="1"/>
  <c r="C133" i="1"/>
  <c r="C131" i="4" s="1"/>
  <c r="C371" i="1"/>
  <c r="C372" i="1"/>
  <c r="C373" i="1"/>
  <c r="C374" i="1"/>
  <c r="C375" i="1"/>
  <c r="C376" i="1"/>
  <c r="C377" i="1"/>
  <c r="C309" i="1"/>
  <c r="C310" i="1"/>
  <c r="C311" i="1"/>
  <c r="C312" i="1"/>
  <c r="C313" i="1"/>
  <c r="C314" i="1"/>
  <c r="C301" i="1"/>
  <c r="C302" i="1"/>
  <c r="C304" i="1"/>
  <c r="C305" i="1"/>
  <c r="C306" i="1"/>
  <c r="C307" i="1"/>
  <c r="C308" i="1"/>
  <c r="C293" i="1"/>
  <c r="C295" i="1"/>
  <c r="C296" i="1"/>
  <c r="C297" i="1"/>
  <c r="C298" i="1"/>
  <c r="C299" i="1"/>
  <c r="C300" i="1"/>
  <c r="C289" i="1"/>
  <c r="C290" i="1"/>
  <c r="C291" i="1"/>
  <c r="C292" i="1"/>
  <c r="C294" i="1"/>
  <c r="C284" i="1"/>
  <c r="C285" i="1"/>
  <c r="C138" i="1" s="1"/>
  <c r="C136" i="4" s="1"/>
  <c r="C286" i="1"/>
  <c r="C287" i="1"/>
  <c r="C288" i="1"/>
  <c r="C280" i="1"/>
  <c r="C281" i="1"/>
  <c r="C282" i="1"/>
  <c r="C283" i="1"/>
  <c r="C251" i="1"/>
  <c r="C252" i="1"/>
  <c r="C253" i="1"/>
  <c r="C254" i="1"/>
  <c r="C255" i="1"/>
  <c r="C243" i="1"/>
  <c r="C244" i="1"/>
  <c r="C245" i="1"/>
  <c r="C246" i="1"/>
  <c r="C247" i="1"/>
  <c r="C248" i="1"/>
  <c r="C249" i="1"/>
  <c r="C250" i="1"/>
  <c r="C242" i="1"/>
  <c r="C229" i="1"/>
  <c r="C230" i="1"/>
  <c r="C231" i="1"/>
  <c r="C232" i="1"/>
  <c r="C233" i="1"/>
  <c r="C234" i="1"/>
  <c r="C235" i="1"/>
  <c r="C236" i="1"/>
  <c r="C237" i="1"/>
  <c r="C238" i="1"/>
  <c r="C223" i="1"/>
  <c r="C225" i="1"/>
  <c r="C190" i="1"/>
  <c r="C191" i="1"/>
  <c r="C192" i="1"/>
  <c r="C193" i="1"/>
  <c r="C194" i="1"/>
  <c r="C195" i="1"/>
  <c r="C179" i="1"/>
  <c r="C180" i="1"/>
  <c r="C188" i="1"/>
  <c r="C176" i="1"/>
  <c r="C177" i="1"/>
  <c r="C178" i="1"/>
  <c r="C182" i="1"/>
  <c r="C183" i="1"/>
  <c r="C184" i="1"/>
  <c r="C185" i="1"/>
  <c r="C186" i="1"/>
  <c r="C187" i="1"/>
  <c r="C189" i="1"/>
  <c r="C175" i="1"/>
  <c r="C162" i="1"/>
  <c r="C164" i="1"/>
  <c r="C165" i="1"/>
  <c r="C166" i="1"/>
  <c r="C167" i="1"/>
  <c r="C168" i="1"/>
  <c r="C169" i="1"/>
  <c r="C170" i="1"/>
  <c r="C139" i="1" s="1"/>
  <c r="C137" i="4" s="1"/>
  <c r="C171" i="1"/>
  <c r="C172" i="1"/>
  <c r="C173" i="1"/>
  <c r="C174" i="1"/>
  <c r="C129" i="1"/>
  <c r="C127" i="4" s="1"/>
  <c r="C130" i="1"/>
  <c r="C128" i="4" s="1"/>
  <c r="C131" i="1"/>
  <c r="C129" i="4" s="1"/>
  <c r="C132" i="1"/>
  <c r="C130" i="4" s="1"/>
  <c r="C134" i="1"/>
  <c r="C132" i="4" s="1"/>
  <c r="C135" i="1"/>
  <c r="C133" i="4" s="1"/>
  <c r="C136" i="1"/>
  <c r="C134" i="4" s="1"/>
  <c r="C127" i="1"/>
  <c r="C125" i="4" s="1"/>
  <c r="C108" i="1"/>
  <c r="C106" i="4" s="1"/>
  <c r="C77" i="1"/>
  <c r="C75" i="4" s="1"/>
  <c r="C106" i="1"/>
  <c r="C104" i="4" s="1"/>
  <c r="C107" i="1"/>
  <c r="C105" i="4" s="1"/>
  <c r="C111" i="1"/>
  <c r="C109" i="4" s="1"/>
  <c r="C105" i="1"/>
  <c r="C103" i="4" s="1"/>
  <c r="C100" i="1"/>
  <c r="C98" i="4" s="1"/>
  <c r="C101" i="1"/>
  <c r="C99" i="4" s="1"/>
  <c r="C96" i="1"/>
  <c r="C94" i="4" s="1"/>
  <c r="C97" i="1"/>
  <c r="C95" i="4" s="1"/>
  <c r="C99" i="1"/>
  <c r="C97" i="4" s="1"/>
  <c r="C80" i="1"/>
  <c r="C78" i="4" s="1"/>
  <c r="C75" i="1"/>
  <c r="C73" i="4" s="1"/>
  <c r="C76" i="1"/>
  <c r="C74" i="4" s="1"/>
  <c r="C74" i="1"/>
  <c r="C72" i="4" s="1"/>
  <c r="C69" i="1"/>
  <c r="C67" i="4" s="1"/>
  <c r="C70" i="1"/>
  <c r="C68" i="4" s="1"/>
  <c r="C68" i="1"/>
  <c r="C66" i="4" s="1"/>
  <c r="C66" i="1"/>
  <c r="C64" i="4" s="1"/>
  <c r="C41" i="1"/>
  <c r="C42" i="1"/>
  <c r="C65" i="1"/>
  <c r="C63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9" i="1"/>
  <c r="C110" i="1"/>
  <c r="C73" i="1"/>
  <c r="C128" i="1"/>
  <c r="C126" i="4" s="1"/>
  <c r="C72" i="1"/>
  <c r="C78" i="1"/>
  <c r="C109" i="1" s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5" i="2"/>
  <c r="J5" i="2"/>
  <c r="J6" i="2"/>
  <c r="J7" i="2"/>
  <c r="J8" i="2"/>
  <c r="J9" i="2"/>
  <c r="J10" i="2"/>
  <c r="J11" i="2"/>
  <c r="J12" i="2"/>
  <c r="J13" i="2"/>
  <c r="J14" i="2"/>
  <c r="J4" i="2"/>
  <c r="C104" i="1" l="1"/>
  <c r="C102" i="4" s="1"/>
  <c r="C70" i="4"/>
  <c r="C103" i="1"/>
  <c r="C71" i="4"/>
  <c r="C71" i="1" l="1"/>
  <c r="C101" i="4"/>
  <c r="C102" i="1" l="1"/>
  <c r="C100" i="4" s="1"/>
  <c r="C69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<sst xmlns="http://schemas.openxmlformats.org/spreadsheetml/2006/main" count="583" uniqueCount="575">
  <si>
    <t>ID</t>
  </si>
  <si>
    <t>木剑</t>
  </si>
  <si>
    <t>coin</t>
  </si>
  <si>
    <t>gold</t>
  </si>
  <si>
    <t>作用</t>
  </si>
  <si>
    <t>类型号</t>
  </si>
  <si>
    <t>对应属性</t>
  </si>
  <si>
    <t>reputation</t>
  </si>
  <si>
    <t>hp</t>
  </si>
  <si>
    <t>mp</t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</si>
  <si>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</si>
  <si>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</si>
  <si>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</si>
  <si>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</si>
  <si>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</si>
  <si>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</si>
  <si>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</si>
  <si>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</si>
  <si>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</si>
  <si>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</si>
  <si>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</si>
  <si>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</si>
  <si>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</si>
  <si>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</si>
  <si>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</si>
  <si>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</si>
  <si>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</si>
  <si>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</si>
  <si>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</si>
  <si>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</si>
  <si>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</si>
  <si>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</si>
  <si>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</si>
  <si>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</si>
  <si>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</si>
  <si>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</si>
  <si>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</si>
  <si>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</si>
  <si>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</si>
  <si>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</si>
  <si>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</si>
  <si>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</si>
  <si>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</si>
  <si>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</si>
  <si>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</si>
  <si>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</si>
  <si>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</si>
  <si>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</si>
  <si>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</si>
  <si>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</si>
  <si>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</si>
  <si>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</si>
  <si>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</si>
  <si>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</si>
  <si>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</si>
  <si>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</si>
  <si>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</si>
  <si>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</si>
  <si>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</si>
  <si>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</si>
  <si>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</si>
  <si>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</si>
  <si>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</si>
  <si>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</si>
  <si>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</si>
  <si>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</si>
  <si>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</si>
  <si>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</si>
  <si>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</si>
  <si>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</si>
  <si>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</si>
  <si>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</si>
  <si>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</si>
  <si>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</si>
  <si>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</si>
  <si>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</si>
  <si>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</si>
  <si>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</si>
  <si>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</si>
  <si>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</si>
  <si>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</si>
  <si>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</si>
  <si>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</si>
  <si>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</si>
  <si>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</si>
  <si>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</si>
  <si>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</si>
  <si>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</si>
  <si>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</si>
  <si>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</si>
  <si>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</si>
  <si>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</si>
  <si>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</si>
  <si>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</si>
  <si>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</si>
  <si>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</si>
  <si>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</si>
  <si>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</si>
  <si>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</si>
  <si>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</si>
  <si>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</si>
  <si>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</si>
  <si>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</si>
  <si>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</si>
  <si>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</si>
  <si>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</si>
  <si>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</si>
  <si>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</si>
  <si>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</si>
  <si>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</si>
  <si>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</si>
  <si>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</si>
  <si>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</si>
  <si>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</si>
  <si>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</si>
  <si>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</si>
  <si>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</si>
  <si>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</si>
  <si>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</si>
  <si>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</si>
  <si>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</si>
  <si>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</si>
  <si>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</si>
  <si>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</si>
  <si>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</si>
  <si>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</si>
  <si>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</si>
  <si>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</si>
  <si>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</si>
  <si>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</si>
  <si>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</si>
  <si>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</si>
  <si>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</si>
  <si>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</si>
  <si>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</si>
  <si>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</si>
  <si>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</si>
  <si>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</si>
  <si>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</si>
  <si>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</si>
  <si>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</si>
  <si>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</si>
  <si>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</si>
  <si>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</si>
  <si>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</si>
  <si>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</si>
  <si>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</si>
  <si>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</si>
  <si>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</si>
  <si>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</si>
  <si>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</si>
  <si>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</si>
  <si>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</si>
  <si>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</si>
  <si>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</si>
  <si>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</si>
  <si>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</si>
  <si>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</si>
  <si>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</si>
  <si>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</si>
  <si>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</si>
  <si>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</si>
  <si>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</si>
  <si>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</si>
  <si>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</si>
  <si>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</si>
  <si>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</si>
  <si>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</si>
  <si>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</si>
  <si>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</si>
  <si>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</si>
  <si>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</si>
  <si>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</si>
  <si>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</si>
  <si>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</si>
  <si>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</si>
  <si>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</si>
  <si>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</si>
  <si>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</si>
  <si>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</si>
  <si>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</si>
  <si>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</si>
  <si>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</si>
  <si>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</si>
  <si>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</si>
  <si>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</si>
  <si>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</si>
  <si>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</si>
  <si>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</si>
  <si>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</si>
  <si>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</si>
  <si>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</si>
  <si>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</si>
  <si>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</si>
  <si>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</si>
  <si>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</si>
  <si>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</si>
  <si>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</si>
  <si>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</si>
  <si>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</si>
  <si>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</si>
  <si>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</si>
  <si>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</si>
  <si>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</si>
  <si>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</si>
  <si>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</si>
  <si>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</si>
  <si>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</si>
  <si>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5" type="noConversion"/>
  </si>
  <si>
    <t>Lvl</t>
    <phoneticPr fontId="5" type="noConversion"/>
  </si>
  <si>
    <t>descr</t>
    <phoneticPr fontId="5" type="noConversion"/>
  </si>
  <si>
    <t>NeedLvl</t>
    <phoneticPr fontId="6" type="noConversion"/>
  </si>
  <si>
    <t>Sale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</si>
  <si>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</si>
  <si>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</si>
  <si>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</si>
  <si>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</si>
  <si>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</si>
  <si>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</si>
  <si>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</si>
  <si>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</si>
  <si>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</si>
  <si>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</si>
  <si>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</si>
  <si>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</si>
  <si>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</si>
  <si>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</si>
  <si>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</si>
  <si>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</si>
  <si>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</si>
  <si>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</si>
  <si>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</si>
  <si>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</si>
  <si>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</si>
  <si>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</si>
  <si>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</si>
  <si>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</si>
  <si>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</si>
  <si>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</si>
  <si>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</si>
  <si>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</si>
  <si>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</si>
  <si>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</si>
  <si>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Name</t>
    <phoneticPr fontId="5" type="noConversion"/>
  </si>
  <si>
    <t>value</t>
    <phoneticPr fontId="5" type="noConversion"/>
  </si>
  <si>
    <t>photo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</si>
  <si>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</si>
  <si>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</si>
  <si>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</si>
  <si>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</si>
  <si>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</si>
  <si>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</si>
  <si>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</si>
  <si>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</si>
  <si>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</si>
  <si>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</si>
  <si>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</si>
  <si>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</si>
  <si>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</si>
  <si>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</si>
  <si>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</si>
  <si>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</si>
  <si>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</si>
  <si>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</si>
  <si>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</si>
  <si>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</si>
  <si>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</si>
  <si>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</si>
  <si>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</si>
  <si>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</si>
  <si>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</si>
  <si>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</si>
  <si>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群体治疗术</t>
  </si>
  <si>
    <t>召唤神兽</t>
  </si>
  <si>
    <t>魔法盾</t>
  </si>
  <si>
    <t>圣言术</t>
  </si>
  <si>
    <t>冰咆哮</t>
  </si>
  <si>
    <t>photo</t>
    <phoneticPr fontId="5" type="noConversion"/>
  </si>
  <si>
    <t>skill</t>
    <phoneticPr fontId="5" type="noConversion"/>
  </si>
  <si>
    <t>vocation</t>
  </si>
  <si>
    <t>luck</t>
    <phoneticPr fontId="5" type="noConversion"/>
  </si>
  <si>
    <t>spd</t>
    <phoneticPr fontId="5" type="noConversion"/>
  </si>
  <si>
    <t>青铜斧</t>
  </si>
  <si>
    <t>天龙盔</t>
    <phoneticPr fontId="5" type="noConversion"/>
  </si>
  <si>
    <t>圣龙盔</t>
    <phoneticPr fontId="5" type="noConversion"/>
  </si>
  <si>
    <t>魔龙盔</t>
    <phoneticPr fontId="5" type="noConversion"/>
  </si>
  <si>
    <t>ResetPotential</t>
    <phoneticPr fontId="5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</si>
  <si>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</si>
  <si>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</si>
  <si>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</si>
  <si>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</si>
  <si>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</si>
  <si>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</si>
  <si>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</si>
  <si>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</si>
  <si>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</si>
  <si>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</si>
  <si>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</si>
  <si>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</si>
  <si>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</si>
  <si>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</si>
  <si>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</si>
  <si>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</si>
  <si>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</si>
  <si>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</si>
  <si>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</si>
  <si>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</si>
  <si>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</si>
  <si>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</si>
  <si>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</si>
  <si>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</si>
  <si>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</si>
  <si>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</si>
  <si>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</si>
  <si>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</si>
  <si>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</si>
  <si>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</si>
  <si>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</si>
  <si>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</si>
  <si>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</si>
  <si>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</si>
  <si>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</si>
  <si>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</si>
  <si>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</si>
  <si>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</si>
  <si>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</si>
  <si>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</si>
  <si>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</si>
  <si>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</si>
  <si>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</si>
  <si>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</si>
  <si>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</si>
  <si>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</si>
  <si>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</si>
  <si>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</si>
  <si>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</si>
  <si>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</si>
  <si>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</si>
  <si>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</si>
  <si>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</si>
  <si>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</si>
  <si>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</si>
  <si>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</si>
  <si>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</si>
  <si>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</si>
  <si>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</si>
  <si>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</si>
  <si>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</si>
  <si>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</si>
  <si>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</si>
  <si>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</si>
  <si>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</si>
  <si>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</si>
  <si>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</si>
  <si>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</si>
  <si>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</si>
  <si>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</si>
  <si>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</si>
  <si>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</si>
  <si>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魔御精华(小)</t>
    <phoneticPr fontId="5" type="noConversion"/>
  </si>
  <si>
    <t>防御精华(小)</t>
    <phoneticPr fontId="5" type="noConversion"/>
  </si>
  <si>
    <t>魔御精华(中)</t>
    <phoneticPr fontId="5" type="noConversion"/>
  </si>
  <si>
    <t>魔御精华(大)</t>
    <phoneticPr fontId="5" type="noConversion"/>
  </si>
  <si>
    <t>防御精华(中)</t>
    <phoneticPr fontId="5" type="noConversion"/>
  </si>
  <si>
    <t>防御精华(大)</t>
    <phoneticPr fontId="5" type="noConversion"/>
  </si>
  <si>
    <t>神石结晶(小)</t>
    <phoneticPr fontId="5" type="noConversion"/>
  </si>
  <si>
    <t>神石结晶(中)</t>
    <phoneticPr fontId="5" type="noConversion"/>
  </si>
  <si>
    <t>神石结晶(大)</t>
    <phoneticPr fontId="5" type="noConversion"/>
  </si>
  <si>
    <t>灵魂碎片(小)</t>
    <phoneticPr fontId="5" type="noConversion"/>
  </si>
  <si>
    <t>灵魂碎片(中)</t>
    <phoneticPr fontId="5" type="noConversion"/>
  </si>
  <si>
    <t>灵魂碎片(大)</t>
    <phoneticPr fontId="5" type="noConversion"/>
  </si>
  <si>
    <t>初入江湖</t>
    <phoneticPr fontId="6" type="noConversion"/>
  </si>
  <si>
    <t>江湖豪杰</t>
    <phoneticPr fontId="6" type="noConversion"/>
  </si>
  <si>
    <t>名动江湖</t>
    <phoneticPr fontId="6" type="noConversion"/>
  </si>
  <si>
    <t>威震八方</t>
    <phoneticPr fontId="6" type="noConversion"/>
  </si>
  <si>
    <t>盖世奇侠</t>
    <phoneticPr fontId="6" type="noConversion"/>
  </si>
  <si>
    <t>一代宗师</t>
    <phoneticPr fontId="6" type="noConversion"/>
  </si>
  <si>
    <t>名扬四海</t>
    <phoneticPr fontId="6" type="noConversion"/>
  </si>
  <si>
    <t>震铄古今</t>
    <phoneticPr fontId="6" type="noConversion"/>
  </si>
  <si>
    <t>霸者无敌</t>
    <phoneticPr fontId="6" type="noConversion"/>
  </si>
  <si>
    <t>武林至尊</t>
    <phoneticPr fontId="6" type="noConversion"/>
  </si>
  <si>
    <t>天下霸主</t>
    <phoneticPr fontId="6" type="noConversion"/>
  </si>
  <si>
    <t>苍生主宰</t>
    <phoneticPr fontId="6" type="noConversion"/>
  </si>
  <si>
    <t>id</t>
    <phoneticPr fontId="5" type="noConversion"/>
  </si>
  <si>
    <t>image</t>
    <phoneticPr fontId="5" type="noConversion"/>
  </si>
  <si>
    <t>offset_x</t>
    <phoneticPr fontId="5" type="noConversion"/>
  </si>
  <si>
    <t>offset_y</t>
    <phoneticPr fontId="5" type="noConversion"/>
  </si>
  <si>
    <t>name</t>
    <phoneticPr fontId="5" type="noConversion"/>
  </si>
  <si>
    <t>中间信息</t>
    <phoneticPr fontId="5" type="noConversion"/>
  </si>
  <si>
    <t>`</t>
    <phoneticPr fontId="5" type="noConversion"/>
  </si>
  <si>
    <t>附体之炎</t>
    <phoneticPr fontId="5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</si>
  <si>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</si>
  <si>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</si>
  <si>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</si>
  <si>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</si>
  <si>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</si>
  <si>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</si>
  <si>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</si>
  <si>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5" type="noConversion"/>
  </si>
  <si>
    <t>菲娜(结晶)</t>
    <phoneticPr fontId="5" type="noConversion"/>
  </si>
  <si>
    <t>菲娜(打磨)</t>
    <phoneticPr fontId="5" type="noConversion"/>
  </si>
  <si>
    <t>菲娜(雕琢)</t>
    <phoneticPr fontId="5" type="noConversion"/>
  </si>
  <si>
    <t>菲娜(精致)</t>
    <phoneticPr fontId="5" type="noConversion"/>
  </si>
  <si>
    <t>菲娜(完美)</t>
    <phoneticPr fontId="5" type="noConversion"/>
  </si>
  <si>
    <t>菲娜(祝福)</t>
    <phoneticPr fontId="5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</si>
  <si>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</si>
  <si>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</si>
  <si>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</si>
  <si>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</si>
  <si>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</si>
  <si>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</si>
  <si>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</si>
  <si>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</si>
  <si>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</si>
  <si>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</si>
  <si>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</si>
  <si>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</si>
  <si>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</si>
  <si>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</si>
  <si>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</si>
  <si>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</si>
  <si>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</si>
  <si>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</si>
  <si>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</si>
  <si>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</si>
  <si>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</si>
  <si>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</si>
  <si>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</si>
  <si>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</si>
  <si>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</si>
  <si>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</si>
  <si>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</si>
  <si>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</si>
  <si>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</si>
  <si>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</si>
  <si>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5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</si>
  <si>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</si>
  <si>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</si>
  <si>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</si>
  <si>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</si>
  <si>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</si>
  <si>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</si>
  <si>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</si>
  <si>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</si>
  <si>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</si>
  <si>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</si>
  <si>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</si>
  <si>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</si>
  <si>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</si>
  <si>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虎威战戒</t>
  </si>
  <si>
    <t>虎威魔戒</t>
  </si>
  <si>
    <t>虎威道戒</t>
  </si>
  <si>
    <t>虎威护腕(战)</t>
  </si>
  <si>
    <t>虎威护腕(法)</t>
  </si>
  <si>
    <t>虎威护腕(道)</t>
  </si>
  <si>
    <t>虎威战靴</t>
  </si>
  <si>
    <t>虎威魔靴</t>
  </si>
  <si>
    <t>虎威道靴</t>
  </si>
  <si>
    <t>宝石(彷惶)</t>
    <phoneticPr fontId="5" type="noConversion"/>
  </si>
  <si>
    <t>传奇战刃</t>
  </si>
  <si>
    <t>传奇魔刃</t>
  </si>
  <si>
    <t>传奇道刃</t>
  </si>
  <si>
    <t>id</t>
    <phoneticPr fontId="5" type="noConversion"/>
  </si>
  <si>
    <t>m_m</t>
    <phoneticPr fontId="5" type="noConversion"/>
  </si>
  <si>
    <t>m1_t</t>
    <phoneticPr fontId="5" type="noConversion"/>
  </si>
  <si>
    <t>m1_c</t>
    <phoneticPr fontId="5" type="noConversion"/>
  </si>
  <si>
    <t>m2_t</t>
    <phoneticPr fontId="5" type="noConversion"/>
  </si>
  <si>
    <t>m2_c</t>
    <phoneticPr fontId="5" type="noConversion"/>
  </si>
  <si>
    <t>m3_t</t>
    <phoneticPr fontId="5" type="noConversion"/>
  </si>
  <si>
    <t>m3_c</t>
    <phoneticPr fontId="5" type="noConversion"/>
  </si>
  <si>
    <t>m4_t</t>
    <phoneticPr fontId="5" type="noConversion"/>
  </si>
  <si>
    <t>m4_c</t>
    <phoneticPr fontId="5" type="noConversion"/>
  </si>
  <si>
    <t>enable</t>
    <phoneticPr fontId="5" type="noConversion"/>
  </si>
  <si>
    <t>火焰戒指</t>
    <phoneticPr fontId="5" type="noConversion"/>
  </si>
  <si>
    <t>强者的灵魂所化，蕴含巨大能量</t>
    <phoneticPr fontId="5" type="noConversion"/>
  </si>
  <si>
    <t>封神祭坛的微小碎片，蕴含微量神性</t>
    <phoneticPr fontId="5" type="noConversion"/>
  </si>
  <si>
    <t>封神祭坛的细小碎片，蕴含微弱神性</t>
    <phoneticPr fontId="5" type="noConversion"/>
  </si>
  <si>
    <t>封神祭坛的小块碎片，蕴含一丝神性</t>
    <phoneticPr fontId="5" type="noConversion"/>
  </si>
  <si>
    <t>练化精怪遗蜕后的精华，可铸防具</t>
    <phoneticPr fontId="5" type="noConversion"/>
  </si>
  <si>
    <t>强者的灵魂所化，蕴含毁灭性的能量</t>
    <phoneticPr fontId="5" type="noConversion"/>
  </si>
  <si>
    <t>强者的灵魂所化，蕴含破坏性的能量</t>
    <phoneticPr fontId="5" type="noConversion"/>
  </si>
  <si>
    <t>revive</t>
    <phoneticPr fontId="5" type="noConversion"/>
  </si>
  <si>
    <t>level100</t>
    <phoneticPr fontId="5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</si>
  <si>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5" type="noConversion"/>
  </si>
  <si>
    <t>幽冥火咒</t>
  </si>
  <si>
    <t>狂雷闪</t>
  </si>
  <si>
    <t>怒炎</t>
  </si>
  <si>
    <t>召唤白虎</t>
    <phoneticPr fontId="5" type="noConversion"/>
  </si>
  <si>
    <t>Lucky</t>
    <phoneticPr fontId="5" type="noConversion"/>
  </si>
  <si>
    <t>召唤月灵</t>
    <phoneticPr fontId="5" type="noConversion"/>
  </si>
  <si>
    <t>ac</t>
  </si>
  <si>
    <t>mac</t>
  </si>
  <si>
    <t>狂暴</t>
    <phoneticPr fontId="5" type="noConversion"/>
  </si>
  <si>
    <t>通魔</t>
    <phoneticPr fontId="5" type="noConversion"/>
  </si>
  <si>
    <t>圣盾</t>
    <phoneticPr fontId="5" type="noConversion"/>
  </si>
  <si>
    <t>蚀甲</t>
    <phoneticPr fontId="5" type="noConversion"/>
  </si>
  <si>
    <t>hp</t>
    <phoneticPr fontId="5" type="noConversion"/>
  </si>
  <si>
    <t>王者甲(男)</t>
    <phoneticPr fontId="5" type="noConversion"/>
  </si>
  <si>
    <t>王者衣(男)</t>
    <phoneticPr fontId="5" type="noConversion"/>
  </si>
  <si>
    <t>王者袍(男)</t>
    <phoneticPr fontId="5" type="noConversion"/>
  </si>
  <si>
    <t>天龙甲(男)</t>
    <phoneticPr fontId="5" type="noConversion"/>
  </si>
  <si>
    <t>天龙衣(男)</t>
    <phoneticPr fontId="5" type="noConversion"/>
  </si>
  <si>
    <t>天龙袍(男)</t>
    <phoneticPr fontId="5" type="noConversion"/>
  </si>
  <si>
    <t>倚天甲(男)</t>
    <phoneticPr fontId="5" type="noConversion"/>
  </si>
  <si>
    <t>倚天衣(男)</t>
    <phoneticPr fontId="5" type="noConversion"/>
  </si>
  <si>
    <t>倚天袍(男)</t>
    <phoneticPr fontId="5" type="noConversion"/>
  </si>
  <si>
    <t>王者甲(女)</t>
    <phoneticPr fontId="5" type="noConversion"/>
  </si>
  <si>
    <t>王者衣(女)</t>
    <phoneticPr fontId="5" type="noConversion"/>
  </si>
  <si>
    <t>王者袍(女)</t>
    <phoneticPr fontId="5" type="noConversion"/>
  </si>
  <si>
    <t>天龙衣(女)</t>
    <phoneticPr fontId="5" type="noConversion"/>
  </si>
  <si>
    <t>天龙袍(女)</t>
    <phoneticPr fontId="5" type="noConversion"/>
  </si>
  <si>
    <t>倚天甲(女)</t>
    <phoneticPr fontId="5" type="noConversion"/>
  </si>
  <si>
    <t>倚天衣(女)</t>
    <phoneticPr fontId="5" type="noConversion"/>
  </si>
  <si>
    <t>倚天袍(女)</t>
    <phoneticPr fontId="5" type="noConversion"/>
  </si>
  <si>
    <t>天龙甲(女)</t>
    <phoneticPr fontId="5" type="noConversion"/>
  </si>
  <si>
    <t>传奇神装(女)</t>
    <phoneticPr fontId="5" type="noConversion"/>
  </si>
  <si>
    <t>传奇神装(男)</t>
    <phoneticPr fontId="5" type="noConversion"/>
  </si>
  <si>
    <t>断罪</t>
    <phoneticPr fontId="5" type="noConversion"/>
  </si>
  <si>
    <t>龙渊</t>
    <phoneticPr fontId="5" type="noConversion"/>
  </si>
  <si>
    <t>承影</t>
    <phoneticPr fontId="5" type="noConversion"/>
  </si>
  <si>
    <t>天都</t>
    <phoneticPr fontId="5" type="noConversion"/>
  </si>
  <si>
    <t>坐标计算方法</t>
    <phoneticPr fontId="5" type="noConversion"/>
  </si>
  <si>
    <t>魅影</t>
    <phoneticPr fontId="5" type="noConversion"/>
  </si>
  <si>
    <t>湛蓝圣刃</t>
    <phoneticPr fontId="5" type="noConversion"/>
  </si>
  <si>
    <t>龙麟铠甲(男)</t>
    <phoneticPr fontId="5" type="noConversion"/>
  </si>
  <si>
    <t>奇迹庇佑(男)</t>
    <phoneticPr fontId="5" type="noConversion"/>
  </si>
  <si>
    <t>龙麟铠甲(女)</t>
    <phoneticPr fontId="5" type="noConversion"/>
  </si>
  <si>
    <t>奇迹庇佑(女)</t>
    <phoneticPr fontId="5" type="noConversion"/>
  </si>
  <si>
    <t>传奇项链(战)</t>
    <phoneticPr fontId="5" type="noConversion"/>
  </si>
  <si>
    <t>传奇项链(法)</t>
    <phoneticPr fontId="5" type="noConversion"/>
  </si>
  <si>
    <t>传奇项链(道)</t>
    <phoneticPr fontId="5" type="noConversion"/>
  </si>
  <si>
    <t>传奇护腕(战）</t>
    <phoneticPr fontId="5" type="noConversion"/>
  </si>
  <si>
    <t>传奇护腕(法）</t>
    <phoneticPr fontId="5" type="noConversion"/>
  </si>
  <si>
    <t>传奇护腕(道）</t>
    <phoneticPr fontId="5" type="noConversion"/>
  </si>
  <si>
    <t>传奇战戒</t>
    <phoneticPr fontId="5" type="noConversion"/>
  </si>
  <si>
    <t>传奇魔戒</t>
    <phoneticPr fontId="5" type="noConversion"/>
  </si>
  <si>
    <t>传奇道戒</t>
    <phoneticPr fontId="5" type="noConversion"/>
  </si>
  <si>
    <t>传奇战靴</t>
    <phoneticPr fontId="5" type="noConversion"/>
  </si>
  <si>
    <t>传奇魔靴</t>
    <phoneticPr fontId="5" type="noConversion"/>
  </si>
  <si>
    <t>传奇道靴</t>
    <phoneticPr fontId="5" type="noConversion"/>
  </si>
  <si>
    <t>腰带·羽化</t>
    <phoneticPr fontId="5" type="noConversion"/>
  </si>
  <si>
    <t>腰带·纷飞</t>
    <phoneticPr fontId="5" type="noConversion"/>
  </si>
  <si>
    <t>腰带·风铃</t>
    <phoneticPr fontId="5" type="noConversion"/>
  </si>
  <si>
    <t>腰带·绝然</t>
    <phoneticPr fontId="5" type="noConversion"/>
  </si>
  <si>
    <t>腰带·光辉</t>
    <phoneticPr fontId="5" type="noConversion"/>
  </si>
  <si>
    <t>腰带·紫霞</t>
    <phoneticPr fontId="5" type="noConversion"/>
  </si>
  <si>
    <t>腰带·落日</t>
    <phoneticPr fontId="5" type="noConversion"/>
  </si>
  <si>
    <t>腰带·晨曦</t>
    <phoneticPr fontId="5" type="noConversion"/>
  </si>
  <si>
    <t>腰带·朱曦</t>
    <phoneticPr fontId="5" type="noConversion"/>
  </si>
  <si>
    <t>腰带·素影</t>
    <phoneticPr fontId="5" type="noConversion"/>
  </si>
  <si>
    <t>腰带·霞光</t>
    <phoneticPr fontId="5" type="noConversion"/>
  </si>
  <si>
    <t>腰带·虹彩</t>
    <phoneticPr fontId="5" type="noConversion"/>
  </si>
  <si>
    <t>腰带·流云</t>
    <phoneticPr fontId="5" type="noConversion"/>
  </si>
  <si>
    <t>腰带·曼陀</t>
    <phoneticPr fontId="5" type="noConversion"/>
  </si>
  <si>
    <t>腰带·惊风</t>
    <phoneticPr fontId="5" type="noConversion"/>
  </si>
  <si>
    <t>腰带·怒雪</t>
    <phoneticPr fontId="5" type="noConversion"/>
  </si>
  <si>
    <t>腰带·纤云</t>
    <phoneticPr fontId="5" type="noConversion"/>
  </si>
  <si>
    <t>腰带·清虚</t>
    <phoneticPr fontId="5" type="noConversion"/>
  </si>
  <si>
    <t>腰带·洞幽</t>
    <phoneticPr fontId="5" type="noConversion"/>
  </si>
  <si>
    <t>护盾·驰天</t>
    <phoneticPr fontId="5" type="noConversion"/>
  </si>
  <si>
    <t>护盾·洪天</t>
    <phoneticPr fontId="5" type="noConversion"/>
  </si>
  <si>
    <t>护盾·玄天</t>
    <phoneticPr fontId="5" type="noConversion"/>
  </si>
  <si>
    <t>护盾·鸿天</t>
    <phoneticPr fontId="5" type="noConversion"/>
  </si>
  <si>
    <t>护盾·镇天</t>
    <phoneticPr fontId="5" type="noConversion"/>
  </si>
  <si>
    <t>护盾·通天</t>
    <phoneticPr fontId="5" type="noConversion"/>
  </si>
  <si>
    <t>护盾·凌天</t>
    <phoneticPr fontId="5" type="noConversion"/>
  </si>
  <si>
    <t>护盾·傲天</t>
    <phoneticPr fontId="5" type="noConversion"/>
  </si>
  <si>
    <t>护盾·逆天</t>
    <phoneticPr fontId="5" type="noConversion"/>
  </si>
  <si>
    <t>护盾·不灭</t>
    <phoneticPr fontId="5" type="noConversion"/>
  </si>
  <si>
    <t>护盾·无上</t>
    <phoneticPr fontId="5" type="noConversion"/>
  </si>
  <si>
    <t>护盾·洪荒</t>
    <phoneticPr fontId="5" type="noConversion"/>
  </si>
  <si>
    <r>
      <t>腰带</t>
    </r>
    <r>
      <rPr>
        <sz val="12"/>
        <rFont val="宋体"/>
        <family val="3"/>
        <charset val="134"/>
      </rPr>
      <t>·</t>
    </r>
    <r>
      <rPr>
        <sz val="12"/>
        <rFont val="宋体"/>
        <family val="7"/>
        <charset val="134"/>
      </rPr>
      <t>紫晴</t>
    </r>
    <phoneticPr fontId="5" type="noConversion"/>
  </si>
  <si>
    <t>圆月莲华</t>
    <phoneticPr fontId="5" type="noConversion"/>
  </si>
  <si>
    <t>群体施毒术</t>
    <phoneticPr fontId="5" type="noConversion"/>
  </si>
  <si>
    <t>说明：
    1、ID共六位，第1位2代表道具，2-3位为类别，4-6位为序号
    2、类别：01为药品，02为状态类，03为经济，04为属性调整类,05神器养成材料20技能书,99杂项
    3、Sale:0不出售，1药店，2书店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</si>
</sst>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7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25"/>
  <sheetViews>
    <sheetView tabSelected="1" zoomScaleNormal="100" workbookViewId="0">
      <pane xSplit="2" ySplit="3" topLeftCell="C393" activePane="bottomRight" state="frozen"/>
      <selection pane="topRight" activeCell="C1" sqref="C1"/>
      <selection pane="bottomLeft" activeCell="A4" sqref="A4"/>
      <selection pane="bottomRight" activeCell="W406" sqref="W406"/>
    </sheetView>
  </sheetViews>
  <sheetFormatPr defaultColWidth="9" defaultRowHeight="14.25"/>
  <cols>
    <col min="1" max="1" width="7.5" style="3" customWidth="1"/>
    <col min="2" max="2" width="15" bestFit="1" customWidth="1"/>
    <col min="3" max="3" width="7.5" customWidth="1"/>
    <col min="4" max="5" width="5.5" customWidth="1"/>
    <col min="6" max="6" width="4.5" customWidth="1"/>
    <col min="7" max="16" width="5.5" customWidth="1"/>
    <col min="17" max="18" width="8.5" customWidth="1"/>
    <col min="19" max="19" width="8.5" bestFit="1" customWidth="1"/>
    <col min="20" max="20" width="5.5" bestFit="1" customWidth="1"/>
    <col min="21" max="28" width="3.5" bestFit="1" customWidth="1"/>
  </cols>
  <sheetData>
    <row r="1" spans="1:20" ht="99" hidden="1" customHeight="1">
      <c r="A1" s="23" t="s">
        <v>483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11"/>
    </row>
    <row r="2" spans="1:20" ht="12" hidden="1" customHeight="1"/>
    <row r="3" spans="1:20" s="3" customFormat="1" ht="20.25" customHeight="1">
      <c r="A3" s="3" t="s">
        <v>0</v>
      </c>
      <c r="B3" s="3" t="s">
        <v>208</v>
      </c>
      <c r="C3" s="3" t="s">
        <v>245</v>
      </c>
      <c r="D3" s="3" t="s">
        <v>246</v>
      </c>
      <c r="E3" s="20" t="s">
        <v>280</v>
      </c>
      <c r="F3" s="3" t="s">
        <v>281</v>
      </c>
      <c r="G3" s="3" t="s">
        <v>496</v>
      </c>
      <c r="H3" s="5" t="s">
        <v>490</v>
      </c>
      <c r="I3" s="5" t="s">
        <v>491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 t="s">
        <v>211</v>
      </c>
      <c r="R3" s="5" t="s">
        <v>17</v>
      </c>
    </row>
    <row r="4" spans="1:20">
      <c r="A4" s="5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6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50</v>
      </c>
    </row>
    <row r="5" spans="1:20">
      <c r="A5" s="5">
        <v>301002</v>
      </c>
      <c r="B5" t="s">
        <v>45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8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4000</v>
      </c>
    </row>
    <row r="6" spans="1:20">
      <c r="A6" s="5">
        <v>301003</v>
      </c>
      <c r="B6" t="s">
        <v>32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500</v>
      </c>
    </row>
    <row r="7" spans="1:20">
      <c r="A7" s="5">
        <v>301004</v>
      </c>
      <c r="B7" s="4" t="s">
        <v>161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</v>
      </c>
      <c r="R7">
        <v>10000</v>
      </c>
    </row>
    <row r="8" spans="1:20">
      <c r="A8" s="5">
        <v>301005</v>
      </c>
      <c r="B8" t="s">
        <v>21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900</v>
      </c>
    </row>
    <row r="9" spans="1:20">
      <c r="A9" s="5">
        <v>301006</v>
      </c>
      <c r="B9" t="s">
        <v>20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9</v>
      </c>
      <c r="L9">
        <v>0</v>
      </c>
      <c r="M9">
        <v>0</v>
      </c>
      <c r="N9">
        <v>0</v>
      </c>
      <c r="O9">
        <v>0</v>
      </c>
      <c r="P9">
        <v>0</v>
      </c>
      <c r="Q9">
        <v>10</v>
      </c>
      <c r="R9">
        <v>1200</v>
      </c>
    </row>
    <row r="10" spans="1:20">
      <c r="A10" s="5">
        <v>301007</v>
      </c>
      <c r="B10" t="s">
        <v>25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1000</v>
      </c>
    </row>
    <row r="11" spans="1:20">
      <c r="A11" s="5">
        <v>301008</v>
      </c>
      <c r="B11" t="s">
        <v>282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</v>
      </c>
      <c r="L11">
        <v>0</v>
      </c>
      <c r="M11">
        <v>0</v>
      </c>
      <c r="N11">
        <v>0</v>
      </c>
      <c r="O11">
        <v>0</v>
      </c>
      <c r="P11">
        <v>0</v>
      </c>
      <c r="Q11">
        <v>13</v>
      </c>
      <c r="R11">
        <v>1500</v>
      </c>
    </row>
    <row r="12" spans="1:20">
      <c r="A12" s="5">
        <v>301009</v>
      </c>
      <c r="B12" s="4" t="s">
        <v>35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 s="4">
        <v>0</v>
      </c>
      <c r="I12" s="4">
        <v>0</v>
      </c>
      <c r="J12" s="4">
        <v>3</v>
      </c>
      <c r="K12" s="4">
        <v>10</v>
      </c>
      <c r="L12" s="4">
        <v>1</v>
      </c>
      <c r="M12" s="4">
        <v>2</v>
      </c>
      <c r="N12" s="4">
        <v>0</v>
      </c>
      <c r="O12" s="4">
        <v>0</v>
      </c>
      <c r="P12" s="4">
        <v>0</v>
      </c>
      <c r="Q12" s="4">
        <v>15</v>
      </c>
      <c r="R12" s="4">
        <v>3000</v>
      </c>
    </row>
    <row r="13" spans="1:20">
      <c r="A13" s="5">
        <v>301010</v>
      </c>
      <c r="B13" t="s">
        <v>47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  <c r="Q13">
        <v>15</v>
      </c>
      <c r="R13">
        <v>5000</v>
      </c>
    </row>
    <row r="14" spans="1:20">
      <c r="A14" s="5">
        <v>301011</v>
      </c>
      <c r="B14" t="s">
        <v>56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10</v>
      </c>
      <c r="L14">
        <v>0</v>
      </c>
      <c r="M14">
        <v>1</v>
      </c>
      <c r="N14">
        <v>1</v>
      </c>
      <c r="O14">
        <v>1</v>
      </c>
      <c r="P14">
        <v>0</v>
      </c>
      <c r="Q14">
        <v>15</v>
      </c>
      <c r="R14">
        <v>4000</v>
      </c>
    </row>
    <row r="15" spans="1:20">
      <c r="A15" s="5">
        <v>301012</v>
      </c>
      <c r="B15" t="s">
        <v>38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6</v>
      </c>
      <c r="K15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19</v>
      </c>
      <c r="R15">
        <v>5000</v>
      </c>
    </row>
    <row r="16" spans="1:20">
      <c r="A16" s="5">
        <v>301013</v>
      </c>
      <c r="B16" t="s">
        <v>39</v>
      </c>
      <c r="C16" s="4">
        <f t="shared" si="0"/>
        <v>301013</v>
      </c>
      <c r="D16" s="4">
        <v>1</v>
      </c>
      <c r="E16">
        <v>0</v>
      </c>
      <c r="F16">
        <v>120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20</v>
      </c>
      <c r="R16">
        <v>5000</v>
      </c>
    </row>
    <row r="17" spans="1:18">
      <c r="A17" s="5">
        <v>301014</v>
      </c>
      <c r="B17" t="s">
        <v>40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15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6000</v>
      </c>
    </row>
    <row r="18" spans="1:18">
      <c r="A18" s="5">
        <v>301015</v>
      </c>
      <c r="B18" s="4" t="s">
        <v>69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 s="4">
        <v>0</v>
      </c>
      <c r="J18" s="4">
        <v>4</v>
      </c>
      <c r="K18" s="4">
        <v>10</v>
      </c>
      <c r="L18" s="4">
        <v>1</v>
      </c>
      <c r="M18" s="4">
        <v>3</v>
      </c>
      <c r="N18" s="4">
        <v>0</v>
      </c>
      <c r="O18" s="4">
        <v>0</v>
      </c>
      <c r="P18" s="4">
        <v>0</v>
      </c>
      <c r="Q18" s="4">
        <v>20</v>
      </c>
      <c r="R18" s="4">
        <v>9091</v>
      </c>
    </row>
    <row r="19" spans="1:18">
      <c r="A19" s="5">
        <v>301016</v>
      </c>
      <c r="B19" t="s">
        <v>70</v>
      </c>
      <c r="C19" s="4">
        <f t="shared" si="0"/>
        <v>301016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11</v>
      </c>
      <c r="L19">
        <v>0</v>
      </c>
      <c r="M19">
        <v>0</v>
      </c>
      <c r="N19">
        <v>1</v>
      </c>
      <c r="O19">
        <v>2</v>
      </c>
      <c r="P19">
        <v>0</v>
      </c>
      <c r="Q19">
        <v>20</v>
      </c>
      <c r="R19">
        <v>10000</v>
      </c>
    </row>
    <row r="20" spans="1:18">
      <c r="A20" s="5">
        <v>301017</v>
      </c>
      <c r="B20" s="9" t="s">
        <v>112</v>
      </c>
      <c r="C20" s="4">
        <f t="shared" si="0"/>
        <v>301017</v>
      </c>
      <c r="D20" s="4">
        <v>4</v>
      </c>
      <c r="E20">
        <v>2</v>
      </c>
      <c r="F20">
        <v>0</v>
      </c>
      <c r="G20">
        <v>0</v>
      </c>
      <c r="H20">
        <v>0</v>
      </c>
      <c r="I20">
        <v>0</v>
      </c>
      <c r="J20">
        <v>8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20</v>
      </c>
      <c r="R20">
        <v>20000</v>
      </c>
    </row>
    <row r="21" spans="1:18">
      <c r="A21" s="5">
        <v>301018</v>
      </c>
      <c r="B21" s="4" t="s">
        <v>33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22</v>
      </c>
      <c r="L21">
        <v>0</v>
      </c>
      <c r="M21">
        <v>0</v>
      </c>
      <c r="N21">
        <v>0</v>
      </c>
      <c r="O21">
        <v>0</v>
      </c>
      <c r="P21">
        <v>0</v>
      </c>
      <c r="Q21">
        <v>28</v>
      </c>
      <c r="R21">
        <v>30000</v>
      </c>
    </row>
    <row r="22" spans="1:18">
      <c r="A22" s="5">
        <v>301019</v>
      </c>
      <c r="B22" s="4" t="s">
        <v>46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5</v>
      </c>
      <c r="K22" s="4">
        <v>9</v>
      </c>
      <c r="L22" s="4">
        <v>2</v>
      </c>
      <c r="M22" s="4">
        <v>5</v>
      </c>
      <c r="N22" s="4">
        <v>0</v>
      </c>
      <c r="O22" s="4">
        <v>0</v>
      </c>
      <c r="P22" s="4">
        <v>0</v>
      </c>
      <c r="Q22" s="4">
        <v>26</v>
      </c>
      <c r="R22" s="4">
        <v>15000</v>
      </c>
    </row>
    <row r="23" spans="1:18">
      <c r="A23" s="5">
        <v>301020</v>
      </c>
      <c r="B23" s="4" t="s">
        <v>36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22</v>
      </c>
      <c r="R23">
        <v>10000</v>
      </c>
    </row>
    <row r="24" spans="1:18">
      <c r="A24" s="5">
        <v>301021</v>
      </c>
      <c r="B24" s="4" t="s">
        <v>34</v>
      </c>
      <c r="C24" s="4">
        <f t="shared" ref="C24:C38" si="1">A24</f>
        <v>301021</v>
      </c>
      <c r="D24" s="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7</v>
      </c>
      <c r="K24">
        <v>14</v>
      </c>
      <c r="L24">
        <v>0</v>
      </c>
      <c r="M24">
        <v>0</v>
      </c>
      <c r="N24">
        <v>1</v>
      </c>
      <c r="O24">
        <v>3</v>
      </c>
      <c r="P24">
        <v>0</v>
      </c>
      <c r="Q24">
        <v>26</v>
      </c>
      <c r="R24">
        <v>15000</v>
      </c>
    </row>
    <row r="25" spans="1:18">
      <c r="A25" s="5">
        <v>301022</v>
      </c>
      <c r="B25" s="4" t="s">
        <v>105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16</v>
      </c>
      <c r="L25">
        <v>0</v>
      </c>
      <c r="M25">
        <v>0</v>
      </c>
      <c r="N25">
        <v>3</v>
      </c>
      <c r="O25">
        <v>5</v>
      </c>
      <c r="P25">
        <v>3</v>
      </c>
      <c r="Q25">
        <v>25</v>
      </c>
      <c r="R25">
        <v>30000</v>
      </c>
    </row>
    <row r="26" spans="1:18">
      <c r="A26" s="5">
        <v>301023</v>
      </c>
      <c r="B26" s="4" t="s">
        <v>24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13</v>
      </c>
      <c r="L26">
        <v>0</v>
      </c>
      <c r="M26">
        <v>0</v>
      </c>
      <c r="N26">
        <v>0</v>
      </c>
      <c r="O26">
        <v>0</v>
      </c>
      <c r="P26">
        <v>0</v>
      </c>
      <c r="Q26">
        <v>25</v>
      </c>
      <c r="R26">
        <v>8000</v>
      </c>
    </row>
    <row r="27" spans="1:18">
      <c r="A27" s="5">
        <v>301024</v>
      </c>
      <c r="B27" s="4" t="s">
        <v>37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 s="4">
        <v>0</v>
      </c>
      <c r="I27" s="4">
        <v>0</v>
      </c>
      <c r="J27" s="4">
        <v>0</v>
      </c>
      <c r="K27" s="4">
        <v>25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26</v>
      </c>
      <c r="R27" s="4">
        <v>20000</v>
      </c>
    </row>
    <row r="28" spans="1:18">
      <c r="A28" s="5">
        <v>301025</v>
      </c>
      <c r="B28" s="4" t="s">
        <v>106</v>
      </c>
      <c r="C28" s="4">
        <f t="shared" si="1"/>
        <v>301025</v>
      </c>
      <c r="D28" s="4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16</v>
      </c>
      <c r="L28">
        <v>3</v>
      </c>
      <c r="M28">
        <v>5</v>
      </c>
      <c r="N28">
        <v>0</v>
      </c>
      <c r="O28">
        <v>0</v>
      </c>
      <c r="P28">
        <v>2</v>
      </c>
      <c r="Q28">
        <v>27</v>
      </c>
      <c r="R28">
        <v>40000</v>
      </c>
    </row>
    <row r="29" spans="1:18">
      <c r="A29" s="5">
        <v>301026</v>
      </c>
      <c r="B29" s="4" t="s">
        <v>107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 s="4">
        <v>0</v>
      </c>
      <c r="I29" s="4">
        <v>0</v>
      </c>
      <c r="J29" s="4">
        <v>0</v>
      </c>
      <c r="K29" s="4">
        <v>30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50000</v>
      </c>
    </row>
    <row r="30" spans="1:18">
      <c r="A30" s="5">
        <v>301027</v>
      </c>
      <c r="B30" s="4" t="s">
        <v>121</v>
      </c>
      <c r="C30" s="4">
        <f t="shared" si="1"/>
        <v>301027</v>
      </c>
      <c r="D30" s="4">
        <v>4</v>
      </c>
      <c r="E30">
        <v>2</v>
      </c>
      <c r="F30">
        <v>0</v>
      </c>
      <c r="G30">
        <v>0</v>
      </c>
      <c r="H30">
        <v>0</v>
      </c>
      <c r="I30">
        <v>0</v>
      </c>
      <c r="J30">
        <v>12</v>
      </c>
      <c r="K30">
        <v>16</v>
      </c>
      <c r="L30">
        <v>0</v>
      </c>
      <c r="M30">
        <v>0</v>
      </c>
      <c r="N30">
        <v>0</v>
      </c>
      <c r="O30">
        <v>0</v>
      </c>
      <c r="P30">
        <v>0</v>
      </c>
      <c r="Q30">
        <v>35</v>
      </c>
      <c r="R30">
        <v>23000</v>
      </c>
    </row>
    <row r="31" spans="1:18">
      <c r="A31" s="5">
        <v>301028</v>
      </c>
      <c r="B31" s="4" t="s">
        <v>122</v>
      </c>
      <c r="C31" s="4">
        <f t="shared" si="1"/>
        <v>301028</v>
      </c>
      <c r="D31" s="4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35</v>
      </c>
      <c r="L31">
        <v>0</v>
      </c>
      <c r="M31">
        <v>0</v>
      </c>
      <c r="N31">
        <v>0</v>
      </c>
      <c r="O31">
        <v>0</v>
      </c>
      <c r="P31">
        <v>0</v>
      </c>
      <c r="Q31">
        <v>34</v>
      </c>
      <c r="R31">
        <v>20000</v>
      </c>
    </row>
    <row r="32" spans="1:18">
      <c r="A32" s="5">
        <v>301029</v>
      </c>
      <c r="B32" s="4" t="s">
        <v>123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 s="4">
        <v>0</v>
      </c>
      <c r="I32" s="4">
        <v>0</v>
      </c>
      <c r="J32" s="4">
        <v>6</v>
      </c>
      <c r="K32" s="4">
        <v>12</v>
      </c>
      <c r="L32" s="4">
        <v>2</v>
      </c>
      <c r="M32" s="4">
        <v>6</v>
      </c>
      <c r="N32" s="4">
        <v>0</v>
      </c>
      <c r="O32" s="4">
        <v>0</v>
      </c>
      <c r="P32" s="4">
        <v>0</v>
      </c>
      <c r="Q32" s="4">
        <v>35</v>
      </c>
      <c r="R32" s="4">
        <v>18000</v>
      </c>
    </row>
    <row r="33" spans="1:18">
      <c r="A33" s="5">
        <v>301030</v>
      </c>
      <c r="B33" s="4" t="s">
        <v>124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20</v>
      </c>
      <c r="L33">
        <v>0</v>
      </c>
      <c r="M33">
        <v>0</v>
      </c>
      <c r="N33">
        <v>3</v>
      </c>
      <c r="O33">
        <v>6</v>
      </c>
      <c r="P33">
        <v>0</v>
      </c>
      <c r="Q33">
        <v>35</v>
      </c>
      <c r="R33">
        <v>10000</v>
      </c>
    </row>
    <row r="34" spans="1:18">
      <c r="A34" s="5">
        <v>301031</v>
      </c>
      <c r="B34" s="4" t="s">
        <v>125</v>
      </c>
      <c r="C34" s="4">
        <f t="shared" si="1"/>
        <v>301031</v>
      </c>
      <c r="D34" s="4">
        <v>7</v>
      </c>
      <c r="E34">
        <v>0</v>
      </c>
      <c r="F34">
        <v>0</v>
      </c>
      <c r="G34">
        <v>0</v>
      </c>
      <c r="H34" s="4">
        <v>0</v>
      </c>
      <c r="I34" s="4">
        <v>0</v>
      </c>
      <c r="J34" s="4">
        <v>6</v>
      </c>
      <c r="K34" s="4">
        <v>13</v>
      </c>
      <c r="L34" s="4">
        <v>2</v>
      </c>
      <c r="M34" s="4">
        <v>8</v>
      </c>
      <c r="N34" s="4">
        <v>0</v>
      </c>
      <c r="O34" s="4">
        <v>0</v>
      </c>
      <c r="P34" s="4">
        <v>0</v>
      </c>
      <c r="Q34" s="4">
        <v>35</v>
      </c>
      <c r="R34" s="4">
        <v>22000</v>
      </c>
    </row>
    <row r="35" spans="1:18">
      <c r="A35" s="5">
        <v>301032</v>
      </c>
      <c r="B35" s="14" t="s">
        <v>134</v>
      </c>
      <c r="C35" s="4">
        <f t="shared" si="1"/>
        <v>301032</v>
      </c>
      <c r="D35" s="4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15</v>
      </c>
      <c r="K35">
        <v>10</v>
      </c>
      <c r="L35">
        <v>4</v>
      </c>
      <c r="M35">
        <v>3</v>
      </c>
      <c r="N35">
        <v>4</v>
      </c>
      <c r="O35">
        <v>3</v>
      </c>
      <c r="P35">
        <v>0</v>
      </c>
      <c r="Q35">
        <v>35</v>
      </c>
      <c r="R35">
        <v>100000</v>
      </c>
    </row>
    <row r="36" spans="1:18">
      <c r="A36" s="5">
        <v>301033</v>
      </c>
      <c r="B36" s="9" t="s">
        <v>162</v>
      </c>
      <c r="C36" s="4">
        <f t="shared" si="1"/>
        <v>301033</v>
      </c>
      <c r="D36" s="4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10</v>
      </c>
      <c r="K36">
        <v>18</v>
      </c>
      <c r="L36">
        <v>3</v>
      </c>
      <c r="M36">
        <v>7</v>
      </c>
      <c r="N36">
        <v>0</v>
      </c>
      <c r="O36">
        <v>0</v>
      </c>
      <c r="P36">
        <v>2</v>
      </c>
      <c r="Q36">
        <v>28</v>
      </c>
      <c r="R36">
        <v>30000</v>
      </c>
    </row>
    <row r="37" spans="1:18">
      <c r="A37" s="5">
        <v>301034</v>
      </c>
      <c r="B37" s="10" t="s">
        <v>163</v>
      </c>
      <c r="C37" s="4">
        <f t="shared" si="1"/>
        <v>301034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12</v>
      </c>
      <c r="K37">
        <v>26</v>
      </c>
      <c r="L37">
        <v>0</v>
      </c>
      <c r="M37">
        <v>0</v>
      </c>
      <c r="N37">
        <v>0</v>
      </c>
      <c r="O37">
        <v>0</v>
      </c>
      <c r="P37">
        <v>1</v>
      </c>
      <c r="Q37">
        <v>46</v>
      </c>
      <c r="R37">
        <v>30000</v>
      </c>
    </row>
    <row r="38" spans="1:18">
      <c r="A38" s="5">
        <v>301035</v>
      </c>
      <c r="B38" s="10" t="s">
        <v>164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5</v>
      </c>
      <c r="K38">
        <v>13</v>
      </c>
      <c r="L38">
        <v>0</v>
      </c>
      <c r="M38">
        <v>0</v>
      </c>
      <c r="N38">
        <v>4</v>
      </c>
      <c r="O38">
        <v>10</v>
      </c>
      <c r="P38">
        <v>0</v>
      </c>
      <c r="Q38">
        <v>35</v>
      </c>
      <c r="R38">
        <v>30000</v>
      </c>
    </row>
    <row r="39" spans="1:18">
      <c r="A39" s="5">
        <v>301036</v>
      </c>
      <c r="B39" s="10" t="s">
        <v>171</v>
      </c>
      <c r="C39" s="4">
        <f>C30</f>
        <v>301027</v>
      </c>
      <c r="D39" s="4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32</v>
      </c>
      <c r="L39">
        <v>2</v>
      </c>
      <c r="M39">
        <v>7</v>
      </c>
      <c r="N39">
        <v>3</v>
      </c>
      <c r="O39">
        <v>8</v>
      </c>
      <c r="P39">
        <v>0</v>
      </c>
      <c r="Q39">
        <v>35</v>
      </c>
      <c r="R39">
        <v>20000</v>
      </c>
    </row>
    <row r="40" spans="1:18">
      <c r="A40" s="5">
        <v>301037</v>
      </c>
      <c r="B40" s="10" t="s">
        <v>172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40</v>
      </c>
      <c r="L40">
        <v>0</v>
      </c>
      <c r="M40">
        <v>0</v>
      </c>
      <c r="N40">
        <v>0</v>
      </c>
      <c r="O40">
        <v>0</v>
      </c>
      <c r="P40">
        <v>0</v>
      </c>
      <c r="Q40">
        <v>48</v>
      </c>
      <c r="R40">
        <v>45000</v>
      </c>
    </row>
    <row r="41" spans="1:18">
      <c r="A41" s="5">
        <v>301038</v>
      </c>
      <c r="B41" s="10" t="s">
        <v>173</v>
      </c>
      <c r="C41" s="4">
        <f t="shared" si="2"/>
        <v>301038</v>
      </c>
      <c r="D41" s="4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  <c r="K41">
        <v>25</v>
      </c>
      <c r="L41">
        <v>5</v>
      </c>
      <c r="M41">
        <v>12</v>
      </c>
      <c r="N41">
        <v>0</v>
      </c>
      <c r="O41">
        <v>0</v>
      </c>
      <c r="P41">
        <v>0</v>
      </c>
      <c r="Q41">
        <v>48</v>
      </c>
      <c r="R41">
        <v>43500</v>
      </c>
    </row>
    <row r="42" spans="1:18">
      <c r="A42" s="5">
        <v>301039</v>
      </c>
      <c r="B42" s="10" t="s">
        <v>174</v>
      </c>
      <c r="C42" s="4">
        <f t="shared" si="2"/>
        <v>301039</v>
      </c>
      <c r="D42" s="4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8</v>
      </c>
      <c r="K42">
        <v>31</v>
      </c>
      <c r="L42">
        <v>0</v>
      </c>
      <c r="M42">
        <v>0</v>
      </c>
      <c r="N42">
        <v>5</v>
      </c>
      <c r="O42">
        <v>12</v>
      </c>
      <c r="P42">
        <v>0</v>
      </c>
      <c r="Q42">
        <v>48</v>
      </c>
      <c r="R42">
        <v>42000</v>
      </c>
    </row>
    <row r="43" spans="1:18">
      <c r="A43" s="5">
        <v>301040</v>
      </c>
      <c r="B43" s="15" t="s">
        <v>287</v>
      </c>
      <c r="C43" s="4">
        <f t="shared" si="2"/>
        <v>301040</v>
      </c>
      <c r="D43" s="8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10</v>
      </c>
      <c r="K43">
        <v>55</v>
      </c>
      <c r="L43">
        <v>0</v>
      </c>
      <c r="M43">
        <v>0</v>
      </c>
      <c r="N43">
        <v>0</v>
      </c>
      <c r="O43">
        <v>0</v>
      </c>
      <c r="P43">
        <v>0</v>
      </c>
      <c r="Q43">
        <v>85</v>
      </c>
      <c r="R43">
        <f>Q43*800</f>
        <v>68000</v>
      </c>
    </row>
    <row r="44" spans="1:18">
      <c r="A44" s="5">
        <v>301041</v>
      </c>
      <c r="B44" s="16" t="s">
        <v>292</v>
      </c>
      <c r="C44" s="4">
        <f t="shared" si="2"/>
        <v>301041</v>
      </c>
      <c r="D44" s="8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9</v>
      </c>
      <c r="K44">
        <v>34</v>
      </c>
      <c r="L44">
        <v>10</v>
      </c>
      <c r="M44">
        <v>23</v>
      </c>
      <c r="N44">
        <v>0</v>
      </c>
      <c r="O44">
        <v>0</v>
      </c>
      <c r="P44">
        <v>0</v>
      </c>
      <c r="Q44">
        <v>85</v>
      </c>
      <c r="R44">
        <f t="shared" ref="R44:R64" si="3">Q44*800</f>
        <v>68000</v>
      </c>
    </row>
    <row r="45" spans="1:18">
      <c r="A45" s="5">
        <v>301042</v>
      </c>
      <c r="B45" s="16" t="s">
        <v>288</v>
      </c>
      <c r="C45" s="4">
        <f t="shared" si="2"/>
        <v>301042</v>
      </c>
      <c r="D45" s="8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10</v>
      </c>
      <c r="K45">
        <v>42</v>
      </c>
      <c r="L45">
        <v>0</v>
      </c>
      <c r="M45">
        <v>0</v>
      </c>
      <c r="N45">
        <v>8</v>
      </c>
      <c r="O45">
        <v>22</v>
      </c>
      <c r="P45">
        <v>0</v>
      </c>
      <c r="Q45">
        <v>85</v>
      </c>
      <c r="R45">
        <f t="shared" si="3"/>
        <v>68000</v>
      </c>
    </row>
    <row r="46" spans="1:18">
      <c r="A46" s="5">
        <v>301043</v>
      </c>
      <c r="B46" s="16" t="s">
        <v>289</v>
      </c>
      <c r="C46" s="4">
        <f t="shared" si="2"/>
        <v>301043</v>
      </c>
      <c r="D46" s="8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14</v>
      </c>
      <c r="K46">
        <v>77</v>
      </c>
      <c r="L46">
        <v>0</v>
      </c>
      <c r="M46">
        <v>0</v>
      </c>
      <c r="N46">
        <v>0</v>
      </c>
      <c r="O46">
        <v>0</v>
      </c>
      <c r="P46">
        <v>0</v>
      </c>
      <c r="Q46">
        <v>95</v>
      </c>
      <c r="R46">
        <f t="shared" si="3"/>
        <v>76000</v>
      </c>
    </row>
    <row r="47" spans="1:18">
      <c r="A47" s="5">
        <v>301044</v>
      </c>
      <c r="B47" s="16" t="s">
        <v>290</v>
      </c>
      <c r="C47" s="4">
        <f t="shared" si="2"/>
        <v>301044</v>
      </c>
      <c r="D47" s="8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12</v>
      </c>
      <c r="K47">
        <v>46</v>
      </c>
      <c r="L47">
        <v>14</v>
      </c>
      <c r="M47">
        <v>36</v>
      </c>
      <c r="N47">
        <v>0</v>
      </c>
      <c r="O47">
        <v>0</v>
      </c>
      <c r="P47">
        <v>0</v>
      </c>
      <c r="Q47">
        <v>95</v>
      </c>
      <c r="R47">
        <f t="shared" si="3"/>
        <v>76000</v>
      </c>
    </row>
    <row r="48" spans="1:18">
      <c r="A48" s="5">
        <v>301045</v>
      </c>
      <c r="B48" s="16" t="s">
        <v>291</v>
      </c>
      <c r="C48" s="4">
        <f t="shared" si="2"/>
        <v>301045</v>
      </c>
      <c r="D48" s="8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14</v>
      </c>
      <c r="K48">
        <v>56</v>
      </c>
      <c r="L48">
        <v>0</v>
      </c>
      <c r="M48">
        <v>0</v>
      </c>
      <c r="N48">
        <v>10</v>
      </c>
      <c r="O48">
        <v>34</v>
      </c>
      <c r="P48">
        <v>0</v>
      </c>
      <c r="Q48">
        <v>95</v>
      </c>
      <c r="R48">
        <f t="shared" si="3"/>
        <v>76000</v>
      </c>
    </row>
    <row r="49" spans="1:18">
      <c r="A49" s="5">
        <v>301046</v>
      </c>
      <c r="B49" t="s">
        <v>405</v>
      </c>
      <c r="C49" s="4">
        <f t="shared" si="2"/>
        <v>301046</v>
      </c>
      <c r="D49" s="8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116</v>
      </c>
      <c r="L49">
        <v>0</v>
      </c>
      <c r="M49">
        <v>0</v>
      </c>
      <c r="N49">
        <v>0</v>
      </c>
      <c r="O49">
        <v>0</v>
      </c>
      <c r="P49">
        <v>0</v>
      </c>
      <c r="Q49">
        <v>105</v>
      </c>
      <c r="R49">
        <f t="shared" si="3"/>
        <v>84000</v>
      </c>
    </row>
    <row r="50" spans="1:18">
      <c r="A50" s="5">
        <v>301047</v>
      </c>
      <c r="B50" t="s">
        <v>406</v>
      </c>
      <c r="C50" s="4">
        <f t="shared" si="2"/>
        <v>301047</v>
      </c>
      <c r="D50" s="8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14</v>
      </c>
      <c r="K50">
        <v>60</v>
      </c>
      <c r="L50">
        <v>20</v>
      </c>
      <c r="M50">
        <v>50</v>
      </c>
      <c r="N50">
        <v>0</v>
      </c>
      <c r="O50">
        <v>0</v>
      </c>
      <c r="P50">
        <v>0</v>
      </c>
      <c r="Q50">
        <v>105</v>
      </c>
      <c r="R50">
        <f t="shared" si="3"/>
        <v>84000</v>
      </c>
    </row>
    <row r="51" spans="1:18">
      <c r="A51" s="5">
        <v>301048</v>
      </c>
      <c r="B51" t="s">
        <v>407</v>
      </c>
      <c r="C51" s="4">
        <f t="shared" si="2"/>
        <v>301048</v>
      </c>
      <c r="D51" s="8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16</v>
      </c>
      <c r="K51">
        <v>70</v>
      </c>
      <c r="L51">
        <v>0</v>
      </c>
      <c r="M51">
        <v>0</v>
      </c>
      <c r="N51">
        <v>16</v>
      </c>
      <c r="O51">
        <v>50</v>
      </c>
      <c r="P51">
        <v>0</v>
      </c>
      <c r="Q51">
        <v>105</v>
      </c>
      <c r="R51">
        <f t="shared" si="3"/>
        <v>84000</v>
      </c>
    </row>
    <row r="52" spans="1:18">
      <c r="A52" s="5">
        <v>301049</v>
      </c>
      <c r="B52" t="s">
        <v>408</v>
      </c>
      <c r="C52" s="4">
        <f t="shared" si="2"/>
        <v>301049</v>
      </c>
      <c r="D52" s="8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29</v>
      </c>
      <c r="K52">
        <v>149</v>
      </c>
      <c r="L52">
        <v>0</v>
      </c>
      <c r="M52">
        <v>0</v>
      </c>
      <c r="N52">
        <v>0</v>
      </c>
      <c r="O52">
        <v>0</v>
      </c>
      <c r="P52">
        <v>0</v>
      </c>
      <c r="Q52">
        <v>120</v>
      </c>
      <c r="R52">
        <f t="shared" si="3"/>
        <v>96000</v>
      </c>
    </row>
    <row r="53" spans="1:18">
      <c r="A53" s="5">
        <v>301050</v>
      </c>
      <c r="B53" t="s">
        <v>409</v>
      </c>
      <c r="C53" s="4">
        <f>C52</f>
        <v>301049</v>
      </c>
      <c r="D53" s="8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19</v>
      </c>
      <c r="K53">
        <v>84</v>
      </c>
      <c r="L53">
        <v>0</v>
      </c>
      <c r="M53">
        <v>0</v>
      </c>
      <c r="N53">
        <v>29</v>
      </c>
      <c r="O53">
        <v>72</v>
      </c>
      <c r="P53">
        <v>0</v>
      </c>
      <c r="Q53">
        <v>120</v>
      </c>
      <c r="R53">
        <f t="shared" si="3"/>
        <v>96000</v>
      </c>
    </row>
    <row r="54" spans="1:18">
      <c r="A54" s="5">
        <v>301051</v>
      </c>
      <c r="B54" t="s">
        <v>410</v>
      </c>
      <c r="C54" s="4">
        <f>C52</f>
        <v>301049</v>
      </c>
      <c r="D54" s="8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70</v>
      </c>
      <c r="L54">
        <v>29</v>
      </c>
      <c r="M54">
        <v>67</v>
      </c>
      <c r="N54">
        <v>0</v>
      </c>
      <c r="O54">
        <v>0</v>
      </c>
      <c r="P54">
        <v>0</v>
      </c>
      <c r="Q54">
        <v>120</v>
      </c>
      <c r="R54">
        <f t="shared" si="3"/>
        <v>96000</v>
      </c>
    </row>
    <row r="55" spans="1:18">
      <c r="A55" s="5">
        <v>301052</v>
      </c>
      <c r="B55" t="s">
        <v>411</v>
      </c>
      <c r="C55" s="4">
        <f t="shared" ref="C55:C70" si="4">A55</f>
        <v>301052</v>
      </c>
      <c r="D55" s="8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57</v>
      </c>
      <c r="K55">
        <v>169</v>
      </c>
      <c r="L55">
        <v>39</v>
      </c>
      <c r="M55">
        <v>78</v>
      </c>
      <c r="N55">
        <v>39</v>
      </c>
      <c r="O55">
        <v>83</v>
      </c>
      <c r="P55">
        <v>0</v>
      </c>
      <c r="Q55">
        <v>135</v>
      </c>
      <c r="R55">
        <f t="shared" si="3"/>
        <v>108000</v>
      </c>
    </row>
    <row r="56" spans="1:18">
      <c r="A56" s="5">
        <v>301053</v>
      </c>
      <c r="B56" t="s">
        <v>459</v>
      </c>
      <c r="C56" s="4">
        <f t="shared" si="4"/>
        <v>301053</v>
      </c>
      <c r="D56" s="8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70</v>
      </c>
      <c r="K56">
        <v>202</v>
      </c>
      <c r="L56">
        <v>0</v>
      </c>
      <c r="M56">
        <v>0</v>
      </c>
      <c r="N56">
        <v>0</v>
      </c>
      <c r="O56">
        <v>0</v>
      </c>
      <c r="P56">
        <v>0</v>
      </c>
      <c r="Q56">
        <v>150</v>
      </c>
      <c r="R56">
        <f t="shared" si="3"/>
        <v>120000</v>
      </c>
    </row>
    <row r="57" spans="1:18">
      <c r="A57" s="5">
        <v>301054</v>
      </c>
      <c r="B57" t="s">
        <v>460</v>
      </c>
      <c r="C57" s="4">
        <f t="shared" si="4"/>
        <v>301054</v>
      </c>
      <c r="D57" s="8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28</v>
      </c>
      <c r="K57">
        <v>90</v>
      </c>
      <c r="L57">
        <v>42</v>
      </c>
      <c r="M57">
        <v>101</v>
      </c>
      <c r="N57">
        <v>0</v>
      </c>
      <c r="O57">
        <v>0</v>
      </c>
      <c r="P57">
        <v>0</v>
      </c>
      <c r="Q57">
        <v>150</v>
      </c>
      <c r="R57">
        <f t="shared" si="3"/>
        <v>120000</v>
      </c>
    </row>
    <row r="58" spans="1:18">
      <c r="A58" s="5">
        <v>301055</v>
      </c>
      <c r="B58" t="s">
        <v>461</v>
      </c>
      <c r="C58" s="4">
        <f t="shared" si="4"/>
        <v>301055</v>
      </c>
      <c r="D58" s="8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118</v>
      </c>
      <c r="L58">
        <v>0</v>
      </c>
      <c r="M58">
        <v>0</v>
      </c>
      <c r="N58">
        <v>42</v>
      </c>
      <c r="O58">
        <v>106</v>
      </c>
      <c r="P58">
        <v>0</v>
      </c>
      <c r="Q58">
        <v>150</v>
      </c>
      <c r="R58">
        <f t="shared" si="3"/>
        <v>120000</v>
      </c>
    </row>
    <row r="59" spans="1:18">
      <c r="A59" s="5">
        <v>301056</v>
      </c>
      <c r="B59" t="s">
        <v>517</v>
      </c>
      <c r="C59" s="4">
        <f t="shared" si="4"/>
        <v>301056</v>
      </c>
      <c r="D59" s="8">
        <v>15</v>
      </c>
      <c r="E59">
        <v>0</v>
      </c>
      <c r="F59">
        <v>0</v>
      </c>
      <c r="G59">
        <v>0</v>
      </c>
      <c r="H59">
        <v>0</v>
      </c>
      <c r="I59">
        <v>0</v>
      </c>
      <c r="J59">
        <v>85</v>
      </c>
      <c r="K59">
        <v>230</v>
      </c>
      <c r="L59">
        <v>0</v>
      </c>
      <c r="M59">
        <v>0</v>
      </c>
      <c r="N59">
        <v>0</v>
      </c>
      <c r="O59">
        <v>0</v>
      </c>
      <c r="P59">
        <v>0</v>
      </c>
      <c r="Q59">
        <v>165</v>
      </c>
      <c r="R59">
        <f t="shared" si="3"/>
        <v>132000</v>
      </c>
    </row>
    <row r="60" spans="1:18">
      <c r="A60" s="5">
        <v>301057</v>
      </c>
      <c r="B60" t="s">
        <v>518</v>
      </c>
      <c r="C60" s="4">
        <f t="shared" si="4"/>
        <v>301057</v>
      </c>
      <c r="D60" s="8">
        <v>15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50</v>
      </c>
      <c r="M60">
        <v>124</v>
      </c>
      <c r="N60">
        <v>0</v>
      </c>
      <c r="O60">
        <v>0</v>
      </c>
      <c r="P60">
        <v>0</v>
      </c>
      <c r="Q60">
        <v>165</v>
      </c>
      <c r="R60">
        <f t="shared" si="3"/>
        <v>132000</v>
      </c>
    </row>
    <row r="61" spans="1:18">
      <c r="A61" s="5">
        <v>301058</v>
      </c>
      <c r="B61" t="s">
        <v>519</v>
      </c>
      <c r="C61" s="4">
        <f t="shared" si="4"/>
        <v>301058</v>
      </c>
      <c r="D61" s="8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48</v>
      </c>
      <c r="O61">
        <v>120</v>
      </c>
      <c r="P61">
        <v>0</v>
      </c>
      <c r="Q61">
        <v>165</v>
      </c>
      <c r="R61">
        <f t="shared" si="3"/>
        <v>132000</v>
      </c>
    </row>
    <row r="62" spans="1:18">
      <c r="A62" s="5">
        <v>301059</v>
      </c>
      <c r="B62" t="s">
        <v>520</v>
      </c>
      <c r="C62" s="4">
        <f t="shared" si="4"/>
        <v>301059</v>
      </c>
      <c r="D62" s="8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92</v>
      </c>
      <c r="K62">
        <v>255</v>
      </c>
      <c r="L62">
        <v>0</v>
      </c>
      <c r="M62">
        <v>0</v>
      </c>
      <c r="N62">
        <v>0</v>
      </c>
      <c r="O62">
        <v>0</v>
      </c>
      <c r="P62">
        <v>0</v>
      </c>
      <c r="Q62">
        <v>180</v>
      </c>
      <c r="R62">
        <f t="shared" si="3"/>
        <v>144000</v>
      </c>
    </row>
    <row r="63" spans="1:18">
      <c r="A63" s="5">
        <v>301060</v>
      </c>
      <c r="B63" t="s">
        <v>522</v>
      </c>
      <c r="C63" s="4">
        <f t="shared" si="4"/>
        <v>301060</v>
      </c>
      <c r="D63" s="8">
        <v>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56</v>
      </c>
      <c r="M63">
        <v>153</v>
      </c>
      <c r="N63">
        <v>0</v>
      </c>
      <c r="O63">
        <v>0</v>
      </c>
      <c r="P63">
        <v>0</v>
      </c>
      <c r="Q63">
        <v>180</v>
      </c>
      <c r="R63">
        <f t="shared" si="3"/>
        <v>144000</v>
      </c>
    </row>
    <row r="64" spans="1:18">
      <c r="A64" s="5">
        <v>301061</v>
      </c>
      <c r="B64" t="s">
        <v>523</v>
      </c>
      <c r="C64" s="4">
        <f t="shared" si="4"/>
        <v>301061</v>
      </c>
      <c r="D64" s="8">
        <v>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58</v>
      </c>
      <c r="O64">
        <v>142</v>
      </c>
      <c r="P64">
        <v>0</v>
      </c>
      <c r="Q64">
        <v>180</v>
      </c>
      <c r="R64">
        <f t="shared" si="3"/>
        <v>144000</v>
      </c>
    </row>
    <row r="65" spans="1:18">
      <c r="A65" s="5">
        <v>302001</v>
      </c>
      <c r="B65" s="4" t="s">
        <v>18</v>
      </c>
      <c r="C65" s="4">
        <f t="shared" si="4"/>
        <v>302001</v>
      </c>
      <c r="D65" s="4">
        <v>1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120</v>
      </c>
    </row>
    <row r="66" spans="1:18">
      <c r="A66" s="5">
        <v>302002</v>
      </c>
      <c r="B66" s="4" t="s">
        <v>22</v>
      </c>
      <c r="C66" s="4">
        <f t="shared" si="4"/>
        <v>302002</v>
      </c>
      <c r="D66" s="4">
        <v>1</v>
      </c>
      <c r="E66">
        <v>0</v>
      </c>
      <c r="F66">
        <v>0</v>
      </c>
      <c r="G66">
        <v>0</v>
      </c>
      <c r="H66">
        <v>3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</v>
      </c>
      <c r="R66">
        <v>3000</v>
      </c>
    </row>
    <row r="67" spans="1:18">
      <c r="A67" s="5">
        <v>302003</v>
      </c>
      <c r="B67" s="4" t="s">
        <v>147</v>
      </c>
      <c r="C67" s="4">
        <f t="shared" si="4"/>
        <v>302003</v>
      </c>
      <c r="D67" s="4">
        <v>1</v>
      </c>
      <c r="E67">
        <v>0</v>
      </c>
      <c r="F67">
        <v>0</v>
      </c>
      <c r="G67">
        <v>0</v>
      </c>
      <c r="H67">
        <v>4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</v>
      </c>
      <c r="R67">
        <v>6000</v>
      </c>
    </row>
    <row r="68" spans="1:18">
      <c r="A68" s="5">
        <v>302004</v>
      </c>
      <c r="B68" s="4" t="s">
        <v>29</v>
      </c>
      <c r="C68" s="4">
        <f t="shared" si="4"/>
        <v>302004</v>
      </c>
      <c r="D68" s="4">
        <v>1</v>
      </c>
      <c r="E68">
        <v>0</v>
      </c>
      <c r="F68">
        <v>0</v>
      </c>
      <c r="G68">
        <v>0</v>
      </c>
      <c r="H68">
        <v>6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10000</v>
      </c>
    </row>
    <row r="69" spans="1:18">
      <c r="A69" s="5">
        <v>302005</v>
      </c>
      <c r="B69" s="4" t="s">
        <v>30</v>
      </c>
      <c r="C69" s="4">
        <f t="shared" si="4"/>
        <v>302005</v>
      </c>
      <c r="D69" s="4">
        <v>1</v>
      </c>
      <c r="E69">
        <v>0</v>
      </c>
      <c r="F69">
        <v>0</v>
      </c>
      <c r="G69">
        <v>0</v>
      </c>
      <c r="H69">
        <v>4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22</v>
      </c>
      <c r="R69">
        <v>10000</v>
      </c>
    </row>
    <row r="70" spans="1:18">
      <c r="A70" s="5">
        <v>302006</v>
      </c>
      <c r="B70" s="4" t="s">
        <v>31</v>
      </c>
      <c r="C70" s="4">
        <f t="shared" si="4"/>
        <v>302006</v>
      </c>
      <c r="D70" s="4">
        <v>1</v>
      </c>
      <c r="E70">
        <v>0</v>
      </c>
      <c r="F70">
        <v>0</v>
      </c>
      <c r="G70">
        <v>0</v>
      </c>
      <c r="H70">
        <v>5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</v>
      </c>
      <c r="R70">
        <v>10000</v>
      </c>
    </row>
    <row r="71" spans="1:18">
      <c r="A71" s="5">
        <v>302007</v>
      </c>
      <c r="B71" s="4" t="s">
        <v>141</v>
      </c>
      <c r="C71" s="4">
        <f>C68</f>
        <v>302004</v>
      </c>
      <c r="D71" s="4">
        <v>2</v>
      </c>
      <c r="E71">
        <v>0</v>
      </c>
      <c r="F71">
        <v>0</v>
      </c>
      <c r="G71">
        <v>0</v>
      </c>
      <c r="H71">
        <v>7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46</v>
      </c>
      <c r="R71">
        <v>25000</v>
      </c>
    </row>
    <row r="72" spans="1:18">
      <c r="A72" s="5">
        <v>302008</v>
      </c>
      <c r="B72" s="4" t="s">
        <v>143</v>
      </c>
      <c r="C72" s="4">
        <f>C70</f>
        <v>302006</v>
      </c>
      <c r="D72" s="4">
        <v>2</v>
      </c>
      <c r="E72">
        <v>0</v>
      </c>
      <c r="F72">
        <v>0</v>
      </c>
      <c r="G72">
        <v>0</v>
      </c>
      <c r="H72">
        <v>6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</v>
      </c>
      <c r="Q72">
        <v>27</v>
      </c>
      <c r="R72">
        <v>22000</v>
      </c>
    </row>
    <row r="73" spans="1:18">
      <c r="A73" s="5">
        <v>302009</v>
      </c>
      <c r="B73" s="4" t="s">
        <v>145</v>
      </c>
      <c r="C73" s="4">
        <f>C69</f>
        <v>302005</v>
      </c>
      <c r="D73" s="4">
        <v>2</v>
      </c>
      <c r="E73">
        <v>0</v>
      </c>
      <c r="F73">
        <v>0</v>
      </c>
      <c r="G73">
        <v>0</v>
      </c>
      <c r="H73">
        <v>6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28</v>
      </c>
      <c r="R73">
        <v>22000</v>
      </c>
    </row>
    <row r="74" spans="1:18">
      <c r="A74" s="5">
        <v>302010</v>
      </c>
      <c r="B74" s="9" t="s">
        <v>165</v>
      </c>
      <c r="C74" s="4">
        <f>A74</f>
        <v>302010</v>
      </c>
      <c r="D74" s="4">
        <v>5</v>
      </c>
      <c r="E74">
        <v>0</v>
      </c>
      <c r="F74">
        <v>0</v>
      </c>
      <c r="G74">
        <v>0</v>
      </c>
      <c r="H74">
        <v>9</v>
      </c>
      <c r="I74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40</v>
      </c>
      <c r="R74">
        <v>30000</v>
      </c>
    </row>
    <row r="75" spans="1:18">
      <c r="A75" s="5">
        <v>302011</v>
      </c>
      <c r="B75" s="10" t="s">
        <v>167</v>
      </c>
      <c r="C75" s="4">
        <f>A75</f>
        <v>302011</v>
      </c>
      <c r="D75" s="4">
        <v>5</v>
      </c>
      <c r="E75">
        <v>0</v>
      </c>
      <c r="F75">
        <v>0</v>
      </c>
      <c r="G75">
        <v>0</v>
      </c>
      <c r="H75">
        <v>7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40</v>
      </c>
      <c r="R75">
        <v>30000</v>
      </c>
    </row>
    <row r="76" spans="1:18">
      <c r="A76" s="5">
        <v>302012</v>
      </c>
      <c r="B76" s="10" t="s">
        <v>169</v>
      </c>
      <c r="C76" s="4">
        <f>A76</f>
        <v>302012</v>
      </c>
      <c r="D76" s="4">
        <v>5</v>
      </c>
      <c r="E76">
        <v>0</v>
      </c>
      <c r="F76">
        <v>0</v>
      </c>
      <c r="G76">
        <v>0</v>
      </c>
      <c r="H76">
        <v>7</v>
      </c>
      <c r="I76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40</v>
      </c>
      <c r="R76">
        <v>30000</v>
      </c>
    </row>
    <row r="77" spans="1:18">
      <c r="A77" s="5">
        <v>302013</v>
      </c>
      <c r="B77" s="10" t="s">
        <v>175</v>
      </c>
      <c r="C77" s="4">
        <f>A77</f>
        <v>302013</v>
      </c>
      <c r="D77" s="4">
        <v>6</v>
      </c>
      <c r="E77">
        <v>0</v>
      </c>
      <c r="F77">
        <v>0</v>
      </c>
      <c r="G77">
        <v>0</v>
      </c>
      <c r="H77">
        <v>9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48</v>
      </c>
      <c r="R77">
        <v>40000</v>
      </c>
    </row>
    <row r="78" spans="1:18">
      <c r="A78" s="5">
        <v>302014</v>
      </c>
      <c r="B78" s="10" t="s">
        <v>177</v>
      </c>
      <c r="C78" s="4">
        <f>C77</f>
        <v>302013</v>
      </c>
      <c r="D78" s="4">
        <v>6</v>
      </c>
      <c r="E78">
        <v>0</v>
      </c>
      <c r="F78">
        <v>0</v>
      </c>
      <c r="G78">
        <v>0</v>
      </c>
      <c r="H78">
        <v>7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48</v>
      </c>
      <c r="R78">
        <v>40000</v>
      </c>
    </row>
    <row r="79" spans="1:18">
      <c r="A79" s="5">
        <v>302015</v>
      </c>
      <c r="B79" s="10" t="s">
        <v>179</v>
      </c>
      <c r="C79" s="4">
        <f>C77</f>
        <v>302013</v>
      </c>
      <c r="D79" s="4">
        <v>6</v>
      </c>
      <c r="E79">
        <v>0</v>
      </c>
      <c r="F79">
        <v>0</v>
      </c>
      <c r="G79">
        <v>0</v>
      </c>
      <c r="H79">
        <v>8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48</v>
      </c>
      <c r="R79">
        <v>40000</v>
      </c>
    </row>
    <row r="80" spans="1:18">
      <c r="A80" s="5">
        <v>302016</v>
      </c>
      <c r="B80" s="10" t="s">
        <v>181</v>
      </c>
      <c r="C80" s="4">
        <f t="shared" ref="C80:C87" si="5">A80</f>
        <v>302016</v>
      </c>
      <c r="D80" s="4">
        <v>6</v>
      </c>
      <c r="E80">
        <v>0</v>
      </c>
      <c r="F80">
        <v>0</v>
      </c>
      <c r="G80">
        <v>0</v>
      </c>
      <c r="H80">
        <v>10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52</v>
      </c>
      <c r="R80">
        <v>45000</v>
      </c>
    </row>
    <row r="81" spans="1:18">
      <c r="A81" s="5">
        <v>302017</v>
      </c>
      <c r="B81" s="15" t="s">
        <v>293</v>
      </c>
      <c r="C81" s="4">
        <f t="shared" si="5"/>
        <v>302017</v>
      </c>
      <c r="D81">
        <v>7</v>
      </c>
      <c r="E81">
        <v>0</v>
      </c>
      <c r="F81">
        <v>0</v>
      </c>
      <c r="G81">
        <v>0</v>
      </c>
      <c r="H81">
        <v>13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65</v>
      </c>
      <c r="R81">
        <v>50000</v>
      </c>
    </row>
    <row r="82" spans="1:18">
      <c r="A82" s="5">
        <v>302018</v>
      </c>
      <c r="B82" s="16" t="s">
        <v>294</v>
      </c>
      <c r="C82" s="4">
        <f t="shared" si="5"/>
        <v>302018</v>
      </c>
      <c r="D82">
        <v>7</v>
      </c>
      <c r="E82">
        <v>0</v>
      </c>
      <c r="F82">
        <v>0</v>
      </c>
      <c r="G82">
        <v>0</v>
      </c>
      <c r="H82">
        <v>10</v>
      </c>
      <c r="I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52</v>
      </c>
      <c r="R82">
        <v>50000</v>
      </c>
    </row>
    <row r="83" spans="1:18">
      <c r="A83" s="5">
        <v>302019</v>
      </c>
      <c r="B83" s="16" t="s">
        <v>295</v>
      </c>
      <c r="C83" s="4">
        <f t="shared" si="5"/>
        <v>302019</v>
      </c>
      <c r="D83">
        <v>7</v>
      </c>
      <c r="E83">
        <v>0</v>
      </c>
      <c r="F83">
        <v>0</v>
      </c>
      <c r="G83">
        <v>0</v>
      </c>
      <c r="H83">
        <v>11</v>
      </c>
      <c r="I83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48</v>
      </c>
      <c r="R83">
        <v>50000</v>
      </c>
    </row>
    <row r="84" spans="1:18">
      <c r="A84" s="5">
        <v>302020</v>
      </c>
      <c r="B84" s="16" t="s">
        <v>497</v>
      </c>
      <c r="C84" s="4">
        <f t="shared" si="5"/>
        <v>302020</v>
      </c>
      <c r="D84">
        <v>9</v>
      </c>
      <c r="E84">
        <v>0</v>
      </c>
      <c r="F84">
        <v>0</v>
      </c>
      <c r="G84">
        <v>0</v>
      </c>
      <c r="H84">
        <v>21</v>
      </c>
      <c r="I84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85</v>
      </c>
      <c r="R84">
        <f>Q84*750</f>
        <v>63750</v>
      </c>
    </row>
    <row r="85" spans="1:18">
      <c r="A85" s="5">
        <v>302021</v>
      </c>
      <c r="B85" s="16" t="s">
        <v>498</v>
      </c>
      <c r="C85" s="4">
        <f t="shared" si="5"/>
        <v>302021</v>
      </c>
      <c r="D85">
        <v>9</v>
      </c>
      <c r="E85">
        <v>0</v>
      </c>
      <c r="F85">
        <v>0</v>
      </c>
      <c r="G85">
        <v>0</v>
      </c>
      <c r="H85">
        <v>19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85</v>
      </c>
      <c r="R85">
        <f t="shared" ref="R85:R95" si="6">Q85*750</f>
        <v>63750</v>
      </c>
    </row>
    <row r="86" spans="1:18">
      <c r="A86" s="5">
        <v>302022</v>
      </c>
      <c r="B86" s="16" t="s">
        <v>499</v>
      </c>
      <c r="C86" s="4">
        <f t="shared" si="5"/>
        <v>302022</v>
      </c>
      <c r="D86">
        <v>9</v>
      </c>
      <c r="E86">
        <v>0</v>
      </c>
      <c r="F86">
        <v>0</v>
      </c>
      <c r="G86">
        <v>0</v>
      </c>
      <c r="H86">
        <v>20</v>
      </c>
      <c r="I86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85</v>
      </c>
      <c r="R86">
        <f t="shared" si="6"/>
        <v>63750</v>
      </c>
    </row>
    <row r="87" spans="1:18">
      <c r="A87" s="5">
        <v>302023</v>
      </c>
      <c r="B87" t="s">
        <v>500</v>
      </c>
      <c r="C87" s="4">
        <f t="shared" si="5"/>
        <v>302023</v>
      </c>
      <c r="D87">
        <v>12</v>
      </c>
      <c r="E87">
        <v>0</v>
      </c>
      <c r="F87">
        <v>0</v>
      </c>
      <c r="G87">
        <v>0</v>
      </c>
      <c r="H87">
        <v>31</v>
      </c>
      <c r="I87">
        <v>28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120</v>
      </c>
      <c r="R87">
        <f t="shared" si="6"/>
        <v>90000</v>
      </c>
    </row>
    <row r="88" spans="1:18">
      <c r="A88" s="5">
        <v>302024</v>
      </c>
      <c r="B88" t="s">
        <v>501</v>
      </c>
      <c r="C88" s="4">
        <f>C87</f>
        <v>302023</v>
      </c>
      <c r="D88">
        <v>12</v>
      </c>
      <c r="E88">
        <v>0</v>
      </c>
      <c r="F88">
        <v>0</v>
      </c>
      <c r="G88">
        <v>0</v>
      </c>
      <c r="H88">
        <v>28</v>
      </c>
      <c r="I88">
        <v>31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120</v>
      </c>
      <c r="R88">
        <f t="shared" si="6"/>
        <v>90000</v>
      </c>
    </row>
    <row r="89" spans="1:18">
      <c r="A89" s="5">
        <v>302025</v>
      </c>
      <c r="B89" t="s">
        <v>502</v>
      </c>
      <c r="C89" s="4">
        <f>C87</f>
        <v>302023</v>
      </c>
      <c r="D89">
        <v>12</v>
      </c>
      <c r="E89">
        <v>0</v>
      </c>
      <c r="F89">
        <v>0</v>
      </c>
      <c r="G89">
        <v>0</v>
      </c>
      <c r="H89">
        <v>27</v>
      </c>
      <c r="I89">
        <v>27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120</v>
      </c>
      <c r="R89">
        <f t="shared" si="6"/>
        <v>90000</v>
      </c>
    </row>
    <row r="90" spans="1:18">
      <c r="A90" s="5">
        <v>302026</v>
      </c>
      <c r="B90" t="s">
        <v>503</v>
      </c>
      <c r="C90" s="4">
        <f>A90</f>
        <v>302026</v>
      </c>
      <c r="D90">
        <v>13</v>
      </c>
      <c r="E90">
        <v>0</v>
      </c>
      <c r="F90">
        <v>0</v>
      </c>
      <c r="G90">
        <v>0</v>
      </c>
      <c r="H90">
        <v>43</v>
      </c>
      <c r="I90">
        <v>36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135</v>
      </c>
      <c r="R90">
        <f t="shared" si="6"/>
        <v>101250</v>
      </c>
    </row>
    <row r="91" spans="1:18">
      <c r="A91" s="5">
        <v>302027</v>
      </c>
      <c r="B91" t="s">
        <v>504</v>
      </c>
      <c r="C91" s="4">
        <f>C90</f>
        <v>302026</v>
      </c>
      <c r="D91">
        <v>13</v>
      </c>
      <c r="E91">
        <v>0</v>
      </c>
      <c r="F91">
        <v>0</v>
      </c>
      <c r="G91">
        <v>0</v>
      </c>
      <c r="H91">
        <v>36</v>
      </c>
      <c r="I91">
        <v>43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135</v>
      </c>
      <c r="R91">
        <f t="shared" si="6"/>
        <v>101250</v>
      </c>
    </row>
    <row r="92" spans="1:18">
      <c r="A92" s="5">
        <v>302028</v>
      </c>
      <c r="B92" t="s">
        <v>505</v>
      </c>
      <c r="C92" s="4">
        <f>C90</f>
        <v>302026</v>
      </c>
      <c r="D92">
        <v>13</v>
      </c>
      <c r="E92">
        <v>0</v>
      </c>
      <c r="F92">
        <v>0</v>
      </c>
      <c r="G92">
        <v>0</v>
      </c>
      <c r="H92">
        <v>36</v>
      </c>
      <c r="I92">
        <v>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135</v>
      </c>
      <c r="R92">
        <f t="shared" si="6"/>
        <v>101250</v>
      </c>
    </row>
    <row r="93" spans="1:18">
      <c r="A93" s="5">
        <v>302029</v>
      </c>
      <c r="B93" t="s">
        <v>516</v>
      </c>
      <c r="C93" s="4">
        <f t="shared" ref="C93:C101" si="7">A93</f>
        <v>302029</v>
      </c>
      <c r="D93">
        <v>14</v>
      </c>
      <c r="E93">
        <v>0</v>
      </c>
      <c r="F93">
        <v>0</v>
      </c>
      <c r="G93">
        <v>0</v>
      </c>
      <c r="H93">
        <v>53</v>
      </c>
      <c r="I93">
        <v>45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150</v>
      </c>
      <c r="R93">
        <f t="shared" si="6"/>
        <v>112500</v>
      </c>
    </row>
    <row r="94" spans="1:18">
      <c r="A94" s="5">
        <v>302030</v>
      </c>
      <c r="B94" t="s">
        <v>524</v>
      </c>
      <c r="C94" s="4">
        <f t="shared" si="7"/>
        <v>302030</v>
      </c>
      <c r="D94">
        <v>15</v>
      </c>
      <c r="E94">
        <v>0</v>
      </c>
      <c r="F94">
        <v>0</v>
      </c>
      <c r="G94">
        <v>0</v>
      </c>
      <c r="H94">
        <v>65</v>
      </c>
      <c r="I94">
        <v>58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165</v>
      </c>
      <c r="R94">
        <f t="shared" si="6"/>
        <v>123750</v>
      </c>
    </row>
    <row r="95" spans="1:18">
      <c r="A95" s="5">
        <v>302031</v>
      </c>
      <c r="B95" t="s">
        <v>525</v>
      </c>
      <c r="C95" s="4">
        <f t="shared" si="7"/>
        <v>302031</v>
      </c>
      <c r="D95">
        <v>16</v>
      </c>
      <c r="E95">
        <v>0</v>
      </c>
      <c r="F95">
        <v>0</v>
      </c>
      <c r="G95">
        <v>0</v>
      </c>
      <c r="H95">
        <v>80</v>
      </c>
      <c r="I95">
        <v>64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180</v>
      </c>
      <c r="R95">
        <f t="shared" si="6"/>
        <v>135000</v>
      </c>
    </row>
    <row r="96" spans="1:18">
      <c r="A96" s="5">
        <v>303001</v>
      </c>
      <c r="B96" s="4" t="s">
        <v>19</v>
      </c>
      <c r="C96" s="4">
        <f t="shared" si="7"/>
        <v>303001</v>
      </c>
      <c r="D96" s="4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120</v>
      </c>
    </row>
    <row r="97" spans="1:18">
      <c r="A97" s="5">
        <v>303002</v>
      </c>
      <c r="B97" s="4" t="s">
        <v>23</v>
      </c>
      <c r="C97" s="4">
        <f t="shared" si="7"/>
        <v>303002</v>
      </c>
      <c r="D97" s="4">
        <v>1</v>
      </c>
      <c r="E97">
        <v>0</v>
      </c>
      <c r="F97">
        <v>0</v>
      </c>
      <c r="G97">
        <v>0</v>
      </c>
      <c r="H97">
        <v>3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11</v>
      </c>
      <c r="R97">
        <v>3000</v>
      </c>
    </row>
    <row r="98" spans="1:18">
      <c r="A98" s="5">
        <v>303003</v>
      </c>
      <c r="B98" s="4" t="s">
        <v>148</v>
      </c>
      <c r="C98" s="4">
        <f t="shared" si="7"/>
        <v>303003</v>
      </c>
      <c r="D98" s="4">
        <v>1</v>
      </c>
      <c r="E98">
        <v>0</v>
      </c>
      <c r="F98">
        <v>0</v>
      </c>
      <c r="G98">
        <v>0</v>
      </c>
      <c r="H98">
        <v>4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16</v>
      </c>
      <c r="R98">
        <v>6000</v>
      </c>
    </row>
    <row r="99" spans="1:18">
      <c r="A99" s="5">
        <v>303004</v>
      </c>
      <c r="B99" s="4" t="s">
        <v>26</v>
      </c>
      <c r="C99" s="4">
        <f t="shared" si="7"/>
        <v>303004</v>
      </c>
      <c r="D99" s="4">
        <v>1</v>
      </c>
      <c r="E99">
        <v>0</v>
      </c>
      <c r="F99">
        <v>0</v>
      </c>
      <c r="G99">
        <v>0</v>
      </c>
      <c r="H99">
        <v>6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22</v>
      </c>
      <c r="R99">
        <v>10000</v>
      </c>
    </row>
    <row r="100" spans="1:18">
      <c r="A100" s="5">
        <v>303005</v>
      </c>
      <c r="B100" s="4" t="s">
        <v>27</v>
      </c>
      <c r="C100" s="4">
        <f t="shared" si="7"/>
        <v>303005</v>
      </c>
      <c r="D100" s="4">
        <v>1</v>
      </c>
      <c r="E100">
        <v>0</v>
      </c>
      <c r="F100">
        <v>0</v>
      </c>
      <c r="G100">
        <v>0</v>
      </c>
      <c r="H100">
        <v>4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22</v>
      </c>
      <c r="R100">
        <v>10000</v>
      </c>
    </row>
    <row r="101" spans="1:18">
      <c r="A101" s="5">
        <v>303006</v>
      </c>
      <c r="B101" s="4" t="s">
        <v>28</v>
      </c>
      <c r="C101" s="4">
        <f t="shared" si="7"/>
        <v>303006</v>
      </c>
      <c r="D101" s="4">
        <v>1</v>
      </c>
      <c r="E101">
        <v>0</v>
      </c>
      <c r="F101">
        <v>0</v>
      </c>
      <c r="G101">
        <v>0</v>
      </c>
      <c r="H101">
        <v>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22</v>
      </c>
      <c r="R101">
        <v>10000</v>
      </c>
    </row>
    <row r="102" spans="1:18">
      <c r="A102" s="5">
        <v>303007</v>
      </c>
      <c r="B102" s="4" t="s">
        <v>142</v>
      </c>
      <c r="C102" s="4">
        <f>C99</f>
        <v>303004</v>
      </c>
      <c r="D102" s="4">
        <v>2</v>
      </c>
      <c r="E102">
        <v>0</v>
      </c>
      <c r="F102">
        <v>0</v>
      </c>
      <c r="G102">
        <v>0</v>
      </c>
      <c r="H102">
        <v>7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46</v>
      </c>
      <c r="R102">
        <v>25000</v>
      </c>
    </row>
    <row r="103" spans="1:18">
      <c r="A103" s="5">
        <v>303008</v>
      </c>
      <c r="B103" s="4" t="s">
        <v>144</v>
      </c>
      <c r="C103" s="4">
        <f>C101</f>
        <v>303006</v>
      </c>
      <c r="D103" s="4">
        <v>2</v>
      </c>
      <c r="E103">
        <v>0</v>
      </c>
      <c r="F103">
        <v>0</v>
      </c>
      <c r="G103">
        <v>0</v>
      </c>
      <c r="H103">
        <v>6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27</v>
      </c>
      <c r="R103">
        <v>22000</v>
      </c>
    </row>
    <row r="104" spans="1:18">
      <c r="A104" s="5">
        <v>303009</v>
      </c>
      <c r="B104" s="4" t="s">
        <v>146</v>
      </c>
      <c r="C104" s="4">
        <f>C100</f>
        <v>303005</v>
      </c>
      <c r="D104" s="4">
        <v>2</v>
      </c>
      <c r="E104">
        <v>0</v>
      </c>
      <c r="F104">
        <v>0</v>
      </c>
      <c r="G104">
        <v>0</v>
      </c>
      <c r="H104">
        <v>6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28</v>
      </c>
      <c r="R104">
        <v>22000</v>
      </c>
    </row>
    <row r="105" spans="1:18">
      <c r="A105" s="5">
        <v>303010</v>
      </c>
      <c r="B105" s="10" t="s">
        <v>166</v>
      </c>
      <c r="C105" s="4">
        <f>A105</f>
        <v>303010</v>
      </c>
      <c r="D105" s="4">
        <v>5</v>
      </c>
      <c r="E105">
        <v>0</v>
      </c>
      <c r="F105">
        <v>0</v>
      </c>
      <c r="G105">
        <v>0</v>
      </c>
      <c r="H105">
        <v>9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40</v>
      </c>
      <c r="R105">
        <v>30000</v>
      </c>
    </row>
    <row r="106" spans="1:18">
      <c r="A106" s="5">
        <v>303011</v>
      </c>
      <c r="B106" s="10" t="s">
        <v>168</v>
      </c>
      <c r="C106" s="4">
        <f>A106</f>
        <v>303011</v>
      </c>
      <c r="D106" s="4">
        <v>5</v>
      </c>
      <c r="E106">
        <v>0</v>
      </c>
      <c r="F106">
        <v>0</v>
      </c>
      <c r="G106">
        <v>0</v>
      </c>
      <c r="H106">
        <v>7</v>
      </c>
      <c r="I106">
        <v>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40</v>
      </c>
      <c r="R106">
        <v>30000</v>
      </c>
    </row>
    <row r="107" spans="1:18">
      <c r="A107" s="5">
        <v>303012</v>
      </c>
      <c r="B107" s="10" t="s">
        <v>170</v>
      </c>
      <c r="C107" s="4">
        <f>A107</f>
        <v>303012</v>
      </c>
      <c r="D107" s="4">
        <v>5</v>
      </c>
      <c r="E107">
        <v>0</v>
      </c>
      <c r="F107">
        <v>0</v>
      </c>
      <c r="G107">
        <v>0</v>
      </c>
      <c r="H107">
        <v>7</v>
      </c>
      <c r="I107">
        <v>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40</v>
      </c>
      <c r="R107">
        <v>30000</v>
      </c>
    </row>
    <row r="108" spans="1:18">
      <c r="A108" s="17">
        <v>303013</v>
      </c>
      <c r="B108" s="10" t="s">
        <v>176</v>
      </c>
      <c r="C108" s="4">
        <f>A108</f>
        <v>303013</v>
      </c>
      <c r="D108" s="4">
        <v>6</v>
      </c>
      <c r="E108">
        <v>0</v>
      </c>
      <c r="F108">
        <v>0</v>
      </c>
      <c r="G108">
        <v>0</v>
      </c>
      <c r="H108">
        <v>9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48</v>
      </c>
      <c r="R108">
        <v>40000</v>
      </c>
    </row>
    <row r="109" spans="1:18">
      <c r="A109" s="17">
        <v>303014</v>
      </c>
      <c r="B109" s="10" t="s">
        <v>178</v>
      </c>
      <c r="C109" s="4">
        <f>C108</f>
        <v>303013</v>
      </c>
      <c r="D109" s="4">
        <v>6</v>
      </c>
      <c r="E109">
        <v>0</v>
      </c>
      <c r="F109">
        <v>0</v>
      </c>
      <c r="G109">
        <v>0</v>
      </c>
      <c r="H109">
        <v>7</v>
      </c>
      <c r="I109">
        <v>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48</v>
      </c>
      <c r="R109">
        <v>40000</v>
      </c>
    </row>
    <row r="110" spans="1:18">
      <c r="A110" s="17">
        <v>303015</v>
      </c>
      <c r="B110" s="10" t="s">
        <v>180</v>
      </c>
      <c r="C110" s="4">
        <f>C108</f>
        <v>303013</v>
      </c>
      <c r="D110" s="4">
        <v>6</v>
      </c>
      <c r="E110">
        <v>0</v>
      </c>
      <c r="F110">
        <v>0</v>
      </c>
      <c r="G110">
        <v>0</v>
      </c>
      <c r="H110">
        <v>8</v>
      </c>
      <c r="I110">
        <v>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48</v>
      </c>
      <c r="R110">
        <v>40000</v>
      </c>
    </row>
    <row r="111" spans="1:18">
      <c r="A111" s="5">
        <v>303016</v>
      </c>
      <c r="B111" s="10" t="s">
        <v>182</v>
      </c>
      <c r="C111" s="4">
        <f t="shared" ref="C111:C118" si="8">A111</f>
        <v>303016</v>
      </c>
      <c r="D111" s="4">
        <v>6</v>
      </c>
      <c r="E111">
        <v>0</v>
      </c>
      <c r="F111">
        <v>0</v>
      </c>
      <c r="G111">
        <v>0</v>
      </c>
      <c r="H111">
        <v>10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52</v>
      </c>
      <c r="R111">
        <v>45000</v>
      </c>
    </row>
    <row r="112" spans="1:18">
      <c r="A112" s="17">
        <v>303017</v>
      </c>
      <c r="B112" s="15" t="s">
        <v>296</v>
      </c>
      <c r="C112" s="4">
        <f t="shared" si="8"/>
        <v>303017</v>
      </c>
      <c r="D112">
        <v>7</v>
      </c>
      <c r="E112">
        <v>0</v>
      </c>
      <c r="F112">
        <v>0</v>
      </c>
      <c r="G112">
        <v>0</v>
      </c>
      <c r="H112">
        <v>14</v>
      </c>
      <c r="I112">
        <v>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65</v>
      </c>
      <c r="R112">
        <v>50000</v>
      </c>
    </row>
    <row r="113" spans="1:18">
      <c r="A113" s="5">
        <v>303018</v>
      </c>
      <c r="B113" s="16" t="s">
        <v>297</v>
      </c>
      <c r="C113" s="4">
        <f t="shared" si="8"/>
        <v>303018</v>
      </c>
      <c r="D113">
        <v>7</v>
      </c>
      <c r="E113">
        <v>0</v>
      </c>
      <c r="F113">
        <v>0</v>
      </c>
      <c r="G113">
        <v>0</v>
      </c>
      <c r="H113">
        <v>10</v>
      </c>
      <c r="I113">
        <v>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52</v>
      </c>
      <c r="R113">
        <v>50000</v>
      </c>
    </row>
    <row r="114" spans="1:18">
      <c r="A114" s="17">
        <v>303019</v>
      </c>
      <c r="B114" s="16" t="s">
        <v>298</v>
      </c>
      <c r="C114" s="4">
        <f t="shared" si="8"/>
        <v>303019</v>
      </c>
      <c r="D114">
        <v>7</v>
      </c>
      <c r="E114">
        <v>0</v>
      </c>
      <c r="F114">
        <v>0</v>
      </c>
      <c r="G114">
        <v>0</v>
      </c>
      <c r="H114">
        <v>12</v>
      </c>
      <c r="I114">
        <v>12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48</v>
      </c>
      <c r="R114">
        <v>50000</v>
      </c>
    </row>
    <row r="115" spans="1:18">
      <c r="A115" s="5">
        <v>303020</v>
      </c>
      <c r="B115" s="16" t="s">
        <v>506</v>
      </c>
      <c r="C115" s="4">
        <f t="shared" si="8"/>
        <v>303020</v>
      </c>
      <c r="D115">
        <v>9</v>
      </c>
      <c r="E115">
        <v>0</v>
      </c>
      <c r="F115">
        <v>0</v>
      </c>
      <c r="G115">
        <v>0</v>
      </c>
      <c r="H115">
        <v>22</v>
      </c>
      <c r="I115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85</v>
      </c>
      <c r="R115">
        <f>Q115*750</f>
        <v>63750</v>
      </c>
    </row>
    <row r="116" spans="1:18">
      <c r="A116" s="17">
        <v>303021</v>
      </c>
      <c r="B116" s="16" t="s">
        <v>507</v>
      </c>
      <c r="C116" s="4">
        <f t="shared" si="8"/>
        <v>303021</v>
      </c>
      <c r="D116">
        <v>9</v>
      </c>
      <c r="E116">
        <v>0</v>
      </c>
      <c r="F116">
        <v>0</v>
      </c>
      <c r="G116">
        <v>0</v>
      </c>
      <c r="H116">
        <v>19</v>
      </c>
      <c r="I116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85</v>
      </c>
      <c r="R116">
        <f t="shared" ref="R116:R126" si="9">Q116*750</f>
        <v>63750</v>
      </c>
    </row>
    <row r="117" spans="1:18">
      <c r="A117" s="5">
        <v>303022</v>
      </c>
      <c r="B117" s="16" t="s">
        <v>508</v>
      </c>
      <c r="C117" s="4">
        <f t="shared" si="8"/>
        <v>303022</v>
      </c>
      <c r="D117">
        <v>9</v>
      </c>
      <c r="E117">
        <v>0</v>
      </c>
      <c r="F117">
        <v>0</v>
      </c>
      <c r="G117">
        <v>0</v>
      </c>
      <c r="H117">
        <v>20</v>
      </c>
      <c r="I117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85</v>
      </c>
      <c r="R117">
        <f t="shared" si="9"/>
        <v>63750</v>
      </c>
    </row>
    <row r="118" spans="1:18">
      <c r="A118" s="17">
        <v>303023</v>
      </c>
      <c r="B118" t="s">
        <v>514</v>
      </c>
      <c r="C118" s="4">
        <f t="shared" si="8"/>
        <v>303023</v>
      </c>
      <c r="D118">
        <v>12</v>
      </c>
      <c r="E118">
        <v>0</v>
      </c>
      <c r="F118">
        <v>0</v>
      </c>
      <c r="G118">
        <v>0</v>
      </c>
      <c r="H118">
        <v>32</v>
      </c>
      <c r="I118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120</v>
      </c>
      <c r="R118">
        <f t="shared" si="9"/>
        <v>90000</v>
      </c>
    </row>
    <row r="119" spans="1:18">
      <c r="A119" s="5">
        <v>303024</v>
      </c>
      <c r="B119" t="s">
        <v>509</v>
      </c>
      <c r="C119" s="4">
        <f>C118</f>
        <v>303023</v>
      </c>
      <c r="D119">
        <v>12</v>
      </c>
      <c r="E119">
        <v>0</v>
      </c>
      <c r="F119">
        <v>0</v>
      </c>
      <c r="G119">
        <v>0</v>
      </c>
      <c r="H119">
        <v>28</v>
      </c>
      <c r="I119">
        <v>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>
        <f t="shared" si="9"/>
        <v>90000</v>
      </c>
    </row>
    <row r="120" spans="1:18">
      <c r="A120" s="17">
        <v>303025</v>
      </c>
      <c r="B120" t="s">
        <v>510</v>
      </c>
      <c r="C120" s="4">
        <f>C118</f>
        <v>303023</v>
      </c>
      <c r="D120">
        <v>12</v>
      </c>
      <c r="E120">
        <v>0</v>
      </c>
      <c r="F120">
        <v>0</v>
      </c>
      <c r="G120">
        <v>0</v>
      </c>
      <c r="H120">
        <v>30</v>
      </c>
      <c r="I120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120</v>
      </c>
      <c r="R120">
        <f t="shared" si="9"/>
        <v>90000</v>
      </c>
    </row>
    <row r="121" spans="1:18">
      <c r="A121" s="5">
        <v>303026</v>
      </c>
      <c r="B121" t="s">
        <v>511</v>
      </c>
      <c r="C121" s="4">
        <f>A121</f>
        <v>303026</v>
      </c>
      <c r="D121">
        <v>13</v>
      </c>
      <c r="E121">
        <v>0</v>
      </c>
      <c r="F121">
        <v>0</v>
      </c>
      <c r="G121">
        <v>0</v>
      </c>
      <c r="H121">
        <v>43</v>
      </c>
      <c r="I121">
        <v>36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135</v>
      </c>
      <c r="R121">
        <f t="shared" si="9"/>
        <v>101250</v>
      </c>
    </row>
    <row r="122" spans="1:18">
      <c r="A122" s="17">
        <v>303027</v>
      </c>
      <c r="B122" t="s">
        <v>512</v>
      </c>
      <c r="C122" s="4">
        <f>C121</f>
        <v>303026</v>
      </c>
      <c r="D122">
        <v>13</v>
      </c>
      <c r="E122">
        <v>0</v>
      </c>
      <c r="F122">
        <v>0</v>
      </c>
      <c r="G122">
        <v>0</v>
      </c>
      <c r="H122">
        <v>36</v>
      </c>
      <c r="I122">
        <v>43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135</v>
      </c>
      <c r="R122">
        <f t="shared" si="9"/>
        <v>101250</v>
      </c>
    </row>
    <row r="123" spans="1:18">
      <c r="A123" s="5">
        <v>303028</v>
      </c>
      <c r="B123" t="s">
        <v>513</v>
      </c>
      <c r="C123" s="4">
        <f>C122</f>
        <v>303026</v>
      </c>
      <c r="D123">
        <v>13</v>
      </c>
      <c r="E123">
        <v>0</v>
      </c>
      <c r="F123">
        <v>0</v>
      </c>
      <c r="G123">
        <v>0</v>
      </c>
      <c r="H123">
        <v>40</v>
      </c>
      <c r="I123">
        <v>40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135</v>
      </c>
      <c r="R123">
        <f t="shared" si="9"/>
        <v>101250</v>
      </c>
    </row>
    <row r="124" spans="1:18">
      <c r="A124" s="17">
        <v>303029</v>
      </c>
      <c r="B124" t="s">
        <v>515</v>
      </c>
      <c r="C124" s="4">
        <f>A124</f>
        <v>303029</v>
      </c>
      <c r="D124">
        <v>14</v>
      </c>
      <c r="E124">
        <v>0</v>
      </c>
      <c r="F124">
        <v>0</v>
      </c>
      <c r="G124">
        <v>0</v>
      </c>
      <c r="H124">
        <v>53</v>
      </c>
      <c r="I124">
        <v>45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150</v>
      </c>
      <c r="R124">
        <f t="shared" si="9"/>
        <v>112500</v>
      </c>
    </row>
    <row r="125" spans="1:18">
      <c r="A125" s="5">
        <v>303030</v>
      </c>
      <c r="B125" t="s">
        <v>526</v>
      </c>
      <c r="C125" s="4">
        <f t="shared" ref="C125:C126" si="10">A125</f>
        <v>303030</v>
      </c>
      <c r="D125">
        <v>15</v>
      </c>
      <c r="E125">
        <v>0</v>
      </c>
      <c r="F125">
        <v>0</v>
      </c>
      <c r="G125">
        <v>0</v>
      </c>
      <c r="H125">
        <v>65</v>
      </c>
      <c r="I125">
        <v>58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165</v>
      </c>
      <c r="R125">
        <f t="shared" si="9"/>
        <v>123750</v>
      </c>
    </row>
    <row r="126" spans="1:18">
      <c r="A126" s="17">
        <v>303031</v>
      </c>
      <c r="B126" t="s">
        <v>527</v>
      </c>
      <c r="C126" s="4">
        <f t="shared" si="10"/>
        <v>303031</v>
      </c>
      <c r="D126">
        <v>16</v>
      </c>
      <c r="E126">
        <v>0</v>
      </c>
      <c r="F126">
        <v>0</v>
      </c>
      <c r="G126">
        <v>0</v>
      </c>
      <c r="H126">
        <v>80</v>
      </c>
      <c r="I126">
        <v>64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180</v>
      </c>
      <c r="R126">
        <f t="shared" si="9"/>
        <v>135000</v>
      </c>
    </row>
    <row r="127" spans="1:18">
      <c r="A127" s="5">
        <v>304001</v>
      </c>
      <c r="B127" s="4" t="s">
        <v>42</v>
      </c>
      <c r="C127" s="4">
        <f>A127</f>
        <v>304001</v>
      </c>
      <c r="D127" s="4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</v>
      </c>
      <c r="R127">
        <v>1000</v>
      </c>
    </row>
    <row r="128" spans="1:18">
      <c r="A128" s="5">
        <v>304002</v>
      </c>
      <c r="B128" s="4" t="s">
        <v>55</v>
      </c>
      <c r="C128" s="4">
        <f>C127</f>
        <v>304001</v>
      </c>
      <c r="D128" s="4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14</v>
      </c>
      <c r="R128">
        <v>2000</v>
      </c>
    </row>
    <row r="129" spans="1:18">
      <c r="A129" s="5">
        <v>304003</v>
      </c>
      <c r="B129" s="4" t="s">
        <v>89</v>
      </c>
      <c r="C129" s="4">
        <f t="shared" ref="C129:C136" si="11">A129</f>
        <v>304003</v>
      </c>
      <c r="D129" s="4">
        <v>1</v>
      </c>
      <c r="E129">
        <v>0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30</v>
      </c>
      <c r="R129">
        <v>8000</v>
      </c>
    </row>
    <row r="130" spans="1:18">
      <c r="A130" s="5">
        <v>304004</v>
      </c>
      <c r="B130" s="4" t="s">
        <v>92</v>
      </c>
      <c r="C130" s="4">
        <f t="shared" si="11"/>
        <v>304004</v>
      </c>
      <c r="D130" s="4">
        <v>1</v>
      </c>
      <c r="E130">
        <v>0</v>
      </c>
      <c r="F130">
        <v>0</v>
      </c>
      <c r="G130">
        <v>0</v>
      </c>
      <c r="H130">
        <v>2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24</v>
      </c>
      <c r="R130">
        <v>5000</v>
      </c>
    </row>
    <row r="131" spans="1:18">
      <c r="A131" s="5">
        <v>304005</v>
      </c>
      <c r="B131" s="4" t="s">
        <v>111</v>
      </c>
      <c r="C131" s="4">
        <f t="shared" si="11"/>
        <v>304005</v>
      </c>
      <c r="D131" s="4">
        <v>4</v>
      </c>
      <c r="E131">
        <v>0</v>
      </c>
      <c r="F131">
        <v>0</v>
      </c>
      <c r="G131">
        <v>0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26</v>
      </c>
      <c r="R131">
        <v>10000</v>
      </c>
    </row>
    <row r="132" spans="1:18">
      <c r="A132" s="5">
        <v>304006</v>
      </c>
      <c r="B132" s="10" t="s">
        <v>116</v>
      </c>
      <c r="C132" s="4">
        <f t="shared" si="11"/>
        <v>304006</v>
      </c>
      <c r="D132" s="4">
        <v>4</v>
      </c>
      <c r="E132">
        <v>1</v>
      </c>
      <c r="F132">
        <v>0</v>
      </c>
      <c r="G132">
        <v>0</v>
      </c>
      <c r="H132">
        <v>4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18</v>
      </c>
      <c r="R132">
        <v>20000</v>
      </c>
    </row>
    <row r="133" spans="1:18">
      <c r="A133" s="5">
        <v>304007</v>
      </c>
      <c r="B133" s="4" t="s">
        <v>120</v>
      </c>
      <c r="C133" s="4">
        <f t="shared" si="11"/>
        <v>304007</v>
      </c>
      <c r="D133" s="4">
        <v>3</v>
      </c>
      <c r="E133">
        <v>0</v>
      </c>
      <c r="F133">
        <v>0</v>
      </c>
      <c r="G133">
        <v>0</v>
      </c>
      <c r="H133">
        <v>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46</v>
      </c>
      <c r="R133">
        <v>25000</v>
      </c>
    </row>
    <row r="134" spans="1:18">
      <c r="A134" s="5">
        <v>304008</v>
      </c>
      <c r="B134" s="4" t="s">
        <v>149</v>
      </c>
      <c r="C134" s="4">
        <f t="shared" si="11"/>
        <v>304008</v>
      </c>
      <c r="D134" s="4">
        <v>4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40</v>
      </c>
      <c r="R134">
        <v>35000</v>
      </c>
    </row>
    <row r="135" spans="1:18">
      <c r="A135" s="5">
        <v>304009</v>
      </c>
      <c r="B135" s="4" t="s">
        <v>153</v>
      </c>
      <c r="C135" s="4">
        <f t="shared" si="11"/>
        <v>304009</v>
      </c>
      <c r="D135" s="4">
        <v>4</v>
      </c>
      <c r="E135">
        <v>0</v>
      </c>
      <c r="F135">
        <v>0</v>
      </c>
      <c r="G135">
        <v>0</v>
      </c>
      <c r="H135">
        <v>4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28</v>
      </c>
      <c r="R135">
        <v>35000</v>
      </c>
    </row>
    <row r="136" spans="1:18">
      <c r="A136" s="5">
        <v>304010</v>
      </c>
      <c r="B136" s="4" t="s">
        <v>157</v>
      </c>
      <c r="C136" s="4">
        <f t="shared" si="11"/>
        <v>304010</v>
      </c>
      <c r="D136" s="4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25</v>
      </c>
      <c r="R136">
        <v>35000</v>
      </c>
    </row>
    <row r="137" spans="1:18">
      <c r="A137" s="5">
        <v>304011</v>
      </c>
      <c r="B137" s="9" t="s">
        <v>284</v>
      </c>
      <c r="C137" s="4">
        <v>304011</v>
      </c>
      <c r="D137" s="4">
        <v>6</v>
      </c>
      <c r="E137">
        <v>0</v>
      </c>
      <c r="F137">
        <v>0</v>
      </c>
      <c r="G137">
        <v>0</v>
      </c>
      <c r="H137">
        <v>6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45</v>
      </c>
      <c r="R137">
        <f>Q137*700</f>
        <v>31500</v>
      </c>
    </row>
    <row r="138" spans="1:18">
      <c r="A138" s="5">
        <v>304012</v>
      </c>
      <c r="B138" s="10" t="s">
        <v>283</v>
      </c>
      <c r="C138" s="4">
        <f>C137</f>
        <v>304011</v>
      </c>
      <c r="D138" s="4">
        <v>6</v>
      </c>
      <c r="E138">
        <v>0</v>
      </c>
      <c r="F138">
        <v>0</v>
      </c>
      <c r="G138">
        <v>0</v>
      </c>
      <c r="H138">
        <v>4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45</v>
      </c>
      <c r="R138">
        <f t="shared" ref="R138:R145" si="12">Q138*700</f>
        <v>31500</v>
      </c>
    </row>
    <row r="139" spans="1:18">
      <c r="A139" s="5">
        <v>304013</v>
      </c>
      <c r="B139" s="10" t="s">
        <v>285</v>
      </c>
      <c r="C139" s="4">
        <f>C137</f>
        <v>304011</v>
      </c>
      <c r="D139" s="4">
        <v>6</v>
      </c>
      <c r="E139">
        <v>0</v>
      </c>
      <c r="F139">
        <v>0</v>
      </c>
      <c r="G139">
        <v>0</v>
      </c>
      <c r="H139">
        <v>3</v>
      </c>
      <c r="I139">
        <v>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45</v>
      </c>
      <c r="R139">
        <f t="shared" si="12"/>
        <v>31500</v>
      </c>
    </row>
    <row r="140" spans="1:18">
      <c r="A140" s="5">
        <v>304014</v>
      </c>
      <c r="B140" s="15" t="s">
        <v>307</v>
      </c>
      <c r="C140">
        <f>A140</f>
        <v>304014</v>
      </c>
      <c r="D140">
        <v>7</v>
      </c>
      <c r="E140">
        <v>0</v>
      </c>
      <c r="F140">
        <v>0</v>
      </c>
      <c r="G140">
        <v>0</v>
      </c>
      <c r="H140">
        <v>6</v>
      </c>
      <c r="I140">
        <v>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60</v>
      </c>
      <c r="R140">
        <f t="shared" si="12"/>
        <v>42000</v>
      </c>
    </row>
    <row r="141" spans="1:18">
      <c r="A141" s="5">
        <v>304015</v>
      </c>
      <c r="B141" s="16" t="s">
        <v>306</v>
      </c>
      <c r="C141">
        <f>C140</f>
        <v>304014</v>
      </c>
      <c r="D141">
        <v>7</v>
      </c>
      <c r="E141">
        <v>0</v>
      </c>
      <c r="F141">
        <v>0</v>
      </c>
      <c r="G141">
        <v>0</v>
      </c>
      <c r="H141">
        <v>5</v>
      </c>
      <c r="I141">
        <v>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60</v>
      </c>
      <c r="R141">
        <f t="shared" si="12"/>
        <v>42000</v>
      </c>
    </row>
    <row r="142" spans="1:18">
      <c r="A142" s="5">
        <v>304016</v>
      </c>
      <c r="B142" s="16" t="s">
        <v>305</v>
      </c>
      <c r="C142">
        <f>C140</f>
        <v>304014</v>
      </c>
      <c r="D142">
        <v>7</v>
      </c>
      <c r="E142">
        <v>0</v>
      </c>
      <c r="F142">
        <v>0</v>
      </c>
      <c r="G142">
        <v>0</v>
      </c>
      <c r="H142">
        <v>6</v>
      </c>
      <c r="I142">
        <v>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60</v>
      </c>
      <c r="R142">
        <f t="shared" si="12"/>
        <v>42000</v>
      </c>
    </row>
    <row r="143" spans="1:18">
      <c r="A143" s="5">
        <v>304017</v>
      </c>
      <c r="B143" s="16" t="s">
        <v>304</v>
      </c>
      <c r="C143">
        <f>A143</f>
        <v>304017</v>
      </c>
      <c r="D143">
        <v>8</v>
      </c>
      <c r="E143">
        <v>0</v>
      </c>
      <c r="F143">
        <v>0</v>
      </c>
      <c r="G143">
        <v>0</v>
      </c>
      <c r="H143">
        <v>12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70</v>
      </c>
      <c r="R143">
        <f t="shared" si="12"/>
        <v>49000</v>
      </c>
    </row>
    <row r="144" spans="1:18">
      <c r="A144" s="5">
        <v>304018</v>
      </c>
      <c r="B144" s="16" t="s">
        <v>303</v>
      </c>
      <c r="C144">
        <f>A144</f>
        <v>304018</v>
      </c>
      <c r="D144">
        <v>8</v>
      </c>
      <c r="E144">
        <v>0</v>
      </c>
      <c r="F144">
        <v>0</v>
      </c>
      <c r="G144">
        <v>0</v>
      </c>
      <c r="H144">
        <v>5</v>
      </c>
      <c r="I144">
        <v>12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70</v>
      </c>
      <c r="R144">
        <f t="shared" si="12"/>
        <v>49000</v>
      </c>
    </row>
    <row r="145" spans="1:18">
      <c r="A145" s="5">
        <v>304019</v>
      </c>
      <c r="B145" s="16" t="s">
        <v>302</v>
      </c>
      <c r="C145">
        <f>A145</f>
        <v>304019</v>
      </c>
      <c r="D145">
        <v>8</v>
      </c>
      <c r="E145">
        <v>0</v>
      </c>
      <c r="F145">
        <v>0</v>
      </c>
      <c r="G145">
        <v>0</v>
      </c>
      <c r="H145">
        <v>9</v>
      </c>
      <c r="I145">
        <v>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70</v>
      </c>
      <c r="R145">
        <f t="shared" si="12"/>
        <v>49000</v>
      </c>
    </row>
    <row r="146" spans="1:18">
      <c r="A146" s="5">
        <v>304020</v>
      </c>
      <c r="B146" s="16" t="s">
        <v>301</v>
      </c>
      <c r="C146">
        <f>A146</f>
        <v>304020</v>
      </c>
      <c r="D146">
        <v>9</v>
      </c>
      <c r="E146">
        <v>0</v>
      </c>
      <c r="F146">
        <v>0</v>
      </c>
      <c r="G146">
        <v>0</v>
      </c>
      <c r="H146">
        <v>14</v>
      </c>
      <c r="I146">
        <v>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80</v>
      </c>
      <c r="R146">
        <f>Q146*650</f>
        <v>52000</v>
      </c>
    </row>
    <row r="147" spans="1:18">
      <c r="A147" s="5">
        <v>304021</v>
      </c>
      <c r="B147" s="16" t="s">
        <v>300</v>
      </c>
      <c r="C147">
        <f>C146</f>
        <v>304020</v>
      </c>
      <c r="D147">
        <v>9</v>
      </c>
      <c r="E147">
        <v>0</v>
      </c>
      <c r="F147">
        <v>0</v>
      </c>
      <c r="G147">
        <v>0</v>
      </c>
      <c r="H147">
        <v>6</v>
      </c>
      <c r="I147">
        <v>14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80</v>
      </c>
      <c r="R147">
        <f t="shared" ref="R147:R161" si="13">Q147*650</f>
        <v>52000</v>
      </c>
    </row>
    <row r="148" spans="1:18">
      <c r="A148" s="5">
        <v>304022</v>
      </c>
      <c r="B148" s="16" t="s">
        <v>299</v>
      </c>
      <c r="C148">
        <f>C146</f>
        <v>304020</v>
      </c>
      <c r="D148">
        <v>9</v>
      </c>
      <c r="E148">
        <v>0</v>
      </c>
      <c r="F148">
        <v>0</v>
      </c>
      <c r="G148">
        <v>0</v>
      </c>
      <c r="H148">
        <v>11</v>
      </c>
      <c r="I148">
        <v>11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80</v>
      </c>
      <c r="R148">
        <f t="shared" si="13"/>
        <v>52000</v>
      </c>
    </row>
    <row r="149" spans="1:18">
      <c r="A149" s="5">
        <v>304023</v>
      </c>
      <c r="B149" s="16" t="s">
        <v>310</v>
      </c>
      <c r="C149">
        <f t="shared" ref="C149:C155" si="14">A149</f>
        <v>304023</v>
      </c>
      <c r="D149">
        <v>10</v>
      </c>
      <c r="E149">
        <v>0</v>
      </c>
      <c r="F149">
        <v>0</v>
      </c>
      <c r="G149">
        <v>0</v>
      </c>
      <c r="H149">
        <v>17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90</v>
      </c>
      <c r="R149">
        <f t="shared" si="13"/>
        <v>58500</v>
      </c>
    </row>
    <row r="150" spans="1:18">
      <c r="A150" s="5">
        <v>304024</v>
      </c>
      <c r="B150" s="16" t="s">
        <v>309</v>
      </c>
      <c r="C150">
        <f t="shared" si="14"/>
        <v>304024</v>
      </c>
      <c r="D150">
        <v>10</v>
      </c>
      <c r="E150">
        <v>0</v>
      </c>
      <c r="F150">
        <v>0</v>
      </c>
      <c r="G150">
        <v>0</v>
      </c>
      <c r="H150">
        <v>9</v>
      </c>
      <c r="I150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90</v>
      </c>
      <c r="R150">
        <f t="shared" si="13"/>
        <v>58500</v>
      </c>
    </row>
    <row r="151" spans="1:18">
      <c r="A151" s="5">
        <v>304025</v>
      </c>
      <c r="B151" s="16" t="s">
        <v>308</v>
      </c>
      <c r="C151">
        <f t="shared" si="14"/>
        <v>304025</v>
      </c>
      <c r="D151">
        <v>10</v>
      </c>
      <c r="E151">
        <v>0</v>
      </c>
      <c r="F151">
        <v>0</v>
      </c>
      <c r="G151">
        <v>0</v>
      </c>
      <c r="H151">
        <v>14</v>
      </c>
      <c r="I151">
        <v>14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90</v>
      </c>
      <c r="R151">
        <f t="shared" si="13"/>
        <v>58500</v>
      </c>
    </row>
    <row r="152" spans="1:18">
      <c r="A152" s="5">
        <v>304026</v>
      </c>
      <c r="B152" t="s">
        <v>421</v>
      </c>
      <c r="C152">
        <f t="shared" si="14"/>
        <v>304026</v>
      </c>
      <c r="D152">
        <v>11</v>
      </c>
      <c r="E152">
        <v>0</v>
      </c>
      <c r="F152">
        <v>0</v>
      </c>
      <c r="G152">
        <v>0</v>
      </c>
      <c r="H152">
        <v>20</v>
      </c>
      <c r="I152">
        <v>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100</v>
      </c>
      <c r="R152">
        <f t="shared" si="13"/>
        <v>65000</v>
      </c>
    </row>
    <row r="153" spans="1:18">
      <c r="A153" s="5">
        <v>304027</v>
      </c>
      <c r="B153" t="s">
        <v>422</v>
      </c>
      <c r="C153">
        <f t="shared" si="14"/>
        <v>304027</v>
      </c>
      <c r="D153">
        <v>11</v>
      </c>
      <c r="E153">
        <v>0</v>
      </c>
      <c r="F153">
        <v>0</v>
      </c>
      <c r="G153">
        <v>0</v>
      </c>
      <c r="H153">
        <v>14</v>
      </c>
      <c r="I153">
        <v>20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100</v>
      </c>
      <c r="R153">
        <f t="shared" si="13"/>
        <v>65000</v>
      </c>
    </row>
    <row r="154" spans="1:18">
      <c r="A154" s="5">
        <v>304028</v>
      </c>
      <c r="B154" t="s">
        <v>423</v>
      </c>
      <c r="C154">
        <f t="shared" si="14"/>
        <v>304028</v>
      </c>
      <c r="D154">
        <v>11</v>
      </c>
      <c r="E154">
        <v>0</v>
      </c>
      <c r="F154">
        <v>0</v>
      </c>
      <c r="G154">
        <v>0</v>
      </c>
      <c r="H154">
        <v>17</v>
      </c>
      <c r="I154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100</v>
      </c>
      <c r="R154">
        <f t="shared" si="13"/>
        <v>65000</v>
      </c>
    </row>
    <row r="155" spans="1:18">
      <c r="A155" s="5">
        <v>304029</v>
      </c>
      <c r="B155" t="s">
        <v>412</v>
      </c>
      <c r="C155">
        <f t="shared" si="14"/>
        <v>304029</v>
      </c>
      <c r="D155">
        <v>12</v>
      </c>
      <c r="E155">
        <v>0</v>
      </c>
      <c r="F155">
        <v>0</v>
      </c>
      <c r="G155">
        <v>0</v>
      </c>
      <c r="H155">
        <v>24</v>
      </c>
      <c r="I155">
        <v>15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115</v>
      </c>
      <c r="R155">
        <f t="shared" si="13"/>
        <v>74750</v>
      </c>
    </row>
    <row r="156" spans="1:18">
      <c r="A156" s="5">
        <v>304030</v>
      </c>
      <c r="B156" t="s">
        <v>413</v>
      </c>
      <c r="C156">
        <f>C155</f>
        <v>304029</v>
      </c>
      <c r="D156">
        <v>12</v>
      </c>
      <c r="E156">
        <v>0</v>
      </c>
      <c r="F156">
        <v>0</v>
      </c>
      <c r="G156">
        <v>0</v>
      </c>
      <c r="H156">
        <v>15</v>
      </c>
      <c r="I156">
        <v>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115</v>
      </c>
      <c r="R156">
        <f t="shared" si="13"/>
        <v>74750</v>
      </c>
    </row>
    <row r="157" spans="1:18">
      <c r="A157" s="5">
        <v>304031</v>
      </c>
      <c r="B157" t="s">
        <v>414</v>
      </c>
      <c r="C157">
        <f>C155</f>
        <v>304029</v>
      </c>
      <c r="D157">
        <v>12</v>
      </c>
      <c r="E157">
        <v>0</v>
      </c>
      <c r="F157">
        <v>0</v>
      </c>
      <c r="G157">
        <v>0</v>
      </c>
      <c r="H157">
        <v>21</v>
      </c>
      <c r="I157">
        <v>21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115</v>
      </c>
      <c r="R157">
        <f t="shared" si="13"/>
        <v>74750</v>
      </c>
    </row>
    <row r="158" spans="1:18">
      <c r="A158" s="5">
        <v>304032</v>
      </c>
      <c r="B158" t="s">
        <v>442</v>
      </c>
      <c r="C158">
        <f>A158</f>
        <v>304032</v>
      </c>
      <c r="D158">
        <v>13</v>
      </c>
      <c r="E158">
        <v>0</v>
      </c>
      <c r="F158">
        <v>0</v>
      </c>
      <c r="G158">
        <v>0</v>
      </c>
      <c r="H158">
        <v>28</v>
      </c>
      <c r="I158">
        <v>18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130</v>
      </c>
      <c r="R158">
        <f t="shared" si="13"/>
        <v>84500</v>
      </c>
    </row>
    <row r="159" spans="1:18">
      <c r="A159" s="5">
        <v>304033</v>
      </c>
      <c r="B159" t="s">
        <v>443</v>
      </c>
      <c r="C159">
        <f>C158</f>
        <v>304032</v>
      </c>
      <c r="D159">
        <v>13</v>
      </c>
      <c r="E159">
        <v>0</v>
      </c>
      <c r="F159">
        <v>0</v>
      </c>
      <c r="G159">
        <v>0</v>
      </c>
      <c r="H159">
        <v>18</v>
      </c>
      <c r="I159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130</v>
      </c>
      <c r="R159">
        <f t="shared" si="13"/>
        <v>84500</v>
      </c>
    </row>
    <row r="160" spans="1:18">
      <c r="A160" s="5">
        <v>304034</v>
      </c>
      <c r="B160" t="s">
        <v>444</v>
      </c>
      <c r="C160">
        <f>C158</f>
        <v>304032</v>
      </c>
      <c r="D160">
        <v>13</v>
      </c>
      <c r="E160">
        <v>0</v>
      </c>
      <c r="F160">
        <v>0</v>
      </c>
      <c r="G160">
        <v>0</v>
      </c>
      <c r="H160">
        <v>25</v>
      </c>
      <c r="I160">
        <v>25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130</v>
      </c>
      <c r="R160">
        <f t="shared" si="13"/>
        <v>84500</v>
      </c>
    </row>
    <row r="161" spans="1:18">
      <c r="A161" s="5">
        <v>304035</v>
      </c>
      <c r="B161" t="s">
        <v>445</v>
      </c>
      <c r="C161">
        <f t="shared" ref="C161:C196" si="15">A161</f>
        <v>304035</v>
      </c>
      <c r="D161">
        <v>14</v>
      </c>
      <c r="E161">
        <v>0</v>
      </c>
      <c r="F161">
        <v>0</v>
      </c>
      <c r="G161">
        <v>0</v>
      </c>
      <c r="H161">
        <v>30</v>
      </c>
      <c r="I161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145</v>
      </c>
      <c r="R161">
        <f t="shared" si="13"/>
        <v>94250</v>
      </c>
    </row>
    <row r="162" spans="1:18">
      <c r="A162" s="5">
        <v>305001</v>
      </c>
      <c r="B162" s="4" t="s">
        <v>43</v>
      </c>
      <c r="C162" s="4">
        <f t="shared" si="15"/>
        <v>305001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500</v>
      </c>
    </row>
    <row r="163" spans="1:18">
      <c r="A163" s="5">
        <v>305002</v>
      </c>
      <c r="B163" s="21" t="s">
        <v>71</v>
      </c>
      <c r="C163" s="4">
        <v>0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1000</v>
      </c>
    </row>
    <row r="164" spans="1:18">
      <c r="A164" s="5">
        <v>305003</v>
      </c>
      <c r="B164" s="4" t="s">
        <v>52</v>
      </c>
      <c r="C164" s="4">
        <f t="shared" si="15"/>
        <v>305003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13</v>
      </c>
      <c r="R164">
        <v>1200</v>
      </c>
    </row>
    <row r="165" spans="1:18">
      <c r="A165" s="5">
        <v>305004</v>
      </c>
      <c r="B165" s="4" t="s">
        <v>53</v>
      </c>
      <c r="C165" s="4">
        <f t="shared" si="15"/>
        <v>305004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13</v>
      </c>
      <c r="R165">
        <v>1200</v>
      </c>
    </row>
    <row r="166" spans="1:18">
      <c r="A166" s="5">
        <v>305005</v>
      </c>
      <c r="B166" s="4" t="s">
        <v>54</v>
      </c>
      <c r="C166" s="4">
        <f t="shared" si="15"/>
        <v>305005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13</v>
      </c>
      <c r="R166">
        <v>1500</v>
      </c>
    </row>
    <row r="167" spans="1:18">
      <c r="A167" s="5">
        <v>305006</v>
      </c>
      <c r="B167" s="4" t="s">
        <v>62</v>
      </c>
      <c r="C167" s="4">
        <f t="shared" si="15"/>
        <v>305006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18</v>
      </c>
      <c r="R167">
        <v>3000</v>
      </c>
    </row>
    <row r="168" spans="1:18">
      <c r="A168" s="5">
        <v>305007</v>
      </c>
      <c r="B168" s="4" t="s">
        <v>63</v>
      </c>
      <c r="C168" s="4">
        <f t="shared" si="15"/>
        <v>305007</v>
      </c>
      <c r="D168" s="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11</v>
      </c>
      <c r="R168">
        <v>3000</v>
      </c>
    </row>
    <row r="169" spans="1:18">
      <c r="A169" s="5">
        <v>305008</v>
      </c>
      <c r="B169" s="4" t="s">
        <v>66</v>
      </c>
      <c r="C169" s="4">
        <f t="shared" si="15"/>
        <v>305008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2</v>
      </c>
      <c r="Q169">
        <v>10</v>
      </c>
      <c r="R169">
        <v>2000</v>
      </c>
    </row>
    <row r="170" spans="1:18">
      <c r="A170" s="5">
        <v>305009</v>
      </c>
      <c r="B170" s="4" t="s">
        <v>76</v>
      </c>
      <c r="C170" s="4">
        <f t="shared" si="15"/>
        <v>305009</v>
      </c>
      <c r="D170" s="4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17</v>
      </c>
      <c r="R170">
        <v>2500</v>
      </c>
    </row>
    <row r="171" spans="1:18">
      <c r="A171" s="5">
        <v>305010</v>
      </c>
      <c r="B171" s="4" t="s">
        <v>78</v>
      </c>
      <c r="C171" s="4">
        <f t="shared" si="15"/>
        <v>305010</v>
      </c>
      <c r="D171" s="4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23</v>
      </c>
      <c r="R171">
        <v>10000</v>
      </c>
    </row>
    <row r="172" spans="1:18">
      <c r="A172" s="5">
        <v>305011</v>
      </c>
      <c r="B172" s="4" t="s">
        <v>80</v>
      </c>
      <c r="C172" s="4">
        <f t="shared" si="15"/>
        <v>305011</v>
      </c>
      <c r="D172" s="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17</v>
      </c>
      <c r="R172">
        <v>2000</v>
      </c>
    </row>
    <row r="173" spans="1:18">
      <c r="A173" s="5">
        <v>305012</v>
      </c>
      <c r="B173" s="4" t="s">
        <v>81</v>
      </c>
      <c r="C173" s="4">
        <f t="shared" si="15"/>
        <v>305012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3</v>
      </c>
      <c r="N173">
        <v>0</v>
      </c>
      <c r="O173">
        <v>0</v>
      </c>
      <c r="P173">
        <v>0</v>
      </c>
      <c r="Q173">
        <v>24</v>
      </c>
      <c r="R173">
        <v>6000</v>
      </c>
    </row>
    <row r="174" spans="1:18">
      <c r="A174" s="5">
        <v>305013</v>
      </c>
      <c r="B174" s="4" t="s">
        <v>84</v>
      </c>
      <c r="C174" s="4">
        <f t="shared" si="15"/>
        <v>305013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24</v>
      </c>
      <c r="R174">
        <v>6000</v>
      </c>
    </row>
    <row r="175" spans="1:18">
      <c r="A175" s="5">
        <v>305014</v>
      </c>
      <c r="B175" s="4" t="s">
        <v>95</v>
      </c>
      <c r="C175" s="4">
        <f t="shared" si="15"/>
        <v>305014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</v>
      </c>
      <c r="P175">
        <v>0</v>
      </c>
      <c r="Q175">
        <v>17</v>
      </c>
      <c r="R175">
        <v>2000</v>
      </c>
    </row>
    <row r="176" spans="1:18">
      <c r="A176" s="5">
        <v>305015</v>
      </c>
      <c r="B176" s="10" t="s">
        <v>103</v>
      </c>
      <c r="C176" s="4">
        <f t="shared" si="15"/>
        <v>305015</v>
      </c>
      <c r="D176" s="4">
        <v>1</v>
      </c>
      <c r="E176">
        <v>0</v>
      </c>
      <c r="F176">
        <v>135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19</v>
      </c>
      <c r="R176">
        <v>20000</v>
      </c>
    </row>
    <row r="177" spans="1:18">
      <c r="A177" s="5">
        <v>305016</v>
      </c>
      <c r="B177" s="13" t="s">
        <v>109</v>
      </c>
      <c r="C177" s="4">
        <f t="shared" si="15"/>
        <v>305016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</v>
      </c>
      <c r="K177">
        <v>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26</v>
      </c>
      <c r="R177">
        <v>10000</v>
      </c>
    </row>
    <row r="178" spans="1:18">
      <c r="A178" s="5">
        <v>305017</v>
      </c>
      <c r="B178" s="10" t="s">
        <v>114</v>
      </c>
      <c r="C178" s="4">
        <f t="shared" si="15"/>
        <v>305017</v>
      </c>
      <c r="D178" s="4">
        <v>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</v>
      </c>
      <c r="P178">
        <v>0</v>
      </c>
      <c r="Q178">
        <v>15</v>
      </c>
      <c r="R178">
        <v>20000</v>
      </c>
    </row>
    <row r="179" spans="1:18">
      <c r="A179" s="5">
        <v>305018</v>
      </c>
      <c r="B179" s="21" t="s">
        <v>137</v>
      </c>
      <c r="C179" s="4">
        <f t="shared" si="15"/>
        <v>305018</v>
      </c>
      <c r="D179" s="4">
        <v>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2</v>
      </c>
      <c r="L179">
        <v>1</v>
      </c>
      <c r="M179">
        <v>3</v>
      </c>
      <c r="N179">
        <v>0</v>
      </c>
      <c r="O179">
        <v>0</v>
      </c>
      <c r="P179">
        <v>0</v>
      </c>
      <c r="Q179">
        <v>33</v>
      </c>
      <c r="R179">
        <v>50000</v>
      </c>
    </row>
    <row r="180" spans="1:18">
      <c r="A180" s="5">
        <v>305019</v>
      </c>
      <c r="B180" s="22" t="s">
        <v>140</v>
      </c>
      <c r="C180" s="4">
        <f t="shared" si="15"/>
        <v>305019</v>
      </c>
      <c r="D180" s="4">
        <v>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</v>
      </c>
      <c r="N180">
        <v>0</v>
      </c>
      <c r="O180">
        <v>0</v>
      </c>
      <c r="P180">
        <v>0</v>
      </c>
      <c r="Q180">
        <v>33</v>
      </c>
      <c r="R180">
        <v>50000</v>
      </c>
    </row>
    <row r="181" spans="1:18">
      <c r="A181" s="5">
        <v>305020</v>
      </c>
      <c r="B181" s="4" t="s">
        <v>117</v>
      </c>
      <c r="C181" s="4">
        <f t="shared" si="15"/>
        <v>305020</v>
      </c>
      <c r="D181" s="4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5</v>
      </c>
      <c r="N181">
        <v>0</v>
      </c>
      <c r="O181">
        <v>0</v>
      </c>
      <c r="P181">
        <v>2</v>
      </c>
      <c r="Q181">
        <v>25</v>
      </c>
      <c r="R181">
        <v>10000</v>
      </c>
    </row>
    <row r="182" spans="1:18">
      <c r="A182" s="5">
        <v>305021</v>
      </c>
      <c r="B182" s="4" t="s">
        <v>131</v>
      </c>
      <c r="C182" s="4">
        <f t="shared" si="15"/>
        <v>305021</v>
      </c>
      <c r="D182" s="4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5</v>
      </c>
      <c r="P182">
        <v>3</v>
      </c>
      <c r="Q182">
        <v>22</v>
      </c>
      <c r="R182">
        <v>10000</v>
      </c>
    </row>
    <row r="183" spans="1:18">
      <c r="A183" s="5">
        <v>305022</v>
      </c>
      <c r="B183" s="4" t="s">
        <v>132</v>
      </c>
      <c r="C183" s="4">
        <f t="shared" si="15"/>
        <v>305022</v>
      </c>
      <c r="D183" s="4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24</v>
      </c>
      <c r="R183">
        <v>10000</v>
      </c>
    </row>
    <row r="184" spans="1:18">
      <c r="A184" s="5">
        <v>305023</v>
      </c>
      <c r="B184" s="4" t="s">
        <v>94</v>
      </c>
      <c r="C184" s="4">
        <f t="shared" si="15"/>
        <v>305023</v>
      </c>
      <c r="D184" s="4"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</v>
      </c>
      <c r="K184">
        <v>5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37</v>
      </c>
      <c r="R184">
        <v>20000</v>
      </c>
    </row>
    <row r="185" spans="1:18">
      <c r="A185" s="5">
        <v>305024</v>
      </c>
      <c r="B185" s="4" t="s">
        <v>98</v>
      </c>
      <c r="C185" s="4">
        <f t="shared" si="15"/>
        <v>305024</v>
      </c>
      <c r="D185" s="4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6</v>
      </c>
      <c r="P185">
        <v>3</v>
      </c>
      <c r="Q185">
        <v>23</v>
      </c>
      <c r="R185">
        <v>25000</v>
      </c>
    </row>
    <row r="186" spans="1:18">
      <c r="A186" s="5">
        <v>305025</v>
      </c>
      <c r="B186" s="4" t="s">
        <v>101</v>
      </c>
      <c r="C186" s="4">
        <f t="shared" si="15"/>
        <v>305025</v>
      </c>
      <c r="D186" s="4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</v>
      </c>
      <c r="N186">
        <v>0</v>
      </c>
      <c r="O186">
        <v>0</v>
      </c>
      <c r="P186">
        <v>2</v>
      </c>
      <c r="Q186">
        <v>27</v>
      </c>
      <c r="R186">
        <v>25000</v>
      </c>
    </row>
    <row r="187" spans="1:18">
      <c r="A187" s="5">
        <v>305026</v>
      </c>
      <c r="B187" s="4" t="s">
        <v>150</v>
      </c>
      <c r="C187" s="4">
        <f t="shared" si="15"/>
        <v>305026</v>
      </c>
      <c r="D187" s="4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6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40</v>
      </c>
      <c r="R187">
        <v>35000</v>
      </c>
    </row>
    <row r="188" spans="1:18">
      <c r="A188" s="5">
        <v>305027</v>
      </c>
      <c r="B188" s="4" t="s">
        <v>154</v>
      </c>
      <c r="C188" s="4">
        <f t="shared" si="15"/>
        <v>305027</v>
      </c>
      <c r="D188" s="4">
        <v>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8</v>
      </c>
      <c r="N188">
        <v>0</v>
      </c>
      <c r="O188">
        <v>0</v>
      </c>
      <c r="P188">
        <v>2</v>
      </c>
      <c r="Q188">
        <v>28</v>
      </c>
      <c r="R188">
        <v>35000</v>
      </c>
    </row>
    <row r="189" spans="1:18">
      <c r="A189" s="5">
        <v>305028</v>
      </c>
      <c r="B189" s="4" t="s">
        <v>158</v>
      </c>
      <c r="C189" s="4">
        <f t="shared" si="15"/>
        <v>305028</v>
      </c>
      <c r="D189" s="4">
        <v>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7</v>
      </c>
      <c r="P189">
        <v>3</v>
      </c>
      <c r="Q189">
        <v>25</v>
      </c>
      <c r="R189">
        <v>35000</v>
      </c>
    </row>
    <row r="190" spans="1:18">
      <c r="A190" s="5">
        <v>305029</v>
      </c>
      <c r="B190" s="4" t="s">
        <v>183</v>
      </c>
      <c r="C190" s="4">
        <f t="shared" si="15"/>
        <v>305029</v>
      </c>
      <c r="D190" s="4">
        <v>6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8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54</v>
      </c>
      <c r="R190">
        <v>20000</v>
      </c>
    </row>
    <row r="191" spans="1:18">
      <c r="A191" s="5">
        <v>305030</v>
      </c>
      <c r="B191" s="4" t="s">
        <v>184</v>
      </c>
      <c r="C191" s="4">
        <f t="shared" si="15"/>
        <v>305030</v>
      </c>
      <c r="D191" s="4">
        <v>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</v>
      </c>
      <c r="N191">
        <v>0</v>
      </c>
      <c r="O191">
        <v>0</v>
      </c>
      <c r="P191">
        <v>2</v>
      </c>
      <c r="Q191">
        <v>32</v>
      </c>
      <c r="R191">
        <v>20000</v>
      </c>
    </row>
    <row r="192" spans="1:18">
      <c r="A192" s="5">
        <v>305031</v>
      </c>
      <c r="B192" s="4" t="s">
        <v>185</v>
      </c>
      <c r="C192" s="4">
        <f t="shared" si="15"/>
        <v>305031</v>
      </c>
      <c r="D192" s="4">
        <v>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9</v>
      </c>
      <c r="P192">
        <v>3</v>
      </c>
      <c r="Q192">
        <v>30</v>
      </c>
      <c r="R192">
        <v>20000</v>
      </c>
    </row>
    <row r="193" spans="1:18">
      <c r="A193" s="5">
        <v>305032</v>
      </c>
      <c r="B193" s="4" t="s">
        <v>192</v>
      </c>
      <c r="C193" s="4">
        <f t="shared" si="15"/>
        <v>305032</v>
      </c>
      <c r="D193" s="4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45</v>
      </c>
      <c r="R193">
        <v>35000</v>
      </c>
    </row>
    <row r="194" spans="1:18">
      <c r="A194" s="5">
        <v>305033</v>
      </c>
      <c r="B194" s="4" t="s">
        <v>193</v>
      </c>
      <c r="C194" s="4">
        <f t="shared" si="15"/>
        <v>305033</v>
      </c>
      <c r="D194" s="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9</v>
      </c>
      <c r="N194">
        <v>0</v>
      </c>
      <c r="O194">
        <v>0</v>
      </c>
      <c r="P194">
        <v>2</v>
      </c>
      <c r="Q194">
        <v>30</v>
      </c>
      <c r="R194">
        <v>35000</v>
      </c>
    </row>
    <row r="195" spans="1:18">
      <c r="A195" s="5">
        <v>305034</v>
      </c>
      <c r="B195" s="4" t="s">
        <v>194</v>
      </c>
      <c r="C195" s="4">
        <f t="shared" si="15"/>
        <v>305034</v>
      </c>
      <c r="D195" s="4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8</v>
      </c>
      <c r="P195">
        <v>3</v>
      </c>
      <c r="Q195">
        <v>28</v>
      </c>
      <c r="R195">
        <v>35000</v>
      </c>
    </row>
    <row r="196" spans="1:18">
      <c r="A196" s="5">
        <v>305035</v>
      </c>
      <c r="B196" s="15" t="s">
        <v>311</v>
      </c>
      <c r="C196" s="4">
        <f t="shared" si="15"/>
        <v>305035</v>
      </c>
      <c r="D196">
        <v>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60</v>
      </c>
      <c r="R196">
        <v>20000</v>
      </c>
    </row>
    <row r="197" spans="1:18">
      <c r="A197" s="5">
        <v>305036</v>
      </c>
      <c r="B197" s="16" t="s">
        <v>322</v>
      </c>
      <c r="C197" s="8">
        <f>C196</f>
        <v>305035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10</v>
      </c>
      <c r="N197">
        <v>0</v>
      </c>
      <c r="O197">
        <v>0</v>
      </c>
      <c r="P197">
        <v>0</v>
      </c>
      <c r="Q197">
        <v>60</v>
      </c>
      <c r="R197">
        <v>20000</v>
      </c>
    </row>
    <row r="198" spans="1:18">
      <c r="A198" s="5">
        <v>305037</v>
      </c>
      <c r="B198" s="16" t="s">
        <v>312</v>
      </c>
      <c r="C198" s="8">
        <f>C197</f>
        <v>305035</v>
      </c>
      <c r="D198">
        <v>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9</v>
      </c>
      <c r="P198">
        <v>0</v>
      </c>
      <c r="Q198">
        <v>60</v>
      </c>
      <c r="R198">
        <v>20000</v>
      </c>
    </row>
    <row r="199" spans="1:18">
      <c r="A199" s="5">
        <v>305038</v>
      </c>
      <c r="B199" s="16" t="s">
        <v>313</v>
      </c>
      <c r="C199">
        <f>A199</f>
        <v>305038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</v>
      </c>
      <c r="K199">
        <v>12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70</v>
      </c>
      <c r="R199">
        <v>20000</v>
      </c>
    </row>
    <row r="200" spans="1:18">
      <c r="A200" s="5">
        <v>305039</v>
      </c>
      <c r="B200" s="16" t="s">
        <v>314</v>
      </c>
      <c r="C200">
        <f>A200</f>
        <v>305039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70</v>
      </c>
      <c r="R200">
        <v>20000</v>
      </c>
    </row>
    <row r="201" spans="1:18">
      <c r="A201" s="5">
        <v>305040</v>
      </c>
      <c r="B201" s="16" t="s">
        <v>315</v>
      </c>
      <c r="C201">
        <f>A201</f>
        <v>305040</v>
      </c>
      <c r="D201">
        <v>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13</v>
      </c>
      <c r="P201">
        <v>0</v>
      </c>
      <c r="Q201">
        <v>70</v>
      </c>
      <c r="R201">
        <v>20000</v>
      </c>
    </row>
    <row r="202" spans="1:18">
      <c r="A202" s="5">
        <v>305041</v>
      </c>
      <c r="B202" s="16" t="s">
        <v>316</v>
      </c>
      <c r="C202">
        <f>A202</f>
        <v>305041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</v>
      </c>
      <c r="K202">
        <v>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80</v>
      </c>
      <c r="R202">
        <v>20000</v>
      </c>
    </row>
    <row r="203" spans="1:18">
      <c r="A203" s="5">
        <v>305042</v>
      </c>
      <c r="B203" s="16" t="s">
        <v>317</v>
      </c>
      <c r="C203">
        <f>C202</f>
        <v>305041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15</v>
      </c>
      <c r="N203">
        <v>0</v>
      </c>
      <c r="O203">
        <v>0</v>
      </c>
      <c r="P203">
        <v>0</v>
      </c>
      <c r="Q203">
        <v>80</v>
      </c>
      <c r="R203">
        <v>20000</v>
      </c>
    </row>
    <row r="204" spans="1:18">
      <c r="A204" s="5">
        <v>305043</v>
      </c>
      <c r="B204" s="16" t="s">
        <v>318</v>
      </c>
      <c r="C204">
        <f>C202</f>
        <v>305041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18</v>
      </c>
      <c r="P204">
        <v>0</v>
      </c>
      <c r="Q204">
        <v>80</v>
      </c>
      <c r="R204">
        <v>20000</v>
      </c>
    </row>
    <row r="205" spans="1:18">
      <c r="A205" s="5">
        <v>305044</v>
      </c>
      <c r="B205" s="16" t="s">
        <v>319</v>
      </c>
      <c r="C205">
        <f t="shared" ref="C205:C211" si="16">A205</f>
        <v>305044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10</v>
      </c>
      <c r="K205">
        <v>19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90</v>
      </c>
      <c r="R205">
        <v>50000</v>
      </c>
    </row>
    <row r="206" spans="1:18">
      <c r="A206" s="5">
        <v>305045</v>
      </c>
      <c r="B206" s="16" t="s">
        <v>320</v>
      </c>
      <c r="C206">
        <f t="shared" si="16"/>
        <v>305045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5</v>
      </c>
      <c r="M206">
        <v>21</v>
      </c>
      <c r="N206">
        <v>0</v>
      </c>
      <c r="O206">
        <v>0</v>
      </c>
      <c r="P206">
        <v>0</v>
      </c>
      <c r="Q206">
        <v>90</v>
      </c>
      <c r="R206">
        <v>50000</v>
      </c>
    </row>
    <row r="207" spans="1:18">
      <c r="A207" s="5">
        <v>305046</v>
      </c>
      <c r="B207" s="16" t="s">
        <v>321</v>
      </c>
      <c r="C207">
        <f t="shared" si="16"/>
        <v>305046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</v>
      </c>
      <c r="O207">
        <v>24</v>
      </c>
      <c r="P207">
        <v>0</v>
      </c>
      <c r="Q207">
        <v>90</v>
      </c>
      <c r="R207">
        <v>50000</v>
      </c>
    </row>
    <row r="208" spans="1:18">
      <c r="A208" s="5">
        <v>305047</v>
      </c>
      <c r="B208" t="s">
        <v>415</v>
      </c>
      <c r="C208">
        <f t="shared" si="16"/>
        <v>305047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13</v>
      </c>
      <c r="K208">
        <v>22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100</v>
      </c>
      <c r="R208">
        <f>Q208*600</f>
        <v>60000</v>
      </c>
    </row>
    <row r="209" spans="1:18">
      <c r="A209" s="5">
        <v>305048</v>
      </c>
      <c r="B209" t="s">
        <v>416</v>
      </c>
      <c r="C209">
        <f t="shared" si="16"/>
        <v>305048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9</v>
      </c>
      <c r="M209">
        <v>23</v>
      </c>
      <c r="N209">
        <v>0</v>
      </c>
      <c r="O209">
        <v>0</v>
      </c>
      <c r="P209">
        <v>0</v>
      </c>
      <c r="Q209">
        <v>100</v>
      </c>
      <c r="R209">
        <f t="shared" ref="R209:R219" si="17">Q209*600</f>
        <v>60000</v>
      </c>
    </row>
    <row r="210" spans="1:18">
      <c r="A210" s="5">
        <v>305049</v>
      </c>
      <c r="B210" t="s">
        <v>417</v>
      </c>
      <c r="C210">
        <f t="shared" si="16"/>
        <v>305049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9</v>
      </c>
      <c r="O210">
        <v>27</v>
      </c>
      <c r="P210">
        <v>0</v>
      </c>
      <c r="Q210">
        <v>100</v>
      </c>
      <c r="R210">
        <f t="shared" si="17"/>
        <v>60000</v>
      </c>
    </row>
    <row r="211" spans="1:18">
      <c r="A211" s="5">
        <v>305050</v>
      </c>
      <c r="B211" t="s">
        <v>418</v>
      </c>
      <c r="C211">
        <f t="shared" si="16"/>
        <v>305050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17</v>
      </c>
      <c r="K211">
        <v>27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115</v>
      </c>
      <c r="R211">
        <f t="shared" si="17"/>
        <v>69000</v>
      </c>
    </row>
    <row r="212" spans="1:18">
      <c r="A212" s="5">
        <v>305051</v>
      </c>
      <c r="B212" t="s">
        <v>419</v>
      </c>
      <c r="C212">
        <f>C211</f>
        <v>305050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11</v>
      </c>
      <c r="M212">
        <v>29</v>
      </c>
      <c r="N212">
        <v>0</v>
      </c>
      <c r="O212">
        <v>0</v>
      </c>
      <c r="P212">
        <v>0</v>
      </c>
      <c r="Q212">
        <v>115</v>
      </c>
      <c r="R212">
        <f t="shared" si="17"/>
        <v>69000</v>
      </c>
    </row>
    <row r="213" spans="1:18">
      <c r="A213" s="5">
        <v>305052</v>
      </c>
      <c r="B213" t="s">
        <v>420</v>
      </c>
      <c r="C213">
        <f>C211</f>
        <v>305050</v>
      </c>
      <c r="D213">
        <v>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13</v>
      </c>
      <c r="O213">
        <v>32</v>
      </c>
      <c r="P213">
        <v>0</v>
      </c>
      <c r="Q213">
        <v>115</v>
      </c>
      <c r="R213">
        <f t="shared" si="17"/>
        <v>69000</v>
      </c>
    </row>
    <row r="214" spans="1:18">
      <c r="A214" s="5">
        <v>305053</v>
      </c>
      <c r="B214" t="s">
        <v>446</v>
      </c>
      <c r="C214">
        <f>A214</f>
        <v>305053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24</v>
      </c>
      <c r="K214">
        <v>43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130</v>
      </c>
      <c r="R214">
        <f t="shared" si="17"/>
        <v>78000</v>
      </c>
    </row>
    <row r="215" spans="1:18">
      <c r="A215" s="5">
        <v>305054</v>
      </c>
      <c r="B215" t="s">
        <v>447</v>
      </c>
      <c r="C215">
        <f>C214</f>
        <v>305053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14</v>
      </c>
      <c r="M215">
        <v>41</v>
      </c>
      <c r="N215">
        <v>0</v>
      </c>
      <c r="O215">
        <v>0</v>
      </c>
      <c r="P215">
        <v>0</v>
      </c>
      <c r="Q215">
        <v>130</v>
      </c>
      <c r="R215">
        <f t="shared" si="17"/>
        <v>78000</v>
      </c>
    </row>
    <row r="216" spans="1:18">
      <c r="A216" s="5">
        <v>305055</v>
      </c>
      <c r="B216" t="s">
        <v>448</v>
      </c>
      <c r="C216">
        <f>C214</f>
        <v>305053</v>
      </c>
      <c r="D216">
        <v>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14</v>
      </c>
      <c r="O216">
        <v>41</v>
      </c>
      <c r="P216">
        <v>0</v>
      </c>
      <c r="Q216">
        <v>130</v>
      </c>
      <c r="R216">
        <f t="shared" si="17"/>
        <v>78000</v>
      </c>
    </row>
    <row r="217" spans="1:18">
      <c r="A217" s="5">
        <v>305056</v>
      </c>
      <c r="B217" t="s">
        <v>528</v>
      </c>
      <c r="C217">
        <f t="shared" ref="C217" si="18">A217</f>
        <v>305056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30</v>
      </c>
      <c r="K217">
        <v>54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145</v>
      </c>
      <c r="R217">
        <f t="shared" si="17"/>
        <v>87000</v>
      </c>
    </row>
    <row r="218" spans="1:18">
      <c r="A218" s="5">
        <v>305057</v>
      </c>
      <c r="B218" t="s">
        <v>529</v>
      </c>
      <c r="C218">
        <v>305056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24</v>
      </c>
      <c r="M218">
        <v>42</v>
      </c>
      <c r="N218">
        <v>0</v>
      </c>
      <c r="O218">
        <v>0</v>
      </c>
      <c r="P218">
        <v>0</v>
      </c>
      <c r="Q218">
        <v>145</v>
      </c>
      <c r="R218">
        <f t="shared" si="17"/>
        <v>87000</v>
      </c>
    </row>
    <row r="219" spans="1:18">
      <c r="A219" s="5">
        <v>305058</v>
      </c>
      <c r="B219" t="s">
        <v>530</v>
      </c>
      <c r="C219">
        <v>305056</v>
      </c>
      <c r="D219">
        <v>14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20</v>
      </c>
      <c r="O219">
        <v>40</v>
      </c>
      <c r="P219">
        <v>0</v>
      </c>
      <c r="Q219">
        <v>145</v>
      </c>
      <c r="R219">
        <f t="shared" si="17"/>
        <v>87000</v>
      </c>
    </row>
    <row r="220" spans="1:18">
      <c r="A220" s="5">
        <v>306001</v>
      </c>
      <c r="B220" s="10" t="s">
        <v>44</v>
      </c>
      <c r="C220" s="4">
        <v>306001</v>
      </c>
      <c r="D220" s="4">
        <v>1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800</v>
      </c>
    </row>
    <row r="221" spans="1:18">
      <c r="A221" s="5">
        <v>306002</v>
      </c>
      <c r="B221" s="21" t="s">
        <v>57</v>
      </c>
      <c r="C221" s="4">
        <v>0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7</v>
      </c>
      <c r="R221">
        <v>1500</v>
      </c>
    </row>
    <row r="222" spans="1:18">
      <c r="A222" s="5">
        <v>306003</v>
      </c>
      <c r="B222" s="21" t="s">
        <v>59</v>
      </c>
      <c r="C222" s="4">
        <v>0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8</v>
      </c>
      <c r="R222">
        <v>2000</v>
      </c>
    </row>
    <row r="223" spans="1:18">
      <c r="A223" s="5">
        <v>306004</v>
      </c>
      <c r="B223" s="4" t="s">
        <v>72</v>
      </c>
      <c r="C223" s="4">
        <f>A223</f>
        <v>306004</v>
      </c>
      <c r="D223" s="4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1000</v>
      </c>
    </row>
    <row r="224" spans="1:18">
      <c r="A224" s="5">
        <v>306005</v>
      </c>
      <c r="B224" s="13" t="s">
        <v>73</v>
      </c>
      <c r="C224" s="4">
        <v>0</v>
      </c>
      <c r="D224" s="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v>1500</v>
      </c>
    </row>
    <row r="225" spans="1:18">
      <c r="A225" s="5">
        <v>306006</v>
      </c>
      <c r="B225" s="4" t="s">
        <v>74</v>
      </c>
      <c r="C225" s="4">
        <f>A225</f>
        <v>306006</v>
      </c>
      <c r="D225" s="4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9</v>
      </c>
      <c r="R225">
        <v>5000</v>
      </c>
    </row>
    <row r="226" spans="1:18">
      <c r="A226" s="5">
        <v>306007</v>
      </c>
      <c r="B226" s="12" t="s">
        <v>68</v>
      </c>
      <c r="C226" s="4">
        <v>0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</v>
      </c>
      <c r="Q226">
        <v>12</v>
      </c>
      <c r="R226">
        <v>2500</v>
      </c>
    </row>
    <row r="227" spans="1:18">
      <c r="A227" s="5">
        <v>306008</v>
      </c>
      <c r="B227" s="13" t="s">
        <v>102</v>
      </c>
      <c r="C227" s="4">
        <v>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16</v>
      </c>
      <c r="R227">
        <v>2000</v>
      </c>
    </row>
    <row r="228" spans="1:18">
      <c r="A228" s="5">
        <v>306009</v>
      </c>
      <c r="B228" s="13" t="s">
        <v>104</v>
      </c>
      <c r="C228" s="4">
        <v>0</v>
      </c>
      <c r="D228" s="4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19</v>
      </c>
      <c r="R228">
        <v>2000</v>
      </c>
    </row>
    <row r="229" spans="1:18">
      <c r="A229" s="5">
        <v>306010</v>
      </c>
      <c r="B229" s="4" t="s">
        <v>58</v>
      </c>
      <c r="C229" s="4">
        <f t="shared" ref="C229:C256" si="19">A229</f>
        <v>306010</v>
      </c>
      <c r="D229" s="4">
        <v>1</v>
      </c>
      <c r="E229">
        <v>0</v>
      </c>
      <c r="F229">
        <v>0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18</v>
      </c>
      <c r="R229">
        <v>7000</v>
      </c>
    </row>
    <row r="230" spans="1:18">
      <c r="A230" s="5">
        <v>306011</v>
      </c>
      <c r="B230" s="4" t="s">
        <v>90</v>
      </c>
      <c r="C230" s="4">
        <f t="shared" si="19"/>
        <v>306011</v>
      </c>
      <c r="D230" s="4">
        <v>1</v>
      </c>
      <c r="E230">
        <v>0</v>
      </c>
      <c r="F230">
        <v>0</v>
      </c>
      <c r="G230">
        <v>0</v>
      </c>
      <c r="H230">
        <v>0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18</v>
      </c>
      <c r="R230">
        <v>4000</v>
      </c>
    </row>
    <row r="231" spans="1:18">
      <c r="A231" s="5">
        <v>306012</v>
      </c>
      <c r="B231" s="4" t="s">
        <v>88</v>
      </c>
      <c r="C231" s="4">
        <f t="shared" si="19"/>
        <v>306012</v>
      </c>
      <c r="D231" s="4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22</v>
      </c>
      <c r="R231">
        <v>8000</v>
      </c>
    </row>
    <row r="232" spans="1:18">
      <c r="A232" s="5">
        <v>306013</v>
      </c>
      <c r="B232" s="4" t="s">
        <v>91</v>
      </c>
      <c r="C232" s="4">
        <f t="shared" si="19"/>
        <v>306013</v>
      </c>
      <c r="D232" s="4">
        <v>1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23</v>
      </c>
      <c r="R232">
        <v>7000</v>
      </c>
    </row>
    <row r="233" spans="1:18">
      <c r="A233" s="5">
        <v>306014</v>
      </c>
      <c r="B233" s="4" t="s">
        <v>96</v>
      </c>
      <c r="C233" s="4">
        <f t="shared" si="19"/>
        <v>306014</v>
      </c>
      <c r="D233" s="4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19</v>
      </c>
      <c r="R233">
        <v>4000</v>
      </c>
    </row>
    <row r="234" spans="1:18">
      <c r="A234" s="5">
        <v>306015</v>
      </c>
      <c r="B234" s="4" t="s">
        <v>99</v>
      </c>
      <c r="C234" s="4">
        <f t="shared" si="19"/>
        <v>306015</v>
      </c>
      <c r="D234" s="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19</v>
      </c>
      <c r="R234">
        <v>4000</v>
      </c>
    </row>
    <row r="235" spans="1:18">
      <c r="A235" s="5">
        <v>306016</v>
      </c>
      <c r="B235" s="12" t="s">
        <v>110</v>
      </c>
      <c r="C235" s="4">
        <f t="shared" si="19"/>
        <v>306016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26</v>
      </c>
      <c r="R235">
        <v>10000</v>
      </c>
    </row>
    <row r="236" spans="1:18">
      <c r="A236" s="5">
        <v>306017</v>
      </c>
      <c r="B236" s="10" t="s">
        <v>113</v>
      </c>
      <c r="C236" s="4">
        <f t="shared" si="19"/>
        <v>306017</v>
      </c>
      <c r="D236" s="4">
        <v>4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15</v>
      </c>
      <c r="R236">
        <v>20000</v>
      </c>
    </row>
    <row r="237" spans="1:18">
      <c r="A237" s="5">
        <v>306018</v>
      </c>
      <c r="B237" s="4" t="s">
        <v>128</v>
      </c>
      <c r="C237" s="4">
        <f t="shared" si="19"/>
        <v>306018</v>
      </c>
      <c r="D237" s="4">
        <v>1</v>
      </c>
      <c r="E237">
        <v>0</v>
      </c>
      <c r="F237">
        <v>0</v>
      </c>
      <c r="G237">
        <v>0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25</v>
      </c>
      <c r="R237">
        <v>8000</v>
      </c>
    </row>
    <row r="238" spans="1:18">
      <c r="A238" s="5">
        <v>306019</v>
      </c>
      <c r="B238" s="4" t="s">
        <v>129</v>
      </c>
      <c r="C238" s="4">
        <f t="shared" si="19"/>
        <v>306019</v>
      </c>
      <c r="D238" s="4">
        <v>1</v>
      </c>
      <c r="E238">
        <v>0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30</v>
      </c>
      <c r="R238">
        <v>10000</v>
      </c>
    </row>
    <row r="239" spans="1:18">
      <c r="A239" s="5">
        <v>306020</v>
      </c>
      <c r="B239" s="4" t="s">
        <v>133</v>
      </c>
      <c r="C239" s="4">
        <f t="shared" si="19"/>
        <v>306020</v>
      </c>
      <c r="D239" s="4">
        <v>1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20</v>
      </c>
      <c r="R239">
        <v>8000</v>
      </c>
    </row>
    <row r="240" spans="1:18">
      <c r="A240" s="5">
        <v>306021</v>
      </c>
      <c r="B240" s="4" t="s">
        <v>100</v>
      </c>
      <c r="C240" s="4">
        <f t="shared" si="19"/>
        <v>306021</v>
      </c>
      <c r="D240" s="4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2</v>
      </c>
      <c r="Q240">
        <v>24</v>
      </c>
      <c r="R240">
        <v>10000</v>
      </c>
    </row>
    <row r="241" spans="1:18">
      <c r="A241" s="5">
        <v>306022</v>
      </c>
      <c r="B241" s="4" t="s">
        <v>119</v>
      </c>
      <c r="C241" s="4">
        <f t="shared" si="19"/>
        <v>306022</v>
      </c>
      <c r="D241" s="4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2</v>
      </c>
      <c r="P241">
        <v>3</v>
      </c>
      <c r="Q241">
        <v>24</v>
      </c>
      <c r="R241">
        <v>13000</v>
      </c>
    </row>
    <row r="242" spans="1:18">
      <c r="A242" s="5">
        <v>306023</v>
      </c>
      <c r="B242" s="21" t="s">
        <v>136</v>
      </c>
      <c r="C242" s="4">
        <f t="shared" si="19"/>
        <v>306023</v>
      </c>
      <c r="D242" s="4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33</v>
      </c>
      <c r="R242">
        <v>5000</v>
      </c>
    </row>
    <row r="243" spans="1:18">
      <c r="A243" s="5">
        <v>306024</v>
      </c>
      <c r="B243" s="22" t="s">
        <v>139</v>
      </c>
      <c r="C243" s="4">
        <f t="shared" si="19"/>
        <v>306024</v>
      </c>
      <c r="D243" s="4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</v>
      </c>
      <c r="P243">
        <v>0</v>
      </c>
      <c r="Q243">
        <v>33</v>
      </c>
      <c r="R243">
        <v>5000</v>
      </c>
    </row>
    <row r="244" spans="1:18">
      <c r="A244" s="5">
        <v>306025</v>
      </c>
      <c r="B244" s="4" t="s">
        <v>93</v>
      </c>
      <c r="C244" s="4">
        <f t="shared" si="19"/>
        <v>306025</v>
      </c>
      <c r="D244" s="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39</v>
      </c>
      <c r="R244">
        <v>15000</v>
      </c>
    </row>
    <row r="245" spans="1:18">
      <c r="A245" s="5">
        <v>306026</v>
      </c>
      <c r="B245" s="4" t="s">
        <v>130</v>
      </c>
      <c r="C245" s="4">
        <f t="shared" si="19"/>
        <v>306026</v>
      </c>
      <c r="D245" s="4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</v>
      </c>
      <c r="N245">
        <v>0</v>
      </c>
      <c r="O245">
        <v>0</v>
      </c>
      <c r="P245">
        <v>2</v>
      </c>
      <c r="Q245">
        <v>28</v>
      </c>
      <c r="R245">
        <v>12000</v>
      </c>
    </row>
    <row r="246" spans="1:18">
      <c r="A246" s="5">
        <v>306027</v>
      </c>
      <c r="B246" s="4" t="s">
        <v>97</v>
      </c>
      <c r="C246" s="4">
        <f t="shared" si="19"/>
        <v>306027</v>
      </c>
      <c r="D246" s="4">
        <v>3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3</v>
      </c>
      <c r="P246">
        <v>3</v>
      </c>
      <c r="Q246">
        <v>22</v>
      </c>
      <c r="R246">
        <v>10000</v>
      </c>
    </row>
    <row r="247" spans="1:18">
      <c r="A247" s="5">
        <v>306028</v>
      </c>
      <c r="B247" s="4" t="s">
        <v>151</v>
      </c>
      <c r="C247" s="4">
        <f t="shared" si="19"/>
        <v>306028</v>
      </c>
      <c r="D247" s="4">
        <v>4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2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40</v>
      </c>
      <c r="R247">
        <v>35000</v>
      </c>
    </row>
    <row r="248" spans="1:18">
      <c r="A248" s="5">
        <v>306029</v>
      </c>
      <c r="B248" s="4" t="s">
        <v>155</v>
      </c>
      <c r="C248" s="4">
        <f t="shared" si="19"/>
        <v>306029</v>
      </c>
      <c r="D248" s="4">
        <v>4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4</v>
      </c>
      <c r="N248">
        <v>0</v>
      </c>
      <c r="O248">
        <v>0</v>
      </c>
      <c r="P248">
        <v>2</v>
      </c>
      <c r="Q248">
        <v>28</v>
      </c>
      <c r="R248">
        <v>35000</v>
      </c>
    </row>
    <row r="249" spans="1:18">
      <c r="A249" s="5">
        <v>306030</v>
      </c>
      <c r="B249" s="4" t="s">
        <v>159</v>
      </c>
      <c r="C249" s="4">
        <f t="shared" si="19"/>
        <v>306030</v>
      </c>
      <c r="D249" s="4">
        <v>4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4</v>
      </c>
      <c r="P249">
        <v>3</v>
      </c>
      <c r="Q249">
        <v>25</v>
      </c>
      <c r="R249">
        <v>35000</v>
      </c>
    </row>
    <row r="250" spans="1:18">
      <c r="A250" s="5">
        <v>306031</v>
      </c>
      <c r="B250" s="9" t="s">
        <v>186</v>
      </c>
      <c r="C250" s="4">
        <f t="shared" si="19"/>
        <v>306031</v>
      </c>
      <c r="D250" s="4">
        <v>6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54</v>
      </c>
      <c r="R250">
        <v>25000</v>
      </c>
    </row>
    <row r="251" spans="1:18">
      <c r="A251" s="5">
        <v>306032</v>
      </c>
      <c r="B251" s="10" t="s">
        <v>187</v>
      </c>
      <c r="C251" s="4">
        <f t="shared" si="19"/>
        <v>306032</v>
      </c>
      <c r="D251" s="4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5</v>
      </c>
      <c r="N251">
        <v>0</v>
      </c>
      <c r="O251">
        <v>0</v>
      </c>
      <c r="P251">
        <v>2</v>
      </c>
      <c r="Q251">
        <v>32</v>
      </c>
      <c r="R251">
        <v>25000</v>
      </c>
    </row>
    <row r="252" spans="1:18">
      <c r="A252" s="5">
        <v>306033</v>
      </c>
      <c r="B252" s="10" t="s">
        <v>188</v>
      </c>
      <c r="C252" s="4">
        <f t="shared" si="19"/>
        <v>306033</v>
      </c>
      <c r="D252" s="4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5</v>
      </c>
      <c r="P252">
        <v>3</v>
      </c>
      <c r="Q252">
        <v>30</v>
      </c>
      <c r="R252">
        <v>25000</v>
      </c>
    </row>
    <row r="253" spans="1:18">
      <c r="A253" s="5">
        <v>306034</v>
      </c>
      <c r="B253" s="10" t="s">
        <v>198</v>
      </c>
      <c r="C253" s="4">
        <f t="shared" si="19"/>
        <v>306034</v>
      </c>
      <c r="D253" s="4">
        <v>6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45</v>
      </c>
      <c r="R253">
        <v>20000</v>
      </c>
    </row>
    <row r="254" spans="1:18">
      <c r="A254" s="5">
        <v>306035</v>
      </c>
      <c r="B254" s="10" t="s">
        <v>199</v>
      </c>
      <c r="C254" s="4">
        <f t="shared" si="19"/>
        <v>306035</v>
      </c>
      <c r="D254" s="4">
        <v>6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2</v>
      </c>
      <c r="M254">
        <v>4</v>
      </c>
      <c r="N254">
        <v>0</v>
      </c>
      <c r="O254">
        <v>0</v>
      </c>
      <c r="P254">
        <v>2</v>
      </c>
      <c r="Q254">
        <v>30</v>
      </c>
      <c r="R254">
        <v>20000</v>
      </c>
    </row>
    <row r="255" spans="1:18">
      <c r="A255" s="5">
        <v>306036</v>
      </c>
      <c r="B255" s="10" t="s">
        <v>200</v>
      </c>
      <c r="C255" s="4">
        <f t="shared" si="19"/>
        <v>306036</v>
      </c>
      <c r="D255" s="4">
        <v>6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4</v>
      </c>
      <c r="P255">
        <v>3</v>
      </c>
      <c r="Q255">
        <v>28</v>
      </c>
      <c r="R255">
        <v>20000</v>
      </c>
    </row>
    <row r="256" spans="1:18">
      <c r="A256" s="5">
        <v>306037</v>
      </c>
      <c r="B256" s="15" t="s">
        <v>338</v>
      </c>
      <c r="C256" s="4">
        <f t="shared" si="19"/>
        <v>306037</v>
      </c>
      <c r="D256">
        <v>7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60</v>
      </c>
      <c r="R256">
        <v>20000</v>
      </c>
    </row>
    <row r="257" spans="1:18">
      <c r="A257" s="5">
        <v>306038</v>
      </c>
      <c r="B257" s="16" t="s">
        <v>339</v>
      </c>
      <c r="C257" s="4">
        <f>C256</f>
        <v>306037</v>
      </c>
      <c r="D257">
        <v>7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6</v>
      </c>
      <c r="N257">
        <v>0</v>
      </c>
      <c r="O257">
        <v>0</v>
      </c>
      <c r="P257">
        <v>0</v>
      </c>
      <c r="Q257">
        <v>60</v>
      </c>
      <c r="R257">
        <v>20000</v>
      </c>
    </row>
    <row r="258" spans="1:18">
      <c r="A258" s="5">
        <v>306039</v>
      </c>
      <c r="B258" s="16" t="s">
        <v>340</v>
      </c>
      <c r="C258" s="4">
        <f>C256</f>
        <v>306037</v>
      </c>
      <c r="D258">
        <v>7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6</v>
      </c>
      <c r="P258">
        <v>0</v>
      </c>
      <c r="Q258">
        <v>60</v>
      </c>
      <c r="R258">
        <v>20000</v>
      </c>
    </row>
    <row r="259" spans="1:18">
      <c r="A259" s="5">
        <v>306040</v>
      </c>
      <c r="B259" s="16" t="s">
        <v>341</v>
      </c>
      <c r="C259" s="4">
        <f>A259</f>
        <v>306040</v>
      </c>
      <c r="D259">
        <v>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2</v>
      </c>
      <c r="K259">
        <v>10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70</v>
      </c>
      <c r="R259">
        <v>20000</v>
      </c>
    </row>
    <row r="260" spans="1:18">
      <c r="A260" s="5">
        <v>306041</v>
      </c>
      <c r="B260" s="16" t="s">
        <v>342</v>
      </c>
      <c r="C260" s="4">
        <f>A260</f>
        <v>306041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3</v>
      </c>
      <c r="M260">
        <v>8</v>
      </c>
      <c r="N260">
        <v>0</v>
      </c>
      <c r="O260">
        <v>0</v>
      </c>
      <c r="P260">
        <v>0</v>
      </c>
      <c r="Q260">
        <v>70</v>
      </c>
      <c r="R260">
        <v>20000</v>
      </c>
    </row>
    <row r="261" spans="1:18">
      <c r="A261" s="5">
        <v>306042</v>
      </c>
      <c r="B261" s="16" t="s">
        <v>335</v>
      </c>
      <c r="C261" s="4">
        <f>A261</f>
        <v>306042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3</v>
      </c>
      <c r="O261">
        <v>8</v>
      </c>
      <c r="P261">
        <v>0</v>
      </c>
      <c r="Q261">
        <v>70</v>
      </c>
      <c r="R261">
        <v>20000</v>
      </c>
    </row>
    <row r="262" spans="1:18">
      <c r="A262" s="5">
        <v>306043</v>
      </c>
      <c r="B262" s="16" t="s">
        <v>343</v>
      </c>
      <c r="C262" s="4">
        <f>A262</f>
        <v>306043</v>
      </c>
      <c r="D262">
        <v>9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3</v>
      </c>
      <c r="K262">
        <v>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80</v>
      </c>
      <c r="R262">
        <v>20000</v>
      </c>
    </row>
    <row r="263" spans="1:18">
      <c r="A263" s="5">
        <v>306044</v>
      </c>
      <c r="B263" s="16" t="s">
        <v>344</v>
      </c>
      <c r="C263" s="4">
        <f>C262</f>
        <v>306043</v>
      </c>
      <c r="D263">
        <v>9</v>
      </c>
      <c r="E263">
        <v>0</v>
      </c>
      <c r="F263">
        <v>0</v>
      </c>
      <c r="G263">
        <v>0</v>
      </c>
      <c r="H263">
        <v>2</v>
      </c>
      <c r="I263">
        <v>2</v>
      </c>
      <c r="J263">
        <v>0</v>
      </c>
      <c r="K263">
        <v>0</v>
      </c>
      <c r="L263">
        <v>3</v>
      </c>
      <c r="M263">
        <v>12</v>
      </c>
      <c r="N263">
        <v>0</v>
      </c>
      <c r="O263">
        <v>0</v>
      </c>
      <c r="P263">
        <v>0</v>
      </c>
      <c r="Q263">
        <v>80</v>
      </c>
      <c r="R263">
        <v>20000</v>
      </c>
    </row>
    <row r="264" spans="1:18">
      <c r="A264" s="5">
        <v>306045</v>
      </c>
      <c r="B264" s="16" t="s">
        <v>336</v>
      </c>
      <c r="C264" s="4">
        <f>C262</f>
        <v>306043</v>
      </c>
      <c r="D264">
        <v>9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12</v>
      </c>
      <c r="P264">
        <v>0</v>
      </c>
      <c r="Q264">
        <v>80</v>
      </c>
      <c r="R264">
        <v>20000</v>
      </c>
    </row>
    <row r="265" spans="1:18">
      <c r="A265" s="5">
        <v>306046</v>
      </c>
      <c r="B265" s="16" t="s">
        <v>345</v>
      </c>
      <c r="C265" s="4">
        <f t="shared" ref="C265:C271" si="20">A265</f>
        <v>306046</v>
      </c>
      <c r="D265">
        <v>10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6</v>
      </c>
      <c r="K265">
        <v>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90</v>
      </c>
      <c r="R265">
        <v>30000</v>
      </c>
    </row>
    <row r="266" spans="1:18">
      <c r="A266" s="5">
        <v>306047</v>
      </c>
      <c r="B266" s="16" t="s">
        <v>346</v>
      </c>
      <c r="C266" s="4">
        <f t="shared" si="20"/>
        <v>306047</v>
      </c>
      <c r="D266">
        <v>10</v>
      </c>
      <c r="E266">
        <v>0</v>
      </c>
      <c r="F266">
        <v>0</v>
      </c>
      <c r="G266">
        <v>0</v>
      </c>
      <c r="H266">
        <v>3</v>
      </c>
      <c r="I266">
        <v>3</v>
      </c>
      <c r="J266">
        <v>0</v>
      </c>
      <c r="K266">
        <v>0</v>
      </c>
      <c r="L266">
        <v>6</v>
      </c>
      <c r="M266">
        <v>14</v>
      </c>
      <c r="N266">
        <v>0</v>
      </c>
      <c r="O266">
        <v>0</v>
      </c>
      <c r="P266">
        <v>0</v>
      </c>
      <c r="Q266">
        <v>90</v>
      </c>
      <c r="R266">
        <v>30000</v>
      </c>
    </row>
    <row r="267" spans="1:18">
      <c r="A267" s="5">
        <v>306048</v>
      </c>
      <c r="B267" s="16" t="s">
        <v>337</v>
      </c>
      <c r="C267" s="4">
        <f t="shared" si="20"/>
        <v>306048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6</v>
      </c>
      <c r="O267">
        <v>14</v>
      </c>
      <c r="P267">
        <v>0</v>
      </c>
      <c r="Q267">
        <v>90</v>
      </c>
      <c r="R267">
        <v>30000</v>
      </c>
    </row>
    <row r="268" spans="1:18">
      <c r="A268" s="5">
        <v>306049</v>
      </c>
      <c r="B268" t="s">
        <v>430</v>
      </c>
      <c r="C268">
        <f t="shared" si="20"/>
        <v>306049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7</v>
      </c>
      <c r="K268">
        <v>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100</v>
      </c>
      <c r="R268">
        <f>Q268*500</f>
        <v>50000</v>
      </c>
    </row>
    <row r="269" spans="1:18">
      <c r="A269" s="5">
        <v>306050</v>
      </c>
      <c r="B269" t="s">
        <v>431</v>
      </c>
      <c r="C269">
        <f t="shared" si="20"/>
        <v>306050</v>
      </c>
      <c r="D269">
        <v>11</v>
      </c>
      <c r="E269">
        <v>0</v>
      </c>
      <c r="F269">
        <v>0</v>
      </c>
      <c r="G269">
        <v>0</v>
      </c>
      <c r="H269">
        <v>3</v>
      </c>
      <c r="I269">
        <v>3</v>
      </c>
      <c r="J269">
        <v>0</v>
      </c>
      <c r="K269">
        <v>0</v>
      </c>
      <c r="L269">
        <v>7</v>
      </c>
      <c r="M269">
        <v>18</v>
      </c>
      <c r="N269">
        <v>0</v>
      </c>
      <c r="O269">
        <v>0</v>
      </c>
      <c r="P269">
        <v>0</v>
      </c>
      <c r="Q269">
        <v>100</v>
      </c>
      <c r="R269">
        <f t="shared" ref="R269:R279" si="21">Q269*500</f>
        <v>50000</v>
      </c>
    </row>
    <row r="270" spans="1:18">
      <c r="A270" s="5">
        <v>306051</v>
      </c>
      <c r="B270" t="s">
        <v>435</v>
      </c>
      <c r="C270">
        <f t="shared" si="20"/>
        <v>306051</v>
      </c>
      <c r="D270">
        <v>11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5</v>
      </c>
      <c r="O270">
        <v>22</v>
      </c>
      <c r="P270">
        <v>0</v>
      </c>
      <c r="Q270">
        <v>100</v>
      </c>
      <c r="R270">
        <f t="shared" si="21"/>
        <v>50000</v>
      </c>
    </row>
    <row r="271" spans="1:18">
      <c r="A271" s="5">
        <v>306052</v>
      </c>
      <c r="B271" t="s">
        <v>432</v>
      </c>
      <c r="C271" s="4">
        <f t="shared" si="20"/>
        <v>306052</v>
      </c>
      <c r="D271">
        <v>12</v>
      </c>
      <c r="E271">
        <v>0</v>
      </c>
      <c r="F271">
        <v>0</v>
      </c>
      <c r="G271">
        <v>0</v>
      </c>
      <c r="H271">
        <v>2</v>
      </c>
      <c r="I271">
        <v>2</v>
      </c>
      <c r="J271">
        <v>12</v>
      </c>
      <c r="K271">
        <v>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115</v>
      </c>
      <c r="R271">
        <f t="shared" si="21"/>
        <v>57500</v>
      </c>
    </row>
    <row r="272" spans="1:18">
      <c r="A272" s="5">
        <v>306053</v>
      </c>
      <c r="B272" t="s">
        <v>433</v>
      </c>
      <c r="C272" s="4">
        <f>C271</f>
        <v>306052</v>
      </c>
      <c r="D272">
        <v>12</v>
      </c>
      <c r="E272">
        <v>0</v>
      </c>
      <c r="F272">
        <v>0</v>
      </c>
      <c r="G272">
        <v>0</v>
      </c>
      <c r="H272">
        <v>2</v>
      </c>
      <c r="I272">
        <v>2</v>
      </c>
      <c r="J272">
        <v>0</v>
      </c>
      <c r="K272">
        <v>0</v>
      </c>
      <c r="L272">
        <v>10</v>
      </c>
      <c r="M272">
        <v>26</v>
      </c>
      <c r="N272">
        <v>0</v>
      </c>
      <c r="O272">
        <v>0</v>
      </c>
      <c r="P272">
        <v>0</v>
      </c>
      <c r="Q272">
        <v>115</v>
      </c>
      <c r="R272">
        <f t="shared" si="21"/>
        <v>57500</v>
      </c>
    </row>
    <row r="273" spans="1:18">
      <c r="A273" s="5">
        <v>306054</v>
      </c>
      <c r="B273" t="s">
        <v>434</v>
      </c>
      <c r="C273" s="4">
        <f>C271</f>
        <v>306052</v>
      </c>
      <c r="D273">
        <v>12</v>
      </c>
      <c r="E273">
        <v>0</v>
      </c>
      <c r="F273">
        <v>0</v>
      </c>
      <c r="G273">
        <v>0</v>
      </c>
      <c r="H273">
        <v>2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26</v>
      </c>
      <c r="P273">
        <v>0</v>
      </c>
      <c r="Q273">
        <v>115</v>
      </c>
      <c r="R273">
        <f t="shared" si="21"/>
        <v>57500</v>
      </c>
    </row>
    <row r="274" spans="1:18">
      <c r="A274" s="5">
        <v>306055</v>
      </c>
      <c r="B274" t="s">
        <v>452</v>
      </c>
      <c r="C274" s="4">
        <f>A274</f>
        <v>306055</v>
      </c>
      <c r="D274">
        <v>13</v>
      </c>
      <c r="E274">
        <v>0</v>
      </c>
      <c r="F274">
        <v>0</v>
      </c>
      <c r="G274">
        <v>0</v>
      </c>
      <c r="H274">
        <v>4</v>
      </c>
      <c r="I274">
        <v>4</v>
      </c>
      <c r="J274">
        <v>19</v>
      </c>
      <c r="K274">
        <v>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130</v>
      </c>
      <c r="R274">
        <f t="shared" si="21"/>
        <v>65000</v>
      </c>
    </row>
    <row r="275" spans="1:18">
      <c r="A275" s="5">
        <v>306056</v>
      </c>
      <c r="B275" t="s">
        <v>453</v>
      </c>
      <c r="C275" s="4">
        <f>C274</f>
        <v>306055</v>
      </c>
      <c r="D275">
        <v>13</v>
      </c>
      <c r="E275">
        <v>0</v>
      </c>
      <c r="F275">
        <v>0</v>
      </c>
      <c r="G275">
        <v>0</v>
      </c>
      <c r="H275">
        <v>4</v>
      </c>
      <c r="I275">
        <v>4</v>
      </c>
      <c r="J275">
        <v>0</v>
      </c>
      <c r="K275">
        <v>0</v>
      </c>
      <c r="L275">
        <v>17</v>
      </c>
      <c r="M275">
        <v>31</v>
      </c>
      <c r="N275">
        <v>0</v>
      </c>
      <c r="O275">
        <v>0</v>
      </c>
      <c r="P275">
        <v>0</v>
      </c>
      <c r="Q275">
        <v>130</v>
      </c>
      <c r="R275">
        <f t="shared" si="21"/>
        <v>65000</v>
      </c>
    </row>
    <row r="276" spans="1:18">
      <c r="A276" s="5">
        <v>306057</v>
      </c>
      <c r="B276" t="s">
        <v>454</v>
      </c>
      <c r="C276" s="4">
        <f>C274</f>
        <v>306055</v>
      </c>
      <c r="D276">
        <v>13</v>
      </c>
      <c r="E276">
        <v>0</v>
      </c>
      <c r="F276">
        <v>0</v>
      </c>
      <c r="G276">
        <v>0</v>
      </c>
      <c r="H276">
        <v>4</v>
      </c>
      <c r="I276">
        <v>4</v>
      </c>
      <c r="J276">
        <v>0</v>
      </c>
      <c r="K276">
        <v>0</v>
      </c>
      <c r="L276">
        <v>0</v>
      </c>
      <c r="M276">
        <v>0</v>
      </c>
      <c r="N276">
        <v>14</v>
      </c>
      <c r="O276">
        <v>31</v>
      </c>
      <c r="P276">
        <v>0</v>
      </c>
      <c r="Q276">
        <v>130</v>
      </c>
      <c r="R276">
        <f t="shared" si="21"/>
        <v>65000</v>
      </c>
    </row>
    <row r="277" spans="1:18">
      <c r="A277" s="5">
        <v>306058</v>
      </c>
      <c r="B277" t="s">
        <v>531</v>
      </c>
      <c r="C277">
        <f t="shared" ref="C277:C302" si="22">A277</f>
        <v>306058</v>
      </c>
      <c r="D277">
        <v>14</v>
      </c>
      <c r="E277">
        <v>0</v>
      </c>
      <c r="F277">
        <v>0</v>
      </c>
      <c r="G277">
        <v>0</v>
      </c>
      <c r="H277">
        <v>2</v>
      </c>
      <c r="I277">
        <v>0</v>
      </c>
      <c r="J277">
        <v>31</v>
      </c>
      <c r="K277">
        <v>42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145</v>
      </c>
      <c r="R277">
        <f t="shared" si="21"/>
        <v>72500</v>
      </c>
    </row>
    <row r="278" spans="1:18">
      <c r="A278" s="5">
        <v>306059</v>
      </c>
      <c r="B278" t="s">
        <v>532</v>
      </c>
      <c r="C278">
        <v>306058</v>
      </c>
      <c r="D278">
        <v>14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  <c r="L278">
        <v>27</v>
      </c>
      <c r="M278">
        <v>36</v>
      </c>
      <c r="N278">
        <v>0</v>
      </c>
      <c r="O278">
        <v>0</v>
      </c>
      <c r="P278">
        <v>0</v>
      </c>
      <c r="Q278">
        <v>145</v>
      </c>
      <c r="R278">
        <f t="shared" si="21"/>
        <v>72500</v>
      </c>
    </row>
    <row r="279" spans="1:18">
      <c r="A279" s="5">
        <v>306060</v>
      </c>
      <c r="B279" t="s">
        <v>533</v>
      </c>
      <c r="C279">
        <v>306058</v>
      </c>
      <c r="D279">
        <v>14</v>
      </c>
      <c r="E279">
        <v>0</v>
      </c>
      <c r="F279">
        <v>0</v>
      </c>
      <c r="G279">
        <v>0</v>
      </c>
      <c r="H279">
        <v>2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25</v>
      </c>
      <c r="O279">
        <v>37</v>
      </c>
      <c r="P279">
        <v>0</v>
      </c>
      <c r="Q279">
        <v>145</v>
      </c>
      <c r="R279">
        <f t="shared" si="21"/>
        <v>72500</v>
      </c>
    </row>
    <row r="280" spans="1:18">
      <c r="A280" s="5">
        <v>307001</v>
      </c>
      <c r="B280" s="10" t="s">
        <v>41</v>
      </c>
      <c r="C280" s="4">
        <f t="shared" si="22"/>
        <v>307001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</v>
      </c>
      <c r="R280">
        <v>500</v>
      </c>
    </row>
    <row r="281" spans="1:18">
      <c r="A281" s="5">
        <v>307002</v>
      </c>
      <c r="B281" s="4" t="s">
        <v>51</v>
      </c>
      <c r="C281" s="4">
        <f t="shared" si="22"/>
        <v>307002</v>
      </c>
      <c r="D281" s="4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7</v>
      </c>
      <c r="R281">
        <v>800</v>
      </c>
    </row>
    <row r="282" spans="1:18">
      <c r="A282" s="5">
        <v>307003</v>
      </c>
      <c r="B282" s="4" t="s">
        <v>48</v>
      </c>
      <c r="C282" s="4">
        <f t="shared" si="22"/>
        <v>307003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7</v>
      </c>
      <c r="R282">
        <v>800</v>
      </c>
    </row>
    <row r="283" spans="1:18">
      <c r="A283" s="5">
        <v>307004</v>
      </c>
      <c r="B283" s="4" t="s">
        <v>49</v>
      </c>
      <c r="C283" s="4">
        <f t="shared" si="22"/>
        <v>307004</v>
      </c>
      <c r="D283" s="4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9</v>
      </c>
      <c r="R283">
        <v>1000</v>
      </c>
    </row>
    <row r="284" spans="1:18">
      <c r="A284" s="5">
        <v>307005</v>
      </c>
      <c r="B284" s="4" t="s">
        <v>50</v>
      </c>
      <c r="C284" s="4">
        <f t="shared" si="22"/>
        <v>307005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16</v>
      </c>
      <c r="R284">
        <v>1500</v>
      </c>
    </row>
    <row r="285" spans="1:18">
      <c r="A285" s="5">
        <v>307006</v>
      </c>
      <c r="B285" s="4" t="s">
        <v>60</v>
      </c>
      <c r="C285" s="4">
        <f t="shared" si="22"/>
        <v>307006</v>
      </c>
      <c r="D285" s="4">
        <v>1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9</v>
      </c>
      <c r="R285">
        <v>3000</v>
      </c>
    </row>
    <row r="286" spans="1:18">
      <c r="A286" s="5">
        <v>307007</v>
      </c>
      <c r="B286" s="4" t="s">
        <v>61</v>
      </c>
      <c r="C286" s="4">
        <f t="shared" si="22"/>
        <v>307007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0</v>
      </c>
      <c r="Q286">
        <v>20</v>
      </c>
      <c r="R286">
        <v>8000</v>
      </c>
    </row>
    <row r="287" spans="1:18">
      <c r="A287" s="5">
        <v>307008</v>
      </c>
      <c r="B287" s="4" t="s">
        <v>64</v>
      </c>
      <c r="C287" s="4">
        <f t="shared" si="22"/>
        <v>307008</v>
      </c>
      <c r="D287" s="4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2</v>
      </c>
      <c r="N287">
        <v>0</v>
      </c>
      <c r="O287">
        <v>0</v>
      </c>
      <c r="P287">
        <v>0</v>
      </c>
      <c r="Q287">
        <v>23</v>
      </c>
      <c r="R287">
        <v>4000</v>
      </c>
    </row>
    <row r="288" spans="1:18">
      <c r="A288" s="5">
        <v>307009</v>
      </c>
      <c r="B288" s="4" t="s">
        <v>65</v>
      </c>
      <c r="C288" s="4">
        <f t="shared" si="22"/>
        <v>307009</v>
      </c>
      <c r="D288" s="4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2</v>
      </c>
      <c r="P288">
        <v>0</v>
      </c>
      <c r="Q288">
        <v>23</v>
      </c>
      <c r="R288">
        <v>4000</v>
      </c>
    </row>
    <row r="289" spans="1:18">
      <c r="A289" s="5">
        <v>307010</v>
      </c>
      <c r="B289" s="4" t="s">
        <v>67</v>
      </c>
      <c r="C289" s="4">
        <f t="shared" si="22"/>
        <v>307010</v>
      </c>
      <c r="D289" s="4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0</v>
      </c>
      <c r="Q289">
        <v>25</v>
      </c>
      <c r="R289">
        <v>10000</v>
      </c>
    </row>
    <row r="290" spans="1:18">
      <c r="A290" s="5">
        <v>307011</v>
      </c>
      <c r="B290" s="4" t="s">
        <v>75</v>
      </c>
      <c r="C290" s="4">
        <f t="shared" si="22"/>
        <v>307011</v>
      </c>
      <c r="D290" s="4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20</v>
      </c>
      <c r="R290">
        <v>2000</v>
      </c>
    </row>
    <row r="291" spans="1:18">
      <c r="A291" s="5">
        <v>307012</v>
      </c>
      <c r="B291" s="4" t="s">
        <v>77</v>
      </c>
      <c r="C291" s="4">
        <f t="shared" si="22"/>
        <v>307012</v>
      </c>
      <c r="D291" s="4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25</v>
      </c>
      <c r="R291">
        <v>15000</v>
      </c>
    </row>
    <row r="292" spans="1:18">
      <c r="A292" s="5">
        <v>307013</v>
      </c>
      <c r="B292" s="4" t="s">
        <v>79</v>
      </c>
      <c r="C292" s="4">
        <f t="shared" si="22"/>
        <v>307013</v>
      </c>
      <c r="D292" s="4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20</v>
      </c>
      <c r="R292">
        <v>2000</v>
      </c>
    </row>
    <row r="293" spans="1:18">
      <c r="A293" s="5">
        <v>307014</v>
      </c>
      <c r="B293" s="4" t="s">
        <v>82</v>
      </c>
      <c r="C293" s="4">
        <f t="shared" si="22"/>
        <v>307014</v>
      </c>
      <c r="D293" s="4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</v>
      </c>
      <c r="N293">
        <v>0</v>
      </c>
      <c r="O293">
        <v>0</v>
      </c>
      <c r="P293">
        <v>2</v>
      </c>
      <c r="Q293">
        <v>17</v>
      </c>
      <c r="R293">
        <v>15000</v>
      </c>
    </row>
    <row r="294" spans="1:18">
      <c r="A294" s="5">
        <v>307015</v>
      </c>
      <c r="B294" s="4" t="s">
        <v>83</v>
      </c>
      <c r="C294" s="4">
        <f t="shared" si="22"/>
        <v>307015</v>
      </c>
      <c r="D294" s="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0</v>
      </c>
      <c r="Q294">
        <v>20</v>
      </c>
      <c r="R294">
        <v>2000</v>
      </c>
    </row>
    <row r="295" spans="1:18">
      <c r="A295" s="5">
        <v>307016</v>
      </c>
      <c r="B295" s="4" t="s">
        <v>85</v>
      </c>
      <c r="C295" s="4">
        <f t="shared" si="22"/>
        <v>307016</v>
      </c>
      <c r="D295" s="4">
        <v>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4</v>
      </c>
      <c r="P295">
        <v>3</v>
      </c>
      <c r="Q295">
        <v>17</v>
      </c>
      <c r="R295">
        <v>15000</v>
      </c>
    </row>
    <row r="296" spans="1:18">
      <c r="A296" s="5">
        <v>307017</v>
      </c>
      <c r="B296" s="4" t="s">
        <v>86</v>
      </c>
      <c r="C296" s="4">
        <f t="shared" si="22"/>
        <v>307017</v>
      </c>
      <c r="D296" s="4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30</v>
      </c>
      <c r="R296">
        <v>5000</v>
      </c>
    </row>
    <row r="297" spans="1:18">
      <c r="A297" s="5">
        <v>307018</v>
      </c>
      <c r="B297" s="4" t="s">
        <v>87</v>
      </c>
      <c r="C297" s="4">
        <f t="shared" si="22"/>
        <v>307018</v>
      </c>
      <c r="D297" s="4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37</v>
      </c>
      <c r="R297">
        <v>20000</v>
      </c>
    </row>
    <row r="298" spans="1:18">
      <c r="A298" s="5">
        <v>307019</v>
      </c>
      <c r="B298" s="10" t="s">
        <v>473</v>
      </c>
      <c r="C298" s="4">
        <f t="shared" si="22"/>
        <v>307019</v>
      </c>
      <c r="D298" s="4">
        <v>4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2</v>
      </c>
      <c r="N298">
        <v>0</v>
      </c>
      <c r="O298">
        <v>0</v>
      </c>
      <c r="P298">
        <v>0</v>
      </c>
      <c r="Q298">
        <v>16</v>
      </c>
      <c r="R298">
        <v>20000</v>
      </c>
    </row>
    <row r="299" spans="1:18">
      <c r="A299" s="5">
        <v>307020</v>
      </c>
      <c r="B299" s="12" t="s">
        <v>108</v>
      </c>
      <c r="C299" s="4">
        <f t="shared" si="22"/>
        <v>307020</v>
      </c>
      <c r="D299" s="4">
        <v>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3</v>
      </c>
      <c r="P299">
        <v>0</v>
      </c>
      <c r="Q299">
        <v>26</v>
      </c>
      <c r="R299">
        <v>10000</v>
      </c>
    </row>
    <row r="300" spans="1:18">
      <c r="A300" s="5">
        <v>307021</v>
      </c>
      <c r="B300" s="13" t="s">
        <v>115</v>
      </c>
      <c r="C300" s="4">
        <f t="shared" si="22"/>
        <v>307021</v>
      </c>
      <c r="D300" s="4">
        <v>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5</v>
      </c>
      <c r="N300">
        <v>0</v>
      </c>
      <c r="O300">
        <v>0</v>
      </c>
      <c r="P300">
        <v>0</v>
      </c>
      <c r="Q300">
        <v>15</v>
      </c>
      <c r="R300">
        <v>20000</v>
      </c>
    </row>
    <row r="301" spans="1:18">
      <c r="A301" s="5">
        <v>307022</v>
      </c>
      <c r="B301" s="4" t="s">
        <v>118</v>
      </c>
      <c r="C301" s="4">
        <f t="shared" si="22"/>
        <v>307022</v>
      </c>
      <c r="D301" s="4">
        <v>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46</v>
      </c>
      <c r="R301">
        <v>20000</v>
      </c>
    </row>
    <row r="302" spans="1:18">
      <c r="A302" s="5">
        <v>307023</v>
      </c>
      <c r="B302" s="4" t="s">
        <v>126</v>
      </c>
      <c r="C302" s="4">
        <f t="shared" si="22"/>
        <v>307023</v>
      </c>
      <c r="D302" s="4">
        <v>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5</v>
      </c>
      <c r="N302">
        <v>0</v>
      </c>
      <c r="O302">
        <v>0</v>
      </c>
      <c r="P302">
        <v>2</v>
      </c>
      <c r="Q302">
        <v>24</v>
      </c>
      <c r="R302">
        <v>15000</v>
      </c>
    </row>
    <row r="303" spans="1:18">
      <c r="A303" s="5">
        <v>307024</v>
      </c>
      <c r="B303" s="9" t="s">
        <v>127</v>
      </c>
      <c r="C303" s="4">
        <v>307024</v>
      </c>
      <c r="D303" s="4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  <c r="O303">
        <v>6</v>
      </c>
      <c r="P303">
        <v>3</v>
      </c>
      <c r="Q303">
        <v>24</v>
      </c>
      <c r="R303">
        <v>15000</v>
      </c>
    </row>
    <row r="304" spans="1:18">
      <c r="A304" s="5">
        <v>307025</v>
      </c>
      <c r="B304" s="10" t="s">
        <v>135</v>
      </c>
      <c r="C304" s="4">
        <f t="shared" ref="C304:C315" si="23">A304</f>
        <v>307025</v>
      </c>
      <c r="D304" s="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3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33</v>
      </c>
      <c r="R304">
        <v>50000</v>
      </c>
    </row>
    <row r="305" spans="1:18">
      <c r="A305" s="5">
        <v>307026</v>
      </c>
      <c r="B305" s="10" t="s">
        <v>138</v>
      </c>
      <c r="C305" s="4">
        <f t="shared" si="23"/>
        <v>307026</v>
      </c>
      <c r="D305" s="4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33</v>
      </c>
      <c r="R305">
        <v>50000</v>
      </c>
    </row>
    <row r="306" spans="1:18">
      <c r="A306" s="5">
        <v>307027</v>
      </c>
      <c r="B306" s="10" t="s">
        <v>152</v>
      </c>
      <c r="C306" s="4">
        <f t="shared" si="23"/>
        <v>307027</v>
      </c>
      <c r="D306" s="4">
        <v>4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40</v>
      </c>
      <c r="R306">
        <v>35000</v>
      </c>
    </row>
    <row r="307" spans="1:18">
      <c r="A307" s="5">
        <v>307028</v>
      </c>
      <c r="B307" s="4" t="s">
        <v>156</v>
      </c>
      <c r="C307" s="4">
        <f t="shared" si="23"/>
        <v>307028</v>
      </c>
      <c r="D307" s="4">
        <v>4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6</v>
      </c>
      <c r="N307">
        <v>0</v>
      </c>
      <c r="O307">
        <v>0</v>
      </c>
      <c r="P307">
        <v>2</v>
      </c>
      <c r="Q307">
        <v>28</v>
      </c>
      <c r="R307">
        <v>35000</v>
      </c>
    </row>
    <row r="308" spans="1:18">
      <c r="A308" s="5">
        <v>307029</v>
      </c>
      <c r="B308" s="4" t="s">
        <v>160</v>
      </c>
      <c r="C308" s="4">
        <f t="shared" si="23"/>
        <v>307029</v>
      </c>
      <c r="D308" s="4">
        <v>4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7</v>
      </c>
      <c r="P308">
        <v>3</v>
      </c>
      <c r="Q308">
        <v>25</v>
      </c>
      <c r="R308">
        <v>35000</v>
      </c>
    </row>
    <row r="309" spans="1:18">
      <c r="A309" s="17">
        <v>307030</v>
      </c>
      <c r="B309" s="9" t="s">
        <v>189</v>
      </c>
      <c r="C309" s="4">
        <f t="shared" si="23"/>
        <v>307030</v>
      </c>
      <c r="D309" s="4">
        <v>6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9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54</v>
      </c>
      <c r="R309">
        <v>25000</v>
      </c>
    </row>
    <row r="310" spans="1:18">
      <c r="A310" s="17">
        <v>307031</v>
      </c>
      <c r="B310" s="10" t="s">
        <v>190</v>
      </c>
      <c r="C310" s="4">
        <f t="shared" si="23"/>
        <v>307031</v>
      </c>
      <c r="D310" s="4">
        <v>6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2</v>
      </c>
      <c r="M310">
        <v>8</v>
      </c>
      <c r="N310">
        <v>0</v>
      </c>
      <c r="O310">
        <v>0</v>
      </c>
      <c r="P310">
        <v>2</v>
      </c>
      <c r="Q310">
        <v>32</v>
      </c>
      <c r="R310">
        <v>25000</v>
      </c>
    </row>
    <row r="311" spans="1:18">
      <c r="A311" s="17">
        <v>307032</v>
      </c>
      <c r="B311" s="10" t="s">
        <v>191</v>
      </c>
      <c r="C311" s="4">
        <f t="shared" si="23"/>
        <v>307032</v>
      </c>
      <c r="D311" s="4">
        <v>6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9</v>
      </c>
      <c r="P311">
        <v>3</v>
      </c>
      <c r="Q311">
        <v>30</v>
      </c>
      <c r="R311">
        <v>25000</v>
      </c>
    </row>
    <row r="312" spans="1:18">
      <c r="A312" s="17">
        <v>307033</v>
      </c>
      <c r="B312" s="10" t="s">
        <v>195</v>
      </c>
      <c r="C312" s="4">
        <f t="shared" si="23"/>
        <v>307033</v>
      </c>
      <c r="D312" s="4">
        <v>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8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45</v>
      </c>
      <c r="R312">
        <v>25000</v>
      </c>
    </row>
    <row r="313" spans="1:18">
      <c r="A313" s="17">
        <v>307034</v>
      </c>
      <c r="B313" s="10" t="s">
        <v>196</v>
      </c>
      <c r="C313" s="4">
        <f t="shared" si="23"/>
        <v>307034</v>
      </c>
      <c r="D313" s="4">
        <v>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7</v>
      </c>
      <c r="N313">
        <v>0</v>
      </c>
      <c r="O313">
        <v>0</v>
      </c>
      <c r="P313">
        <v>2</v>
      </c>
      <c r="Q313">
        <v>30</v>
      </c>
      <c r="R313">
        <v>25000</v>
      </c>
    </row>
    <row r="314" spans="1:18">
      <c r="A314" s="17">
        <v>307035</v>
      </c>
      <c r="B314" s="10" t="s">
        <v>197</v>
      </c>
      <c r="C314" s="4">
        <f t="shared" si="23"/>
        <v>307035</v>
      </c>
      <c r="D314" s="4">
        <v>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8</v>
      </c>
      <c r="P314">
        <v>3</v>
      </c>
      <c r="Q314">
        <v>28</v>
      </c>
      <c r="R314">
        <v>25000</v>
      </c>
    </row>
    <row r="315" spans="1:18">
      <c r="A315" s="17">
        <v>307036</v>
      </c>
      <c r="B315" s="15" t="s">
        <v>323</v>
      </c>
      <c r="C315" s="4">
        <f t="shared" si="23"/>
        <v>307036</v>
      </c>
      <c r="D315">
        <v>7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60</v>
      </c>
      <c r="R315">
        <v>25000</v>
      </c>
    </row>
    <row r="316" spans="1:18">
      <c r="A316" s="17">
        <v>307037</v>
      </c>
      <c r="B316" s="16" t="s">
        <v>324</v>
      </c>
      <c r="C316" s="4">
        <f>C315</f>
        <v>307036</v>
      </c>
      <c r="D316">
        <v>7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2</v>
      </c>
      <c r="M316">
        <v>11</v>
      </c>
      <c r="N316">
        <v>0</v>
      </c>
      <c r="O316">
        <v>0</v>
      </c>
      <c r="P316">
        <v>0</v>
      </c>
      <c r="Q316">
        <v>60</v>
      </c>
      <c r="R316">
        <v>25000</v>
      </c>
    </row>
    <row r="317" spans="1:18">
      <c r="A317" s="17">
        <v>307038</v>
      </c>
      <c r="B317" s="16" t="s">
        <v>325</v>
      </c>
      <c r="C317" s="4">
        <f>C316</f>
        <v>307036</v>
      </c>
      <c r="D317">
        <v>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12</v>
      </c>
      <c r="P317">
        <v>0</v>
      </c>
      <c r="Q317">
        <v>60</v>
      </c>
      <c r="R317">
        <v>25000</v>
      </c>
    </row>
    <row r="318" spans="1:18">
      <c r="A318" s="17">
        <v>307039</v>
      </c>
      <c r="B318" s="16" t="s">
        <v>326</v>
      </c>
      <c r="C318" s="4">
        <f>A318</f>
        <v>307039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3</v>
      </c>
      <c r="K318">
        <v>17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70</v>
      </c>
      <c r="R318">
        <v>25000</v>
      </c>
    </row>
    <row r="319" spans="1:18">
      <c r="A319" s="17">
        <v>307040</v>
      </c>
      <c r="B319" s="16" t="s">
        <v>327</v>
      </c>
      <c r="C319" s="4">
        <f>A319</f>
        <v>307040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5</v>
      </c>
      <c r="M319">
        <v>15</v>
      </c>
      <c r="N319">
        <v>0</v>
      </c>
      <c r="O319">
        <v>0</v>
      </c>
      <c r="P319">
        <v>0</v>
      </c>
      <c r="Q319">
        <v>70</v>
      </c>
      <c r="R319">
        <v>25000</v>
      </c>
    </row>
    <row r="320" spans="1:18">
      <c r="A320" s="17">
        <v>307041</v>
      </c>
      <c r="B320" s="16" t="s">
        <v>328</v>
      </c>
      <c r="C320" s="4">
        <f>A320</f>
        <v>307041</v>
      </c>
      <c r="D320">
        <v>8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5</v>
      </c>
      <c r="O320">
        <v>15</v>
      </c>
      <c r="P320">
        <v>0</v>
      </c>
      <c r="Q320">
        <v>70</v>
      </c>
      <c r="R320">
        <v>25000</v>
      </c>
    </row>
    <row r="321" spans="1:18">
      <c r="A321" s="17">
        <v>307042</v>
      </c>
      <c r="B321" s="16" t="s">
        <v>329</v>
      </c>
      <c r="C321" s="4">
        <f>A321</f>
        <v>307042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5</v>
      </c>
      <c r="K321">
        <v>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80</v>
      </c>
      <c r="R321">
        <v>25000</v>
      </c>
    </row>
    <row r="322" spans="1:18">
      <c r="A322" s="17">
        <v>307043</v>
      </c>
      <c r="B322" s="16" t="s">
        <v>331</v>
      </c>
      <c r="C322" s="4">
        <f>C321</f>
        <v>307042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5</v>
      </c>
      <c r="M322">
        <v>20</v>
      </c>
      <c r="N322">
        <v>0</v>
      </c>
      <c r="O322">
        <v>0</v>
      </c>
      <c r="P322">
        <v>0</v>
      </c>
      <c r="Q322">
        <v>80</v>
      </c>
      <c r="R322">
        <v>25000</v>
      </c>
    </row>
    <row r="323" spans="1:18">
      <c r="A323" s="17">
        <v>307044</v>
      </c>
      <c r="B323" s="16" t="s">
        <v>330</v>
      </c>
      <c r="C323" s="4">
        <f>C321</f>
        <v>307042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22</v>
      </c>
      <c r="P323">
        <v>0</v>
      </c>
      <c r="Q323">
        <v>80</v>
      </c>
      <c r="R323">
        <v>25000</v>
      </c>
    </row>
    <row r="324" spans="1:18">
      <c r="A324" s="17">
        <v>307045</v>
      </c>
      <c r="B324" s="16" t="s">
        <v>332</v>
      </c>
      <c r="C324" s="4">
        <f t="shared" ref="C324:C330" si="24">A324</f>
        <v>307045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8</v>
      </c>
      <c r="K324">
        <v>29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90</v>
      </c>
      <c r="R324">
        <v>30000</v>
      </c>
    </row>
    <row r="325" spans="1:18">
      <c r="A325" s="17">
        <v>307046</v>
      </c>
      <c r="B325" s="16" t="s">
        <v>333</v>
      </c>
      <c r="C325" s="4">
        <f t="shared" si="24"/>
        <v>307046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6</v>
      </c>
      <c r="M325">
        <v>27</v>
      </c>
      <c r="N325">
        <v>0</v>
      </c>
      <c r="O325">
        <v>0</v>
      </c>
      <c r="P325">
        <v>0</v>
      </c>
      <c r="Q325">
        <v>90</v>
      </c>
      <c r="R325">
        <v>30000</v>
      </c>
    </row>
    <row r="326" spans="1:18">
      <c r="A326" s="17">
        <v>307047</v>
      </c>
      <c r="B326" s="16" t="s">
        <v>334</v>
      </c>
      <c r="C326" s="4">
        <f t="shared" si="24"/>
        <v>307047</v>
      </c>
      <c r="D326">
        <v>10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6</v>
      </c>
      <c r="O326">
        <v>27</v>
      </c>
      <c r="P326">
        <v>0</v>
      </c>
      <c r="Q326">
        <v>90</v>
      </c>
      <c r="R326">
        <v>30000</v>
      </c>
    </row>
    <row r="327" spans="1:18">
      <c r="A327" s="17">
        <v>307048</v>
      </c>
      <c r="B327" t="s">
        <v>424</v>
      </c>
      <c r="C327">
        <f t="shared" si="24"/>
        <v>307048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2</v>
      </c>
      <c r="J327">
        <v>13</v>
      </c>
      <c r="K327">
        <v>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100</v>
      </c>
      <c r="R327">
        <f>Q327*400</f>
        <v>40000</v>
      </c>
    </row>
    <row r="328" spans="1:18">
      <c r="A328" s="17">
        <v>307049</v>
      </c>
      <c r="B328" t="s">
        <v>425</v>
      </c>
      <c r="C328">
        <f t="shared" si="24"/>
        <v>307049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0</v>
      </c>
      <c r="K328">
        <v>0</v>
      </c>
      <c r="L328">
        <v>11</v>
      </c>
      <c r="M328">
        <v>32</v>
      </c>
      <c r="N328">
        <v>0</v>
      </c>
      <c r="O328">
        <v>0</v>
      </c>
      <c r="P328">
        <v>0</v>
      </c>
      <c r="Q328">
        <v>100</v>
      </c>
      <c r="R328">
        <f t="shared" ref="R328:R338" si="25">Q328*400</f>
        <v>40000</v>
      </c>
    </row>
    <row r="329" spans="1:18">
      <c r="A329" s="17">
        <v>307050</v>
      </c>
      <c r="B329" t="s">
        <v>426</v>
      </c>
      <c r="C329">
        <f t="shared" si="24"/>
        <v>307050</v>
      </c>
      <c r="D329">
        <v>11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0</v>
      </c>
      <c r="L329">
        <v>0</v>
      </c>
      <c r="M329">
        <v>0</v>
      </c>
      <c r="N329">
        <v>8</v>
      </c>
      <c r="O329">
        <v>29</v>
      </c>
      <c r="P329">
        <v>0</v>
      </c>
      <c r="Q329">
        <v>100</v>
      </c>
      <c r="R329">
        <f t="shared" si="25"/>
        <v>40000</v>
      </c>
    </row>
    <row r="330" spans="1:18">
      <c r="A330" s="17">
        <v>307051</v>
      </c>
      <c r="B330" t="s">
        <v>427</v>
      </c>
      <c r="C330" s="4">
        <f t="shared" si="24"/>
        <v>307051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19</v>
      </c>
      <c r="K330">
        <v>43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115</v>
      </c>
      <c r="R330">
        <f t="shared" si="25"/>
        <v>46000</v>
      </c>
    </row>
    <row r="331" spans="1:18">
      <c r="A331" s="17">
        <v>307052</v>
      </c>
      <c r="B331" t="s">
        <v>428</v>
      </c>
      <c r="C331" s="4">
        <f>C330</f>
        <v>307051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14</v>
      </c>
      <c r="M331">
        <v>38</v>
      </c>
      <c r="N331">
        <v>0</v>
      </c>
      <c r="O331">
        <v>0</v>
      </c>
      <c r="P331">
        <v>0</v>
      </c>
      <c r="Q331">
        <v>115</v>
      </c>
      <c r="R331">
        <f t="shared" si="25"/>
        <v>46000</v>
      </c>
    </row>
    <row r="332" spans="1:18">
      <c r="A332" s="17">
        <v>307053</v>
      </c>
      <c r="B332" t="s">
        <v>429</v>
      </c>
      <c r="C332" s="4">
        <f>C330</f>
        <v>307051</v>
      </c>
      <c r="D332">
        <v>12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12</v>
      </c>
      <c r="O332">
        <v>36</v>
      </c>
      <c r="P332">
        <v>0</v>
      </c>
      <c r="Q332">
        <v>115</v>
      </c>
      <c r="R332">
        <f t="shared" si="25"/>
        <v>46000</v>
      </c>
    </row>
    <row r="333" spans="1:18">
      <c r="A333" s="17">
        <v>307054</v>
      </c>
      <c r="B333" t="s">
        <v>449</v>
      </c>
      <c r="C333" s="4">
        <f>A333</f>
        <v>307054</v>
      </c>
      <c r="D333">
        <v>13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27</v>
      </c>
      <c r="K333">
        <v>54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130</v>
      </c>
      <c r="R333">
        <f t="shared" si="25"/>
        <v>52000</v>
      </c>
    </row>
    <row r="334" spans="1:18">
      <c r="A334" s="17">
        <v>307055</v>
      </c>
      <c r="B334" t="s">
        <v>450</v>
      </c>
      <c r="C334" s="4">
        <f>C333</f>
        <v>307054</v>
      </c>
      <c r="D334">
        <v>13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22</v>
      </c>
      <c r="M334">
        <v>49</v>
      </c>
      <c r="N334">
        <v>0</v>
      </c>
      <c r="O334">
        <v>0</v>
      </c>
      <c r="P334">
        <v>0</v>
      </c>
      <c r="Q334">
        <v>130</v>
      </c>
      <c r="R334">
        <f t="shared" si="25"/>
        <v>52000</v>
      </c>
    </row>
    <row r="335" spans="1:18">
      <c r="A335" s="17">
        <v>307056</v>
      </c>
      <c r="B335" t="s">
        <v>451</v>
      </c>
      <c r="C335" s="4">
        <f>C333</f>
        <v>307054</v>
      </c>
      <c r="D335">
        <v>13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19</v>
      </c>
      <c r="O335">
        <v>46</v>
      </c>
      <c r="P335">
        <v>0</v>
      </c>
      <c r="Q335">
        <v>130</v>
      </c>
      <c r="R335">
        <f t="shared" si="25"/>
        <v>52000</v>
      </c>
    </row>
    <row r="336" spans="1:18">
      <c r="A336" s="17">
        <v>307057</v>
      </c>
      <c r="B336" t="s">
        <v>534</v>
      </c>
      <c r="C336">
        <f>A336</f>
        <v>307057</v>
      </c>
      <c r="D336">
        <v>14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45</v>
      </c>
      <c r="K336">
        <v>66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145</v>
      </c>
      <c r="R336">
        <f t="shared" si="25"/>
        <v>58000</v>
      </c>
    </row>
    <row r="337" spans="1:18">
      <c r="A337" s="17">
        <v>307058</v>
      </c>
      <c r="B337" t="s">
        <v>535</v>
      </c>
      <c r="C337">
        <f>C336</f>
        <v>307057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42</v>
      </c>
      <c r="M337">
        <v>60</v>
      </c>
      <c r="N337">
        <v>0</v>
      </c>
      <c r="O337">
        <v>0</v>
      </c>
      <c r="P337">
        <v>0</v>
      </c>
      <c r="Q337">
        <v>145</v>
      </c>
      <c r="R337">
        <f t="shared" si="25"/>
        <v>58000</v>
      </c>
    </row>
    <row r="338" spans="1:18">
      <c r="A338" s="17">
        <v>307059</v>
      </c>
      <c r="B338" t="s">
        <v>536</v>
      </c>
      <c r="C338">
        <f>C336</f>
        <v>307057</v>
      </c>
      <c r="D338">
        <v>14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42</v>
      </c>
      <c r="O338">
        <v>54</v>
      </c>
      <c r="P338">
        <v>0</v>
      </c>
      <c r="Q338">
        <v>145</v>
      </c>
      <c r="R338">
        <f t="shared" si="25"/>
        <v>58000</v>
      </c>
    </row>
    <row r="339" spans="1:18">
      <c r="A339" s="5">
        <v>308001</v>
      </c>
      <c r="B339" t="s">
        <v>371</v>
      </c>
      <c r="C339">
        <f t="shared" ref="C339:C350" si="26">A339</f>
        <v>308001</v>
      </c>
      <c r="D339" s="18">
        <v>9999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10</v>
      </c>
      <c r="K339">
        <v>35</v>
      </c>
      <c r="L339">
        <v>10</v>
      </c>
      <c r="M339">
        <v>35</v>
      </c>
      <c r="N339">
        <v>10</v>
      </c>
      <c r="O339">
        <v>35</v>
      </c>
      <c r="P339">
        <v>0</v>
      </c>
      <c r="Q339">
        <v>1</v>
      </c>
      <c r="R339" s="8">
        <v>1000</v>
      </c>
    </row>
    <row r="340" spans="1:18">
      <c r="A340" s="5">
        <v>308002</v>
      </c>
      <c r="B340" t="s">
        <v>372</v>
      </c>
      <c r="C340">
        <f t="shared" si="26"/>
        <v>308002</v>
      </c>
      <c r="D340" s="18">
        <v>9999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18</v>
      </c>
      <c r="K340">
        <v>63</v>
      </c>
      <c r="L340">
        <v>18</v>
      </c>
      <c r="M340">
        <v>63</v>
      </c>
      <c r="N340">
        <v>18</v>
      </c>
      <c r="O340">
        <v>63</v>
      </c>
      <c r="P340">
        <v>0</v>
      </c>
      <c r="Q340">
        <v>1</v>
      </c>
      <c r="R340" s="8">
        <v>3000</v>
      </c>
    </row>
    <row r="341" spans="1:18">
      <c r="A341" s="5">
        <v>308003</v>
      </c>
      <c r="B341" t="s">
        <v>373</v>
      </c>
      <c r="C341">
        <f t="shared" si="26"/>
        <v>308003</v>
      </c>
      <c r="D341" s="18">
        <v>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28</v>
      </c>
      <c r="K341">
        <v>100</v>
      </c>
      <c r="L341">
        <v>28</v>
      </c>
      <c r="M341">
        <v>100</v>
      </c>
      <c r="N341">
        <v>28</v>
      </c>
      <c r="O341">
        <v>100</v>
      </c>
      <c r="P341">
        <v>0</v>
      </c>
      <c r="Q341">
        <v>1</v>
      </c>
      <c r="R341" s="8">
        <v>5000</v>
      </c>
    </row>
    <row r="342" spans="1:18">
      <c r="A342" s="5">
        <v>308004</v>
      </c>
      <c r="B342" t="s">
        <v>374</v>
      </c>
      <c r="C342">
        <f t="shared" si="26"/>
        <v>308004</v>
      </c>
      <c r="D342" s="18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39</v>
      </c>
      <c r="K342">
        <v>140</v>
      </c>
      <c r="L342">
        <v>39</v>
      </c>
      <c r="M342">
        <v>140</v>
      </c>
      <c r="N342">
        <v>39</v>
      </c>
      <c r="O342">
        <v>140</v>
      </c>
      <c r="P342">
        <v>0</v>
      </c>
      <c r="Q342">
        <v>1</v>
      </c>
      <c r="R342" s="8">
        <v>7000</v>
      </c>
    </row>
    <row r="343" spans="1:18">
      <c r="A343" s="5">
        <v>308005</v>
      </c>
      <c r="B343" t="s">
        <v>375</v>
      </c>
      <c r="C343">
        <f t="shared" si="26"/>
        <v>308005</v>
      </c>
      <c r="D343" s="18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50</v>
      </c>
      <c r="K343">
        <v>182</v>
      </c>
      <c r="L343">
        <v>50</v>
      </c>
      <c r="M343">
        <v>182</v>
      </c>
      <c r="N343">
        <v>50</v>
      </c>
      <c r="O343">
        <v>182</v>
      </c>
      <c r="P343">
        <v>0</v>
      </c>
      <c r="Q343">
        <v>1</v>
      </c>
      <c r="R343" s="8">
        <v>9000</v>
      </c>
    </row>
    <row r="344" spans="1:18">
      <c r="A344" s="5">
        <v>308006</v>
      </c>
      <c r="B344" t="s">
        <v>376</v>
      </c>
      <c r="C344">
        <f t="shared" si="26"/>
        <v>308006</v>
      </c>
      <c r="D344" s="18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62</v>
      </c>
      <c r="K344">
        <v>227</v>
      </c>
      <c r="L344">
        <v>62</v>
      </c>
      <c r="M344">
        <v>227</v>
      </c>
      <c r="N344">
        <v>62</v>
      </c>
      <c r="O344">
        <v>227</v>
      </c>
      <c r="P344">
        <v>0</v>
      </c>
      <c r="Q344">
        <v>1</v>
      </c>
      <c r="R344" s="8">
        <v>11000</v>
      </c>
    </row>
    <row r="345" spans="1:18">
      <c r="A345" s="5">
        <v>308007</v>
      </c>
      <c r="B345" t="s">
        <v>377</v>
      </c>
      <c r="C345">
        <f t="shared" si="26"/>
        <v>308007</v>
      </c>
      <c r="D345" s="18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74</v>
      </c>
      <c r="K345">
        <v>272</v>
      </c>
      <c r="L345">
        <v>74</v>
      </c>
      <c r="M345">
        <v>272</v>
      </c>
      <c r="N345">
        <v>74</v>
      </c>
      <c r="O345">
        <v>272</v>
      </c>
      <c r="P345">
        <v>0</v>
      </c>
      <c r="Q345">
        <v>1</v>
      </c>
      <c r="R345" s="8">
        <v>13000</v>
      </c>
    </row>
    <row r="346" spans="1:18">
      <c r="A346" s="5">
        <v>308008</v>
      </c>
      <c r="B346" t="s">
        <v>378</v>
      </c>
      <c r="C346">
        <f t="shared" si="26"/>
        <v>308008</v>
      </c>
      <c r="D346" s="18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85</v>
      </c>
      <c r="K346">
        <v>312</v>
      </c>
      <c r="L346">
        <v>85</v>
      </c>
      <c r="M346">
        <v>312</v>
      </c>
      <c r="N346">
        <v>85</v>
      </c>
      <c r="O346">
        <v>312</v>
      </c>
      <c r="P346">
        <v>0</v>
      </c>
      <c r="Q346">
        <v>1</v>
      </c>
      <c r="R346" s="8">
        <v>15000</v>
      </c>
    </row>
    <row r="347" spans="1:18">
      <c r="A347" s="5">
        <v>308009</v>
      </c>
      <c r="B347" t="s">
        <v>379</v>
      </c>
      <c r="C347">
        <f t="shared" si="26"/>
        <v>308009</v>
      </c>
      <c r="D347" s="18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93</v>
      </c>
      <c r="K347">
        <v>343</v>
      </c>
      <c r="L347">
        <v>93</v>
      </c>
      <c r="M347">
        <v>343</v>
      </c>
      <c r="N347">
        <v>93</v>
      </c>
      <c r="O347">
        <v>343</v>
      </c>
      <c r="P347">
        <v>0</v>
      </c>
      <c r="Q347">
        <v>1</v>
      </c>
      <c r="R347" s="8">
        <v>20000</v>
      </c>
    </row>
    <row r="348" spans="1:18">
      <c r="A348" s="5">
        <v>308010</v>
      </c>
      <c r="B348" t="s">
        <v>380</v>
      </c>
      <c r="C348">
        <f t="shared" si="26"/>
        <v>308010</v>
      </c>
      <c r="D348" s="18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102</v>
      </c>
      <c r="K348">
        <v>377</v>
      </c>
      <c r="L348">
        <v>102</v>
      </c>
      <c r="M348">
        <v>377</v>
      </c>
      <c r="N348">
        <v>102</v>
      </c>
      <c r="O348">
        <v>377</v>
      </c>
      <c r="P348">
        <v>0</v>
      </c>
      <c r="Q348">
        <v>1</v>
      </c>
      <c r="R348" s="8">
        <v>25000</v>
      </c>
    </row>
    <row r="349" spans="1:18">
      <c r="A349" s="5">
        <v>308011</v>
      </c>
      <c r="B349" t="s">
        <v>381</v>
      </c>
      <c r="C349">
        <f t="shared" si="26"/>
        <v>308011</v>
      </c>
      <c r="D349" s="18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112</v>
      </c>
      <c r="K349">
        <v>414</v>
      </c>
      <c r="L349">
        <v>112</v>
      </c>
      <c r="M349">
        <v>414</v>
      </c>
      <c r="N349">
        <v>112</v>
      </c>
      <c r="O349">
        <v>414</v>
      </c>
      <c r="P349">
        <v>0</v>
      </c>
      <c r="Q349">
        <v>1</v>
      </c>
      <c r="R349" s="8">
        <v>30000</v>
      </c>
    </row>
    <row r="350" spans="1:18">
      <c r="A350" s="5">
        <v>308012</v>
      </c>
      <c r="B350" t="s">
        <v>382</v>
      </c>
      <c r="C350">
        <f t="shared" si="26"/>
        <v>308012</v>
      </c>
      <c r="D350" s="18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123</v>
      </c>
      <c r="K350">
        <v>455</v>
      </c>
      <c r="L350">
        <v>123</v>
      </c>
      <c r="M350">
        <v>455</v>
      </c>
      <c r="N350">
        <v>123</v>
      </c>
      <c r="O350">
        <v>455</v>
      </c>
      <c r="P350">
        <v>0</v>
      </c>
      <c r="Q350">
        <v>1</v>
      </c>
      <c r="R350" s="8">
        <v>35000</v>
      </c>
    </row>
    <row r="351" spans="1:18">
      <c r="A351" s="5">
        <v>309001</v>
      </c>
      <c r="B351" t="s">
        <v>571</v>
      </c>
      <c r="C351">
        <v>309001</v>
      </c>
      <c r="D351" s="18">
        <v>1</v>
      </c>
      <c r="E351">
        <v>0</v>
      </c>
      <c r="F351">
        <v>0</v>
      </c>
      <c r="G351">
        <v>30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 s="8">
        <f>Q351*100</f>
        <v>100</v>
      </c>
    </row>
    <row r="352" spans="1:18">
      <c r="A352" s="5">
        <v>309002</v>
      </c>
      <c r="B352" t="s">
        <v>540</v>
      </c>
      <c r="C352">
        <v>309002</v>
      </c>
      <c r="D352" s="18">
        <v>2</v>
      </c>
      <c r="E352">
        <v>0</v>
      </c>
      <c r="F352">
        <v>0</v>
      </c>
      <c r="G352">
        <v>50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10</v>
      </c>
      <c r="R352" s="8">
        <f t="shared" ref="R352:R353" si="27">Q352*100</f>
        <v>1000</v>
      </c>
    </row>
    <row r="353" spans="1:18">
      <c r="A353" s="5">
        <v>309003</v>
      </c>
      <c r="B353" t="s">
        <v>541</v>
      </c>
      <c r="C353">
        <v>309003</v>
      </c>
      <c r="D353" s="18">
        <v>3</v>
      </c>
      <c r="E353">
        <v>0</v>
      </c>
      <c r="F353">
        <v>0</v>
      </c>
      <c r="G353">
        <v>90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20</v>
      </c>
      <c r="R353" s="8">
        <f t="shared" si="27"/>
        <v>2000</v>
      </c>
    </row>
    <row r="354" spans="1:18">
      <c r="A354" s="5">
        <v>309004</v>
      </c>
      <c r="B354" t="s">
        <v>542</v>
      </c>
      <c r="C354">
        <v>309004</v>
      </c>
      <c r="D354" s="18">
        <v>4</v>
      </c>
      <c r="E354">
        <v>0</v>
      </c>
      <c r="F354">
        <v>0</v>
      </c>
      <c r="G354">
        <v>150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30</v>
      </c>
      <c r="R354" s="8">
        <f>Q354*150</f>
        <v>4500</v>
      </c>
    </row>
    <row r="355" spans="1:18">
      <c r="A355" s="5">
        <v>309005</v>
      </c>
      <c r="B355" t="s">
        <v>543</v>
      </c>
      <c r="C355">
        <v>309005</v>
      </c>
      <c r="D355" s="18">
        <v>5</v>
      </c>
      <c r="E355">
        <v>0</v>
      </c>
      <c r="F355">
        <v>0</v>
      </c>
      <c r="G355">
        <v>230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40</v>
      </c>
      <c r="R355" s="8">
        <f t="shared" ref="R355:R356" si="28">Q355*150</f>
        <v>6000</v>
      </c>
    </row>
    <row r="356" spans="1:18">
      <c r="A356" s="5">
        <v>309006</v>
      </c>
      <c r="B356" t="s">
        <v>544</v>
      </c>
      <c r="C356">
        <v>309006</v>
      </c>
      <c r="D356" s="18">
        <v>6</v>
      </c>
      <c r="E356">
        <v>0</v>
      </c>
      <c r="F356">
        <v>0</v>
      </c>
      <c r="G356">
        <v>330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50</v>
      </c>
      <c r="R356" s="8">
        <f t="shared" si="28"/>
        <v>7500</v>
      </c>
    </row>
    <row r="357" spans="1:18">
      <c r="A357" s="5">
        <v>309007</v>
      </c>
      <c r="B357" t="s">
        <v>545</v>
      </c>
      <c r="C357">
        <v>309007</v>
      </c>
      <c r="D357" s="18">
        <v>7</v>
      </c>
      <c r="E357">
        <v>0</v>
      </c>
      <c r="F357">
        <v>0</v>
      </c>
      <c r="G357">
        <v>470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60</v>
      </c>
      <c r="R357" s="8">
        <f>Q357*200</f>
        <v>12000</v>
      </c>
    </row>
    <row r="358" spans="1:18">
      <c r="A358" s="5">
        <v>309008</v>
      </c>
      <c r="B358" t="s">
        <v>546</v>
      </c>
      <c r="C358">
        <v>309008</v>
      </c>
      <c r="D358" s="18">
        <v>8</v>
      </c>
      <c r="E358">
        <v>0</v>
      </c>
      <c r="F358">
        <v>0</v>
      </c>
      <c r="G358">
        <v>650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70</v>
      </c>
      <c r="R358" s="8">
        <f t="shared" ref="R358:R359" si="29">Q358*200</f>
        <v>14000</v>
      </c>
    </row>
    <row r="359" spans="1:18">
      <c r="A359" s="5">
        <v>309009</v>
      </c>
      <c r="B359" t="s">
        <v>547</v>
      </c>
      <c r="C359">
        <v>309009</v>
      </c>
      <c r="D359" s="18">
        <v>9</v>
      </c>
      <c r="E359">
        <v>0</v>
      </c>
      <c r="F359">
        <v>0</v>
      </c>
      <c r="G359">
        <v>870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80</v>
      </c>
      <c r="R359" s="8">
        <f t="shared" si="29"/>
        <v>16000</v>
      </c>
    </row>
    <row r="360" spans="1:18">
      <c r="A360" s="5">
        <v>309010</v>
      </c>
      <c r="B360" t="s">
        <v>548</v>
      </c>
      <c r="C360">
        <v>309010</v>
      </c>
      <c r="D360" s="18">
        <v>10</v>
      </c>
      <c r="E360">
        <v>0</v>
      </c>
      <c r="F360">
        <v>0</v>
      </c>
      <c r="G360">
        <v>1130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90</v>
      </c>
      <c r="R360" s="8">
        <f>Q360*250</f>
        <v>22500</v>
      </c>
    </row>
    <row r="361" spans="1:18">
      <c r="A361" s="5">
        <v>309011</v>
      </c>
      <c r="B361" t="s">
        <v>549</v>
      </c>
      <c r="C361">
        <v>309011</v>
      </c>
      <c r="D361" s="18">
        <v>11</v>
      </c>
      <c r="E361">
        <v>0</v>
      </c>
      <c r="F361">
        <v>0</v>
      </c>
      <c r="G361">
        <v>1430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100</v>
      </c>
      <c r="R361" s="8">
        <f t="shared" ref="R361:R362" si="30">Q361*250</f>
        <v>25000</v>
      </c>
    </row>
    <row r="362" spans="1:18">
      <c r="A362" s="5">
        <v>309012</v>
      </c>
      <c r="B362" t="s">
        <v>550</v>
      </c>
      <c r="C362">
        <v>309012</v>
      </c>
      <c r="D362" s="18">
        <v>12</v>
      </c>
      <c r="E362">
        <v>0</v>
      </c>
      <c r="F362">
        <v>0</v>
      </c>
      <c r="G362">
        <v>1770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115</v>
      </c>
      <c r="R362" s="8">
        <f t="shared" si="30"/>
        <v>28750</v>
      </c>
    </row>
    <row r="363" spans="1:18">
      <c r="A363" s="5">
        <v>309013</v>
      </c>
      <c r="B363" t="s">
        <v>551</v>
      </c>
      <c r="C363">
        <v>309013</v>
      </c>
      <c r="D363" s="18">
        <v>13</v>
      </c>
      <c r="E363">
        <v>0</v>
      </c>
      <c r="F363">
        <v>0</v>
      </c>
      <c r="G363">
        <v>2150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130</v>
      </c>
      <c r="R363" s="8">
        <f>Q363*300</f>
        <v>39000</v>
      </c>
    </row>
    <row r="364" spans="1:18">
      <c r="A364" s="5">
        <v>309014</v>
      </c>
      <c r="B364" t="s">
        <v>552</v>
      </c>
      <c r="C364">
        <v>309014</v>
      </c>
      <c r="D364" s="18">
        <v>14</v>
      </c>
      <c r="E364">
        <v>0</v>
      </c>
      <c r="F364">
        <v>0</v>
      </c>
      <c r="G364">
        <v>2590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145</v>
      </c>
      <c r="R364" s="8">
        <f t="shared" ref="R364:R365" si="31">Q364*300</f>
        <v>43500</v>
      </c>
    </row>
    <row r="365" spans="1:18">
      <c r="A365" s="5">
        <v>309015</v>
      </c>
      <c r="B365" t="s">
        <v>553</v>
      </c>
      <c r="C365">
        <v>309015</v>
      </c>
      <c r="D365" s="18">
        <v>15</v>
      </c>
      <c r="E365">
        <v>0</v>
      </c>
      <c r="F365">
        <v>0</v>
      </c>
      <c r="G365">
        <v>3090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160</v>
      </c>
      <c r="R365" s="8">
        <f t="shared" si="31"/>
        <v>48000</v>
      </c>
    </row>
    <row r="366" spans="1:18">
      <c r="A366" s="5">
        <v>309016</v>
      </c>
      <c r="B366" t="s">
        <v>554</v>
      </c>
      <c r="C366">
        <v>309016</v>
      </c>
      <c r="D366" s="18">
        <v>16</v>
      </c>
      <c r="E366">
        <v>0</v>
      </c>
      <c r="F366">
        <v>0</v>
      </c>
      <c r="G366">
        <v>3650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175</v>
      </c>
      <c r="R366" s="8">
        <f>Q366*400</f>
        <v>70000</v>
      </c>
    </row>
    <row r="367" spans="1:18">
      <c r="A367" s="5">
        <v>309017</v>
      </c>
      <c r="B367" t="s">
        <v>555</v>
      </c>
      <c r="C367">
        <v>309017</v>
      </c>
      <c r="D367" s="18">
        <v>17</v>
      </c>
      <c r="E367">
        <v>0</v>
      </c>
      <c r="F367">
        <v>0</v>
      </c>
      <c r="G367">
        <v>4270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190</v>
      </c>
      <c r="R367" s="8">
        <f t="shared" ref="R367:R368" si="32">Q367*400</f>
        <v>76000</v>
      </c>
    </row>
    <row r="368" spans="1:18">
      <c r="A368" s="5">
        <v>309018</v>
      </c>
      <c r="B368" t="s">
        <v>556</v>
      </c>
      <c r="C368">
        <v>309018</v>
      </c>
      <c r="D368" s="18">
        <v>18</v>
      </c>
      <c r="E368">
        <v>0</v>
      </c>
      <c r="F368">
        <v>0</v>
      </c>
      <c r="G368">
        <v>4950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205</v>
      </c>
      <c r="R368" s="8">
        <f t="shared" si="32"/>
        <v>82000</v>
      </c>
    </row>
    <row r="369" spans="1:18">
      <c r="A369" s="5">
        <v>309019</v>
      </c>
      <c r="B369" t="s">
        <v>557</v>
      </c>
      <c r="C369">
        <v>309019</v>
      </c>
      <c r="D369" s="18">
        <v>19</v>
      </c>
      <c r="E369">
        <v>0</v>
      </c>
      <c r="F369">
        <v>0</v>
      </c>
      <c r="G369">
        <v>5690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220</v>
      </c>
      <c r="R369" s="8">
        <f>Q369*500</f>
        <v>110000</v>
      </c>
    </row>
    <row r="370" spans="1:18">
      <c r="A370" s="5">
        <v>309020</v>
      </c>
      <c r="B370" t="s">
        <v>558</v>
      </c>
      <c r="C370">
        <v>309020</v>
      </c>
      <c r="D370" s="18">
        <v>20</v>
      </c>
      <c r="E370">
        <v>0</v>
      </c>
      <c r="F370">
        <v>0</v>
      </c>
      <c r="G370">
        <v>6490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235</v>
      </c>
      <c r="R370" s="8">
        <f t="shared" ref="R370" si="33">Q370*500</f>
        <v>117500</v>
      </c>
    </row>
    <row r="371" spans="1:18">
      <c r="A371" s="5">
        <v>310001</v>
      </c>
      <c r="B371" s="10" t="s">
        <v>201</v>
      </c>
      <c r="C371" s="4">
        <f t="shared" ref="C371:C378" si="34">A371</f>
        <v>310001</v>
      </c>
      <c r="D371" s="4">
        <v>2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2000</v>
      </c>
    </row>
    <row r="372" spans="1:18">
      <c r="A372" s="5">
        <v>310002</v>
      </c>
      <c r="B372" s="10" t="s">
        <v>202</v>
      </c>
      <c r="C372" s="4">
        <f t="shared" si="34"/>
        <v>310002</v>
      </c>
      <c r="D372" s="4">
        <v>3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22</v>
      </c>
      <c r="R372">
        <v>20000</v>
      </c>
    </row>
    <row r="373" spans="1:18">
      <c r="A373" s="5">
        <v>310003</v>
      </c>
      <c r="B373" s="10" t="s">
        <v>203</v>
      </c>
      <c r="C373" s="4">
        <f t="shared" si="34"/>
        <v>310003</v>
      </c>
      <c r="D373" s="4">
        <v>4</v>
      </c>
      <c r="E373">
        <v>0</v>
      </c>
      <c r="F373">
        <v>0</v>
      </c>
      <c r="G373">
        <v>0</v>
      </c>
      <c r="H373">
        <v>2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30</v>
      </c>
      <c r="R373">
        <v>20000</v>
      </c>
    </row>
    <row r="374" spans="1:18">
      <c r="A374" s="5">
        <v>310004</v>
      </c>
      <c r="B374" s="10" t="s">
        <v>204</v>
      </c>
      <c r="C374" s="4">
        <f t="shared" si="34"/>
        <v>310004</v>
      </c>
      <c r="D374" s="4">
        <v>5</v>
      </c>
      <c r="E374">
        <v>0</v>
      </c>
      <c r="F374">
        <v>0</v>
      </c>
      <c r="G374">
        <v>0</v>
      </c>
      <c r="H374">
        <v>2</v>
      </c>
      <c r="I374">
        <v>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26</v>
      </c>
      <c r="R374">
        <v>20000</v>
      </c>
    </row>
    <row r="375" spans="1:18">
      <c r="A375" s="5">
        <v>310005</v>
      </c>
      <c r="B375" s="10" t="s">
        <v>205</v>
      </c>
      <c r="C375" s="4">
        <f t="shared" si="34"/>
        <v>310005</v>
      </c>
      <c r="D375" s="4">
        <v>6</v>
      </c>
      <c r="E375">
        <v>0</v>
      </c>
      <c r="F375">
        <v>0</v>
      </c>
      <c r="G375">
        <v>0</v>
      </c>
      <c r="H375">
        <v>2</v>
      </c>
      <c r="I375">
        <v>2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45</v>
      </c>
      <c r="R375">
        <v>20000</v>
      </c>
    </row>
    <row r="376" spans="1:18">
      <c r="A376" s="5">
        <v>310006</v>
      </c>
      <c r="B376" s="10" t="s">
        <v>206</v>
      </c>
      <c r="C376" s="4">
        <f t="shared" si="34"/>
        <v>310006</v>
      </c>
      <c r="D376" s="4">
        <v>6</v>
      </c>
      <c r="E376">
        <v>0</v>
      </c>
      <c r="F376">
        <v>0</v>
      </c>
      <c r="G376">
        <v>0</v>
      </c>
      <c r="H376">
        <v>2</v>
      </c>
      <c r="I376">
        <v>2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2</v>
      </c>
      <c r="Q376">
        <v>30</v>
      </c>
      <c r="R376">
        <v>20000</v>
      </c>
    </row>
    <row r="377" spans="1:18">
      <c r="A377" s="5">
        <v>310007</v>
      </c>
      <c r="B377" s="10" t="s">
        <v>207</v>
      </c>
      <c r="C377" s="4">
        <f t="shared" si="34"/>
        <v>310007</v>
      </c>
      <c r="D377" s="4">
        <v>6</v>
      </c>
      <c r="E377">
        <v>0</v>
      </c>
      <c r="F377">
        <v>0</v>
      </c>
      <c r="G377">
        <v>0</v>
      </c>
      <c r="H377">
        <v>2</v>
      </c>
      <c r="I377">
        <v>2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3</v>
      </c>
      <c r="Q377">
        <v>28</v>
      </c>
      <c r="R377">
        <v>20000</v>
      </c>
    </row>
    <row r="378" spans="1:18">
      <c r="A378" s="5">
        <v>310008</v>
      </c>
      <c r="B378" s="15" t="s">
        <v>347</v>
      </c>
      <c r="C378">
        <f t="shared" si="34"/>
        <v>310008</v>
      </c>
      <c r="D378">
        <v>7</v>
      </c>
      <c r="E378">
        <v>0</v>
      </c>
      <c r="F378">
        <v>0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60</v>
      </c>
      <c r="R378">
        <v>20000</v>
      </c>
    </row>
    <row r="379" spans="1:18">
      <c r="A379" s="5">
        <v>310009</v>
      </c>
      <c r="B379" s="16" t="s">
        <v>348</v>
      </c>
      <c r="C379">
        <f>C378</f>
        <v>310008</v>
      </c>
      <c r="D379">
        <v>7</v>
      </c>
      <c r="E379">
        <v>0</v>
      </c>
      <c r="F379">
        <v>0</v>
      </c>
      <c r="G379">
        <v>0</v>
      </c>
      <c r="H379">
        <v>4</v>
      </c>
      <c r="I379">
        <v>4</v>
      </c>
      <c r="J379">
        <v>0</v>
      </c>
      <c r="K379">
        <v>0</v>
      </c>
      <c r="L379">
        <v>0</v>
      </c>
      <c r="M379">
        <v>4</v>
      </c>
      <c r="N379">
        <v>0</v>
      </c>
      <c r="O379">
        <v>0</v>
      </c>
      <c r="P379">
        <v>0</v>
      </c>
      <c r="Q379">
        <v>60</v>
      </c>
      <c r="R379">
        <v>20000</v>
      </c>
    </row>
    <row r="380" spans="1:18">
      <c r="A380" s="5">
        <v>310010</v>
      </c>
      <c r="B380" s="16" t="s">
        <v>349</v>
      </c>
      <c r="C380">
        <f>C378</f>
        <v>310008</v>
      </c>
      <c r="D380">
        <v>7</v>
      </c>
      <c r="E380">
        <v>0</v>
      </c>
      <c r="F380">
        <v>0</v>
      </c>
      <c r="G380">
        <v>0</v>
      </c>
      <c r="H380">
        <v>4</v>
      </c>
      <c r="I380">
        <v>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4</v>
      </c>
      <c r="P380">
        <v>0</v>
      </c>
      <c r="Q380">
        <v>60</v>
      </c>
      <c r="R380">
        <v>20000</v>
      </c>
    </row>
    <row r="381" spans="1:18">
      <c r="A381" s="5">
        <v>310011</v>
      </c>
      <c r="B381" s="16" t="s">
        <v>350</v>
      </c>
      <c r="C381">
        <f>A381</f>
        <v>310011</v>
      </c>
      <c r="D381">
        <v>8</v>
      </c>
      <c r="E381">
        <v>0</v>
      </c>
      <c r="F381">
        <v>0</v>
      </c>
      <c r="G381">
        <v>0</v>
      </c>
      <c r="H381">
        <v>5</v>
      </c>
      <c r="I381">
        <v>5</v>
      </c>
      <c r="J381">
        <v>1</v>
      </c>
      <c r="K381">
        <v>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70</v>
      </c>
      <c r="R381">
        <v>20000</v>
      </c>
    </row>
    <row r="382" spans="1:18">
      <c r="A382" s="5">
        <v>310012</v>
      </c>
      <c r="B382" s="16" t="s">
        <v>351</v>
      </c>
      <c r="C382">
        <f>A382</f>
        <v>310012</v>
      </c>
      <c r="D382">
        <v>8</v>
      </c>
      <c r="E382">
        <v>0</v>
      </c>
      <c r="F382">
        <v>0</v>
      </c>
      <c r="G382">
        <v>0</v>
      </c>
      <c r="H382">
        <v>6</v>
      </c>
      <c r="I382">
        <v>6</v>
      </c>
      <c r="J382">
        <v>0</v>
      </c>
      <c r="K382">
        <v>0</v>
      </c>
      <c r="L382">
        <v>3</v>
      </c>
      <c r="M382">
        <v>7</v>
      </c>
      <c r="N382">
        <v>0</v>
      </c>
      <c r="O382">
        <v>0</v>
      </c>
      <c r="P382">
        <v>0</v>
      </c>
      <c r="Q382">
        <v>70</v>
      </c>
      <c r="R382">
        <v>20000</v>
      </c>
    </row>
    <row r="383" spans="1:18">
      <c r="A383" s="5">
        <v>310013</v>
      </c>
      <c r="B383" s="16" t="s">
        <v>352</v>
      </c>
      <c r="C383">
        <f>A383</f>
        <v>310013</v>
      </c>
      <c r="D383">
        <v>8</v>
      </c>
      <c r="E383">
        <v>0</v>
      </c>
      <c r="F383">
        <v>0</v>
      </c>
      <c r="G383">
        <v>0</v>
      </c>
      <c r="H383">
        <v>6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3</v>
      </c>
      <c r="O383">
        <v>7</v>
      </c>
      <c r="P383">
        <v>0</v>
      </c>
      <c r="Q383">
        <v>70</v>
      </c>
      <c r="R383">
        <v>20000</v>
      </c>
    </row>
    <row r="384" spans="1:18">
      <c r="A384" s="5">
        <v>310014</v>
      </c>
      <c r="B384" s="16" t="s">
        <v>353</v>
      </c>
      <c r="C384">
        <f>A384</f>
        <v>310014</v>
      </c>
      <c r="D384">
        <v>9</v>
      </c>
      <c r="E384">
        <v>0</v>
      </c>
      <c r="F384">
        <v>0</v>
      </c>
      <c r="G384">
        <v>0</v>
      </c>
      <c r="H384">
        <v>9</v>
      </c>
      <c r="I384">
        <v>7</v>
      </c>
      <c r="J384">
        <v>3</v>
      </c>
      <c r="K384">
        <v>10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80</v>
      </c>
      <c r="R384">
        <v>20000</v>
      </c>
    </row>
    <row r="385" spans="1:18">
      <c r="A385" s="5">
        <v>310015</v>
      </c>
      <c r="B385" s="16" t="s">
        <v>354</v>
      </c>
      <c r="C385">
        <f>C384</f>
        <v>310014</v>
      </c>
      <c r="D385">
        <v>9</v>
      </c>
      <c r="E385">
        <v>0</v>
      </c>
      <c r="F385">
        <v>0</v>
      </c>
      <c r="G385">
        <v>0</v>
      </c>
      <c r="H385">
        <v>7</v>
      </c>
      <c r="I385">
        <v>9</v>
      </c>
      <c r="J385">
        <v>0</v>
      </c>
      <c r="K385">
        <v>0</v>
      </c>
      <c r="L385">
        <v>3</v>
      </c>
      <c r="M385">
        <v>10</v>
      </c>
      <c r="N385">
        <v>0</v>
      </c>
      <c r="O385">
        <v>0</v>
      </c>
      <c r="P385">
        <v>0</v>
      </c>
      <c r="Q385">
        <v>80</v>
      </c>
      <c r="R385">
        <v>20000</v>
      </c>
    </row>
    <row r="386" spans="1:18">
      <c r="A386" s="5">
        <v>310016</v>
      </c>
      <c r="B386" s="16" t="s">
        <v>355</v>
      </c>
      <c r="C386">
        <f>C384</f>
        <v>310014</v>
      </c>
      <c r="D386">
        <v>9</v>
      </c>
      <c r="E386">
        <v>0</v>
      </c>
      <c r="F386">
        <v>0</v>
      </c>
      <c r="G386">
        <v>0</v>
      </c>
      <c r="H386">
        <v>8</v>
      </c>
      <c r="I386">
        <v>8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10</v>
      </c>
      <c r="P386">
        <v>0</v>
      </c>
      <c r="Q386">
        <v>80</v>
      </c>
      <c r="R386">
        <v>20000</v>
      </c>
    </row>
    <row r="387" spans="1:18">
      <c r="A387" s="5">
        <v>310017</v>
      </c>
      <c r="B387" s="16" t="s">
        <v>356</v>
      </c>
      <c r="C387">
        <f t="shared" ref="C387:C393" si="35">A387</f>
        <v>310017</v>
      </c>
      <c r="D387">
        <v>10</v>
      </c>
      <c r="E387">
        <v>0</v>
      </c>
      <c r="F387">
        <v>0</v>
      </c>
      <c r="G387">
        <v>0</v>
      </c>
      <c r="H387">
        <v>12</v>
      </c>
      <c r="I387">
        <v>10</v>
      </c>
      <c r="J387">
        <v>4</v>
      </c>
      <c r="K387">
        <v>14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90</v>
      </c>
      <c r="R387">
        <v>35000</v>
      </c>
    </row>
    <row r="388" spans="1:18">
      <c r="A388" s="5">
        <v>310018</v>
      </c>
      <c r="B388" s="16" t="s">
        <v>357</v>
      </c>
      <c r="C388">
        <f t="shared" si="35"/>
        <v>310018</v>
      </c>
      <c r="D388">
        <v>10</v>
      </c>
      <c r="E388">
        <v>0</v>
      </c>
      <c r="F388">
        <v>0</v>
      </c>
      <c r="G388">
        <v>0</v>
      </c>
      <c r="H388">
        <v>10</v>
      </c>
      <c r="I388">
        <v>12</v>
      </c>
      <c r="J388">
        <v>0</v>
      </c>
      <c r="K388">
        <v>0</v>
      </c>
      <c r="L388">
        <v>4</v>
      </c>
      <c r="M388">
        <v>14</v>
      </c>
      <c r="N388">
        <v>0</v>
      </c>
      <c r="O388">
        <v>0</v>
      </c>
      <c r="P388">
        <v>0</v>
      </c>
      <c r="Q388">
        <v>90</v>
      </c>
      <c r="R388">
        <v>35000</v>
      </c>
    </row>
    <row r="389" spans="1:18">
      <c r="A389" s="5">
        <v>310019</v>
      </c>
      <c r="B389" s="16" t="s">
        <v>358</v>
      </c>
      <c r="C389">
        <f t="shared" si="35"/>
        <v>310019</v>
      </c>
      <c r="D389">
        <v>10</v>
      </c>
      <c r="E389">
        <v>0</v>
      </c>
      <c r="F389">
        <v>0</v>
      </c>
      <c r="G389">
        <v>0</v>
      </c>
      <c r="H389">
        <v>11</v>
      </c>
      <c r="I389">
        <v>11</v>
      </c>
      <c r="J389">
        <v>0</v>
      </c>
      <c r="K389">
        <v>0</v>
      </c>
      <c r="L389">
        <v>0</v>
      </c>
      <c r="M389">
        <v>0</v>
      </c>
      <c r="N389">
        <v>4</v>
      </c>
      <c r="O389">
        <v>14</v>
      </c>
      <c r="P389">
        <v>0</v>
      </c>
      <c r="Q389">
        <v>90</v>
      </c>
      <c r="R389">
        <v>35000</v>
      </c>
    </row>
    <row r="390" spans="1:18">
      <c r="A390" s="5">
        <v>310020</v>
      </c>
      <c r="B390" t="s">
        <v>436</v>
      </c>
      <c r="C390">
        <f t="shared" si="35"/>
        <v>310020</v>
      </c>
      <c r="D390">
        <v>11</v>
      </c>
      <c r="E390">
        <v>0</v>
      </c>
      <c r="F390">
        <v>0</v>
      </c>
      <c r="G390">
        <v>0</v>
      </c>
      <c r="H390">
        <v>13</v>
      </c>
      <c r="I390">
        <v>11</v>
      </c>
      <c r="J390">
        <v>6</v>
      </c>
      <c r="K390">
        <v>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100</v>
      </c>
      <c r="R390">
        <f>Q390*500</f>
        <v>50000</v>
      </c>
    </row>
    <row r="391" spans="1:18">
      <c r="A391" s="5">
        <v>310021</v>
      </c>
      <c r="B391" t="s">
        <v>437</v>
      </c>
      <c r="C391">
        <f t="shared" si="35"/>
        <v>310021</v>
      </c>
      <c r="D391">
        <v>11</v>
      </c>
      <c r="E391">
        <v>0</v>
      </c>
      <c r="F391">
        <v>0</v>
      </c>
      <c r="G391">
        <v>0</v>
      </c>
      <c r="H391">
        <v>11</v>
      </c>
      <c r="I391">
        <v>13</v>
      </c>
      <c r="J391">
        <v>0</v>
      </c>
      <c r="K391">
        <v>0</v>
      </c>
      <c r="L391">
        <v>6</v>
      </c>
      <c r="M391">
        <v>18</v>
      </c>
      <c r="N391">
        <v>0</v>
      </c>
      <c r="O391">
        <v>0</v>
      </c>
      <c r="P391">
        <v>0</v>
      </c>
      <c r="Q391">
        <v>100</v>
      </c>
      <c r="R391">
        <f t="shared" ref="R391:R401" si="36">Q391*500</f>
        <v>50000</v>
      </c>
    </row>
    <row r="392" spans="1:18">
      <c r="A392" s="5">
        <v>310022</v>
      </c>
      <c r="B392" t="s">
        <v>438</v>
      </c>
      <c r="C392">
        <f t="shared" si="35"/>
        <v>310022</v>
      </c>
      <c r="D392">
        <v>11</v>
      </c>
      <c r="E392">
        <v>0</v>
      </c>
      <c r="F392">
        <v>0</v>
      </c>
      <c r="G392">
        <v>0</v>
      </c>
      <c r="H392">
        <v>12</v>
      </c>
      <c r="I392">
        <v>12</v>
      </c>
      <c r="J392">
        <v>0</v>
      </c>
      <c r="K392">
        <v>0</v>
      </c>
      <c r="L392">
        <v>0</v>
      </c>
      <c r="M392">
        <v>0</v>
      </c>
      <c r="N392">
        <v>6</v>
      </c>
      <c r="O392">
        <v>18</v>
      </c>
      <c r="P392">
        <v>0</v>
      </c>
      <c r="Q392">
        <v>100</v>
      </c>
      <c r="R392">
        <f t="shared" si="36"/>
        <v>50000</v>
      </c>
    </row>
    <row r="393" spans="1:18">
      <c r="A393" s="5">
        <v>310023</v>
      </c>
      <c r="B393" t="s">
        <v>439</v>
      </c>
      <c r="C393">
        <f t="shared" si="35"/>
        <v>310023</v>
      </c>
      <c r="D393">
        <v>12</v>
      </c>
      <c r="E393">
        <v>0</v>
      </c>
      <c r="F393">
        <v>0</v>
      </c>
      <c r="G393">
        <v>0</v>
      </c>
      <c r="H393">
        <v>17</v>
      </c>
      <c r="I393">
        <v>14</v>
      </c>
      <c r="J393">
        <v>9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115</v>
      </c>
      <c r="R393">
        <f t="shared" si="36"/>
        <v>57500</v>
      </c>
    </row>
    <row r="394" spans="1:18">
      <c r="A394" s="5">
        <v>310024</v>
      </c>
      <c r="B394" t="s">
        <v>440</v>
      </c>
      <c r="C394">
        <f>C393</f>
        <v>310023</v>
      </c>
      <c r="D394">
        <v>12</v>
      </c>
      <c r="E394">
        <v>0</v>
      </c>
      <c r="F394">
        <v>0</v>
      </c>
      <c r="G394">
        <v>0</v>
      </c>
      <c r="H394">
        <v>14</v>
      </c>
      <c r="I394">
        <v>17</v>
      </c>
      <c r="J394">
        <v>0</v>
      </c>
      <c r="K394">
        <v>0</v>
      </c>
      <c r="L394">
        <v>9</v>
      </c>
      <c r="M394">
        <v>22</v>
      </c>
      <c r="N394">
        <v>0</v>
      </c>
      <c r="O394">
        <v>0</v>
      </c>
      <c r="P394">
        <v>0</v>
      </c>
      <c r="Q394">
        <v>115</v>
      </c>
      <c r="R394">
        <f t="shared" si="36"/>
        <v>57500</v>
      </c>
    </row>
    <row r="395" spans="1:18">
      <c r="A395" s="5">
        <v>310025</v>
      </c>
      <c r="B395" t="s">
        <v>441</v>
      </c>
      <c r="C395">
        <f>C393</f>
        <v>310023</v>
      </c>
      <c r="D395">
        <v>12</v>
      </c>
      <c r="E395">
        <v>0</v>
      </c>
      <c r="F395">
        <v>0</v>
      </c>
      <c r="G395">
        <v>0</v>
      </c>
      <c r="H395">
        <v>15</v>
      </c>
      <c r="I395">
        <v>15</v>
      </c>
      <c r="J395">
        <v>0</v>
      </c>
      <c r="K395">
        <v>0</v>
      </c>
      <c r="L395">
        <v>0</v>
      </c>
      <c r="M395">
        <v>0</v>
      </c>
      <c r="N395">
        <v>9</v>
      </c>
      <c r="O395">
        <v>22</v>
      </c>
      <c r="P395">
        <v>0</v>
      </c>
      <c r="Q395">
        <v>115</v>
      </c>
      <c r="R395">
        <f t="shared" si="36"/>
        <v>57500</v>
      </c>
    </row>
    <row r="396" spans="1:18">
      <c r="A396" s="5">
        <v>310026</v>
      </c>
      <c r="B396" t="s">
        <v>455</v>
      </c>
      <c r="C396">
        <f>A396</f>
        <v>310026</v>
      </c>
      <c r="D396">
        <v>13</v>
      </c>
      <c r="E396">
        <v>0</v>
      </c>
      <c r="F396">
        <v>0</v>
      </c>
      <c r="G396">
        <v>0</v>
      </c>
      <c r="H396">
        <v>18</v>
      </c>
      <c r="I396">
        <v>16</v>
      </c>
      <c r="J396">
        <v>14</v>
      </c>
      <c r="K396">
        <v>29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130</v>
      </c>
      <c r="R396">
        <f t="shared" si="36"/>
        <v>65000</v>
      </c>
    </row>
    <row r="397" spans="1:18">
      <c r="A397" s="5">
        <v>310027</v>
      </c>
      <c r="B397" t="s">
        <v>456</v>
      </c>
      <c r="C397">
        <f>C396</f>
        <v>310026</v>
      </c>
      <c r="D397">
        <v>13</v>
      </c>
      <c r="E397">
        <v>0</v>
      </c>
      <c r="F397">
        <v>0</v>
      </c>
      <c r="G397">
        <v>0</v>
      </c>
      <c r="H397">
        <v>16</v>
      </c>
      <c r="I397">
        <v>18</v>
      </c>
      <c r="J397">
        <v>0</v>
      </c>
      <c r="K397">
        <v>0</v>
      </c>
      <c r="L397">
        <v>14</v>
      </c>
      <c r="M397">
        <v>29</v>
      </c>
      <c r="N397">
        <v>0</v>
      </c>
      <c r="O397">
        <v>0</v>
      </c>
      <c r="P397">
        <v>0</v>
      </c>
      <c r="Q397">
        <v>130</v>
      </c>
      <c r="R397">
        <f t="shared" si="36"/>
        <v>65000</v>
      </c>
    </row>
    <row r="398" spans="1:18">
      <c r="A398" s="5">
        <v>310028</v>
      </c>
      <c r="B398" t="s">
        <v>457</v>
      </c>
      <c r="C398">
        <f>C396</f>
        <v>310026</v>
      </c>
      <c r="D398">
        <v>13</v>
      </c>
      <c r="E398">
        <v>0</v>
      </c>
      <c r="F398">
        <v>0</v>
      </c>
      <c r="G398">
        <v>0</v>
      </c>
      <c r="H398">
        <v>17</v>
      </c>
      <c r="I398">
        <v>17</v>
      </c>
      <c r="J398">
        <v>0</v>
      </c>
      <c r="K398">
        <v>0</v>
      </c>
      <c r="L398">
        <v>0</v>
      </c>
      <c r="M398">
        <v>0</v>
      </c>
      <c r="N398">
        <v>14</v>
      </c>
      <c r="O398">
        <v>29</v>
      </c>
      <c r="P398">
        <v>0</v>
      </c>
      <c r="Q398">
        <v>130</v>
      </c>
      <c r="R398">
        <f t="shared" si="36"/>
        <v>65000</v>
      </c>
    </row>
    <row r="399" spans="1:18">
      <c r="A399" s="5">
        <v>310029</v>
      </c>
      <c r="B399" t="s">
        <v>537</v>
      </c>
      <c r="C399">
        <f t="shared" ref="C399:C413" si="37">A399</f>
        <v>310029</v>
      </c>
      <c r="D399">
        <v>14</v>
      </c>
      <c r="E399">
        <v>0</v>
      </c>
      <c r="F399">
        <v>0</v>
      </c>
      <c r="G399">
        <v>0</v>
      </c>
      <c r="H399">
        <v>20</v>
      </c>
      <c r="I399">
        <v>10</v>
      </c>
      <c r="J399">
        <v>23</v>
      </c>
      <c r="K399">
        <v>39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145</v>
      </c>
      <c r="R399">
        <f t="shared" si="36"/>
        <v>72500</v>
      </c>
    </row>
    <row r="400" spans="1:18">
      <c r="A400" s="5">
        <v>310030</v>
      </c>
      <c r="B400" t="s">
        <v>538</v>
      </c>
      <c r="C400">
        <f>C399</f>
        <v>310029</v>
      </c>
      <c r="D400">
        <v>14</v>
      </c>
      <c r="E400">
        <v>0</v>
      </c>
      <c r="F400">
        <v>0</v>
      </c>
      <c r="G400">
        <v>0</v>
      </c>
      <c r="H400">
        <v>10</v>
      </c>
      <c r="I400">
        <v>20</v>
      </c>
      <c r="J400">
        <v>0</v>
      </c>
      <c r="K400">
        <v>0</v>
      </c>
      <c r="L400">
        <v>21</v>
      </c>
      <c r="M400">
        <v>36</v>
      </c>
      <c r="N400">
        <v>0</v>
      </c>
      <c r="O400">
        <v>0</v>
      </c>
      <c r="P400">
        <v>0</v>
      </c>
      <c r="Q400">
        <v>145</v>
      </c>
      <c r="R400">
        <f t="shared" si="36"/>
        <v>72500</v>
      </c>
    </row>
    <row r="401" spans="1:18">
      <c r="A401" s="5">
        <v>310031</v>
      </c>
      <c r="B401" t="s">
        <v>539</v>
      </c>
      <c r="C401">
        <f>C399</f>
        <v>310029</v>
      </c>
      <c r="D401">
        <v>14</v>
      </c>
      <c r="E401">
        <v>0</v>
      </c>
      <c r="F401">
        <v>0</v>
      </c>
      <c r="G401">
        <v>0</v>
      </c>
      <c r="H401">
        <v>16</v>
      </c>
      <c r="I401">
        <v>14</v>
      </c>
      <c r="J401">
        <v>0</v>
      </c>
      <c r="K401">
        <v>0</v>
      </c>
      <c r="L401">
        <v>0</v>
      </c>
      <c r="M401">
        <v>0</v>
      </c>
      <c r="N401">
        <v>23</v>
      </c>
      <c r="O401">
        <v>34</v>
      </c>
      <c r="P401">
        <v>0</v>
      </c>
      <c r="Q401">
        <v>145</v>
      </c>
      <c r="R401">
        <f t="shared" si="36"/>
        <v>72500</v>
      </c>
    </row>
    <row r="402" spans="1:18">
      <c r="A402" s="5">
        <v>311001</v>
      </c>
      <c r="B402" t="s">
        <v>394</v>
      </c>
      <c r="C402" s="4">
        <f t="shared" si="37"/>
        <v>311001</v>
      </c>
      <c r="D402" s="18">
        <v>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10</v>
      </c>
      <c r="K402">
        <v>25</v>
      </c>
      <c r="L402">
        <v>10</v>
      </c>
      <c r="M402">
        <v>25</v>
      </c>
      <c r="N402">
        <v>10</v>
      </c>
      <c r="O402">
        <v>25</v>
      </c>
      <c r="P402">
        <v>0</v>
      </c>
      <c r="Q402">
        <v>10</v>
      </c>
      <c r="R402" s="8">
        <v>10000</v>
      </c>
    </row>
    <row r="403" spans="1:18">
      <c r="A403" s="5">
        <v>311002</v>
      </c>
      <c r="B403" t="s">
        <v>395</v>
      </c>
      <c r="C403" s="4">
        <f t="shared" si="37"/>
        <v>311002</v>
      </c>
      <c r="D403" s="18">
        <v>9999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16</v>
      </c>
      <c r="K403">
        <v>40</v>
      </c>
      <c r="L403">
        <v>16</v>
      </c>
      <c r="M403">
        <v>40</v>
      </c>
      <c r="N403">
        <v>16</v>
      </c>
      <c r="O403">
        <v>40</v>
      </c>
      <c r="P403">
        <v>0</v>
      </c>
      <c r="Q403">
        <v>30</v>
      </c>
      <c r="R403" s="8">
        <v>15000</v>
      </c>
    </row>
    <row r="404" spans="1:18">
      <c r="A404" s="5">
        <v>311003</v>
      </c>
      <c r="B404" t="s">
        <v>396</v>
      </c>
      <c r="C404" s="4">
        <f t="shared" si="37"/>
        <v>311003</v>
      </c>
      <c r="D404" s="18">
        <v>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24</v>
      </c>
      <c r="K404">
        <v>60</v>
      </c>
      <c r="L404">
        <v>24</v>
      </c>
      <c r="M404">
        <v>60</v>
      </c>
      <c r="N404">
        <v>24</v>
      </c>
      <c r="O404">
        <v>60</v>
      </c>
      <c r="P404">
        <v>0</v>
      </c>
      <c r="Q404">
        <v>50</v>
      </c>
      <c r="R404" s="8">
        <v>20000</v>
      </c>
    </row>
    <row r="405" spans="1:18">
      <c r="A405" s="5">
        <v>311004</v>
      </c>
      <c r="B405" t="s">
        <v>397</v>
      </c>
      <c r="C405" s="4">
        <f t="shared" si="37"/>
        <v>311004</v>
      </c>
      <c r="D405" s="18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33</v>
      </c>
      <c r="K405">
        <v>84</v>
      </c>
      <c r="L405">
        <v>33</v>
      </c>
      <c r="M405">
        <v>84</v>
      </c>
      <c r="N405">
        <v>33</v>
      </c>
      <c r="O405">
        <v>84</v>
      </c>
      <c r="P405">
        <v>0</v>
      </c>
      <c r="Q405">
        <v>70</v>
      </c>
      <c r="R405" s="8">
        <v>25000</v>
      </c>
    </row>
    <row r="406" spans="1:18">
      <c r="A406" s="5">
        <v>311005</v>
      </c>
      <c r="B406" t="s">
        <v>458</v>
      </c>
      <c r="C406" s="4">
        <f t="shared" si="37"/>
        <v>311005</v>
      </c>
      <c r="D406" s="18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44</v>
      </c>
      <c r="K406">
        <v>113</v>
      </c>
      <c r="L406">
        <v>44</v>
      </c>
      <c r="M406">
        <v>113</v>
      </c>
      <c r="N406">
        <v>44</v>
      </c>
      <c r="O406">
        <v>113</v>
      </c>
      <c r="P406">
        <v>0</v>
      </c>
      <c r="Q406">
        <v>90</v>
      </c>
      <c r="R406" s="8">
        <v>30000</v>
      </c>
    </row>
    <row r="407" spans="1:18">
      <c r="A407" s="5">
        <v>311006</v>
      </c>
      <c r="B407" t="s">
        <v>398</v>
      </c>
      <c r="C407" s="4">
        <f t="shared" si="37"/>
        <v>311006</v>
      </c>
      <c r="D407" s="18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57</v>
      </c>
      <c r="K407">
        <v>146</v>
      </c>
      <c r="L407">
        <v>57</v>
      </c>
      <c r="M407">
        <v>146</v>
      </c>
      <c r="N407">
        <v>57</v>
      </c>
      <c r="O407">
        <v>146</v>
      </c>
      <c r="P407">
        <v>0</v>
      </c>
      <c r="Q407">
        <v>100</v>
      </c>
      <c r="R407" s="8">
        <v>35000</v>
      </c>
    </row>
    <row r="408" spans="1:18">
      <c r="A408" s="5">
        <v>311007</v>
      </c>
      <c r="B408" t="s">
        <v>399</v>
      </c>
      <c r="C408" s="4">
        <f t="shared" si="37"/>
        <v>311007</v>
      </c>
      <c r="D408" s="18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71</v>
      </c>
      <c r="K408">
        <v>182</v>
      </c>
      <c r="L408">
        <v>71</v>
      </c>
      <c r="M408">
        <v>182</v>
      </c>
      <c r="N408">
        <v>71</v>
      </c>
      <c r="O408">
        <v>182</v>
      </c>
      <c r="P408">
        <v>0</v>
      </c>
      <c r="Q408">
        <v>110</v>
      </c>
      <c r="R408" s="8">
        <v>40000</v>
      </c>
    </row>
    <row r="409" spans="1:18">
      <c r="A409" s="5">
        <v>311008</v>
      </c>
      <c r="B409" t="s">
        <v>400</v>
      </c>
      <c r="C409" s="4">
        <f t="shared" si="37"/>
        <v>311008</v>
      </c>
      <c r="D409" s="18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85</v>
      </c>
      <c r="K409">
        <v>218</v>
      </c>
      <c r="L409">
        <v>85</v>
      </c>
      <c r="M409">
        <v>218</v>
      </c>
      <c r="N409">
        <v>85</v>
      </c>
      <c r="O409">
        <v>218</v>
      </c>
      <c r="P409">
        <v>0</v>
      </c>
      <c r="Q409">
        <v>120</v>
      </c>
      <c r="R409" s="8">
        <v>45000</v>
      </c>
    </row>
    <row r="410" spans="1:18">
      <c r="A410" s="5">
        <v>311009</v>
      </c>
      <c r="B410" t="s">
        <v>401</v>
      </c>
      <c r="C410" s="4">
        <f t="shared" si="37"/>
        <v>311009</v>
      </c>
      <c r="D410" s="18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100</v>
      </c>
      <c r="K410">
        <v>257</v>
      </c>
      <c r="L410">
        <v>100</v>
      </c>
      <c r="M410">
        <v>257</v>
      </c>
      <c r="N410">
        <v>100</v>
      </c>
      <c r="O410">
        <v>257</v>
      </c>
      <c r="P410">
        <v>0</v>
      </c>
      <c r="Q410">
        <v>130</v>
      </c>
      <c r="R410" s="8">
        <v>50000</v>
      </c>
    </row>
    <row r="411" spans="1:18">
      <c r="A411" s="5">
        <v>311010</v>
      </c>
      <c r="B411" t="s">
        <v>402</v>
      </c>
      <c r="C411" s="4">
        <f t="shared" si="37"/>
        <v>311010</v>
      </c>
      <c r="D411" s="18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116</v>
      </c>
      <c r="K411">
        <v>298</v>
      </c>
      <c r="L411">
        <v>116</v>
      </c>
      <c r="M411">
        <v>298</v>
      </c>
      <c r="N411">
        <v>116</v>
      </c>
      <c r="O411">
        <v>298</v>
      </c>
      <c r="P411">
        <v>0</v>
      </c>
      <c r="Q411">
        <v>140</v>
      </c>
      <c r="R411" s="8">
        <v>55000</v>
      </c>
    </row>
    <row r="412" spans="1:18">
      <c r="A412" s="5">
        <v>311011</v>
      </c>
      <c r="B412" t="s">
        <v>403</v>
      </c>
      <c r="C412" s="4">
        <f t="shared" si="37"/>
        <v>311011</v>
      </c>
      <c r="D412" s="18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132</v>
      </c>
      <c r="K412">
        <v>339</v>
      </c>
      <c r="L412">
        <v>132</v>
      </c>
      <c r="M412">
        <v>339</v>
      </c>
      <c r="N412">
        <v>132</v>
      </c>
      <c r="O412">
        <v>339</v>
      </c>
      <c r="P412">
        <v>0</v>
      </c>
      <c r="Q412">
        <v>150</v>
      </c>
      <c r="R412" s="8">
        <v>60000</v>
      </c>
    </row>
    <row r="413" spans="1:18">
      <c r="A413" s="5">
        <v>311012</v>
      </c>
      <c r="B413" t="s">
        <v>404</v>
      </c>
      <c r="C413" s="4">
        <f t="shared" si="37"/>
        <v>311012</v>
      </c>
      <c r="D413" s="18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147</v>
      </c>
      <c r="K413">
        <v>379</v>
      </c>
      <c r="L413">
        <v>147</v>
      </c>
      <c r="M413">
        <v>379</v>
      </c>
      <c r="N413">
        <v>147</v>
      </c>
      <c r="O413">
        <v>379</v>
      </c>
      <c r="P413">
        <v>0</v>
      </c>
      <c r="Q413">
        <v>160</v>
      </c>
      <c r="R413" s="8">
        <v>65000</v>
      </c>
    </row>
    <row r="414" spans="1:18">
      <c r="A414" s="3">
        <v>312001</v>
      </c>
      <c r="B414" t="s">
        <v>559</v>
      </c>
      <c r="C414">
        <f t="shared" ref="C414:C425" si="38">A414</f>
        <v>312001</v>
      </c>
      <c r="D414" s="18">
        <v>9999</v>
      </c>
      <c r="E414">
        <v>0</v>
      </c>
      <c r="F414">
        <v>0</v>
      </c>
      <c r="G414">
        <v>0</v>
      </c>
      <c r="H414">
        <v>14</v>
      </c>
      <c r="I414">
        <v>13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10</v>
      </c>
      <c r="R414" s="8">
        <v>10000</v>
      </c>
    </row>
    <row r="415" spans="1:18">
      <c r="A415" s="3">
        <v>312002</v>
      </c>
      <c r="B415" t="s">
        <v>560</v>
      </c>
      <c r="C415">
        <f t="shared" si="38"/>
        <v>312002</v>
      </c>
      <c r="D415" s="18">
        <v>9999</v>
      </c>
      <c r="E415">
        <v>0</v>
      </c>
      <c r="F415">
        <v>0</v>
      </c>
      <c r="G415">
        <v>0</v>
      </c>
      <c r="H415">
        <v>26</v>
      </c>
      <c r="I415">
        <v>23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30</v>
      </c>
      <c r="R415" s="8">
        <v>15000</v>
      </c>
    </row>
    <row r="416" spans="1:18">
      <c r="A416" s="3">
        <v>312003</v>
      </c>
      <c r="B416" t="s">
        <v>561</v>
      </c>
      <c r="C416">
        <f t="shared" si="38"/>
        <v>312003</v>
      </c>
      <c r="D416" s="18">
        <v>9999</v>
      </c>
      <c r="E416">
        <v>0</v>
      </c>
      <c r="F416">
        <v>0</v>
      </c>
      <c r="G416">
        <v>0</v>
      </c>
      <c r="H416">
        <v>42</v>
      </c>
      <c r="I416">
        <v>39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50</v>
      </c>
      <c r="R416" s="8">
        <v>20000</v>
      </c>
    </row>
    <row r="417" spans="1:18">
      <c r="A417" s="3">
        <v>312004</v>
      </c>
      <c r="B417" t="s">
        <v>562</v>
      </c>
      <c r="C417">
        <f t="shared" si="38"/>
        <v>312004</v>
      </c>
      <c r="D417" s="18">
        <v>9999</v>
      </c>
      <c r="E417">
        <v>0</v>
      </c>
      <c r="F417">
        <v>0</v>
      </c>
      <c r="G417">
        <v>0</v>
      </c>
      <c r="H417">
        <v>62</v>
      </c>
      <c r="I417">
        <v>56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70</v>
      </c>
      <c r="R417" s="8">
        <v>25000</v>
      </c>
    </row>
    <row r="418" spans="1:18">
      <c r="A418" s="3">
        <v>312005</v>
      </c>
      <c r="B418" t="s">
        <v>563</v>
      </c>
      <c r="C418">
        <f t="shared" si="38"/>
        <v>312005</v>
      </c>
      <c r="D418" s="18">
        <v>9999</v>
      </c>
      <c r="E418">
        <v>0</v>
      </c>
      <c r="F418">
        <v>0</v>
      </c>
      <c r="G418">
        <v>0</v>
      </c>
      <c r="H418">
        <v>77</v>
      </c>
      <c r="I418">
        <v>70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90</v>
      </c>
      <c r="R418" s="8">
        <v>30000</v>
      </c>
    </row>
    <row r="419" spans="1:18">
      <c r="A419" s="3">
        <v>312006</v>
      </c>
      <c r="B419" t="s">
        <v>564</v>
      </c>
      <c r="C419">
        <f t="shared" si="38"/>
        <v>312006</v>
      </c>
      <c r="D419" s="18">
        <v>9999</v>
      </c>
      <c r="E419">
        <v>0</v>
      </c>
      <c r="F419">
        <v>0</v>
      </c>
      <c r="G419">
        <v>0</v>
      </c>
      <c r="H419">
        <v>91</v>
      </c>
      <c r="I419">
        <v>82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 s="8">
        <v>35000</v>
      </c>
    </row>
    <row r="420" spans="1:18">
      <c r="A420" s="3">
        <v>312007</v>
      </c>
      <c r="B420" t="s">
        <v>565</v>
      </c>
      <c r="C420">
        <f t="shared" si="38"/>
        <v>312007</v>
      </c>
      <c r="D420" s="18">
        <v>9999</v>
      </c>
      <c r="E420">
        <v>0</v>
      </c>
      <c r="F420">
        <v>0</v>
      </c>
      <c r="G420">
        <v>0</v>
      </c>
      <c r="H420">
        <v>106</v>
      </c>
      <c r="I420">
        <v>96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110</v>
      </c>
      <c r="R420" s="8">
        <v>40000</v>
      </c>
    </row>
    <row r="421" spans="1:18">
      <c r="A421" s="3">
        <v>312008</v>
      </c>
      <c r="B421" t="s">
        <v>566</v>
      </c>
      <c r="C421">
        <f t="shared" si="38"/>
        <v>312008</v>
      </c>
      <c r="D421" s="18">
        <v>9999</v>
      </c>
      <c r="E421">
        <v>0</v>
      </c>
      <c r="F421">
        <v>0</v>
      </c>
      <c r="G421">
        <v>0</v>
      </c>
      <c r="H421">
        <v>124</v>
      </c>
      <c r="I421">
        <v>111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120</v>
      </c>
      <c r="R421" s="8">
        <v>45000</v>
      </c>
    </row>
    <row r="422" spans="1:18">
      <c r="A422" s="3">
        <v>312009</v>
      </c>
      <c r="B422" t="s">
        <v>567</v>
      </c>
      <c r="C422">
        <f t="shared" si="38"/>
        <v>312009</v>
      </c>
      <c r="D422" s="18">
        <v>9999</v>
      </c>
      <c r="E422">
        <v>0</v>
      </c>
      <c r="F422">
        <v>0</v>
      </c>
      <c r="G422">
        <v>0</v>
      </c>
      <c r="H422">
        <v>142</v>
      </c>
      <c r="I422">
        <v>128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130</v>
      </c>
      <c r="R422" s="8">
        <v>50000</v>
      </c>
    </row>
    <row r="423" spans="1:18">
      <c r="A423" s="3">
        <v>312010</v>
      </c>
      <c r="B423" t="s">
        <v>568</v>
      </c>
      <c r="C423">
        <f t="shared" si="38"/>
        <v>312010</v>
      </c>
      <c r="D423" s="18">
        <v>9999</v>
      </c>
      <c r="E423">
        <v>0</v>
      </c>
      <c r="F423">
        <v>0</v>
      </c>
      <c r="G423">
        <v>0</v>
      </c>
      <c r="H423">
        <v>161</v>
      </c>
      <c r="I423">
        <v>145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140</v>
      </c>
      <c r="R423" s="8">
        <v>55000</v>
      </c>
    </row>
    <row r="424" spans="1:18">
      <c r="A424" s="3">
        <v>312011</v>
      </c>
      <c r="B424" t="s">
        <v>569</v>
      </c>
      <c r="C424">
        <f t="shared" si="38"/>
        <v>312011</v>
      </c>
      <c r="D424" s="18">
        <v>9999</v>
      </c>
      <c r="E424">
        <v>0</v>
      </c>
      <c r="F424">
        <v>0</v>
      </c>
      <c r="G424">
        <v>0</v>
      </c>
      <c r="H424">
        <v>181</v>
      </c>
      <c r="I424">
        <v>163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150</v>
      </c>
      <c r="R424" s="8">
        <v>60000</v>
      </c>
    </row>
    <row r="425" spans="1:18">
      <c r="A425" s="3">
        <v>312012</v>
      </c>
      <c r="B425" t="s">
        <v>570</v>
      </c>
      <c r="C425">
        <f t="shared" si="38"/>
        <v>312012</v>
      </c>
      <c r="D425" s="18">
        <v>9999</v>
      </c>
      <c r="E425">
        <v>0</v>
      </c>
      <c r="F425">
        <v>0</v>
      </c>
      <c r="G425">
        <v>0</v>
      </c>
      <c r="H425">
        <v>203</v>
      </c>
      <c r="I425">
        <v>182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160</v>
      </c>
      <c r="R425" s="8">
        <v>65000</v>
      </c>
    </row>
  </sheetData>
  <sortState ref="A4:X478">
    <sortCondition ref="A353"/>
  </sortState>
  <mergeCells count="1">
    <mergeCell ref="A1:R1"/>
  </mergeCells>
  <phoneticPr fontId="5" type="noConversion"/>
  <conditionalFormatting sqref="S92:S95 S161 S217:S219 S277:S279 S336:S338 S399:S401 S330 U199:U219 U262:U279 U381:U401 U315:U338 Q351:Q370 E4:P947">
    <cfRule type="expression" dxfId="9" priority="41">
      <formula>E4=0</formula>
    </cfRule>
  </conditionalFormatting>
  <conditionalFormatting sqref="T81:T86 T90:T95">
    <cfRule type="expression" dxfId="8" priority="17">
      <formula>T81=0</formula>
    </cfRule>
  </conditionalFormatting>
  <conditionalFormatting sqref="T87:T89">
    <cfRule type="expression" dxfId="7" priority="16">
      <formula>T87=0</formula>
    </cfRule>
  </conditionalFormatting>
  <conditionalFormatting sqref="T143:T161">
    <cfRule type="expression" dxfId="6" priority="15">
      <formula>T143=0</formula>
    </cfRule>
  </conditionalFormatting>
  <conditionalFormatting sqref="T202:T219">
    <cfRule type="expression" dxfId="5" priority="14">
      <formula>T202=0</formula>
    </cfRule>
  </conditionalFormatting>
  <conditionalFormatting sqref="T199:T201">
    <cfRule type="expression" dxfId="4" priority="13">
      <formula>T199=0</formula>
    </cfRule>
  </conditionalFormatting>
  <conditionalFormatting sqref="T262:T279">
    <cfRule type="expression" dxfId="3" priority="11">
      <formula>T262=0</formula>
    </cfRule>
  </conditionalFormatting>
  <conditionalFormatting sqref="T315:T326 T330:T338">
    <cfRule type="expression" dxfId="2" priority="10">
      <formula>T315=0</formula>
    </cfRule>
  </conditionalFormatting>
  <conditionalFormatting sqref="T381:T401">
    <cfRule type="expression" dxfId="1" priority="8">
      <formula>T381=0</formula>
    </cfRule>
  </conditionalFormatting>
  <conditionalFormatting sqref="T327:T329">
    <cfRule type="expression" dxfId="0" priority="7">
      <formula>T327=0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K83" sqref="K83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8.5" style="3" bestFit="1" customWidth="1"/>
    <col min="6" max="6" width="5.5" style="3" bestFit="1" customWidth="1"/>
    <col min="7" max="7" width="9.5" style="7" bestFit="1" customWidth="1"/>
    <col min="8" max="8" width="5.375" customWidth="1"/>
    <col min="9" max="9" width="9.5" style="7" bestFit="1" customWidth="1"/>
    <col min="10" max="10" width="51.125" customWidth="1"/>
    <col min="11" max="11" width="20.375" customWidth="1"/>
  </cols>
  <sheetData>
    <row r="1" spans="1:11" ht="62.25" customHeight="1">
      <c r="A1" s="23" t="s">
        <v>574</v>
      </c>
      <c r="B1" s="23"/>
      <c r="C1" s="23"/>
      <c r="D1" s="23"/>
      <c r="E1" s="23"/>
      <c r="F1" s="23"/>
      <c r="G1" s="23"/>
      <c r="H1" s="23"/>
      <c r="I1" s="23"/>
      <c r="J1" s="23"/>
      <c r="K1" s="11"/>
    </row>
    <row r="3" spans="1:11" s="3" customFormat="1">
      <c r="A3" s="3" t="s">
        <v>0</v>
      </c>
      <c r="B3" s="3" t="s">
        <v>243</v>
      </c>
      <c r="C3" s="3" t="s">
        <v>277</v>
      </c>
      <c r="D3" s="3" t="s">
        <v>279</v>
      </c>
      <c r="E3" s="3" t="s">
        <v>209</v>
      </c>
      <c r="F3" s="3" t="s">
        <v>212</v>
      </c>
      <c r="G3" s="3" t="s">
        <v>2</v>
      </c>
      <c r="H3" s="3" t="s">
        <v>4</v>
      </c>
      <c r="I3" s="3" t="s">
        <v>244</v>
      </c>
      <c r="J3" s="3" t="s">
        <v>210</v>
      </c>
    </row>
    <row r="4" spans="1:11">
      <c r="A4">
        <v>203001</v>
      </c>
      <c r="B4" t="s">
        <v>213</v>
      </c>
      <c r="C4">
        <f t="shared" ref="C4:C29" si="0">A4</f>
        <v>203001</v>
      </c>
      <c r="D4" s="3">
        <v>0</v>
      </c>
      <c r="E4" s="3">
        <v>1</v>
      </c>
      <c r="F4" s="3">
        <v>0</v>
      </c>
      <c r="G4" s="7">
        <v>11</v>
      </c>
      <c r="H4">
        <v>1000</v>
      </c>
      <c r="I4" s="7">
        <v>10</v>
      </c>
      <c r="J4" t="str">
        <f>CONCATENATE("大洋",I4, "个")</f>
        <v>大洋10个</v>
      </c>
    </row>
    <row r="5" spans="1:11">
      <c r="A5">
        <v>203002</v>
      </c>
      <c r="B5" t="s">
        <v>214</v>
      </c>
      <c r="C5">
        <f t="shared" si="0"/>
        <v>203002</v>
      </c>
      <c r="D5" s="3">
        <v>0</v>
      </c>
      <c r="E5" s="3">
        <v>1</v>
      </c>
      <c r="F5" s="3">
        <v>0</v>
      </c>
      <c r="G5" s="7">
        <v>22</v>
      </c>
      <c r="H5">
        <v>1000</v>
      </c>
      <c r="I5" s="7">
        <v>20</v>
      </c>
      <c r="J5" t="str">
        <f t="shared" ref="J5:J14" si="1">CONCATENATE("大洋",I5, "个")</f>
        <v>大洋20个</v>
      </c>
    </row>
    <row r="6" spans="1:11">
      <c r="A6">
        <v>203003</v>
      </c>
      <c r="B6" t="s">
        <v>215</v>
      </c>
      <c r="C6">
        <f t="shared" si="0"/>
        <v>203003</v>
      </c>
      <c r="D6" s="3">
        <v>0</v>
      </c>
      <c r="E6" s="3">
        <v>1</v>
      </c>
      <c r="F6" s="3">
        <v>0</v>
      </c>
      <c r="G6" s="7">
        <v>55</v>
      </c>
      <c r="H6">
        <v>1000</v>
      </c>
      <c r="I6" s="7">
        <v>50</v>
      </c>
      <c r="J6" t="str">
        <f t="shared" si="1"/>
        <v>大洋50个</v>
      </c>
    </row>
    <row r="7" spans="1:11">
      <c r="A7">
        <v>203004</v>
      </c>
      <c r="B7" t="s">
        <v>216</v>
      </c>
      <c r="C7">
        <f t="shared" si="0"/>
        <v>203004</v>
      </c>
      <c r="D7" s="3">
        <v>0</v>
      </c>
      <c r="E7" s="3">
        <v>1</v>
      </c>
      <c r="F7" s="3">
        <v>0</v>
      </c>
      <c r="G7" s="7">
        <v>110</v>
      </c>
      <c r="H7">
        <v>1000</v>
      </c>
      <c r="I7" s="7">
        <v>100</v>
      </c>
      <c r="J7" t="str">
        <f t="shared" si="1"/>
        <v>大洋100个</v>
      </c>
    </row>
    <row r="8" spans="1:11">
      <c r="A8">
        <v>203005</v>
      </c>
      <c r="B8" t="s">
        <v>217</v>
      </c>
      <c r="C8">
        <f t="shared" si="0"/>
        <v>203005</v>
      </c>
      <c r="D8" s="3">
        <v>0</v>
      </c>
      <c r="E8" s="3">
        <v>1</v>
      </c>
      <c r="F8" s="3">
        <v>0</v>
      </c>
      <c r="G8" s="7">
        <v>550</v>
      </c>
      <c r="H8">
        <v>1000</v>
      </c>
      <c r="I8" s="7">
        <v>500</v>
      </c>
      <c r="J8" t="str">
        <f t="shared" si="1"/>
        <v>大洋500个</v>
      </c>
    </row>
    <row r="9" spans="1:11">
      <c r="A9">
        <v>203006</v>
      </c>
      <c r="B9" t="s">
        <v>218</v>
      </c>
      <c r="C9">
        <f t="shared" si="0"/>
        <v>203006</v>
      </c>
      <c r="D9" s="3">
        <v>0</v>
      </c>
      <c r="E9" s="3">
        <v>1</v>
      </c>
      <c r="F9" s="3">
        <v>0</v>
      </c>
      <c r="G9" s="7">
        <v>1100</v>
      </c>
      <c r="H9">
        <v>1000</v>
      </c>
      <c r="I9" s="7">
        <v>1000</v>
      </c>
      <c r="J9" t="str">
        <f t="shared" si="1"/>
        <v>大洋1000个</v>
      </c>
    </row>
    <row r="10" spans="1:11">
      <c r="A10">
        <v>203007</v>
      </c>
      <c r="B10" t="s">
        <v>219</v>
      </c>
      <c r="C10">
        <f t="shared" si="0"/>
        <v>203007</v>
      </c>
      <c r="D10" s="3">
        <v>0</v>
      </c>
      <c r="E10" s="3">
        <v>1</v>
      </c>
      <c r="F10" s="3">
        <v>0</v>
      </c>
      <c r="G10" s="7">
        <v>5500</v>
      </c>
      <c r="H10">
        <v>1000</v>
      </c>
      <c r="I10" s="7">
        <v>5000</v>
      </c>
      <c r="J10" t="str">
        <f t="shared" si="1"/>
        <v>大洋5000个</v>
      </c>
    </row>
    <row r="11" spans="1:11">
      <c r="A11">
        <v>203008</v>
      </c>
      <c r="B11" t="s">
        <v>220</v>
      </c>
      <c r="C11">
        <f t="shared" si="0"/>
        <v>203008</v>
      </c>
      <c r="D11" s="3">
        <v>0</v>
      </c>
      <c r="E11" s="3">
        <v>1</v>
      </c>
      <c r="F11" s="3">
        <v>0</v>
      </c>
      <c r="G11" s="7">
        <v>11000</v>
      </c>
      <c r="H11">
        <v>1000</v>
      </c>
      <c r="I11" s="7">
        <v>10000</v>
      </c>
      <c r="J11" t="str">
        <f t="shared" si="1"/>
        <v>大洋10000个</v>
      </c>
    </row>
    <row r="12" spans="1:11">
      <c r="A12">
        <v>203009</v>
      </c>
      <c r="B12" t="s">
        <v>221</v>
      </c>
      <c r="C12">
        <f t="shared" si="0"/>
        <v>203009</v>
      </c>
      <c r="D12" s="3">
        <v>0</v>
      </c>
      <c r="E12" s="3">
        <v>1</v>
      </c>
      <c r="F12" s="3">
        <v>0</v>
      </c>
      <c r="G12" s="7">
        <v>55000</v>
      </c>
      <c r="H12">
        <v>1000</v>
      </c>
      <c r="I12" s="7">
        <v>50000</v>
      </c>
      <c r="J12" t="str">
        <f t="shared" si="1"/>
        <v>大洋50000个</v>
      </c>
    </row>
    <row r="13" spans="1:11">
      <c r="A13">
        <v>203010</v>
      </c>
      <c r="B13" t="s">
        <v>222</v>
      </c>
      <c r="C13">
        <f t="shared" si="0"/>
        <v>203010</v>
      </c>
      <c r="D13" s="3">
        <v>0</v>
      </c>
      <c r="E13" s="3">
        <v>1</v>
      </c>
      <c r="F13" s="3">
        <v>0</v>
      </c>
      <c r="G13" s="7">
        <v>110000</v>
      </c>
      <c r="H13">
        <v>1000</v>
      </c>
      <c r="I13" s="7">
        <v>100000</v>
      </c>
      <c r="J13" t="str">
        <f t="shared" si="1"/>
        <v>大洋100000个</v>
      </c>
    </row>
    <row r="14" spans="1:11">
      <c r="A14">
        <v>203011</v>
      </c>
      <c r="B14" t="s">
        <v>223</v>
      </c>
      <c r="C14">
        <v>203011</v>
      </c>
      <c r="D14" s="3">
        <v>0</v>
      </c>
      <c r="E14" s="3">
        <v>10</v>
      </c>
      <c r="F14" s="3">
        <v>0</v>
      </c>
      <c r="G14" s="7">
        <v>550000</v>
      </c>
      <c r="H14">
        <v>1000</v>
      </c>
      <c r="I14" s="7">
        <v>500000</v>
      </c>
      <c r="J14" t="str">
        <f t="shared" si="1"/>
        <v>大洋500000个</v>
      </c>
    </row>
    <row r="15" spans="1:11">
      <c r="A15">
        <v>203012</v>
      </c>
      <c r="B15" t="s">
        <v>224</v>
      </c>
      <c r="C15">
        <f t="shared" si="0"/>
        <v>203012</v>
      </c>
      <c r="D15" s="3">
        <v>0</v>
      </c>
      <c r="E15" s="3">
        <v>30</v>
      </c>
      <c r="F15" s="3">
        <v>0</v>
      </c>
      <c r="G15" s="7">
        <v>1100000</v>
      </c>
      <c r="H15">
        <v>1000</v>
      </c>
      <c r="I15" s="7">
        <v>1000000</v>
      </c>
      <c r="J15" t="str">
        <f>CONCATENATE("别说你不知道")</f>
        <v>别说你不知道</v>
      </c>
    </row>
    <row r="16" spans="1:11">
      <c r="A16">
        <v>203013</v>
      </c>
      <c r="B16" t="s">
        <v>225</v>
      </c>
      <c r="C16">
        <f t="shared" si="0"/>
        <v>203013</v>
      </c>
      <c r="D16" s="3">
        <v>0</v>
      </c>
      <c r="E16" s="3">
        <v>50</v>
      </c>
      <c r="F16" s="3">
        <v>0</v>
      </c>
      <c r="G16" s="7">
        <v>5200000</v>
      </c>
      <c r="H16">
        <v>1000</v>
      </c>
      <c r="I16" s="7">
        <v>5000000</v>
      </c>
      <c r="J16" t="str">
        <f t="shared" ref="J16:J18" si="2">CONCATENATE("别说你不知道")</f>
        <v>别说你不知道</v>
      </c>
    </row>
    <row r="17" spans="1:10">
      <c r="A17">
        <v>203014</v>
      </c>
      <c r="B17" t="s">
        <v>226</v>
      </c>
      <c r="C17">
        <f t="shared" si="0"/>
        <v>203014</v>
      </c>
      <c r="D17" s="3">
        <v>0</v>
      </c>
      <c r="E17" s="3">
        <v>70</v>
      </c>
      <c r="F17" s="3">
        <v>0</v>
      </c>
      <c r="G17" s="7">
        <v>11000000</v>
      </c>
      <c r="H17">
        <v>1000</v>
      </c>
      <c r="I17" s="7">
        <v>10000000</v>
      </c>
      <c r="J17" t="str">
        <f t="shared" si="2"/>
        <v>别说你不知道</v>
      </c>
    </row>
    <row r="18" spans="1:10">
      <c r="A18">
        <v>203015</v>
      </c>
      <c r="B18" t="s">
        <v>227</v>
      </c>
      <c r="C18">
        <f t="shared" si="0"/>
        <v>203015</v>
      </c>
      <c r="D18" s="3">
        <v>0</v>
      </c>
      <c r="E18" s="3">
        <v>100</v>
      </c>
      <c r="F18" s="3">
        <v>0</v>
      </c>
      <c r="G18" s="7">
        <v>52000000</v>
      </c>
      <c r="H18">
        <v>1000</v>
      </c>
      <c r="I18" s="7">
        <v>50000000</v>
      </c>
      <c r="J18" t="str">
        <f t="shared" si="2"/>
        <v>别说你不知道</v>
      </c>
    </row>
    <row r="19" spans="1:10">
      <c r="A19">
        <v>203016</v>
      </c>
      <c r="B19" t="s">
        <v>228</v>
      </c>
      <c r="C19">
        <f t="shared" si="0"/>
        <v>203016</v>
      </c>
      <c r="D19" s="3">
        <v>0</v>
      </c>
      <c r="E19" s="3">
        <v>1</v>
      </c>
      <c r="F19" s="3">
        <v>0</v>
      </c>
      <c r="G19" s="7">
        <v>100</v>
      </c>
      <c r="H19">
        <v>1002</v>
      </c>
      <c r="I19" s="7">
        <v>10</v>
      </c>
      <c r="J19" t="str">
        <f>CONCATENATE("偶有传闻，声望+",I19)</f>
        <v>偶有传闻，声望+10</v>
      </c>
    </row>
    <row r="20" spans="1:10">
      <c r="A20">
        <v>203017</v>
      </c>
      <c r="B20" t="s">
        <v>229</v>
      </c>
      <c r="C20">
        <f t="shared" si="0"/>
        <v>203017</v>
      </c>
      <c r="D20" s="3">
        <v>0</v>
      </c>
      <c r="E20" s="3">
        <v>1</v>
      </c>
      <c r="F20" s="3">
        <v>0</v>
      </c>
      <c r="G20" s="7">
        <v>100</v>
      </c>
      <c r="H20">
        <v>1002</v>
      </c>
      <c r="I20" s="7">
        <v>20</v>
      </c>
      <c r="J20" t="str">
        <f t="shared" ref="J20:J21" si="3">CONCATENATE("偶有传闻，声望+",I20)</f>
        <v>偶有传闻，声望+20</v>
      </c>
    </row>
    <row r="21" spans="1:10">
      <c r="A21">
        <v>203018</v>
      </c>
      <c r="B21" t="s">
        <v>231</v>
      </c>
      <c r="C21">
        <f t="shared" si="0"/>
        <v>203018</v>
      </c>
      <c r="D21" s="3">
        <v>0</v>
      </c>
      <c r="E21" s="3">
        <v>1</v>
      </c>
      <c r="F21" s="3">
        <v>0</v>
      </c>
      <c r="G21" s="7">
        <v>100</v>
      </c>
      <c r="H21">
        <v>1002</v>
      </c>
      <c r="I21" s="7">
        <v>30</v>
      </c>
      <c r="J21" t="str">
        <f t="shared" si="3"/>
        <v>偶有传闻，声望+30</v>
      </c>
    </row>
    <row r="22" spans="1:10">
      <c r="A22">
        <v>203019</v>
      </c>
      <c r="B22" t="s">
        <v>230</v>
      </c>
      <c r="C22">
        <f t="shared" si="0"/>
        <v>203019</v>
      </c>
      <c r="D22" s="3">
        <v>0</v>
      </c>
      <c r="E22" s="3">
        <v>1</v>
      </c>
      <c r="F22" s="3">
        <v>0</v>
      </c>
      <c r="G22" s="7">
        <v>100</v>
      </c>
      <c r="H22">
        <v>1002</v>
      </c>
      <c r="I22" s="7">
        <v>50</v>
      </c>
      <c r="J22" t="str">
        <f t="shared" ref="J22:J24" si="4">CONCATENATE("闯闯江湖，声望+",I22)</f>
        <v>闯闯江湖，声望+50</v>
      </c>
    </row>
    <row r="23" spans="1:10">
      <c r="A23">
        <v>203020</v>
      </c>
      <c r="B23" t="s">
        <v>232</v>
      </c>
      <c r="C23">
        <f t="shared" si="0"/>
        <v>203020</v>
      </c>
      <c r="D23" s="3">
        <v>0</v>
      </c>
      <c r="E23" s="3">
        <v>1</v>
      </c>
      <c r="F23" s="3">
        <v>0</v>
      </c>
      <c r="G23" s="7">
        <v>100</v>
      </c>
      <c r="H23">
        <v>1002</v>
      </c>
      <c r="I23" s="7">
        <v>80</v>
      </c>
      <c r="J23" t="str">
        <f t="shared" si="4"/>
        <v>闯闯江湖，声望+80</v>
      </c>
    </row>
    <row r="24" spans="1:10">
      <c r="A24">
        <v>203021</v>
      </c>
      <c r="B24" t="s">
        <v>233</v>
      </c>
      <c r="C24">
        <f t="shared" si="0"/>
        <v>203021</v>
      </c>
      <c r="D24" s="3">
        <v>0</v>
      </c>
      <c r="E24" s="3">
        <v>1</v>
      </c>
      <c r="F24" s="3">
        <v>0</v>
      </c>
      <c r="G24" s="7">
        <v>100</v>
      </c>
      <c r="H24">
        <v>1002</v>
      </c>
      <c r="I24" s="7">
        <v>110</v>
      </c>
      <c r="J24" t="str">
        <f t="shared" si="4"/>
        <v>闯闯江湖，声望+110</v>
      </c>
    </row>
    <row r="25" spans="1:10">
      <c r="A25">
        <v>203022</v>
      </c>
      <c r="B25" t="s">
        <v>234</v>
      </c>
      <c r="C25">
        <f t="shared" si="0"/>
        <v>203022</v>
      </c>
      <c r="D25" s="3">
        <v>0</v>
      </c>
      <c r="E25" s="3">
        <v>1</v>
      </c>
      <c r="F25" s="3">
        <v>0</v>
      </c>
      <c r="G25" s="7">
        <v>100</v>
      </c>
      <c r="H25">
        <v>1002</v>
      </c>
      <c r="I25" s="7">
        <v>150</v>
      </c>
      <c r="J25" t="str">
        <f>CONCATENATE("小有名气，声望+",I25)</f>
        <v>小有名气，声望+150</v>
      </c>
    </row>
    <row r="26" spans="1:10">
      <c r="A26">
        <v>203023</v>
      </c>
      <c r="B26" t="s">
        <v>235</v>
      </c>
      <c r="C26">
        <f t="shared" si="0"/>
        <v>203023</v>
      </c>
      <c r="D26" s="3">
        <v>0</v>
      </c>
      <c r="E26" s="3">
        <v>1</v>
      </c>
      <c r="F26" s="3">
        <v>0</v>
      </c>
      <c r="G26" s="7">
        <v>100</v>
      </c>
      <c r="H26">
        <v>1002</v>
      </c>
      <c r="I26" s="7">
        <v>200</v>
      </c>
      <c r="J26" t="str">
        <f t="shared" ref="J26:J27" si="5">CONCATENATE("小有名气，声望+",I26)</f>
        <v>小有名气，声望+200</v>
      </c>
    </row>
    <row r="27" spans="1:10">
      <c r="A27">
        <v>203024</v>
      </c>
      <c r="B27" t="s">
        <v>236</v>
      </c>
      <c r="C27">
        <f t="shared" si="0"/>
        <v>203024</v>
      </c>
      <c r="D27" s="3">
        <v>0</v>
      </c>
      <c r="E27" s="3">
        <v>1</v>
      </c>
      <c r="F27" s="3">
        <v>0</v>
      </c>
      <c r="G27" s="7">
        <v>100</v>
      </c>
      <c r="H27">
        <v>1002</v>
      </c>
      <c r="I27" s="7">
        <v>300</v>
      </c>
      <c r="J27" t="str">
        <f t="shared" si="5"/>
        <v>小有名气，声望+300</v>
      </c>
    </row>
    <row r="28" spans="1:10">
      <c r="A28">
        <v>203025</v>
      </c>
      <c r="B28" t="s">
        <v>237</v>
      </c>
      <c r="C28">
        <f t="shared" si="0"/>
        <v>203025</v>
      </c>
      <c r="D28" s="3">
        <v>0</v>
      </c>
      <c r="E28" s="3">
        <v>1</v>
      </c>
      <c r="F28" s="3">
        <v>0</v>
      </c>
      <c r="G28" s="7">
        <v>100</v>
      </c>
      <c r="H28">
        <v>1002</v>
      </c>
      <c r="I28" s="7">
        <v>400</v>
      </c>
      <c r="J28" t="str">
        <f>CONCATENATE("除魔卫道，声望+",I28)</f>
        <v>除魔卫道，声望+400</v>
      </c>
    </row>
    <row r="29" spans="1:10">
      <c r="A29">
        <v>203026</v>
      </c>
      <c r="B29" t="s">
        <v>238</v>
      </c>
      <c r="C29">
        <f t="shared" si="0"/>
        <v>203026</v>
      </c>
      <c r="D29" s="3">
        <v>0</v>
      </c>
      <c r="E29" s="3">
        <v>10</v>
      </c>
      <c r="F29" s="3">
        <v>0</v>
      </c>
      <c r="G29" s="7">
        <v>100</v>
      </c>
      <c r="H29">
        <v>1002</v>
      </c>
      <c r="I29" s="7">
        <v>600</v>
      </c>
      <c r="J29" t="str">
        <f t="shared" ref="J29:J30" si="6">CONCATENATE("除魔卫道，声望+",I29)</f>
        <v>除魔卫道，声望+600</v>
      </c>
    </row>
    <row r="30" spans="1:10">
      <c r="A30">
        <v>203027</v>
      </c>
      <c r="B30" t="s">
        <v>239</v>
      </c>
      <c r="C30">
        <f t="shared" ref="C30:C33" si="7">A30</f>
        <v>203027</v>
      </c>
      <c r="D30" s="3">
        <v>0</v>
      </c>
      <c r="E30" s="3">
        <v>20</v>
      </c>
      <c r="F30" s="3">
        <v>0</v>
      </c>
      <c r="G30" s="7">
        <v>100</v>
      </c>
      <c r="H30">
        <v>1002</v>
      </c>
      <c r="I30" s="7">
        <v>800</v>
      </c>
      <c r="J30" t="str">
        <f t="shared" si="6"/>
        <v>除魔卫道，声望+800</v>
      </c>
    </row>
    <row r="31" spans="1:10">
      <c r="A31">
        <v>203028</v>
      </c>
      <c r="B31" t="s">
        <v>240</v>
      </c>
      <c r="C31">
        <f t="shared" si="7"/>
        <v>203028</v>
      </c>
      <c r="D31" s="3">
        <v>0</v>
      </c>
      <c r="E31" s="3">
        <v>30</v>
      </c>
      <c r="F31" s="3">
        <v>0</v>
      </c>
      <c r="G31" s="7">
        <v>100</v>
      </c>
      <c r="H31">
        <v>1002</v>
      </c>
      <c r="I31" s="7">
        <v>1100</v>
      </c>
      <c r="J31" t="str">
        <f>CONCATENATE("匡扶正义，声望+",I31)</f>
        <v>匡扶正义，声望+1100</v>
      </c>
    </row>
    <row r="32" spans="1:10">
      <c r="A32">
        <v>203029</v>
      </c>
      <c r="B32" t="s">
        <v>241</v>
      </c>
      <c r="C32">
        <f t="shared" si="7"/>
        <v>203029</v>
      </c>
      <c r="D32" s="3">
        <v>0</v>
      </c>
      <c r="E32" s="3">
        <v>40</v>
      </c>
      <c r="F32" s="3">
        <v>0</v>
      </c>
      <c r="G32" s="7">
        <v>100</v>
      </c>
      <c r="H32">
        <v>1002</v>
      </c>
      <c r="I32" s="7">
        <v>1500</v>
      </c>
      <c r="J32" t="str">
        <f t="shared" ref="J32:J33" si="8">CONCATENATE("匡扶正义，声望+",I32)</f>
        <v>匡扶正义，声望+1500</v>
      </c>
    </row>
    <row r="33" spans="1:10">
      <c r="A33">
        <v>203030</v>
      </c>
      <c r="B33" t="s">
        <v>242</v>
      </c>
      <c r="C33">
        <f t="shared" si="7"/>
        <v>203030</v>
      </c>
      <c r="D33" s="3">
        <v>0</v>
      </c>
      <c r="E33" s="3">
        <v>50</v>
      </c>
      <c r="F33" s="3">
        <v>0</v>
      </c>
      <c r="G33" s="7">
        <v>100</v>
      </c>
      <c r="H33">
        <v>1002</v>
      </c>
      <c r="I33" s="7">
        <v>2000</v>
      </c>
      <c r="J33" t="str">
        <f t="shared" si="8"/>
        <v>匡扶正义，声望+2000</v>
      </c>
    </row>
    <row r="34" spans="1:10">
      <c r="A34">
        <v>205001</v>
      </c>
      <c r="B34" t="s">
        <v>359</v>
      </c>
      <c r="C34">
        <f t="shared" ref="C34:C45" si="9">A34</f>
        <v>205001</v>
      </c>
      <c r="D34" s="3">
        <v>0</v>
      </c>
      <c r="E34" s="3">
        <v>1</v>
      </c>
      <c r="F34" s="3">
        <v>0</v>
      </c>
      <c r="G34" s="7">
        <v>1000</v>
      </c>
      <c r="H34" s="3">
        <v>0</v>
      </c>
      <c r="I34" s="7">
        <v>0</v>
      </c>
      <c r="J34" t="s">
        <v>478</v>
      </c>
    </row>
    <row r="35" spans="1:10">
      <c r="A35">
        <v>205002</v>
      </c>
      <c r="B35" t="s">
        <v>361</v>
      </c>
      <c r="C35">
        <f t="shared" si="9"/>
        <v>205002</v>
      </c>
      <c r="D35" s="3">
        <v>0</v>
      </c>
      <c r="E35" s="3">
        <v>1</v>
      </c>
      <c r="F35" s="3">
        <v>0</v>
      </c>
      <c r="G35" s="7">
        <v>10000</v>
      </c>
      <c r="H35" s="3">
        <v>0</v>
      </c>
      <c r="I35" s="7">
        <v>0</v>
      </c>
      <c r="J35" t="s">
        <v>478</v>
      </c>
    </row>
    <row r="36" spans="1:10">
      <c r="A36">
        <v>205003</v>
      </c>
      <c r="B36" t="s">
        <v>362</v>
      </c>
      <c r="C36">
        <f t="shared" si="9"/>
        <v>205003</v>
      </c>
      <c r="D36" s="3">
        <v>0</v>
      </c>
      <c r="E36" s="3">
        <v>1</v>
      </c>
      <c r="F36" s="3">
        <v>0</v>
      </c>
      <c r="G36" s="7">
        <v>100000</v>
      </c>
      <c r="H36" s="3">
        <v>0</v>
      </c>
      <c r="I36" s="7">
        <v>0</v>
      </c>
      <c r="J36" t="s">
        <v>478</v>
      </c>
    </row>
    <row r="37" spans="1:10">
      <c r="A37">
        <v>205004</v>
      </c>
      <c r="B37" t="s">
        <v>360</v>
      </c>
      <c r="C37">
        <f t="shared" si="9"/>
        <v>205004</v>
      </c>
      <c r="D37" s="3">
        <v>0</v>
      </c>
      <c r="E37" s="3">
        <v>1</v>
      </c>
      <c r="F37" s="3">
        <v>0</v>
      </c>
      <c r="G37" s="7">
        <v>1000</v>
      </c>
      <c r="H37" s="3">
        <v>0</v>
      </c>
      <c r="I37" s="7">
        <v>0</v>
      </c>
      <c r="J37" t="s">
        <v>478</v>
      </c>
    </row>
    <row r="38" spans="1:10">
      <c r="A38">
        <v>205005</v>
      </c>
      <c r="B38" t="s">
        <v>363</v>
      </c>
      <c r="C38">
        <f t="shared" si="9"/>
        <v>205005</v>
      </c>
      <c r="D38" s="3">
        <v>0</v>
      </c>
      <c r="E38" s="3">
        <v>1</v>
      </c>
      <c r="F38" s="3">
        <v>0</v>
      </c>
      <c r="G38" s="7">
        <v>10000</v>
      </c>
      <c r="H38" s="3">
        <v>0</v>
      </c>
      <c r="I38" s="7">
        <v>0</v>
      </c>
      <c r="J38" t="s">
        <v>478</v>
      </c>
    </row>
    <row r="39" spans="1:10">
      <c r="A39">
        <v>205006</v>
      </c>
      <c r="B39" t="s">
        <v>364</v>
      </c>
      <c r="C39">
        <f t="shared" si="9"/>
        <v>205006</v>
      </c>
      <c r="D39" s="3">
        <v>0</v>
      </c>
      <c r="E39" s="3">
        <v>1</v>
      </c>
      <c r="F39" s="3">
        <v>0</v>
      </c>
      <c r="G39" s="7">
        <v>100000</v>
      </c>
      <c r="H39" s="3">
        <v>0</v>
      </c>
      <c r="I39" s="7">
        <v>0</v>
      </c>
      <c r="J39" t="s">
        <v>478</v>
      </c>
    </row>
    <row r="40" spans="1:10">
      <c r="A40">
        <v>205007</v>
      </c>
      <c r="B40" t="s">
        <v>365</v>
      </c>
      <c r="C40">
        <f t="shared" si="9"/>
        <v>205007</v>
      </c>
      <c r="D40" s="3">
        <v>0</v>
      </c>
      <c r="E40" s="3">
        <v>1</v>
      </c>
      <c r="F40" s="3">
        <v>0</v>
      </c>
      <c r="G40" s="7">
        <v>1000</v>
      </c>
      <c r="H40" s="3">
        <v>0</v>
      </c>
      <c r="I40" s="7">
        <v>0</v>
      </c>
      <c r="J40" t="s">
        <v>475</v>
      </c>
    </row>
    <row r="41" spans="1:10">
      <c r="A41">
        <v>205008</v>
      </c>
      <c r="B41" t="s">
        <v>366</v>
      </c>
      <c r="C41">
        <f t="shared" si="9"/>
        <v>205008</v>
      </c>
      <c r="D41" s="3">
        <v>0</v>
      </c>
      <c r="E41" s="3">
        <v>1</v>
      </c>
      <c r="F41" s="3">
        <v>0</v>
      </c>
      <c r="G41" s="7">
        <v>10000</v>
      </c>
      <c r="H41" s="3">
        <v>0</v>
      </c>
      <c r="I41" s="7">
        <v>0</v>
      </c>
      <c r="J41" t="s">
        <v>476</v>
      </c>
    </row>
    <row r="42" spans="1:10">
      <c r="A42">
        <v>205009</v>
      </c>
      <c r="B42" t="s">
        <v>367</v>
      </c>
      <c r="C42">
        <f t="shared" si="9"/>
        <v>205009</v>
      </c>
      <c r="D42" s="3">
        <v>0</v>
      </c>
      <c r="E42" s="3">
        <v>1</v>
      </c>
      <c r="F42" s="3">
        <v>0</v>
      </c>
      <c r="G42" s="7">
        <v>100000</v>
      </c>
      <c r="H42" s="3">
        <v>0</v>
      </c>
      <c r="I42" s="7">
        <v>0</v>
      </c>
      <c r="J42" t="s">
        <v>477</v>
      </c>
    </row>
    <row r="43" spans="1:10">
      <c r="A43">
        <v>205010</v>
      </c>
      <c r="B43" t="s">
        <v>368</v>
      </c>
      <c r="C43">
        <f t="shared" si="9"/>
        <v>205010</v>
      </c>
      <c r="D43" s="3">
        <v>0</v>
      </c>
      <c r="E43" s="3">
        <v>1</v>
      </c>
      <c r="F43" s="3">
        <v>0</v>
      </c>
      <c r="G43" s="7">
        <v>1000</v>
      </c>
      <c r="H43" s="3">
        <v>0</v>
      </c>
      <c r="I43" s="7">
        <v>0</v>
      </c>
      <c r="J43" t="s">
        <v>474</v>
      </c>
    </row>
    <row r="44" spans="1:10">
      <c r="A44">
        <v>205011</v>
      </c>
      <c r="B44" t="s">
        <v>369</v>
      </c>
      <c r="C44">
        <f t="shared" si="9"/>
        <v>205011</v>
      </c>
      <c r="D44" s="3">
        <v>0</v>
      </c>
      <c r="E44" s="3">
        <v>1</v>
      </c>
      <c r="F44" s="3">
        <v>0</v>
      </c>
      <c r="G44" s="7">
        <v>10000</v>
      </c>
      <c r="H44" s="3">
        <v>0</v>
      </c>
      <c r="I44" s="7">
        <v>0</v>
      </c>
      <c r="J44" t="s">
        <v>480</v>
      </c>
    </row>
    <row r="45" spans="1:10">
      <c r="A45">
        <v>205012</v>
      </c>
      <c r="B45" t="s">
        <v>370</v>
      </c>
      <c r="C45">
        <f t="shared" si="9"/>
        <v>205012</v>
      </c>
      <c r="D45" s="3">
        <v>0</v>
      </c>
      <c r="E45" s="3">
        <v>1</v>
      </c>
      <c r="F45" s="3">
        <v>0</v>
      </c>
      <c r="G45" s="7">
        <v>100000</v>
      </c>
      <c r="H45" s="3">
        <v>0</v>
      </c>
      <c r="I45" s="7">
        <v>0</v>
      </c>
      <c r="J45" t="s">
        <v>479</v>
      </c>
    </row>
    <row r="46" spans="1:10">
      <c r="A46">
        <v>220001</v>
      </c>
      <c r="B46" t="s">
        <v>247</v>
      </c>
      <c r="C46">
        <f>A46</f>
        <v>220001</v>
      </c>
      <c r="D46" s="3">
        <v>2</v>
      </c>
      <c r="E46" s="3">
        <v>7</v>
      </c>
      <c r="F46" s="3">
        <v>2</v>
      </c>
      <c r="G46" s="7">
        <v>500</v>
      </c>
      <c r="H46">
        <v>5001</v>
      </c>
      <c r="I46" s="7">
        <v>0</v>
      </c>
      <c r="J46" t="str">
        <f>CONCATENATE("研读后可学会《",B46,"》，并有一定概率提升熟练度")</f>
        <v>研读后可学会《火球术》，并有一定概率提升熟练度</v>
      </c>
    </row>
    <row r="47" spans="1:10">
      <c r="A47">
        <v>220002</v>
      </c>
      <c r="B47" t="s">
        <v>248</v>
      </c>
      <c r="C47">
        <f>$C$46</f>
        <v>220001</v>
      </c>
      <c r="D47" s="3">
        <v>3</v>
      </c>
      <c r="E47" s="3">
        <v>7</v>
      </c>
      <c r="F47" s="3">
        <v>2</v>
      </c>
      <c r="G47" s="7">
        <v>500</v>
      </c>
      <c r="H47">
        <v>5001</v>
      </c>
      <c r="I47" s="7">
        <v>0</v>
      </c>
      <c r="J47" t="str">
        <f t="shared" ref="J47:J90" si="10">CONCATENATE("研读后可学会《",B47,"》，并有一定概率提升熟练度")</f>
        <v>研读后可学会《治愈术》，并有一定概率提升熟练度</v>
      </c>
    </row>
    <row r="48" spans="1:10">
      <c r="A48">
        <v>220003</v>
      </c>
      <c r="B48" t="s">
        <v>249</v>
      </c>
      <c r="C48">
        <f t="shared" ref="C48:C85" si="11">$C$46</f>
        <v>220001</v>
      </c>
      <c r="D48" s="3">
        <v>1</v>
      </c>
      <c r="E48" s="3">
        <v>7</v>
      </c>
      <c r="F48" s="3">
        <v>2</v>
      </c>
      <c r="G48" s="7">
        <v>500</v>
      </c>
      <c r="H48">
        <v>5001</v>
      </c>
      <c r="I48" s="7">
        <v>0</v>
      </c>
      <c r="J48" t="str">
        <f t="shared" si="10"/>
        <v>研读后可学会《基本剑术》，并有一定概率提升熟练度</v>
      </c>
    </row>
    <row r="49" spans="1:10">
      <c r="A49">
        <v>220004</v>
      </c>
      <c r="B49" t="s">
        <v>250</v>
      </c>
      <c r="C49">
        <f t="shared" si="11"/>
        <v>220001</v>
      </c>
      <c r="D49" s="3">
        <v>3</v>
      </c>
      <c r="E49" s="3">
        <v>9</v>
      </c>
      <c r="F49" s="3">
        <v>2</v>
      </c>
      <c r="G49" s="7">
        <v>700</v>
      </c>
      <c r="H49">
        <v>5001</v>
      </c>
      <c r="I49" s="7">
        <v>0</v>
      </c>
      <c r="J49" t="str">
        <f t="shared" si="10"/>
        <v>研读后可学会《精神力战法》，并有一定概率提升熟练度</v>
      </c>
    </row>
    <row r="50" spans="1:10">
      <c r="A50">
        <v>220005</v>
      </c>
      <c r="B50" t="s">
        <v>251</v>
      </c>
      <c r="C50">
        <f t="shared" si="11"/>
        <v>220001</v>
      </c>
      <c r="D50" s="3">
        <v>2</v>
      </c>
      <c r="E50" s="3">
        <v>19</v>
      </c>
      <c r="F50" s="3">
        <v>2</v>
      </c>
      <c r="G50" s="7">
        <v>2000</v>
      </c>
      <c r="H50">
        <v>5001</v>
      </c>
      <c r="I50" s="7">
        <v>0</v>
      </c>
      <c r="J50" t="str">
        <f t="shared" si="10"/>
        <v>研读后可学会《大火球》，并有一定概率提升熟练度</v>
      </c>
    </row>
    <row r="51" spans="1:10">
      <c r="A51">
        <v>220006</v>
      </c>
      <c r="B51" t="s">
        <v>252</v>
      </c>
      <c r="C51">
        <f t="shared" si="11"/>
        <v>220001</v>
      </c>
      <c r="D51" s="3">
        <v>1</v>
      </c>
      <c r="E51" s="3">
        <v>19</v>
      </c>
      <c r="F51" s="3">
        <v>2</v>
      </c>
      <c r="G51" s="7">
        <v>2000</v>
      </c>
      <c r="H51">
        <v>5001</v>
      </c>
      <c r="I51" s="7">
        <v>0</v>
      </c>
      <c r="J51" t="str">
        <f t="shared" si="10"/>
        <v>研读后可学会《攻杀剑术》，并有一定概率提升熟练度</v>
      </c>
    </row>
    <row r="52" spans="1:10">
      <c r="A52">
        <v>220007</v>
      </c>
      <c r="B52" t="s">
        <v>253</v>
      </c>
      <c r="C52">
        <f t="shared" si="11"/>
        <v>220001</v>
      </c>
      <c r="D52" s="3">
        <v>3</v>
      </c>
      <c r="E52" s="3">
        <v>14</v>
      </c>
      <c r="F52" s="3">
        <v>2</v>
      </c>
      <c r="G52" s="7">
        <v>1200</v>
      </c>
      <c r="H52">
        <v>5001</v>
      </c>
      <c r="I52" s="7">
        <v>0</v>
      </c>
      <c r="J52" t="str">
        <f t="shared" si="10"/>
        <v>研读后可学会《施毒术》，并有一定概率提升熟练度</v>
      </c>
    </row>
    <row r="53" spans="1:10">
      <c r="A53">
        <v>220008</v>
      </c>
      <c r="B53" t="s">
        <v>254</v>
      </c>
      <c r="C53">
        <f t="shared" si="11"/>
        <v>220001</v>
      </c>
      <c r="D53" s="3">
        <v>2</v>
      </c>
      <c r="E53" s="3">
        <v>12</v>
      </c>
      <c r="F53" s="3">
        <v>2</v>
      </c>
      <c r="G53" s="7">
        <v>500</v>
      </c>
      <c r="H53">
        <v>5001</v>
      </c>
      <c r="I53" s="7">
        <v>0</v>
      </c>
      <c r="J53" t="str">
        <f t="shared" si="10"/>
        <v>研读后可学会《抗拒火环》，并有一定概率提升熟练度</v>
      </c>
    </row>
    <row r="54" spans="1:10">
      <c r="A54">
        <v>220009</v>
      </c>
      <c r="B54" t="s">
        <v>255</v>
      </c>
      <c r="C54">
        <f t="shared" si="11"/>
        <v>220001</v>
      </c>
      <c r="D54" s="3">
        <v>2</v>
      </c>
      <c r="E54" s="3">
        <v>16</v>
      </c>
      <c r="F54" s="3">
        <v>2</v>
      </c>
      <c r="G54" s="7">
        <v>1500</v>
      </c>
      <c r="H54">
        <v>5001</v>
      </c>
      <c r="I54" s="7">
        <v>0</v>
      </c>
      <c r="J54" t="str">
        <f t="shared" si="10"/>
        <v>研读后可学会《地狱火》，并有一定概率提升熟练度</v>
      </c>
    </row>
    <row r="55" spans="1:10">
      <c r="A55">
        <v>220010</v>
      </c>
      <c r="B55" t="s">
        <v>256</v>
      </c>
      <c r="C55">
        <f t="shared" si="11"/>
        <v>220001</v>
      </c>
      <c r="D55" s="3">
        <v>2</v>
      </c>
      <c r="E55" s="3">
        <v>17</v>
      </c>
      <c r="F55" s="3">
        <v>2</v>
      </c>
      <c r="G55" s="7">
        <v>1500</v>
      </c>
      <c r="H55">
        <v>5001</v>
      </c>
      <c r="I55" s="7">
        <v>0</v>
      </c>
      <c r="J55" t="str">
        <f t="shared" si="10"/>
        <v>研读后可学会《雷电术》，并有一定概率提升熟练度</v>
      </c>
    </row>
    <row r="56" spans="1:10">
      <c r="A56">
        <v>220011</v>
      </c>
      <c r="B56" t="s">
        <v>257</v>
      </c>
      <c r="C56">
        <f t="shared" si="11"/>
        <v>220001</v>
      </c>
      <c r="D56" s="3">
        <v>2</v>
      </c>
      <c r="E56" s="3">
        <v>26</v>
      </c>
      <c r="F56" s="3">
        <v>2</v>
      </c>
      <c r="G56" s="7">
        <v>9000</v>
      </c>
      <c r="H56">
        <v>5001</v>
      </c>
      <c r="I56" s="7">
        <v>0</v>
      </c>
      <c r="J56" t="str">
        <f t="shared" si="10"/>
        <v>研读后可学会《疾光电影》，并有一定概率提升熟练度</v>
      </c>
    </row>
    <row r="57" spans="1:10">
      <c r="A57">
        <v>220012</v>
      </c>
      <c r="B57" t="s">
        <v>258</v>
      </c>
      <c r="C57">
        <f t="shared" si="11"/>
        <v>220001</v>
      </c>
      <c r="D57" s="3">
        <v>3</v>
      </c>
      <c r="E57" s="3">
        <v>18</v>
      </c>
      <c r="F57" s="3">
        <v>2</v>
      </c>
      <c r="G57" s="7">
        <v>1800</v>
      </c>
      <c r="H57">
        <v>5001</v>
      </c>
      <c r="I57" s="7">
        <v>0</v>
      </c>
      <c r="J57" t="str">
        <f t="shared" si="10"/>
        <v>研读后可学会《灵魂火符》，并有一定概率提升熟练度</v>
      </c>
    </row>
    <row r="58" spans="1:10">
      <c r="A58">
        <v>220013</v>
      </c>
      <c r="B58" t="s">
        <v>495</v>
      </c>
      <c r="C58">
        <f t="shared" si="11"/>
        <v>220001</v>
      </c>
      <c r="D58" s="3">
        <v>3</v>
      </c>
      <c r="E58" s="3">
        <v>22</v>
      </c>
      <c r="F58" s="3">
        <v>2</v>
      </c>
      <c r="G58" s="7">
        <v>2727</v>
      </c>
      <c r="H58">
        <v>5001</v>
      </c>
      <c r="I58" s="7">
        <v>0</v>
      </c>
      <c r="J58" t="str">
        <f t="shared" si="10"/>
        <v>研读后可学会《蚀甲》，并有一定概率提升熟练度</v>
      </c>
    </row>
    <row r="59" spans="1:10">
      <c r="A59">
        <v>220014</v>
      </c>
      <c r="B59" t="s">
        <v>259</v>
      </c>
      <c r="C59">
        <f t="shared" si="11"/>
        <v>220001</v>
      </c>
      <c r="D59" s="3">
        <v>3</v>
      </c>
      <c r="E59" s="3">
        <v>25</v>
      </c>
      <c r="F59" s="3">
        <v>2</v>
      </c>
      <c r="G59" s="7">
        <v>4545</v>
      </c>
      <c r="H59">
        <v>5001</v>
      </c>
      <c r="I59" s="7">
        <v>0</v>
      </c>
      <c r="J59" t="str">
        <f t="shared" si="10"/>
        <v>研读后可学会《神圣战甲术》，并有一定概率提升熟练度</v>
      </c>
    </row>
    <row r="60" spans="1:10">
      <c r="A60">
        <v>220015</v>
      </c>
      <c r="B60" t="s">
        <v>260</v>
      </c>
      <c r="C60">
        <f t="shared" si="11"/>
        <v>220001</v>
      </c>
      <c r="D60" s="3">
        <v>1</v>
      </c>
      <c r="E60" s="3">
        <v>25</v>
      </c>
      <c r="F60" s="3">
        <v>2</v>
      </c>
      <c r="G60" s="7">
        <v>4545</v>
      </c>
      <c r="H60">
        <v>5001</v>
      </c>
      <c r="I60" s="7">
        <v>0</v>
      </c>
      <c r="J60" t="str">
        <f t="shared" si="10"/>
        <v>研读后可学会《刺杀剑术》，并有一定概率提升熟练度</v>
      </c>
    </row>
    <row r="61" spans="1:10">
      <c r="A61">
        <v>220016</v>
      </c>
      <c r="B61" t="s">
        <v>261</v>
      </c>
      <c r="C61">
        <f t="shared" si="11"/>
        <v>220001</v>
      </c>
      <c r="D61" s="3">
        <v>3</v>
      </c>
      <c r="E61" s="3">
        <v>28</v>
      </c>
      <c r="F61" s="3">
        <v>2</v>
      </c>
      <c r="G61" s="7">
        <v>7000</v>
      </c>
      <c r="H61">
        <v>5001</v>
      </c>
      <c r="I61" s="7">
        <v>0</v>
      </c>
      <c r="J61" t="str">
        <f t="shared" si="10"/>
        <v>研读后可学会《困魔咒》，并有一定概率提升熟练度</v>
      </c>
    </row>
    <row r="62" spans="1:10">
      <c r="A62">
        <v>220017</v>
      </c>
      <c r="B62" t="s">
        <v>262</v>
      </c>
      <c r="C62">
        <f t="shared" si="11"/>
        <v>220001</v>
      </c>
      <c r="D62" s="3">
        <v>3</v>
      </c>
      <c r="E62" s="3">
        <v>19</v>
      </c>
      <c r="F62" s="3">
        <v>2</v>
      </c>
      <c r="G62" s="7">
        <v>2000</v>
      </c>
      <c r="H62">
        <v>5001</v>
      </c>
      <c r="I62" s="7">
        <v>0</v>
      </c>
      <c r="J62" t="str">
        <f t="shared" si="10"/>
        <v>研读后可学会《召唤骷髅》，并有一定概率提升熟练度</v>
      </c>
    </row>
    <row r="63" spans="1:10">
      <c r="A63">
        <v>220018</v>
      </c>
      <c r="B63" t="s">
        <v>263</v>
      </c>
      <c r="C63">
        <f t="shared" si="11"/>
        <v>220001</v>
      </c>
      <c r="D63" s="3">
        <v>3</v>
      </c>
      <c r="E63" s="3">
        <v>20</v>
      </c>
      <c r="F63" s="3">
        <v>2</v>
      </c>
      <c r="G63" s="7">
        <v>2000</v>
      </c>
      <c r="H63">
        <v>5001</v>
      </c>
      <c r="I63" s="7">
        <v>0</v>
      </c>
      <c r="J63" t="str">
        <f>CONCATENATE("研读后可学会《",B63,"》，并有一定概率提升熟练度")</f>
        <v>研读后可学会《隐身术》，并有一定概率提升熟练度</v>
      </c>
    </row>
    <row r="64" spans="1:10">
      <c r="A64">
        <v>220019</v>
      </c>
      <c r="B64" t="s">
        <v>264</v>
      </c>
      <c r="C64">
        <f t="shared" si="11"/>
        <v>220001</v>
      </c>
      <c r="D64" s="3">
        <v>3</v>
      </c>
      <c r="E64" s="3">
        <v>21</v>
      </c>
      <c r="F64" s="3">
        <v>2</v>
      </c>
      <c r="G64" s="7">
        <v>2727</v>
      </c>
      <c r="H64">
        <v>5001</v>
      </c>
      <c r="I64" s="7">
        <v>0</v>
      </c>
      <c r="J64" t="str">
        <f t="shared" si="10"/>
        <v>研读后可学会《集体隐身术》，并有一定概率提升熟练度</v>
      </c>
    </row>
    <row r="65" spans="1:10">
      <c r="A65">
        <v>220020</v>
      </c>
      <c r="B65" t="s">
        <v>265</v>
      </c>
      <c r="C65">
        <f t="shared" si="11"/>
        <v>220001</v>
      </c>
      <c r="D65" s="3">
        <v>2</v>
      </c>
      <c r="E65" s="3">
        <v>13</v>
      </c>
      <c r="F65" s="3">
        <v>2</v>
      </c>
      <c r="G65" s="7">
        <v>1000</v>
      </c>
      <c r="H65">
        <v>5001</v>
      </c>
      <c r="I65" s="7">
        <v>0</v>
      </c>
      <c r="J65" t="str">
        <f t="shared" si="10"/>
        <v>研读后可学会《诱惑之光》，并有一定概率提升熟练度</v>
      </c>
    </row>
    <row r="66" spans="1:10">
      <c r="A66">
        <v>220021</v>
      </c>
      <c r="B66" t="s">
        <v>266</v>
      </c>
      <c r="C66">
        <f t="shared" si="11"/>
        <v>220001</v>
      </c>
      <c r="D66" s="3">
        <v>2</v>
      </c>
      <c r="E66" s="3">
        <v>19</v>
      </c>
      <c r="F66" s="3">
        <v>2</v>
      </c>
      <c r="G66" s="7">
        <v>2000</v>
      </c>
      <c r="H66">
        <v>5001</v>
      </c>
      <c r="I66" s="7">
        <v>0</v>
      </c>
      <c r="J66" t="str">
        <f t="shared" si="10"/>
        <v>研读后可学会《瞬息移动》，并有一定概率提升熟练度</v>
      </c>
    </row>
    <row r="67" spans="1:10">
      <c r="A67">
        <v>220022</v>
      </c>
      <c r="B67" t="s">
        <v>390</v>
      </c>
      <c r="C67">
        <f t="shared" si="11"/>
        <v>220001</v>
      </c>
      <c r="D67" s="3">
        <v>2</v>
      </c>
      <c r="E67" s="3">
        <v>24</v>
      </c>
      <c r="F67" s="3">
        <v>2</v>
      </c>
      <c r="G67" s="7">
        <v>4500</v>
      </c>
      <c r="H67">
        <v>5001</v>
      </c>
      <c r="I67" s="7">
        <v>0</v>
      </c>
      <c r="J67" t="str">
        <f t="shared" si="10"/>
        <v>研读后可学会《附体之炎》，并有一定概率提升熟练度</v>
      </c>
    </row>
    <row r="68" spans="1:10">
      <c r="A68">
        <v>220023</v>
      </c>
      <c r="B68" t="s">
        <v>267</v>
      </c>
      <c r="C68">
        <f t="shared" si="11"/>
        <v>220001</v>
      </c>
      <c r="D68" s="3">
        <v>2</v>
      </c>
      <c r="E68" s="3">
        <v>22</v>
      </c>
      <c r="F68" s="3">
        <v>2</v>
      </c>
      <c r="G68" s="7">
        <v>2700</v>
      </c>
      <c r="H68">
        <v>5001</v>
      </c>
      <c r="I68" s="7">
        <v>0</v>
      </c>
      <c r="J68" t="str">
        <f t="shared" si="10"/>
        <v>研读后可学会《爆裂火焰》，并有一定概率提升熟练度</v>
      </c>
    </row>
    <row r="69" spans="1:10">
      <c r="A69">
        <v>220024</v>
      </c>
      <c r="B69" t="s">
        <v>268</v>
      </c>
      <c r="C69">
        <f t="shared" si="11"/>
        <v>220001</v>
      </c>
      <c r="D69" s="3">
        <v>2</v>
      </c>
      <c r="E69" s="3">
        <v>30</v>
      </c>
      <c r="F69" s="3">
        <v>2</v>
      </c>
      <c r="G69" s="7">
        <v>10000</v>
      </c>
      <c r="H69">
        <v>5001</v>
      </c>
      <c r="I69" s="7">
        <v>0</v>
      </c>
      <c r="J69" t="str">
        <f t="shared" si="10"/>
        <v>研读后可学会《地狱雷光》，并有一定概率提升熟练度</v>
      </c>
    </row>
    <row r="70" spans="1:10">
      <c r="A70">
        <v>220025</v>
      </c>
      <c r="B70" t="s">
        <v>269</v>
      </c>
      <c r="C70">
        <f t="shared" si="11"/>
        <v>220001</v>
      </c>
      <c r="D70" s="3">
        <v>1</v>
      </c>
      <c r="E70" s="3">
        <v>28</v>
      </c>
      <c r="F70" s="3">
        <v>2</v>
      </c>
      <c r="G70" s="7">
        <v>10000</v>
      </c>
      <c r="H70">
        <v>5001</v>
      </c>
      <c r="I70" s="7">
        <v>0</v>
      </c>
      <c r="J70" t="str">
        <f t="shared" si="10"/>
        <v>研读后可学会《半月弯刀》，并有一定概率提升熟练度</v>
      </c>
    </row>
    <row r="71" spans="1:10">
      <c r="A71">
        <v>220026</v>
      </c>
      <c r="B71" t="s">
        <v>270</v>
      </c>
      <c r="C71">
        <f t="shared" si="11"/>
        <v>220001</v>
      </c>
      <c r="D71" s="3">
        <v>1</v>
      </c>
      <c r="E71" s="3">
        <v>35</v>
      </c>
      <c r="F71" s="3">
        <v>2</v>
      </c>
      <c r="G71" s="7">
        <v>20000</v>
      </c>
      <c r="H71">
        <v>5001</v>
      </c>
      <c r="I71" s="7">
        <v>0</v>
      </c>
      <c r="J71" t="str">
        <f t="shared" si="10"/>
        <v>研读后可学会《烈火剑法》，并有一定概率提升熟练度</v>
      </c>
    </row>
    <row r="72" spans="1:10">
      <c r="A72">
        <v>220027</v>
      </c>
      <c r="B72" t="s">
        <v>271</v>
      </c>
      <c r="C72">
        <f t="shared" si="11"/>
        <v>220001</v>
      </c>
      <c r="D72" s="3">
        <v>1</v>
      </c>
      <c r="E72" s="3">
        <v>30</v>
      </c>
      <c r="F72" s="3">
        <v>2</v>
      </c>
      <c r="G72" s="7">
        <v>12000</v>
      </c>
      <c r="H72">
        <v>5001</v>
      </c>
      <c r="I72" s="7">
        <v>0</v>
      </c>
      <c r="J72" t="str">
        <f t="shared" si="10"/>
        <v>研读后可学会《野蛮冲撞》，并有一定概率提升熟练度</v>
      </c>
    </row>
    <row r="73" spans="1:10">
      <c r="A73">
        <v>220028</v>
      </c>
      <c r="B73" t="s">
        <v>573</v>
      </c>
      <c r="C73">
        <f t="shared" si="11"/>
        <v>220001</v>
      </c>
      <c r="D73" s="3">
        <v>3</v>
      </c>
      <c r="E73" s="3">
        <v>43</v>
      </c>
      <c r="F73" s="3">
        <v>2</v>
      </c>
      <c r="G73" s="7">
        <v>18000</v>
      </c>
      <c r="H73">
        <v>5001</v>
      </c>
      <c r="I73" s="7">
        <v>0</v>
      </c>
      <c r="J73" t="str">
        <f t="shared" si="10"/>
        <v>研读后可学会《群体施毒术》，并有一定概率提升熟练度</v>
      </c>
    </row>
    <row r="74" spans="1:10">
      <c r="A74">
        <v>220029</v>
      </c>
      <c r="B74" t="s">
        <v>272</v>
      </c>
      <c r="C74">
        <f t="shared" si="11"/>
        <v>220001</v>
      </c>
      <c r="D74" s="3">
        <v>3</v>
      </c>
      <c r="E74" s="3">
        <v>33</v>
      </c>
      <c r="F74" s="3">
        <v>2</v>
      </c>
      <c r="G74" s="7">
        <v>15000</v>
      </c>
      <c r="H74">
        <v>5001</v>
      </c>
      <c r="I74" s="7">
        <v>0</v>
      </c>
      <c r="J74" t="str">
        <f t="shared" si="10"/>
        <v>研读后可学会《群体治疗术》，并有一定概率提升熟练度</v>
      </c>
    </row>
    <row r="75" spans="1:10">
      <c r="A75">
        <v>220030</v>
      </c>
      <c r="B75" t="s">
        <v>273</v>
      </c>
      <c r="C75">
        <f t="shared" si="11"/>
        <v>220001</v>
      </c>
      <c r="D75" s="3">
        <v>3</v>
      </c>
      <c r="E75" s="3">
        <v>35</v>
      </c>
      <c r="F75" s="3">
        <v>2</v>
      </c>
      <c r="G75" s="7">
        <v>20000</v>
      </c>
      <c r="H75">
        <v>5001</v>
      </c>
      <c r="I75" s="7">
        <v>0</v>
      </c>
      <c r="J75" t="str">
        <f>CONCATENATE("研读后可学会《",B75,"》，并有一定概率提升熟练度")</f>
        <v>研读后可学会《召唤神兽》，并有一定概率提升熟练度</v>
      </c>
    </row>
    <row r="76" spans="1:10">
      <c r="A76">
        <v>220031</v>
      </c>
      <c r="B76" t="s">
        <v>274</v>
      </c>
      <c r="C76">
        <f t="shared" si="11"/>
        <v>220001</v>
      </c>
      <c r="D76" s="3">
        <v>2</v>
      </c>
      <c r="E76" s="3">
        <v>31</v>
      </c>
      <c r="F76" s="3">
        <v>2</v>
      </c>
      <c r="G76" s="7">
        <v>10000</v>
      </c>
      <c r="H76">
        <v>5001</v>
      </c>
      <c r="I76" s="7">
        <v>0</v>
      </c>
      <c r="J76" t="str">
        <f t="shared" si="10"/>
        <v>研读后可学会《魔法盾》，并有一定概率提升熟练度</v>
      </c>
    </row>
    <row r="77" spans="1:10">
      <c r="A77">
        <v>220032</v>
      </c>
      <c r="B77" t="s">
        <v>275</v>
      </c>
      <c r="C77">
        <f t="shared" si="11"/>
        <v>220001</v>
      </c>
      <c r="D77" s="3">
        <v>2</v>
      </c>
      <c r="E77" s="3">
        <v>32</v>
      </c>
      <c r="F77" s="3">
        <v>2</v>
      </c>
      <c r="G77" s="7">
        <v>10000</v>
      </c>
      <c r="H77">
        <v>5001</v>
      </c>
      <c r="I77" s="7">
        <v>0</v>
      </c>
      <c r="J77" t="str">
        <f t="shared" si="10"/>
        <v>研读后可学会《圣言术》，并有一定概率提升熟练度</v>
      </c>
    </row>
    <row r="78" spans="1:10">
      <c r="A78">
        <v>220033</v>
      </c>
      <c r="B78" t="s">
        <v>276</v>
      </c>
      <c r="C78">
        <f t="shared" si="11"/>
        <v>220001</v>
      </c>
      <c r="D78" s="3">
        <v>2</v>
      </c>
      <c r="E78" s="3">
        <v>35</v>
      </c>
      <c r="F78" s="3">
        <v>2</v>
      </c>
      <c r="G78" s="7">
        <v>20000</v>
      </c>
      <c r="H78">
        <v>5001</v>
      </c>
      <c r="I78" s="7">
        <v>0</v>
      </c>
      <c r="J78" t="str">
        <f t="shared" si="10"/>
        <v>研读后可学会《冰咆哮》，并有一定概率提升熟练度</v>
      </c>
    </row>
    <row r="79" spans="1:10">
      <c r="A79">
        <v>220034</v>
      </c>
      <c r="B79" t="s">
        <v>391</v>
      </c>
      <c r="C79">
        <f t="shared" si="11"/>
        <v>220001</v>
      </c>
      <c r="D79" s="3">
        <v>1</v>
      </c>
      <c r="E79" s="3">
        <v>52</v>
      </c>
      <c r="F79" s="3">
        <v>2</v>
      </c>
      <c r="G79" s="7">
        <v>50000</v>
      </c>
      <c r="H79" s="3">
        <v>5001</v>
      </c>
      <c r="I79" s="7">
        <v>0</v>
      </c>
      <c r="J79" t="str">
        <f t="shared" si="10"/>
        <v>研读后可学会《战神守护》，并有一定概率提升熟练度</v>
      </c>
    </row>
    <row r="80" spans="1:10">
      <c r="A80">
        <v>220035</v>
      </c>
      <c r="B80" t="s">
        <v>392</v>
      </c>
      <c r="C80">
        <f t="shared" si="11"/>
        <v>220001</v>
      </c>
      <c r="D80" s="3">
        <v>1</v>
      </c>
      <c r="E80" s="3">
        <v>60</v>
      </c>
      <c r="F80" s="3">
        <v>2</v>
      </c>
      <c r="G80" s="7">
        <v>50000</v>
      </c>
      <c r="H80" s="3">
        <v>5001</v>
      </c>
      <c r="I80" s="7">
        <v>0</v>
      </c>
      <c r="J80" t="str">
        <f t="shared" si="10"/>
        <v>研读后可学会《逐日剑法》，并有一定概率提升熟练度</v>
      </c>
    </row>
    <row r="81" spans="1:10">
      <c r="A81">
        <v>220036</v>
      </c>
      <c r="B81" t="s">
        <v>393</v>
      </c>
      <c r="C81">
        <f t="shared" si="11"/>
        <v>220001</v>
      </c>
      <c r="D81" s="3">
        <v>1</v>
      </c>
      <c r="E81" s="3">
        <v>64</v>
      </c>
      <c r="F81" s="3">
        <v>2</v>
      </c>
      <c r="G81" s="7">
        <v>50000</v>
      </c>
      <c r="H81" s="3">
        <v>5001</v>
      </c>
      <c r="I81" s="7">
        <v>0</v>
      </c>
      <c r="J81" t="str">
        <f t="shared" si="10"/>
        <v>研读后可学会《开天斩》，并有一定概率提升熟练度</v>
      </c>
    </row>
    <row r="82" spans="1:10">
      <c r="A82">
        <v>220037</v>
      </c>
      <c r="B82" t="s">
        <v>572</v>
      </c>
      <c r="C82">
        <v>220001</v>
      </c>
      <c r="D82" s="3">
        <v>1</v>
      </c>
      <c r="E82" s="3">
        <v>70</v>
      </c>
      <c r="F82" s="3">
        <v>2</v>
      </c>
      <c r="G82" s="7">
        <v>50000</v>
      </c>
      <c r="H82" s="3">
        <v>5001</v>
      </c>
      <c r="I82" s="7">
        <v>0</v>
      </c>
      <c r="J82" t="str">
        <f>CONCATENATE("研读后可学会《",B82,"》，并有一定概率提升熟练度")</f>
        <v>研读后可学会《圆月莲华》，并有一定概率提升熟练度</v>
      </c>
    </row>
    <row r="83" spans="1:10">
      <c r="A83">
        <v>220038</v>
      </c>
      <c r="B83" t="s">
        <v>484</v>
      </c>
      <c r="C83">
        <f t="shared" si="11"/>
        <v>220001</v>
      </c>
      <c r="D83" s="3">
        <v>3</v>
      </c>
      <c r="E83" s="3">
        <v>55</v>
      </c>
      <c r="F83" s="3">
        <v>2</v>
      </c>
      <c r="G83" s="7">
        <v>50000</v>
      </c>
      <c r="H83" s="3">
        <v>5001</v>
      </c>
      <c r="I83" s="7">
        <v>0</v>
      </c>
      <c r="J83" t="str">
        <f t="shared" si="10"/>
        <v>研读后可学会《幽冥火咒》，并有一定概率提升熟练度</v>
      </c>
    </row>
    <row r="84" spans="1:10">
      <c r="A84">
        <v>220039</v>
      </c>
      <c r="B84" t="s">
        <v>485</v>
      </c>
      <c r="C84">
        <f t="shared" si="11"/>
        <v>220001</v>
      </c>
      <c r="D84" s="3">
        <v>2</v>
      </c>
      <c r="E84" s="3">
        <v>70</v>
      </c>
      <c r="F84" s="3">
        <v>2</v>
      </c>
      <c r="G84" s="7">
        <v>50000</v>
      </c>
      <c r="H84" s="3">
        <v>5001</v>
      </c>
      <c r="I84" s="7">
        <v>0</v>
      </c>
      <c r="J84" t="str">
        <f t="shared" si="10"/>
        <v>研读后可学会《狂雷闪》，并有一定概率提升熟练度</v>
      </c>
    </row>
    <row r="85" spans="1:10">
      <c r="A85">
        <v>220040</v>
      </c>
      <c r="B85" t="s">
        <v>486</v>
      </c>
      <c r="C85">
        <f t="shared" si="11"/>
        <v>220001</v>
      </c>
      <c r="D85" s="3">
        <v>2</v>
      </c>
      <c r="E85" s="3">
        <v>95</v>
      </c>
      <c r="F85" s="3">
        <v>2</v>
      </c>
      <c r="G85" s="7">
        <v>50000</v>
      </c>
      <c r="H85" s="3">
        <v>5001</v>
      </c>
      <c r="I85" s="7">
        <v>0</v>
      </c>
      <c r="J85" t="str">
        <f t="shared" si="10"/>
        <v>研读后可学会《怒炎》，并有一定概率提升熟练度</v>
      </c>
    </row>
    <row r="86" spans="1:10">
      <c r="A86">
        <v>220041</v>
      </c>
      <c r="B86" t="s">
        <v>489</v>
      </c>
      <c r="C86">
        <v>220001</v>
      </c>
      <c r="D86" s="3">
        <v>3</v>
      </c>
      <c r="E86" s="3">
        <v>80</v>
      </c>
      <c r="F86" s="3">
        <v>2</v>
      </c>
      <c r="G86" s="7">
        <v>70000</v>
      </c>
      <c r="H86" s="3">
        <v>5001</v>
      </c>
      <c r="I86" s="7">
        <v>0</v>
      </c>
      <c r="J86" t="str">
        <f t="shared" si="10"/>
        <v>研读后可学会《召唤月灵》，并有一定概率提升熟练度</v>
      </c>
    </row>
    <row r="87" spans="1:10">
      <c r="A87">
        <v>220042</v>
      </c>
      <c r="B87" t="s">
        <v>487</v>
      </c>
      <c r="C87">
        <v>220001</v>
      </c>
      <c r="D87" s="3">
        <v>3</v>
      </c>
      <c r="E87" s="3">
        <v>125</v>
      </c>
      <c r="F87" s="3">
        <v>2</v>
      </c>
      <c r="G87" s="7">
        <v>90000</v>
      </c>
      <c r="H87" s="3">
        <v>5001</v>
      </c>
      <c r="I87" s="7">
        <v>0</v>
      </c>
      <c r="J87" t="str">
        <f t="shared" si="10"/>
        <v>研读后可学会《召唤白虎》，并有一定概率提升熟练度</v>
      </c>
    </row>
    <row r="88" spans="1:10">
      <c r="A88">
        <v>220043</v>
      </c>
      <c r="B88" t="s">
        <v>492</v>
      </c>
      <c r="C88">
        <v>220001</v>
      </c>
      <c r="D88" s="3">
        <v>1</v>
      </c>
      <c r="E88" s="3">
        <v>55</v>
      </c>
      <c r="F88" s="3">
        <v>2</v>
      </c>
      <c r="G88" s="7">
        <v>50000</v>
      </c>
      <c r="H88" s="3">
        <v>5001</v>
      </c>
      <c r="I88" s="7">
        <v>0</v>
      </c>
      <c r="J88" t="str">
        <f t="shared" si="10"/>
        <v>研读后可学会《狂暴》，并有一定概率提升熟练度</v>
      </c>
    </row>
    <row r="89" spans="1:10">
      <c r="A89">
        <v>220044</v>
      </c>
      <c r="B89" t="s">
        <v>493</v>
      </c>
      <c r="C89">
        <v>220001</v>
      </c>
      <c r="D89" s="3">
        <v>2</v>
      </c>
      <c r="E89" s="3">
        <v>55</v>
      </c>
      <c r="F89" s="3">
        <v>2</v>
      </c>
      <c r="G89" s="7">
        <v>50000</v>
      </c>
      <c r="H89" s="3">
        <v>5001</v>
      </c>
      <c r="I89" s="7">
        <v>0</v>
      </c>
      <c r="J89" t="str">
        <f t="shared" si="10"/>
        <v>研读后可学会《通魔》，并有一定概率提升熟练度</v>
      </c>
    </row>
    <row r="90" spans="1:10">
      <c r="A90">
        <v>220045</v>
      </c>
      <c r="B90" t="s">
        <v>494</v>
      </c>
      <c r="C90">
        <v>220001</v>
      </c>
      <c r="D90" s="3">
        <v>3</v>
      </c>
      <c r="E90" s="3">
        <v>55</v>
      </c>
      <c r="F90" s="3">
        <v>2</v>
      </c>
      <c r="G90" s="7">
        <v>50000</v>
      </c>
      <c r="H90" s="3">
        <v>5001</v>
      </c>
      <c r="I90" s="7">
        <v>0</v>
      </c>
      <c r="J90" t="str">
        <f t="shared" si="10"/>
        <v>研读后可学会《圣盾》，并有一定概率提升熟练度</v>
      </c>
    </row>
  </sheetData>
  <autoFilter ref="A3:J90"/>
  <mergeCells count="1">
    <mergeCell ref="A1:J1"/>
  </mergeCells>
  <phoneticPr fontId="5" type="noConversion"/>
  <dataValidations count="1">
    <dataValidation allowBlank="1" showInputMessage="1" showErrorMessage="1" sqref="I4:I17 G67:G72 G2:G45 G74:G65484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5</v>
      </c>
      <c r="B1" t="s">
        <v>6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7</v>
      </c>
    </row>
    <row r="6" spans="1:2">
      <c r="A6">
        <v>1100</v>
      </c>
      <c r="B6" s="1" t="s">
        <v>8</v>
      </c>
    </row>
    <row r="7" spans="1:2">
      <c r="A7">
        <v>1101</v>
      </c>
      <c r="B7" s="1" t="s">
        <v>9</v>
      </c>
    </row>
    <row r="8" spans="1:2">
      <c r="A8">
        <v>1102</v>
      </c>
      <c r="B8" s="19" t="s">
        <v>481</v>
      </c>
    </row>
    <row r="9" spans="1:2">
      <c r="A9">
        <v>5001</v>
      </c>
      <c r="B9" t="s">
        <v>278</v>
      </c>
    </row>
    <row r="10" spans="1:2">
      <c r="A10">
        <v>5002</v>
      </c>
      <c r="B10" t="s">
        <v>488</v>
      </c>
    </row>
    <row r="11" spans="1:2">
      <c r="A11">
        <v>5101</v>
      </c>
      <c r="B11" t="s">
        <v>286</v>
      </c>
    </row>
    <row r="12" spans="1:2">
      <c r="A12">
        <v>5102</v>
      </c>
      <c r="B12" t="s">
        <v>482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387</v>
      </c>
      <c r="B1" t="s">
        <v>383</v>
      </c>
      <c r="C1" t="s">
        <v>384</v>
      </c>
      <c r="D1" t="s">
        <v>385</v>
      </c>
      <c r="E1" t="s">
        <v>386</v>
      </c>
      <c r="G1" t="s">
        <v>388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10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10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10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10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10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10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10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10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10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521</v>
      </c>
    </row>
    <row r="43" spans="1:10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10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10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10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10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10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断罪</v>
      </c>
      <c r="B57">
        <f>装备!A59</f>
        <v>301056</v>
      </c>
      <c r="C57">
        <f>装备!C59</f>
        <v>301056</v>
      </c>
      <c r="D57">
        <v>14</v>
      </c>
      <c r="E57">
        <v>93</v>
      </c>
    </row>
    <row r="58" spans="1:8">
      <c r="A58" t="str">
        <f>装备!B60</f>
        <v>龙渊</v>
      </c>
      <c r="B58">
        <f>装备!A60</f>
        <v>301057</v>
      </c>
      <c r="C58">
        <f>装备!C60</f>
        <v>301057</v>
      </c>
      <c r="D58">
        <v>12</v>
      </c>
      <c r="E58">
        <v>67</v>
      </c>
    </row>
    <row r="59" spans="1:8">
      <c r="A59" t="str">
        <f>装备!B61</f>
        <v>承影</v>
      </c>
      <c r="B59">
        <f>装备!A61</f>
        <v>301058</v>
      </c>
      <c r="C59">
        <f>装备!C61</f>
        <v>301058</v>
      </c>
      <c r="D59">
        <v>-5</v>
      </c>
      <c r="E59">
        <v>14</v>
      </c>
    </row>
    <row r="60" spans="1:8">
      <c r="A60" t="str">
        <f>装备!B62</f>
        <v>天都</v>
      </c>
      <c r="B60">
        <f>装备!A62</f>
        <v>301059</v>
      </c>
      <c r="C60">
        <f>装备!C62</f>
        <v>301059</v>
      </c>
      <c r="D60">
        <v>13</v>
      </c>
      <c r="E60">
        <v>90</v>
      </c>
    </row>
    <row r="61" spans="1:8">
      <c r="A61" t="str">
        <f>装备!B63</f>
        <v>魅影</v>
      </c>
      <c r="B61">
        <f>装备!A63</f>
        <v>301060</v>
      </c>
      <c r="C61">
        <f>装备!C63</f>
        <v>301060</v>
      </c>
      <c r="D61">
        <v>25</v>
      </c>
      <c r="E61">
        <v>100</v>
      </c>
    </row>
    <row r="62" spans="1:8">
      <c r="A62" t="str">
        <f>装备!B64</f>
        <v>湛蓝圣刃</v>
      </c>
      <c r="B62">
        <f>装备!A64</f>
        <v>301061</v>
      </c>
      <c r="C62">
        <f>装备!C64</f>
        <v>301061</v>
      </c>
      <c r="D62">
        <v>9</v>
      </c>
      <c r="E62">
        <v>97</v>
      </c>
    </row>
    <row r="63" spans="1:8">
      <c r="A63" t="str">
        <f>装备!B65</f>
        <v>布衣(男)</v>
      </c>
      <c r="B63">
        <f>装备!A65</f>
        <v>302001</v>
      </c>
      <c r="C63">
        <f>装备!C65</f>
        <v>302001</v>
      </c>
      <c r="D63">
        <v>-21</v>
      </c>
      <c r="E63">
        <v>-60</v>
      </c>
    </row>
    <row r="64" spans="1:8">
      <c r="A64" t="str">
        <f>装备!B66</f>
        <v>轻型盔甲(男)</v>
      </c>
      <c r="B64">
        <f>装备!A66</f>
        <v>302002</v>
      </c>
      <c r="C64">
        <f>装备!C66</f>
        <v>302002</v>
      </c>
      <c r="D64">
        <v>-21</v>
      </c>
      <c r="E64">
        <v>-60</v>
      </c>
    </row>
    <row r="65" spans="1:5">
      <c r="A65" t="str">
        <f>装备!B67</f>
        <v>中型盔甲(男)</v>
      </c>
      <c r="B65">
        <f>装备!A67</f>
        <v>302003</v>
      </c>
      <c r="C65">
        <f>装备!C67</f>
        <v>302003</v>
      </c>
      <c r="D65">
        <v>-20</v>
      </c>
      <c r="E65">
        <v>-60</v>
      </c>
    </row>
    <row r="66" spans="1:5">
      <c r="A66" t="str">
        <f>装备!B68</f>
        <v>重盔甲(男)</v>
      </c>
      <c r="B66">
        <f>装备!A68</f>
        <v>302004</v>
      </c>
      <c r="C66">
        <f>装备!C68</f>
        <v>302004</v>
      </c>
      <c r="D66">
        <v>-19</v>
      </c>
      <c r="E66">
        <v>-57</v>
      </c>
    </row>
    <row r="67" spans="1:5">
      <c r="A67" t="str">
        <f>装备!B69</f>
        <v>魔法长袍(男)</v>
      </c>
      <c r="B67">
        <f>装备!A69</f>
        <v>302005</v>
      </c>
      <c r="C67">
        <f>装备!C69</f>
        <v>302005</v>
      </c>
      <c r="D67">
        <v>-21</v>
      </c>
      <c r="E67">
        <v>-58</v>
      </c>
    </row>
    <row r="68" spans="1:5">
      <c r="A68" t="str">
        <f>装备!B70</f>
        <v>灵魂战衣(男)</v>
      </c>
      <c r="B68">
        <f>装备!A70</f>
        <v>302006</v>
      </c>
      <c r="C68">
        <f>装备!C70</f>
        <v>302006</v>
      </c>
      <c r="D68">
        <v>-22</v>
      </c>
      <c r="E68">
        <v>-61</v>
      </c>
    </row>
    <row r="69" spans="1:5">
      <c r="A69" t="str">
        <f>装备!B71</f>
        <v>战神盔甲(男)</v>
      </c>
      <c r="B69">
        <f>装备!A71</f>
        <v>302007</v>
      </c>
      <c r="C69">
        <f>装备!C71</f>
        <v>302004</v>
      </c>
      <c r="D69">
        <v>-19</v>
      </c>
      <c r="E69">
        <v>-57</v>
      </c>
    </row>
    <row r="70" spans="1:5">
      <c r="A70" t="str">
        <f>装备!B72</f>
        <v>幽灵战衣(男)</v>
      </c>
      <c r="B70">
        <f>装备!A72</f>
        <v>302008</v>
      </c>
      <c r="C70">
        <f>装备!C72</f>
        <v>302006</v>
      </c>
      <c r="D70">
        <v>-22</v>
      </c>
      <c r="E70">
        <v>-61</v>
      </c>
    </row>
    <row r="71" spans="1:5">
      <c r="A71" t="str">
        <f>装备!B73</f>
        <v>恶魔长袍(男)</v>
      </c>
      <c r="B71">
        <f>装备!A73</f>
        <v>302009</v>
      </c>
      <c r="C71">
        <f>装备!C73</f>
        <v>302005</v>
      </c>
      <c r="D71">
        <v>-21</v>
      </c>
      <c r="E71">
        <v>-58</v>
      </c>
    </row>
    <row r="72" spans="1:5">
      <c r="A72" t="str">
        <f>装备!B74</f>
        <v>天魔神甲</v>
      </c>
      <c r="B72">
        <f>装备!A74</f>
        <v>302010</v>
      </c>
      <c r="C72">
        <f>装备!C74</f>
        <v>302010</v>
      </c>
      <c r="D72">
        <v>-14</v>
      </c>
      <c r="E72">
        <v>-38</v>
      </c>
    </row>
    <row r="73" spans="1:5">
      <c r="A73" t="str">
        <f>装备!B75</f>
        <v>法神披风</v>
      </c>
      <c r="B73">
        <f>装备!A75</f>
        <v>302011</v>
      </c>
      <c r="C73">
        <f>装备!C75</f>
        <v>302011</v>
      </c>
      <c r="D73">
        <v>-9</v>
      </c>
      <c r="E73">
        <v>-58</v>
      </c>
    </row>
    <row r="74" spans="1:5">
      <c r="A74" t="str">
        <f>装备!B76</f>
        <v>天尊道袍</v>
      </c>
      <c r="B74">
        <f>装备!A76</f>
        <v>302012</v>
      </c>
      <c r="C74">
        <f>装备!C76</f>
        <v>302012</v>
      </c>
      <c r="D74">
        <v>-14</v>
      </c>
      <c r="E74">
        <v>-60</v>
      </c>
    </row>
    <row r="75" spans="1:5">
      <c r="A75" t="str">
        <f>装备!B77</f>
        <v>雷霆战甲(男)</v>
      </c>
      <c r="B75">
        <f>装备!A77</f>
        <v>302013</v>
      </c>
      <c r="C75">
        <f>装备!C77</f>
        <v>302013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装备!B78</f>
        <v>烈焰魔衣(男)</v>
      </c>
      <c r="B76">
        <f>装备!A78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装备!B79</f>
        <v>光芒道袍(男)</v>
      </c>
      <c r="B77">
        <f>装备!A79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装备!B80</f>
        <v>凤天魔甲</v>
      </c>
      <c r="B78">
        <f>装备!A80</f>
        <v>302016</v>
      </c>
      <c r="C78">
        <f>装备!C80</f>
        <v>302016</v>
      </c>
      <c r="D78">
        <v>-20</v>
      </c>
      <c r="E78">
        <v>-50</v>
      </c>
    </row>
    <row r="79" spans="1:5">
      <c r="A79" t="str">
        <f>装备!B81</f>
        <v>虎啸战甲(男)</v>
      </c>
      <c r="B79">
        <f>装备!A81</f>
        <v>302017</v>
      </c>
      <c r="C79">
        <f>装备!C81</f>
        <v>302017</v>
      </c>
      <c r="D79">
        <v>-20</v>
      </c>
      <c r="E79">
        <v>-37</v>
      </c>
    </row>
    <row r="80" spans="1:5">
      <c r="A80" t="str">
        <f>装备!B82</f>
        <v>聚魔法衣(男)</v>
      </c>
      <c r="B80">
        <f>装备!A82</f>
        <v>302018</v>
      </c>
      <c r="C80">
        <f>装备!C82</f>
        <v>302018</v>
      </c>
      <c r="D80">
        <v>-20</v>
      </c>
      <c r="E80">
        <v>-37</v>
      </c>
    </row>
    <row r="81" spans="1:5">
      <c r="A81" t="str">
        <f>装备!B83</f>
        <v>暗咒道袍(男)</v>
      </c>
      <c r="B81">
        <f>装备!A83</f>
        <v>302019</v>
      </c>
      <c r="C81">
        <f>装备!C83</f>
        <v>302019</v>
      </c>
      <c r="D81">
        <v>-20</v>
      </c>
      <c r="E81">
        <v>-37</v>
      </c>
    </row>
    <row r="82" spans="1:5">
      <c r="A82" t="str">
        <f>装备!B84</f>
        <v>王者甲(男)</v>
      </c>
      <c r="B82">
        <f>装备!A84</f>
        <v>302020</v>
      </c>
      <c r="C82">
        <f>装备!C84</f>
        <v>302020</v>
      </c>
      <c r="D82">
        <v>-20</v>
      </c>
      <c r="E82">
        <v>-48</v>
      </c>
    </row>
    <row r="83" spans="1:5">
      <c r="A83" t="str">
        <f>装备!B85</f>
        <v>王者衣(男)</v>
      </c>
      <c r="B83">
        <f>装备!A85</f>
        <v>302021</v>
      </c>
      <c r="C83">
        <f>装备!C85</f>
        <v>302021</v>
      </c>
      <c r="D83">
        <v>-24</v>
      </c>
      <c r="E83">
        <v>-50</v>
      </c>
    </row>
    <row r="84" spans="1:5">
      <c r="A84" t="str">
        <f>装备!B86</f>
        <v>王者袍(男)</v>
      </c>
      <c r="B84">
        <f>装备!A86</f>
        <v>302022</v>
      </c>
      <c r="C84">
        <f>装备!C86</f>
        <v>302022</v>
      </c>
      <c r="D84">
        <v>-23</v>
      </c>
      <c r="E84">
        <v>-58</v>
      </c>
    </row>
    <row r="85" spans="1:5">
      <c r="A85" t="str">
        <f>装备!B87</f>
        <v>天龙甲(男)</v>
      </c>
      <c r="B85">
        <f>装备!A87</f>
        <v>302023</v>
      </c>
      <c r="C85">
        <f>装备!C87</f>
        <v>302023</v>
      </c>
      <c r="D85">
        <v>15</v>
      </c>
      <c r="E85">
        <v>4</v>
      </c>
    </row>
    <row r="86" spans="1:5">
      <c r="A86" t="str">
        <f>装备!B88</f>
        <v>天龙衣(男)</v>
      </c>
      <c r="B86">
        <f>装备!A88</f>
        <v>302024</v>
      </c>
      <c r="C86">
        <f>装备!C88</f>
        <v>302023</v>
      </c>
      <c r="D86">
        <v>15</v>
      </c>
      <c r="E86">
        <v>4</v>
      </c>
    </row>
    <row r="87" spans="1:5">
      <c r="A87" t="str">
        <f>装备!B89</f>
        <v>天龙袍(男)</v>
      </c>
      <c r="B87">
        <f>装备!A89</f>
        <v>302025</v>
      </c>
      <c r="C87">
        <f>装备!C89</f>
        <v>302023</v>
      </c>
      <c r="D87">
        <v>15</v>
      </c>
      <c r="E87">
        <v>4</v>
      </c>
    </row>
    <row r="88" spans="1:5">
      <c r="A88" t="str">
        <f>装备!B90</f>
        <v>倚天甲(男)</v>
      </c>
      <c r="B88">
        <f>装备!A90</f>
        <v>302026</v>
      </c>
      <c r="C88">
        <f>装备!C90</f>
        <v>302026</v>
      </c>
      <c r="D88">
        <v>15</v>
      </c>
      <c r="E88">
        <v>4</v>
      </c>
    </row>
    <row r="89" spans="1:5">
      <c r="A89" t="str">
        <f>装备!B91</f>
        <v>倚天衣(男)</v>
      </c>
      <c r="B89">
        <f>装备!A91</f>
        <v>302027</v>
      </c>
      <c r="C89">
        <f>装备!C91</f>
        <v>302026</v>
      </c>
      <c r="D89">
        <v>15</v>
      </c>
      <c r="E89">
        <v>4</v>
      </c>
    </row>
    <row r="90" spans="1:5">
      <c r="A90" t="str">
        <f>装备!B92</f>
        <v>倚天袍(男)</v>
      </c>
      <c r="B90">
        <f>装备!A92</f>
        <v>302028</v>
      </c>
      <c r="C90">
        <f>装备!C92</f>
        <v>302026</v>
      </c>
      <c r="D90">
        <v>15</v>
      </c>
      <c r="E90">
        <v>4</v>
      </c>
    </row>
    <row r="91" spans="1:5">
      <c r="A91" t="str">
        <f>装备!B93</f>
        <v>传奇神装(男)</v>
      </c>
      <c r="B91">
        <f>装备!A93</f>
        <v>302029</v>
      </c>
      <c r="C91">
        <f>装备!C93</f>
        <v>302029</v>
      </c>
      <c r="D91">
        <v>19</v>
      </c>
      <c r="E91">
        <v>29</v>
      </c>
    </row>
    <row r="92" spans="1:5">
      <c r="A92" t="str">
        <f>装备!B94</f>
        <v>龙麟铠甲(男)</v>
      </c>
      <c r="B92">
        <f>装备!A94</f>
        <v>302030</v>
      </c>
      <c r="C92">
        <f>装备!C94</f>
        <v>302030</v>
      </c>
      <c r="D92">
        <v>75</v>
      </c>
      <c r="E92">
        <v>45</v>
      </c>
    </row>
    <row r="93" spans="1:5">
      <c r="A93" t="str">
        <f>装备!B95</f>
        <v>奇迹庇佑(男)</v>
      </c>
      <c r="B93">
        <f>装备!A95</f>
        <v>302031</v>
      </c>
      <c r="C93">
        <f>装备!C95</f>
        <v>302031</v>
      </c>
      <c r="D93">
        <v>76</v>
      </c>
      <c r="E93">
        <v>46</v>
      </c>
    </row>
    <row r="94" spans="1:5">
      <c r="A94" t="str">
        <f>装备!B96</f>
        <v>布衣(女)</v>
      </c>
      <c r="B94">
        <f>装备!A96</f>
        <v>303001</v>
      </c>
      <c r="C94">
        <f>装备!C96</f>
        <v>303001</v>
      </c>
      <c r="D94">
        <v>-21</v>
      </c>
      <c r="E94">
        <v>-60</v>
      </c>
    </row>
    <row r="95" spans="1:5">
      <c r="A95" t="str">
        <f>装备!B97</f>
        <v>轻型盔甲(女)</v>
      </c>
      <c r="B95">
        <f>装备!A97</f>
        <v>303002</v>
      </c>
      <c r="C95">
        <f>装备!C97</f>
        <v>303002</v>
      </c>
      <c r="D95">
        <v>-21</v>
      </c>
      <c r="E95">
        <v>-60</v>
      </c>
    </row>
    <row r="96" spans="1:5">
      <c r="A96" t="str">
        <f>装备!B98</f>
        <v>中型盔甲(女)</v>
      </c>
      <c r="B96">
        <f>装备!A98</f>
        <v>303003</v>
      </c>
      <c r="C96">
        <f>装备!C98</f>
        <v>303003</v>
      </c>
      <c r="D96">
        <v>-20</v>
      </c>
      <c r="E96">
        <v>-60</v>
      </c>
    </row>
    <row r="97" spans="1:10">
      <c r="A97" t="str">
        <f>装备!B99</f>
        <v>重盔甲(女)</v>
      </c>
      <c r="B97">
        <f>装备!A99</f>
        <v>303004</v>
      </c>
      <c r="C97">
        <f>装备!C99</f>
        <v>303004</v>
      </c>
      <c r="D97">
        <v>-23</v>
      </c>
      <c r="E97">
        <v>-56</v>
      </c>
    </row>
    <row r="98" spans="1:10">
      <c r="A98" t="str">
        <f>装备!B100</f>
        <v>魔法长袍(女)</v>
      </c>
      <c r="B98">
        <f>装备!A100</f>
        <v>303005</v>
      </c>
      <c r="C98">
        <f>装备!C100</f>
        <v>303005</v>
      </c>
      <c r="D98">
        <v>-21</v>
      </c>
      <c r="E98">
        <v>-56</v>
      </c>
    </row>
    <row r="99" spans="1:10">
      <c r="A99" t="str">
        <f>装备!B101</f>
        <v>灵魂战衣(女)</v>
      </c>
      <c r="B99">
        <f>装备!A101</f>
        <v>303006</v>
      </c>
      <c r="C99">
        <f>装备!C101</f>
        <v>303006</v>
      </c>
      <c r="D99">
        <v>-21</v>
      </c>
      <c r="E99">
        <v>-58</v>
      </c>
    </row>
    <row r="100" spans="1:10">
      <c r="A100" t="str">
        <f>装备!B102</f>
        <v>战神盔甲(女)</v>
      </c>
      <c r="B100">
        <f>装备!A102</f>
        <v>303007</v>
      </c>
      <c r="C100">
        <f>装备!C102</f>
        <v>303004</v>
      </c>
      <c r="D100">
        <v>-23</v>
      </c>
      <c r="E100">
        <v>-56</v>
      </c>
    </row>
    <row r="101" spans="1:10">
      <c r="A101" t="str">
        <f>装备!B103</f>
        <v>幽灵战衣(女)</v>
      </c>
      <c r="B101">
        <f>装备!A103</f>
        <v>303008</v>
      </c>
      <c r="C101">
        <f>装备!C103</f>
        <v>303006</v>
      </c>
      <c r="D101">
        <v>-21</v>
      </c>
      <c r="E101">
        <v>-58</v>
      </c>
    </row>
    <row r="102" spans="1:10">
      <c r="A102" t="str">
        <f>装备!B104</f>
        <v>恶魔长袍(女)</v>
      </c>
      <c r="B102">
        <f>装备!A104</f>
        <v>303009</v>
      </c>
      <c r="C102">
        <f>装备!C104</f>
        <v>303005</v>
      </c>
      <c r="D102">
        <v>-21</v>
      </c>
      <c r="E102">
        <v>-56</v>
      </c>
    </row>
    <row r="103" spans="1:10">
      <c r="A103" t="str">
        <f>装备!B105</f>
        <v>圣战宝甲</v>
      </c>
      <c r="B103">
        <f>装备!A105</f>
        <v>303010</v>
      </c>
      <c r="C103">
        <f>装备!C105</f>
        <v>303010</v>
      </c>
      <c r="D103">
        <v>-18</v>
      </c>
      <c r="E103">
        <v>-30</v>
      </c>
    </row>
    <row r="104" spans="1:10">
      <c r="A104" t="str">
        <f>装备!B106</f>
        <v>霓裳羽衣</v>
      </c>
      <c r="B104">
        <f>装备!A106</f>
        <v>303011</v>
      </c>
      <c r="C104">
        <f>装备!C106</f>
        <v>303011</v>
      </c>
      <c r="D104">
        <v>-18</v>
      </c>
      <c r="E104">
        <v>-58</v>
      </c>
    </row>
    <row r="105" spans="1:10">
      <c r="A105" t="str">
        <f>装备!B107</f>
        <v>天师长袍</v>
      </c>
      <c r="B105">
        <f>装备!A107</f>
        <v>303012</v>
      </c>
      <c r="C105">
        <f>装备!C107</f>
        <v>303012</v>
      </c>
      <c r="D105">
        <v>-20</v>
      </c>
      <c r="E105">
        <v>-58</v>
      </c>
    </row>
    <row r="106" spans="1:10">
      <c r="A106" t="str">
        <f>装备!B108</f>
        <v>雷霆战甲(女)</v>
      </c>
      <c r="B106">
        <f>装备!A108</f>
        <v>303013</v>
      </c>
      <c r="C106">
        <f>装备!C108</f>
        <v>303013</v>
      </c>
      <c r="D106">
        <v>2</v>
      </c>
      <c r="E106">
        <f t="shared" ref="E106:E108" si="9">$I$66-H106</f>
        <v>0</v>
      </c>
    </row>
    <row r="107" spans="1:10">
      <c r="A107" t="str">
        <f>装备!B109</f>
        <v>烈焰魔衣(女)</v>
      </c>
      <c r="B107">
        <f>装备!A109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10">
      <c r="A108" t="str">
        <f>装备!B110</f>
        <v>光芒道袍(女)</v>
      </c>
      <c r="B108">
        <f>装备!A110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装备!B111</f>
        <v>凰天魔衣</v>
      </c>
      <c r="B109">
        <f>装备!A111</f>
        <v>303016</v>
      </c>
      <c r="C109">
        <f>装备!C111</f>
        <v>303016</v>
      </c>
      <c r="D109">
        <v>-22</v>
      </c>
      <c r="E109">
        <v>-56</v>
      </c>
      <c r="J109" t="s">
        <v>389</v>
      </c>
    </row>
    <row r="110" spans="1:10">
      <c r="A110" t="str">
        <f>装备!B112</f>
        <v>虎啸战甲(女)</v>
      </c>
      <c r="B110">
        <f>装备!A112</f>
        <v>303017</v>
      </c>
      <c r="C110">
        <f>装备!C112</f>
        <v>303017</v>
      </c>
      <c r="D110">
        <v>-24</v>
      </c>
      <c r="E110">
        <v>-43</v>
      </c>
    </row>
    <row r="111" spans="1:10">
      <c r="A111" t="str">
        <f>装备!B113</f>
        <v>聚魔法衣(女)</v>
      </c>
      <c r="B111">
        <f>装备!A113</f>
        <v>303018</v>
      </c>
      <c r="C111">
        <f>装备!C113</f>
        <v>303018</v>
      </c>
      <c r="D111">
        <v>-24</v>
      </c>
      <c r="E111">
        <v>-43</v>
      </c>
    </row>
    <row r="112" spans="1:10">
      <c r="A112" t="str">
        <f>装备!B114</f>
        <v>暗咒道袍(女)</v>
      </c>
      <c r="B112">
        <f>装备!A114</f>
        <v>303019</v>
      </c>
      <c r="C112">
        <f>装备!C114</f>
        <v>303019</v>
      </c>
      <c r="D112">
        <v>-24</v>
      </c>
      <c r="E112">
        <v>-43</v>
      </c>
    </row>
    <row r="113" spans="1:9">
      <c r="A113" t="str">
        <f>装备!B115</f>
        <v>王者甲(女)</v>
      </c>
      <c r="B113">
        <f>装备!A115</f>
        <v>303020</v>
      </c>
      <c r="C113">
        <f>装备!C115</f>
        <v>303020</v>
      </c>
      <c r="D113">
        <v>-24</v>
      </c>
      <c r="E113">
        <v>-48</v>
      </c>
    </row>
    <row r="114" spans="1:9">
      <c r="A114" t="str">
        <f>装备!B116</f>
        <v>王者衣(女)</v>
      </c>
      <c r="B114">
        <f>装备!A116</f>
        <v>303021</v>
      </c>
      <c r="C114">
        <f>装备!C116</f>
        <v>303021</v>
      </c>
      <c r="D114">
        <v>-30</v>
      </c>
      <c r="E114">
        <v>-51</v>
      </c>
    </row>
    <row r="115" spans="1:9">
      <c r="A115" t="str">
        <f>装备!B117</f>
        <v>王者袍(女)</v>
      </c>
      <c r="B115">
        <f>装备!A117</f>
        <v>303022</v>
      </c>
      <c r="C115">
        <f>装备!C117</f>
        <v>303022</v>
      </c>
      <c r="D115">
        <v>-30</v>
      </c>
      <c r="E115">
        <v>-60</v>
      </c>
    </row>
    <row r="116" spans="1:9">
      <c r="A116" t="str">
        <f>装备!B118</f>
        <v>天龙甲(女)</v>
      </c>
      <c r="B116">
        <f>装备!A118</f>
        <v>303023</v>
      </c>
      <c r="C116">
        <f>装备!C118</f>
        <v>303023</v>
      </c>
      <c r="D116">
        <v>11</v>
      </c>
      <c r="E116">
        <v>5</v>
      </c>
    </row>
    <row r="117" spans="1:9">
      <c r="A117" t="str">
        <f>装备!B119</f>
        <v>天龙衣(女)</v>
      </c>
      <c r="B117">
        <f>装备!A119</f>
        <v>303024</v>
      </c>
      <c r="C117">
        <f>装备!C119</f>
        <v>303023</v>
      </c>
      <c r="D117">
        <v>11</v>
      </c>
      <c r="E117">
        <v>5</v>
      </c>
    </row>
    <row r="118" spans="1:9">
      <c r="A118" t="str">
        <f>装备!B120</f>
        <v>天龙袍(女)</v>
      </c>
      <c r="B118">
        <f>装备!A120</f>
        <v>303025</v>
      </c>
      <c r="C118">
        <f>装备!C120</f>
        <v>303023</v>
      </c>
      <c r="D118">
        <v>11</v>
      </c>
      <c r="E118">
        <v>5</v>
      </c>
    </row>
    <row r="119" spans="1:9">
      <c r="A119" t="str">
        <f>装备!B121</f>
        <v>倚天甲(女)</v>
      </c>
      <c r="B119">
        <f>装备!A121</f>
        <v>303026</v>
      </c>
      <c r="C119">
        <f>装备!C121</f>
        <v>303026</v>
      </c>
      <c r="D119">
        <v>11</v>
      </c>
      <c r="E119">
        <v>5</v>
      </c>
    </row>
    <row r="120" spans="1:9">
      <c r="A120" t="str">
        <f>装备!B122</f>
        <v>倚天衣(女)</v>
      </c>
      <c r="B120">
        <f>装备!A122</f>
        <v>303027</v>
      </c>
      <c r="C120">
        <f>装备!C122</f>
        <v>303026</v>
      </c>
      <c r="D120">
        <v>11</v>
      </c>
      <c r="E120">
        <v>5</v>
      </c>
    </row>
    <row r="121" spans="1:9">
      <c r="A121" t="str">
        <f>装备!B123</f>
        <v>倚天袍(女)</v>
      </c>
      <c r="B121">
        <f>装备!A123</f>
        <v>303028</v>
      </c>
      <c r="C121">
        <f>装备!C123</f>
        <v>303026</v>
      </c>
      <c r="D121">
        <v>11</v>
      </c>
      <c r="E121">
        <v>5</v>
      </c>
    </row>
    <row r="122" spans="1:9">
      <c r="A122" t="str">
        <f>装备!B124</f>
        <v>传奇神装(女)</v>
      </c>
      <c r="B122">
        <f>装备!A124</f>
        <v>303029</v>
      </c>
      <c r="C122">
        <f>装备!C124</f>
        <v>303029</v>
      </c>
      <c r="D122">
        <v>15</v>
      </c>
      <c r="E122">
        <v>27</v>
      </c>
    </row>
    <row r="123" spans="1:9">
      <c r="A123" t="str">
        <f>装备!B125</f>
        <v>龙麟铠甲(女)</v>
      </c>
      <c r="B123">
        <f>装备!A125</f>
        <v>303030</v>
      </c>
      <c r="C123">
        <f>装备!C125</f>
        <v>303030</v>
      </c>
      <c r="D123">
        <v>75</v>
      </c>
      <c r="E123">
        <v>44</v>
      </c>
    </row>
    <row r="124" spans="1:9">
      <c r="A124" t="str">
        <f>装备!B126</f>
        <v>奇迹庇佑(女)</v>
      </c>
      <c r="B124">
        <f>装备!A126</f>
        <v>303031</v>
      </c>
      <c r="C124">
        <f>装备!C126</f>
        <v>303031</v>
      </c>
      <c r="D124">
        <v>75</v>
      </c>
      <c r="E124">
        <v>47</v>
      </c>
    </row>
    <row r="125" spans="1:9">
      <c r="A125" t="str">
        <f>装备!B127</f>
        <v>青铜头盔</v>
      </c>
      <c r="B125">
        <f>装备!A127</f>
        <v>304001</v>
      </c>
      <c r="C125">
        <f>装备!C127</f>
        <v>304001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9">
      <c r="A126" t="str">
        <f>装备!B128</f>
        <v>魔法头盔</v>
      </c>
      <c r="B126">
        <f>装备!A128</f>
        <v>304002</v>
      </c>
      <c r="C126">
        <f>装备!C128</f>
        <v>304001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9">
      <c r="A127" t="str">
        <f>装备!B129</f>
        <v>骷髅头盔</v>
      </c>
      <c r="B127">
        <f>装备!A129</f>
        <v>304003</v>
      </c>
      <c r="C127">
        <f>装备!C129</f>
        <v>304003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装备!B130</f>
        <v>道士头盔</v>
      </c>
      <c r="B128">
        <f>装备!A130</f>
        <v>304004</v>
      </c>
      <c r="C128">
        <f>装备!C130</f>
        <v>304004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装备!B131</f>
        <v>记忆头盔</v>
      </c>
      <c r="B129">
        <f>装备!A131</f>
        <v>304005</v>
      </c>
      <c r="C129">
        <f>装备!C131</f>
        <v>304005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9">
      <c r="A130" t="str">
        <f>装备!B132</f>
        <v>祈祷头盔</v>
      </c>
      <c r="B130">
        <f>装备!A132</f>
        <v>304006</v>
      </c>
      <c r="C130">
        <f>装备!C132</f>
        <v>304006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9">
      <c r="A131" t="str">
        <f>装备!B133</f>
        <v>黑铁头盔</v>
      </c>
      <c r="B131">
        <f>装备!A133</f>
        <v>304007</v>
      </c>
      <c r="C131">
        <f>装备!C133</f>
        <v>304007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9">
      <c r="A132" t="str">
        <f>装备!B134</f>
        <v>圣战头盔</v>
      </c>
      <c r="B132">
        <f>装备!A134</f>
        <v>304008</v>
      </c>
      <c r="C132">
        <f>装备!C134</f>
        <v>304008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9">
      <c r="A133" t="str">
        <f>装备!B135</f>
        <v>法神头盔</v>
      </c>
      <c r="B133">
        <f>装备!A135</f>
        <v>304009</v>
      </c>
      <c r="C133">
        <f>装备!C135</f>
        <v>304009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9">
      <c r="A134" t="str">
        <f>装备!B136</f>
        <v>天尊头盔</v>
      </c>
      <c r="B134">
        <f>装备!A136</f>
        <v>304010</v>
      </c>
      <c r="C134">
        <f>装备!C136</f>
        <v>304010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9">
      <c r="A135" t="str">
        <f>装备!B137</f>
        <v>圣龙盔</v>
      </c>
      <c r="B135">
        <f>装备!A137</f>
        <v>304011</v>
      </c>
      <c r="C135">
        <f>装备!C137</f>
        <v>304011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9">
      <c r="A136" t="str">
        <f>装备!B138</f>
        <v>天龙盔</v>
      </c>
      <c r="B136">
        <f>装备!A138</f>
        <v>304012</v>
      </c>
      <c r="C136">
        <f>装备!C138</f>
        <v>304011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9">
      <c r="A137" t="str">
        <f>装备!B139</f>
        <v>魔龙盔</v>
      </c>
      <c r="B137">
        <f>装备!A139</f>
        <v>304013</v>
      </c>
      <c r="C137">
        <f>装备!C139</f>
        <v>304011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9">
      <c r="A138" t="str">
        <f>装备!B140</f>
        <v>星王战盔</v>
      </c>
      <c r="B138">
        <f>装备!A140</f>
        <v>304014</v>
      </c>
      <c r="C138">
        <f>装备!C140</f>
        <v>304014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9">
      <c r="A139" t="str">
        <f>装备!B141</f>
        <v>星王魔盔</v>
      </c>
      <c r="B139">
        <f>装备!A141</f>
        <v>304015</v>
      </c>
      <c r="C139">
        <f>装备!C141</f>
        <v>304014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9">
      <c r="A140" t="str">
        <f>装备!B142</f>
        <v>星王道盔</v>
      </c>
      <c r="B140">
        <f>装备!A142</f>
        <v>304016</v>
      </c>
      <c r="C140">
        <f>装备!C142</f>
        <v>304014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9">
      <c r="A141" t="str">
        <f>装备!B143</f>
        <v>狂雷战盔</v>
      </c>
      <c r="B141">
        <f>装备!A143</f>
        <v>304017</v>
      </c>
      <c r="C141">
        <f>装备!C143</f>
        <v>304017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9">
      <c r="A142" t="str">
        <f>装备!B144</f>
        <v>逆火魔盔</v>
      </c>
      <c r="B142">
        <f>装备!A144</f>
        <v>304018</v>
      </c>
      <c r="C142">
        <f>装备!C144</f>
        <v>304018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9">
      <c r="A143" t="str">
        <f>装备!B145</f>
        <v>通云道盔</v>
      </c>
      <c r="B143">
        <f>装备!A145</f>
        <v>304019</v>
      </c>
      <c r="C143">
        <f>装备!C145</f>
        <v>304019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9">
      <c r="A144" t="str">
        <f>装备!B146</f>
        <v>王者战盔</v>
      </c>
      <c r="B144">
        <f>装备!A146</f>
        <v>304020</v>
      </c>
      <c r="C144">
        <f>装备!C146</f>
        <v>304020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装备!B147</f>
        <v>王者魔盔</v>
      </c>
      <c r="B145">
        <f>装备!A147</f>
        <v>304021</v>
      </c>
      <c r="C145">
        <f>装备!C147</f>
        <v>304020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装备!B148</f>
        <v>王者道盔</v>
      </c>
      <c r="B146">
        <f>装备!A148</f>
        <v>304022</v>
      </c>
      <c r="C146">
        <f>装备!C148</f>
        <v>304020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装备!B149</f>
        <v>炎龙战盔</v>
      </c>
      <c r="B147">
        <f>装备!A149</f>
        <v>304023</v>
      </c>
      <c r="C147">
        <f>装备!C149</f>
        <v>304023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装备!B150</f>
        <v>雷龙魔盔</v>
      </c>
      <c r="B148">
        <f>装备!A150</f>
        <v>304024</v>
      </c>
      <c r="C148">
        <f>装备!C150</f>
        <v>304024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装备!B151</f>
        <v>青龙道盔</v>
      </c>
      <c r="B149">
        <f>装备!A151</f>
        <v>304025</v>
      </c>
      <c r="C149">
        <f>装备!C151</f>
        <v>304025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装备!B152</f>
        <v>荣耀战盔</v>
      </c>
      <c r="B150">
        <f>装备!A152</f>
        <v>304026</v>
      </c>
      <c r="C150">
        <f>装备!C152</f>
        <v>304026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装备!B153</f>
        <v>荣耀魔盔</v>
      </c>
      <c r="B151">
        <f>装备!A153</f>
        <v>304027</v>
      </c>
      <c r="C151">
        <f>装备!C153</f>
        <v>304027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装备!B154</f>
        <v>荣耀道盔</v>
      </c>
      <c r="B152">
        <f>装备!A154</f>
        <v>304028</v>
      </c>
      <c r="C152">
        <f>装备!C154</f>
        <v>304028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装备!B155</f>
        <v>天龙战盔</v>
      </c>
      <c r="B153">
        <f>装备!A155</f>
        <v>304029</v>
      </c>
      <c r="C153">
        <f>装备!C155</f>
        <v>304029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装备!B156</f>
        <v>天龙魔盔</v>
      </c>
      <c r="B154">
        <f>装备!A156</f>
        <v>304030</v>
      </c>
      <c r="C154">
        <f>装备!C156</f>
        <v>304029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装备!B157</f>
        <v>天龙道盔</v>
      </c>
      <c r="B155">
        <f>装备!A157</f>
        <v>304031</v>
      </c>
      <c r="C155">
        <f>装备!C157</f>
        <v>304029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装备!B158</f>
        <v>虎威战盔</v>
      </c>
      <c r="B156">
        <f>装备!A158</f>
        <v>304032</v>
      </c>
      <c r="C156">
        <f>装备!C158</f>
        <v>304032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装备!B159</f>
        <v>虎威法冠</v>
      </c>
      <c r="B157">
        <f>装备!A159</f>
        <v>304033</v>
      </c>
      <c r="C157">
        <f>装备!C159</f>
        <v>304032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装备!B160</f>
        <v>虎威道盔</v>
      </c>
      <c r="B158">
        <f>装备!A160</f>
        <v>304034</v>
      </c>
      <c r="C158">
        <f>装备!C160</f>
        <v>304032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装备!B161</f>
        <v>传奇之冠</v>
      </c>
      <c r="B159">
        <f>装备!A161</f>
        <v>304035</v>
      </c>
      <c r="C159">
        <f>装备!C161</f>
        <v>304035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7" sqref="H7"/>
    </sheetView>
  </sheetViews>
  <sheetFormatPr defaultRowHeight="14.25"/>
  <cols>
    <col min="1" max="1" width="11.625" bestFit="1" customWidth="1"/>
  </cols>
  <sheetData>
    <row r="1" spans="1:12">
      <c r="A1" t="s">
        <v>387</v>
      </c>
      <c r="B1" t="s">
        <v>462</v>
      </c>
      <c r="C1" t="s">
        <v>472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469</v>
      </c>
      <c r="K1" t="s">
        <v>470</v>
      </c>
      <c r="L1" t="s">
        <v>471</v>
      </c>
    </row>
    <row r="2" spans="1:12">
      <c r="A2" t="str">
        <f>VLOOKUP(B2,装备!A:B,2,TRUE)</f>
        <v>尘埃(微光)</v>
      </c>
      <c r="B2" s="5">
        <v>311001</v>
      </c>
      <c r="C2" s="5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5">
        <v>311002</v>
      </c>
      <c r="C3" s="5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5">
        <v>311003</v>
      </c>
      <c r="C4" s="5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5">
        <v>311004</v>
      </c>
      <c r="C5" s="5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5">
        <v>311005</v>
      </c>
      <c r="C6" s="5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5">
        <v>311006</v>
      </c>
      <c r="C7" s="5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5">
        <v>311007</v>
      </c>
      <c r="C8" s="5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5">
        <v>311008</v>
      </c>
      <c r="C9" s="5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5">
        <v>311009</v>
      </c>
      <c r="C10" s="5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5">
        <v>311010</v>
      </c>
      <c r="C11" s="5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5">
        <v>311011</v>
      </c>
      <c r="C12" s="5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5">
        <v>311012</v>
      </c>
      <c r="C13" s="5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5">
        <v>312001</v>
      </c>
      <c r="C14" s="5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5">
        <v>312002</v>
      </c>
      <c r="C15" s="5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5">
        <v>312003</v>
      </c>
      <c r="C16" s="5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5">
        <v>312004</v>
      </c>
      <c r="C17" s="5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5">
        <v>312005</v>
      </c>
      <c r="C18" s="5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5">
        <v>312006</v>
      </c>
      <c r="C19" s="5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5">
        <v>312007</v>
      </c>
      <c r="C20" s="5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5">
        <v>312008</v>
      </c>
      <c r="C21" s="5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5">
        <v>312009</v>
      </c>
      <c r="C22" s="5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5">
        <v>312010</v>
      </c>
      <c r="C23" s="5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5">
        <v>312011</v>
      </c>
      <c r="C24" s="5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5">
        <v>312012</v>
      </c>
      <c r="C25" s="5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2016-01-05T08:32:14Z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