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" yWindow="60" windowWidth="14655" windowHeight="9285" activeTab="1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</sheets>
  <definedNames>
    <definedName name="_xlnm._FilterDatabase" localSheetId="0" hidden="1">装备!$A$3:$S$500</definedName>
  </definedNames>
  <calcPr calcId="145621"/>
</workbook>
</file>

<file path=xl/calcChain.xml><?xml version="1.0" encoding="utf-8"?>
<calcChain xmlns="http://schemas.openxmlformats.org/spreadsheetml/2006/main">
  <c r="S149" i="1" l="1"/>
  <c r="S150" i="1"/>
  <c r="S146" i="1"/>
  <c r="S147" i="1"/>
  <c r="C143" i="1"/>
  <c r="S143" i="1"/>
  <c r="C144" i="1"/>
  <c r="S144" i="1"/>
  <c r="S420" i="1" l="1"/>
  <c r="S421" i="1"/>
  <c r="S419" i="1"/>
  <c r="S417" i="1"/>
  <c r="S418" i="1"/>
  <c r="S416" i="1"/>
  <c r="S414" i="1"/>
  <c r="S415" i="1"/>
  <c r="S413" i="1"/>
  <c r="S411" i="1"/>
  <c r="S412" i="1"/>
  <c r="S410" i="1"/>
  <c r="S408" i="1"/>
  <c r="S409" i="1"/>
  <c r="S407" i="1"/>
  <c r="S405" i="1"/>
  <c r="S406" i="1"/>
  <c r="S404" i="1"/>
  <c r="S402" i="1"/>
  <c r="S403" i="1"/>
  <c r="S401" i="1"/>
  <c r="S399" i="1"/>
  <c r="S400" i="1"/>
  <c r="S398" i="1"/>
  <c r="S396" i="1"/>
  <c r="S397" i="1"/>
  <c r="S395" i="1"/>
  <c r="S393" i="1"/>
  <c r="S394" i="1"/>
  <c r="S392" i="1"/>
  <c r="S390" i="1"/>
  <c r="S391" i="1"/>
  <c r="S389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J120" i="2" l="1"/>
  <c r="J119" i="2"/>
  <c r="J118" i="2"/>
  <c r="D16" i="5" l="1"/>
  <c r="D17" i="5"/>
  <c r="D18" i="5"/>
  <c r="D19" i="5"/>
  <c r="D20" i="5"/>
  <c r="D21" i="5"/>
  <c r="D22" i="5"/>
  <c r="D23" i="5"/>
  <c r="D24" i="5"/>
  <c r="D25" i="5"/>
  <c r="D15" i="5"/>
  <c r="A14" i="5"/>
  <c r="A15" i="5"/>
  <c r="A16" i="5"/>
  <c r="A17" i="5"/>
  <c r="A18" i="5"/>
  <c r="A19" i="5"/>
  <c r="A20" i="5"/>
  <c r="A21" i="5"/>
  <c r="A22" i="5"/>
  <c r="A23" i="5"/>
  <c r="A24" i="5"/>
  <c r="A25" i="5"/>
  <c r="C148" i="2" l="1"/>
  <c r="C266" i="1" l="1"/>
  <c r="C267" i="1"/>
  <c r="C268" i="1"/>
  <c r="C269" i="1"/>
  <c r="C58" i="2" l="1"/>
  <c r="C59" i="2"/>
  <c r="C60" i="2"/>
  <c r="C61" i="2"/>
  <c r="C62" i="2"/>
  <c r="C63" i="2"/>
  <c r="C64" i="2"/>
  <c r="C57" i="2"/>
  <c r="J117" i="2" l="1"/>
  <c r="J116" i="2"/>
  <c r="J113" i="2" l="1"/>
  <c r="J114" i="2"/>
  <c r="J115" i="2"/>
  <c r="C113" i="2"/>
  <c r="C114" i="2"/>
  <c r="C115" i="2"/>
  <c r="J106" i="2" l="1"/>
  <c r="J107" i="2"/>
  <c r="J108" i="2"/>
  <c r="J109" i="2"/>
  <c r="J110" i="2"/>
  <c r="J111" i="2"/>
  <c r="J112" i="2"/>
  <c r="J94" i="2"/>
  <c r="J95" i="2"/>
  <c r="J96" i="2"/>
  <c r="J97" i="2"/>
  <c r="J98" i="2"/>
  <c r="J99" i="2"/>
  <c r="J100" i="2"/>
  <c r="J101" i="2"/>
  <c r="J102" i="2"/>
  <c r="J103" i="2"/>
  <c r="J104" i="2"/>
  <c r="J105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77" i="2"/>
  <c r="C143" i="2" l="1"/>
  <c r="C144" i="2"/>
  <c r="C145" i="2"/>
  <c r="C146" i="2"/>
  <c r="C147" i="2"/>
  <c r="C142" i="2"/>
  <c r="C141" i="2"/>
  <c r="C56" i="2" l="1"/>
  <c r="D4" i="5" l="1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2" i="5"/>
  <c r="E100" i="4" l="1"/>
  <c r="E99" i="4"/>
  <c r="E98" i="4"/>
  <c r="D69" i="4"/>
  <c r="E69" i="4"/>
  <c r="D70" i="4"/>
  <c r="E70" i="4"/>
  <c r="D71" i="4"/>
  <c r="E71" i="4"/>
  <c r="D140" i="4" l="1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25" i="4"/>
  <c r="A149" i="4"/>
  <c r="B14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500" i="1"/>
  <c r="C499" i="1"/>
  <c r="C498" i="1"/>
  <c r="C497" i="1"/>
  <c r="C496" i="1"/>
  <c r="C495" i="1"/>
  <c r="C494" i="1"/>
  <c r="C493" i="1"/>
  <c r="C492" i="1"/>
  <c r="C491" i="1"/>
  <c r="C490" i="1"/>
  <c r="C489" i="1"/>
  <c r="S346" i="1" l="1"/>
  <c r="S345" i="1"/>
  <c r="S344" i="1"/>
  <c r="S343" i="1"/>
  <c r="S342" i="1"/>
  <c r="S341" i="1"/>
  <c r="C57" i="1"/>
  <c r="C55" i="4" s="1"/>
  <c r="C58" i="1"/>
  <c r="C56" i="4" s="1"/>
  <c r="C56" i="1"/>
  <c r="C54" i="4" s="1"/>
  <c r="S347" i="1"/>
  <c r="S87" i="1"/>
  <c r="C87" i="1"/>
  <c r="C85" i="4" s="1"/>
  <c r="S58" i="1"/>
  <c r="S57" i="1"/>
  <c r="C113" i="1"/>
  <c r="C84" i="1"/>
  <c r="C55" i="1"/>
  <c r="C53" i="4" s="1"/>
  <c r="C471" i="1"/>
  <c r="C347" i="1"/>
  <c r="C326" i="1"/>
  <c r="C265" i="1"/>
  <c r="C207" i="1"/>
  <c r="C151" i="1"/>
  <c r="C149" i="4" s="1"/>
  <c r="C116" i="1"/>
  <c r="C114" i="4" s="1"/>
  <c r="C468" i="1"/>
  <c r="C470" i="1" s="1"/>
  <c r="C344" i="1"/>
  <c r="C323" i="1"/>
  <c r="C324" i="1" s="1"/>
  <c r="C262" i="1"/>
  <c r="C264" i="1" s="1"/>
  <c r="C204" i="1"/>
  <c r="C206" i="1" s="1"/>
  <c r="C148" i="1"/>
  <c r="C465" i="1"/>
  <c r="C466" i="1" s="1"/>
  <c r="C320" i="1"/>
  <c r="C322" i="1" s="1"/>
  <c r="C259" i="1"/>
  <c r="C261" i="1" s="1"/>
  <c r="C201" i="1"/>
  <c r="C202" i="1" s="1"/>
  <c r="C145" i="1"/>
  <c r="C110" i="1"/>
  <c r="C81" i="1"/>
  <c r="C464" i="1"/>
  <c r="C463" i="1"/>
  <c r="C462" i="1"/>
  <c r="C343" i="1"/>
  <c r="C342" i="1"/>
  <c r="C341" i="1"/>
  <c r="C319" i="1"/>
  <c r="C318" i="1"/>
  <c r="C317" i="1"/>
  <c r="C258" i="1"/>
  <c r="C257" i="1"/>
  <c r="C256" i="1"/>
  <c r="C200" i="1"/>
  <c r="C199" i="1"/>
  <c r="C198" i="1"/>
  <c r="C142" i="4"/>
  <c r="C141" i="4"/>
  <c r="C142" i="1"/>
  <c r="C140" i="4" s="1"/>
  <c r="C49" i="1"/>
  <c r="C47" i="4" s="1"/>
  <c r="C50" i="1"/>
  <c r="C48" i="4" s="1"/>
  <c r="C51" i="1"/>
  <c r="C49" i="4" s="1"/>
  <c r="C52" i="1"/>
  <c r="C150" i="1" l="1"/>
  <c r="C148" i="4" s="1"/>
  <c r="C149" i="1"/>
  <c r="C147" i="1"/>
  <c r="C145" i="4" s="1"/>
  <c r="C146" i="1"/>
  <c r="C144" i="4" s="1"/>
  <c r="C83" i="1"/>
  <c r="C81" i="4" s="1"/>
  <c r="C79" i="4"/>
  <c r="C86" i="1"/>
  <c r="C84" i="4" s="1"/>
  <c r="C82" i="4"/>
  <c r="C143" i="4"/>
  <c r="C147" i="4"/>
  <c r="C146" i="4"/>
  <c r="C112" i="1"/>
  <c r="C110" i="4" s="1"/>
  <c r="C108" i="4"/>
  <c r="C114" i="1"/>
  <c r="C111" i="4"/>
  <c r="C53" i="1"/>
  <c r="C51" i="4" s="1"/>
  <c r="C50" i="4"/>
  <c r="C85" i="1"/>
  <c r="C83" i="4" s="1"/>
  <c r="C325" i="1"/>
  <c r="C263" i="1"/>
  <c r="C469" i="1"/>
  <c r="C205" i="1"/>
  <c r="C467" i="1"/>
  <c r="C203" i="1"/>
  <c r="C111" i="1"/>
  <c r="C109" i="4" s="1"/>
  <c r="C321" i="1"/>
  <c r="C82" i="1"/>
  <c r="C80" i="4" s="1"/>
  <c r="C260" i="1"/>
  <c r="C54" i="1"/>
  <c r="C52" i="4" s="1"/>
  <c r="S471" i="1"/>
  <c r="S326" i="1"/>
  <c r="S265" i="1"/>
  <c r="S207" i="1"/>
  <c r="S151" i="1"/>
  <c r="S470" i="1"/>
  <c r="S469" i="1"/>
  <c r="S468" i="1"/>
  <c r="S325" i="1"/>
  <c r="S324" i="1"/>
  <c r="S323" i="1"/>
  <c r="S264" i="1"/>
  <c r="S263" i="1"/>
  <c r="S262" i="1"/>
  <c r="S206" i="1"/>
  <c r="S205" i="1"/>
  <c r="S204" i="1"/>
  <c r="S148" i="1"/>
  <c r="S116" i="1"/>
  <c r="S115" i="1"/>
  <c r="S114" i="1"/>
  <c r="S113" i="1"/>
  <c r="S86" i="1"/>
  <c r="S85" i="1"/>
  <c r="S84" i="1"/>
  <c r="S467" i="1"/>
  <c r="S466" i="1"/>
  <c r="S465" i="1"/>
  <c r="S322" i="1"/>
  <c r="S321" i="1"/>
  <c r="S320" i="1"/>
  <c r="S261" i="1"/>
  <c r="S260" i="1"/>
  <c r="S259" i="1"/>
  <c r="S203" i="1"/>
  <c r="S202" i="1"/>
  <c r="S201" i="1"/>
  <c r="S145" i="1"/>
  <c r="S112" i="1"/>
  <c r="S111" i="1"/>
  <c r="S110" i="1"/>
  <c r="S83" i="1"/>
  <c r="S82" i="1"/>
  <c r="S81" i="1"/>
  <c r="S464" i="1"/>
  <c r="S463" i="1"/>
  <c r="S462" i="1"/>
  <c r="S319" i="1"/>
  <c r="S318" i="1"/>
  <c r="S317" i="1"/>
  <c r="S258" i="1"/>
  <c r="S257" i="1"/>
  <c r="S256" i="1"/>
  <c r="S200" i="1"/>
  <c r="S199" i="1"/>
  <c r="S198" i="1"/>
  <c r="S1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43" i="1"/>
  <c r="C115" i="1" l="1"/>
  <c r="C113" i="4" s="1"/>
  <c r="C112" i="4"/>
  <c r="C477" i="1"/>
  <c r="C478" i="1"/>
  <c r="C479" i="1"/>
  <c r="C480" i="1"/>
  <c r="C481" i="1"/>
  <c r="C482" i="1"/>
  <c r="C483" i="1"/>
  <c r="C484" i="1"/>
  <c r="C485" i="1"/>
  <c r="C486" i="1"/>
  <c r="C487" i="1"/>
  <c r="C488" i="1"/>
  <c r="C349" i="1" l="1"/>
  <c r="C350" i="1"/>
  <c r="C351" i="1"/>
  <c r="C345" i="1" s="1"/>
  <c r="C346" i="1" s="1"/>
  <c r="C352" i="1"/>
  <c r="C353" i="1"/>
  <c r="C354" i="1"/>
  <c r="C355" i="1"/>
  <c r="C356" i="1"/>
  <c r="C357" i="1"/>
  <c r="C358" i="1"/>
  <c r="C359" i="1"/>
  <c r="C348" i="1"/>
  <c r="C71" i="2" l="1"/>
  <c r="C72" i="2"/>
  <c r="C73" i="2"/>
  <c r="C74" i="2"/>
  <c r="C75" i="2"/>
  <c r="C76" i="2"/>
  <c r="D116" i="4" l="1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E115" i="4"/>
  <c r="D11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C70" i="4" s="1"/>
  <c r="A71" i="4"/>
  <c r="B71" i="4"/>
  <c r="C71" i="4" s="1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C99" i="4" s="1"/>
  <c r="A100" i="4"/>
  <c r="B100" i="4"/>
  <c r="C100" i="4" s="1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2" i="4"/>
  <c r="B2" i="4"/>
  <c r="C65" i="2" l="1"/>
  <c r="C66" i="2"/>
  <c r="C67" i="2"/>
  <c r="C68" i="2"/>
  <c r="C69" i="2"/>
  <c r="C70" i="2"/>
  <c r="C11" i="2" l="1"/>
  <c r="C12" i="2"/>
  <c r="C13" i="2"/>
  <c r="C460" i="1"/>
  <c r="C461" i="1"/>
  <c r="C459" i="1"/>
  <c r="C456" i="1"/>
  <c r="C458" i="1" s="1"/>
  <c r="C454" i="1"/>
  <c r="C455" i="1"/>
  <c r="C453" i="1"/>
  <c r="C450" i="1"/>
  <c r="C452" i="1" s="1"/>
  <c r="C338" i="1"/>
  <c r="C339" i="1" s="1"/>
  <c r="C335" i="1"/>
  <c r="C337" i="1" s="1"/>
  <c r="C332" i="1"/>
  <c r="C333" i="1" s="1"/>
  <c r="C305" i="1"/>
  <c r="C306" i="1" s="1"/>
  <c r="C307" i="1" s="1"/>
  <c r="C308" i="1"/>
  <c r="C309" i="1"/>
  <c r="C310" i="1"/>
  <c r="C311" i="1"/>
  <c r="C313" i="1" s="1"/>
  <c r="C314" i="1"/>
  <c r="C315" i="1"/>
  <c r="C316" i="1"/>
  <c r="C247" i="1"/>
  <c r="C248" i="1"/>
  <c r="C249" i="1"/>
  <c r="C250" i="1"/>
  <c r="C252" i="1" s="1"/>
  <c r="C253" i="1"/>
  <c r="C254" i="1"/>
  <c r="C255" i="1"/>
  <c r="C244" i="1"/>
  <c r="C246" i="1" s="1"/>
  <c r="C196" i="1"/>
  <c r="C197" i="1"/>
  <c r="C195" i="1"/>
  <c r="C190" i="1"/>
  <c r="C191" i="1"/>
  <c r="C192" i="1"/>
  <c r="C194" i="1" s="1"/>
  <c r="C189" i="1"/>
  <c r="C186" i="1"/>
  <c r="C187" i="1" s="1"/>
  <c r="C188" i="1" s="1"/>
  <c r="C140" i="1"/>
  <c r="C138" i="4" s="1"/>
  <c r="C141" i="1"/>
  <c r="C139" i="4" s="1"/>
  <c r="C139" i="1"/>
  <c r="C137" i="4" s="1"/>
  <c r="C134" i="1"/>
  <c r="C132" i="4" s="1"/>
  <c r="C135" i="1"/>
  <c r="C133" i="4" s="1"/>
  <c r="C136" i="1"/>
  <c r="C133" i="1"/>
  <c r="C131" i="4" s="1"/>
  <c r="C130" i="1"/>
  <c r="C104" i="1"/>
  <c r="C102" i="4" s="1"/>
  <c r="C105" i="1"/>
  <c r="C103" i="4" s="1"/>
  <c r="C106" i="1"/>
  <c r="C104" i="4" s="1"/>
  <c r="C107" i="1"/>
  <c r="C105" i="4" s="1"/>
  <c r="C108" i="1"/>
  <c r="C106" i="4" s="1"/>
  <c r="C109" i="1"/>
  <c r="C107" i="4" s="1"/>
  <c r="C75" i="1"/>
  <c r="C73" i="4" s="1"/>
  <c r="C76" i="1"/>
  <c r="C74" i="4" s="1"/>
  <c r="C77" i="1"/>
  <c r="C75" i="4" s="1"/>
  <c r="C78" i="1"/>
  <c r="C76" i="4" s="1"/>
  <c r="C79" i="1"/>
  <c r="C77" i="4" s="1"/>
  <c r="C80" i="1"/>
  <c r="C78" i="4" s="1"/>
  <c r="C46" i="1"/>
  <c r="C47" i="1"/>
  <c r="C48" i="1"/>
  <c r="C43" i="1"/>
  <c r="C44" i="1"/>
  <c r="C45" i="1"/>
  <c r="C131" i="1" l="1"/>
  <c r="C129" i="4" s="1"/>
  <c r="C128" i="4"/>
  <c r="C138" i="1"/>
  <c r="C136" i="4" s="1"/>
  <c r="C134" i="4"/>
  <c r="C193" i="1"/>
  <c r="C451" i="1"/>
  <c r="C334" i="1"/>
  <c r="C251" i="1"/>
  <c r="C132" i="1"/>
  <c r="C130" i="4" s="1"/>
  <c r="C312" i="1"/>
  <c r="C137" i="1"/>
  <c r="C135" i="4" s="1"/>
  <c r="C245" i="1"/>
  <c r="C336" i="1"/>
  <c r="C340" i="1"/>
  <c r="C457" i="1"/>
  <c r="C55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21" i="2"/>
  <c r="C4" i="2" l="1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77" i="2"/>
  <c r="C81" i="2" l="1"/>
  <c r="C111" i="2"/>
  <c r="C112" i="2"/>
  <c r="C110" i="2"/>
  <c r="C107" i="2"/>
  <c r="C96" i="2"/>
  <c r="C91" i="2"/>
  <c r="C80" i="2"/>
  <c r="C95" i="2"/>
  <c r="C108" i="2"/>
  <c r="C103" i="2"/>
  <c r="C98" i="2"/>
  <c r="C92" i="2"/>
  <c r="C87" i="2"/>
  <c r="C82" i="2"/>
  <c r="C102" i="2"/>
  <c r="C86" i="2"/>
  <c r="C106" i="2"/>
  <c r="C100" i="2"/>
  <c r="C90" i="2"/>
  <c r="C84" i="2"/>
  <c r="C79" i="2"/>
  <c r="C78" i="2"/>
  <c r="C104" i="2"/>
  <c r="C99" i="2"/>
  <c r="C94" i="2"/>
  <c r="C88" i="2"/>
  <c r="C83" i="2"/>
  <c r="C109" i="2"/>
  <c r="C105" i="2"/>
  <c r="C101" i="2"/>
  <c r="C97" i="2"/>
  <c r="C93" i="2"/>
  <c r="C89" i="2"/>
  <c r="C85" i="2"/>
  <c r="C61" i="1"/>
  <c r="C59" i="4" s="1"/>
  <c r="C90" i="1"/>
  <c r="C88" i="4" s="1"/>
  <c r="C227" i="1"/>
  <c r="C228" i="1"/>
  <c r="C229" i="1"/>
  <c r="C171" i="1"/>
  <c r="C123" i="1"/>
  <c r="C121" i="4" s="1"/>
  <c r="C473" i="1"/>
  <c r="C474" i="1"/>
  <c r="C475" i="1"/>
  <c r="C476" i="1"/>
  <c r="C472" i="1"/>
  <c r="C443" i="1"/>
  <c r="C444" i="1"/>
  <c r="C445" i="1"/>
  <c r="C446" i="1"/>
  <c r="C447" i="1"/>
  <c r="C448" i="1"/>
  <c r="C449" i="1"/>
  <c r="C327" i="1"/>
  <c r="C299" i="1"/>
  <c r="C300" i="1"/>
  <c r="C301" i="1"/>
  <c r="C302" i="1"/>
  <c r="C303" i="1"/>
  <c r="C304" i="1"/>
  <c r="C291" i="1"/>
  <c r="C292" i="1"/>
  <c r="C294" i="1"/>
  <c r="C295" i="1"/>
  <c r="C296" i="1"/>
  <c r="C297" i="1"/>
  <c r="C298" i="1"/>
  <c r="C283" i="1"/>
  <c r="C285" i="1"/>
  <c r="C286" i="1"/>
  <c r="C287" i="1"/>
  <c r="C288" i="1"/>
  <c r="C289" i="1"/>
  <c r="C290" i="1"/>
  <c r="C279" i="1"/>
  <c r="C280" i="1"/>
  <c r="C281" i="1"/>
  <c r="C282" i="1"/>
  <c r="C284" i="1"/>
  <c r="C274" i="1"/>
  <c r="C275" i="1"/>
  <c r="C128" i="1" s="1"/>
  <c r="C126" i="4" s="1"/>
  <c r="C276" i="1"/>
  <c r="C277" i="1"/>
  <c r="C278" i="1"/>
  <c r="C270" i="1"/>
  <c r="C271" i="1"/>
  <c r="C272" i="1"/>
  <c r="C273" i="1"/>
  <c r="C239" i="1"/>
  <c r="C240" i="1"/>
  <c r="C241" i="1"/>
  <c r="C242" i="1"/>
  <c r="C243" i="1"/>
  <c r="C231" i="1"/>
  <c r="C232" i="1"/>
  <c r="C233" i="1"/>
  <c r="C234" i="1"/>
  <c r="C235" i="1"/>
  <c r="C236" i="1"/>
  <c r="C237" i="1"/>
  <c r="C238" i="1"/>
  <c r="C230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09" i="1"/>
  <c r="C211" i="1"/>
  <c r="C212" i="1"/>
  <c r="C213" i="1"/>
  <c r="C208" i="1"/>
  <c r="C180" i="1"/>
  <c r="C181" i="1"/>
  <c r="C182" i="1"/>
  <c r="C183" i="1"/>
  <c r="C184" i="1"/>
  <c r="C185" i="1"/>
  <c r="C169" i="1"/>
  <c r="C170" i="1"/>
  <c r="C178" i="1"/>
  <c r="C166" i="1"/>
  <c r="C167" i="1"/>
  <c r="C168" i="1"/>
  <c r="C172" i="1"/>
  <c r="C173" i="1"/>
  <c r="C174" i="1"/>
  <c r="C175" i="1"/>
  <c r="C176" i="1"/>
  <c r="C177" i="1"/>
  <c r="C179" i="1"/>
  <c r="C165" i="1"/>
  <c r="C152" i="1"/>
  <c r="C153" i="1"/>
  <c r="C154" i="1"/>
  <c r="C155" i="1"/>
  <c r="C156" i="1"/>
  <c r="C157" i="1"/>
  <c r="C158" i="1"/>
  <c r="C159" i="1"/>
  <c r="C160" i="1"/>
  <c r="C129" i="1" s="1"/>
  <c r="C127" i="4" s="1"/>
  <c r="C161" i="1"/>
  <c r="C162" i="1"/>
  <c r="C163" i="1"/>
  <c r="C164" i="1"/>
  <c r="C119" i="1"/>
  <c r="C117" i="4" s="1"/>
  <c r="C120" i="1"/>
  <c r="C118" i="4" s="1"/>
  <c r="C121" i="1"/>
  <c r="C119" i="4" s="1"/>
  <c r="C122" i="1"/>
  <c r="C120" i="4" s="1"/>
  <c r="C124" i="1"/>
  <c r="C122" i="4" s="1"/>
  <c r="C125" i="1"/>
  <c r="C123" i="4" s="1"/>
  <c r="C126" i="1"/>
  <c r="C124" i="4" s="1"/>
  <c r="C117" i="1"/>
  <c r="C115" i="4" s="1"/>
  <c r="C100" i="1"/>
  <c r="C98" i="4" s="1"/>
  <c r="C71" i="1"/>
  <c r="C69" i="4" s="1"/>
  <c r="C98" i="1"/>
  <c r="C96" i="4" s="1"/>
  <c r="C99" i="1"/>
  <c r="C97" i="4" s="1"/>
  <c r="C103" i="1"/>
  <c r="C101" i="4" s="1"/>
  <c r="C97" i="1"/>
  <c r="C95" i="4" s="1"/>
  <c r="C92" i="1"/>
  <c r="C90" i="4" s="1"/>
  <c r="C93" i="1"/>
  <c r="C91" i="4" s="1"/>
  <c r="C88" i="1"/>
  <c r="C86" i="4" s="1"/>
  <c r="C89" i="1"/>
  <c r="C87" i="4" s="1"/>
  <c r="C91" i="1"/>
  <c r="C89" i="4" s="1"/>
  <c r="C74" i="1"/>
  <c r="C72" i="4" s="1"/>
  <c r="C69" i="1"/>
  <c r="C67" i="4" s="1"/>
  <c r="C70" i="1"/>
  <c r="C68" i="4" s="1"/>
  <c r="C68" i="1"/>
  <c r="C66" i="4" s="1"/>
  <c r="C63" i="1"/>
  <c r="C61" i="4" s="1"/>
  <c r="C64" i="1"/>
  <c r="C62" i="4" s="1"/>
  <c r="C62" i="1"/>
  <c r="C60" i="4" s="1"/>
  <c r="C60" i="1"/>
  <c r="C58" i="4" s="1"/>
  <c r="C41" i="1"/>
  <c r="C42" i="1"/>
  <c r="C59" i="1"/>
  <c r="C57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3" i="1"/>
  <c r="C102" i="1"/>
  <c r="C67" i="1"/>
  <c r="C118" i="1"/>
  <c r="C116" i="4" s="1"/>
  <c r="C216" i="1"/>
  <c r="C210" i="1"/>
  <c r="C66" i="1"/>
  <c r="C72" i="1"/>
  <c r="C101" i="1" s="1"/>
  <c r="C330" i="1"/>
  <c r="C328" i="1"/>
  <c r="C331" i="1"/>
  <c r="C329" i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6" i="2"/>
  <c r="J26" i="2"/>
  <c r="J27" i="2"/>
  <c r="J28" i="2"/>
  <c r="J29" i="2"/>
  <c r="J30" i="2"/>
  <c r="J31" i="2"/>
  <c r="J32" i="2"/>
  <c r="J33" i="2"/>
  <c r="J34" i="2"/>
  <c r="J35" i="2"/>
  <c r="J25" i="2"/>
  <c r="J21" i="2"/>
  <c r="J22" i="2"/>
  <c r="J23" i="2"/>
  <c r="J13" i="2"/>
  <c r="J12" i="2"/>
  <c r="J11" i="2"/>
  <c r="C96" i="1" l="1"/>
  <c r="C94" i="4" s="1"/>
  <c r="C64" i="4"/>
  <c r="C95" i="1"/>
  <c r="C65" i="4"/>
  <c r="J20" i="2"/>
  <c r="J19" i="2"/>
  <c r="J18" i="2"/>
  <c r="J17" i="2"/>
  <c r="J16" i="2"/>
  <c r="J15" i="2"/>
  <c r="J14" i="2"/>
  <c r="J10" i="2"/>
  <c r="J9" i="2"/>
  <c r="J8" i="2"/>
  <c r="J7" i="2"/>
  <c r="J6" i="2"/>
  <c r="J5" i="2"/>
  <c r="J4" i="2"/>
  <c r="C65" i="1" l="1"/>
  <c r="C93" i="4"/>
  <c r="C94" i="1" l="1"/>
  <c r="C92" i="4" s="1"/>
  <c r="C63" i="4"/>
</calcChain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<sst xmlns="http://schemas.openxmlformats.org/spreadsheetml/2006/main" count="755" uniqueCount="730">
  <si>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</si>
  <si>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</si>
  <si>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</si>
  <si>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</si>
  <si>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</si>
  <si>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</si>
  <si>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</si>
  <si>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</si>
  <si>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</si>
  <si>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</si>
  <si>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</si>
  <si>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</si>
  <si>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</si>
  <si>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</si>
  <si>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</si>
  <si>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</si>
  <si>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</si>
  <si>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</si>
  <si>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</si>
  <si>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</si>
  <si>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</si>
  <si>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</si>
  <si>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</si>
  <si>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</si>
  <si>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</si>
  <si>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</si>
  <si>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</si>
  <si>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</si>
  <si>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</si>
  <si>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</si>
  <si>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</si>
  <si>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</si>
  <si>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</si>
  <si>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</si>
  <si>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</si>
  <si>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</si>
  <si>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</si>
  <si>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</si>
  <si>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</si>
  <si>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</si>
  <si>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</si>
  <si>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</si>
  <si>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</si>
  <si>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</si>
  <si>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</si>
  <si>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</si>
  <si>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</si>
  <si>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</si>
  <si>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</si>
  <si>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</si>
  <si>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</si>
  <si>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</si>
  <si>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</si>
  <si>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</si>
  <si>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</si>
  <si>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</si>
  <si>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</si>
  <si>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</si>
  <si>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</si>
  <si>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</si>
  <si>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</si>
  <si>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</si>
  <si>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</si>
  <si>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</si>
  <si>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</si>
  <si>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</si>
  <si>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</si>
  <si>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</si>
  <si>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</si>
  <si>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</si>
  <si>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</si>
  <si>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</si>
  <si>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</si>
  <si>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</si>
  <si>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</si>
  <si>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</si>
  <si>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</si>
  <si>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</si>
  <si>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</si>
  <si>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</si>
  <si>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</si>
  <si>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</si>
  <si>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</si>
  <si>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</si>
  <si>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</si>
  <si>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</si>
  <si>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</si>
  <si>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</si>
  <si>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</si>
  <si>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</si>
  <si>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</si>
  <si>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</si>
  <si>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</si>
  <si>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</si>
  <si>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</si>
  <si>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</si>
  <si>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</si>
  <si>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</si>
  <si>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</si>
  <si>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</si>
  <si>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</si>
  <si>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</si>
  <si>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</si>
  <si>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</si>
  <si>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</si>
  <si>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</si>
  <si>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</si>
  <si>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</si>
  <si>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</si>
  <si>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</si>
  <si>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</si>
  <si>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</si>
  <si>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</si>
  <si>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</si>
  <si>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</si>
  <si>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</si>
  <si>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</si>
  <si>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</si>
  <si>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</si>
  <si>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</si>
  <si>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</si>
  <si>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</si>
  <si>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</si>
  <si>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</si>
  <si>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</si>
  <si>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</si>
  <si>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</si>
  <si>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</si>
  <si>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</si>
  <si>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</si>
  <si>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</si>
  <si>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</si>
  <si>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</si>
  <si>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</si>
  <si>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</si>
  <si>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</si>
  <si>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</si>
  <si>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</si>
  <si>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</si>
  <si>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</si>
  <si>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</si>
  <si>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</si>
  <si>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</si>
  <si>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</si>
  <si>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</si>
  <si>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</si>
  <si>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</si>
  <si>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</si>
  <si>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</si>
  <si>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</si>
  <si>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</si>
  <si>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</si>
  <si>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</si>
  <si>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</si>
  <si>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</si>
  <si>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</si>
  <si>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</si>
  <si>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</si>
  <si>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</si>
  <si>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</si>
  <si>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</si>
  <si>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</si>
  <si>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</si>
  <si>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</si>
  <si>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</si>
  <si>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</si>
  <si>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</si>
  <si>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</si>
  <si>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</si>
  <si>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</si>
  <si>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</si>
  <si>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</si>
  <si>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</si>
  <si>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</si>
  <si>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</si>
  <si>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</si>
  <si>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</si>
  <si>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</si>
  <si>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</si>
  <si>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</si>
  <si>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</si>
  <si>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</si>
  <si>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</si>
  <si>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</si>
  <si>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</si>
  <si>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</si>
  <si>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</si>
  <si>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</si>
  <si>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</si>
  <si>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</si>
  <si>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</si>
  <si>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</si>
  <si>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</si>
  <si>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</si>
  <si>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</si>
  <si>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</si>
  <si>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</si>
  <si>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</si>
  <si>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</si>
  <si>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</si>
  <si>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</si>
  <si>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</si>
  <si>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</si>
  <si>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</si>
  <si>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</si>
  <si>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</si>
  <si>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</si>
  <si>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</si>
  <si>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</si>
  <si>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</si>
  <si>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</si>
  <si>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</si>
  <si>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</si>
  <si>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</si>
  <si>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</si>
  <si>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</si>
  <si>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</si>
  <si>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</si>
  <si>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</si>
  <si>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</si>
  <si>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</si>
  <si>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</si>
  <si>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</si>
  <si>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</si>
  <si>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</si>
  <si>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</si>
  <si>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</si>
  <si>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</si>
  <si>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</si>
  <si>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</si>
  <si>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</si>
  <si>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</si>
  <si>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</si>
  <si>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</si>
  <si>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</si>
  <si>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</si>
  <si>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</si>
  <si>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</si>
  <si>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</si>
  <si>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</si>
  <si>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</si>
  <si>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</si>
  <si>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</si>
  <si>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</si>
  <si>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</si>
  <si>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</si>
  <si>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</si>
  <si>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</si>
  <si>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</si>
  <si>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</si>
  <si>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</si>
  <si>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</si>
  <si>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</si>
  <si>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</si>
  <si>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</si>
  <si>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</si>
  <si>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</si>
  <si>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</si>
  <si>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</si>
  <si>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</si>
  <si>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</si>
  <si>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</si>
  <si>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</si>
  <si>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</si>
  <si>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</si>
  <si>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</si>
  <si>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</si>
  <si>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</si>
  <si>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</si>
  <si>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</si>
  <si>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</si>
  <si>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</si>
  <si>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</si>
  <si>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</si>
  <si>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</si>
  <si>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</si>
  <si>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</si>
  <si>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</si>
  <si>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</si>
  <si>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</si>
  <si>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</si>
  <si>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</si>
  <si>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</si>
  <si>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</si>
  <si>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</si>
  <si>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</si>
  <si>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</si>
  <si>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</si>
  <si>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</si>
  <si>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</si>
  <si>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</si>
  <si>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</si>
  <si>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</si>
  <si>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</si>
  <si>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</si>
  <si>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</si>
  <si>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</si>
  <si>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</si>
  <si>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</si>
  <si>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</si>
  <si>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</si>
  <si>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</si>
  <si>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</si>
  <si>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</si>
  <si>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</si>
  <si>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</si>
  <si>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</si>
  <si>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</si>
  <si>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</si>
  <si>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</si>
  <si>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</si>
  <si>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</si>
  <si>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</si>
  <si>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</si>
  <si>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</si>
  <si>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</si>
  <si>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spd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</si>
  <si>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</si>
  <si>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</si>
  <si>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</si>
  <si>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</si>
  <si>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</si>
  <si>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</si>
  <si>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</si>
  <si>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</si>
  <si>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</si>
  <si>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</si>
  <si>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</si>
  <si>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</si>
  <si>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</si>
  <si>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</si>
  <si>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</si>
  <si>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</si>
  <si>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</si>
  <si>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</si>
  <si>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</si>
  <si>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</si>
  <si>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</si>
  <si>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</si>
  <si>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</si>
  <si>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</si>
  <si>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</si>
  <si>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</si>
  <si>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</si>
  <si>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</si>
  <si>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</si>
  <si>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</si>
  <si>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</si>
  <si>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</si>
  <si>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虎啸战甲(女)</t>
  </si>
  <si>
    <t>聚魔法衣(女)</t>
  </si>
  <si>
    <t>暗咒道袍(女)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</si>
  <si>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</si>
  <si>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</si>
  <si>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</si>
  <si>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</si>
  <si>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</si>
  <si>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</si>
  <si>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</si>
  <si>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</si>
  <si>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</si>
  <si>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</si>
  <si>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</si>
  <si>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</si>
  <si>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</si>
  <si>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</si>
  <si>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</si>
  <si>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</si>
  <si>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</si>
  <si>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</si>
  <si>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</si>
  <si>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</si>
  <si>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</si>
  <si>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</si>
  <si>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</si>
  <si>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</si>
  <si>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</si>
  <si>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</si>
  <si>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</si>
  <si>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</si>
  <si>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</si>
  <si>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</si>
  <si>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</si>
  <si>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</si>
  <si>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</si>
  <si>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</si>
  <si>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</si>
  <si>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</si>
  <si>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</si>
  <si>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</si>
  <si>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</si>
  <si>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</si>
  <si>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</si>
  <si>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</si>
  <si>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</si>
  <si>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</si>
  <si>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</si>
  <si>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</si>
  <si>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</si>
  <si>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</si>
  <si>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</si>
  <si>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</si>
  <si>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</si>
  <si>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</si>
  <si>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</si>
  <si>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</si>
  <si>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</si>
  <si>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</si>
  <si>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</si>
  <si>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</si>
  <si>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</si>
  <si>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</si>
  <si>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</si>
  <si>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</si>
  <si>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</si>
  <si>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</si>
  <si>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</si>
  <si>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</si>
  <si>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勇者勋章(战)</t>
  </si>
  <si>
    <t>勇者勋章(法)</t>
  </si>
  <si>
    <t>勇者勋章(道)</t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</si>
  <si>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</si>
  <si>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</si>
  <si>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</si>
  <si>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</si>
  <si>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</si>
  <si>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</si>
  <si>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</si>
  <si>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</si>
  <si>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</si>
  <si>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</si>
  <si>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</si>
  <si>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</si>
  <si>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</si>
  <si>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</si>
  <si>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</si>
  <si>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</si>
  <si>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</si>
  <si>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</si>
  <si>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</si>
  <si>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</si>
  <si>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</si>
  <si>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</si>
  <si>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</si>
  <si>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</si>
  <si>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</si>
  <si>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</si>
  <si>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</si>
  <si>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</si>
  <si>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</si>
  <si>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</si>
  <si>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</si>
  <si>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</si>
  <si>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</si>
  <si>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</si>
  <si>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</si>
  <si>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</si>
  <si>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</si>
  <si>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</si>
  <si>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</si>
  <si>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</si>
  <si>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</si>
  <si>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</si>
  <si>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</si>
  <si>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</si>
  <si>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</si>
  <si>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</si>
  <si>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</si>
  <si>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</si>
  <si>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</si>
  <si>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</si>
  <si>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</si>
  <si>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</si>
  <si>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</si>
  <si>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</si>
  <si>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</si>
  <si>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</si>
  <si>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</si>
  <si>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</si>
  <si>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</si>
  <si>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</si>
  <si>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</si>
  <si>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8" type="noConversion"/>
  </si>
  <si>
    <t>菲娜(结晶)</t>
    <phoneticPr fontId="8" type="noConversion"/>
  </si>
  <si>
    <t>菲娜(打磨)</t>
    <phoneticPr fontId="8" type="noConversion"/>
  </si>
  <si>
    <t>菲娜(雕琢)</t>
    <phoneticPr fontId="8" type="noConversion"/>
  </si>
  <si>
    <t>菲娜(精致)</t>
    <phoneticPr fontId="8" type="noConversion"/>
  </si>
  <si>
    <t>菲娜(完美)</t>
    <phoneticPr fontId="8" type="noConversion"/>
  </si>
  <si>
    <t>菲娜(祝福)</t>
    <phoneticPr fontId="8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</si>
  <si>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</si>
  <si>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</si>
  <si>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</si>
  <si>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</si>
  <si>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</si>
  <si>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</si>
  <si>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</si>
  <si>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</si>
  <si>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</si>
  <si>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</si>
  <si>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</si>
  <si>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</si>
  <si>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</si>
  <si>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</si>
  <si>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</si>
  <si>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</si>
  <si>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</si>
  <si>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</si>
  <si>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</si>
  <si>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</si>
  <si>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</si>
  <si>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</si>
  <si>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</si>
  <si>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</si>
  <si>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</si>
  <si>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</si>
  <si>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</si>
  <si>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</si>
  <si>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</si>
  <si>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</si>
  <si>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8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</si>
  <si>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</si>
  <si>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</si>
  <si>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</si>
  <si>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</si>
  <si>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</si>
  <si>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</si>
  <si>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</si>
  <si>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</si>
  <si>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</si>
  <si>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</si>
  <si>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</si>
  <si>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</si>
  <si>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</si>
  <si>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传奇项链</t>
  </si>
  <si>
    <t>虎威战戒</t>
  </si>
  <si>
    <t>虎威魔戒</t>
  </si>
  <si>
    <t>虎威道戒</t>
  </si>
  <si>
    <t>传奇之戒</t>
  </si>
  <si>
    <t>虎威护腕(战)</t>
  </si>
  <si>
    <t>虎威护腕(法)</t>
  </si>
  <si>
    <t>虎威护腕(道)</t>
  </si>
  <si>
    <t>传奇护腕</t>
  </si>
  <si>
    <t>虎威战靴</t>
  </si>
  <si>
    <t>虎威魔靴</t>
  </si>
  <si>
    <t>虎威道靴</t>
  </si>
  <si>
    <t>传奇之靴</t>
  </si>
  <si>
    <t>宝石(彷惶)</t>
    <phoneticPr fontId="8" type="noConversion"/>
  </si>
  <si>
    <t>荣耀勋章(战)</t>
    <phoneticPr fontId="8" type="noConversion"/>
  </si>
  <si>
    <t>荣耀勋章(法)</t>
    <phoneticPr fontId="8" type="noConversion"/>
  </si>
  <si>
    <t>荣耀勋章(道)</t>
    <phoneticPr fontId="8" type="noConversion"/>
  </si>
  <si>
    <t>虎威勋章(战)</t>
  </si>
  <si>
    <t>虎威勋章(道)</t>
  </si>
  <si>
    <t>虎威勋章(法)</t>
  </si>
  <si>
    <t>传奇勋章</t>
  </si>
  <si>
    <t>传奇战刃</t>
  </si>
  <si>
    <t>传奇魔刃</t>
  </si>
  <si>
    <t>传奇道刃</t>
  </si>
  <si>
    <t>说明：
    1、ID共六位，第1位2代表道具，2-3位为类别，4-6位为序号
    2、类别：01为药品，02为状态类，03为经济，04为属性调整类,05神器养成材料20技能书,99杂项
    3、Sale:0不出售，1药店，2杂货铺</t>
    <phoneticPr fontId="8" type="noConversion"/>
  </si>
  <si>
    <t>id</t>
    <phoneticPr fontId="8" type="noConversion"/>
  </si>
  <si>
    <t>m_m</t>
    <phoneticPr fontId="8" type="noConversion"/>
  </si>
  <si>
    <t>m1_t</t>
    <phoneticPr fontId="8" type="noConversion"/>
  </si>
  <si>
    <t>m1_c</t>
    <phoneticPr fontId="8" type="noConversion"/>
  </si>
  <si>
    <t>m2_t</t>
    <phoneticPr fontId="8" type="noConversion"/>
  </si>
  <si>
    <t>m2_c</t>
    <phoneticPr fontId="8" type="noConversion"/>
  </si>
  <si>
    <t>m3_t</t>
    <phoneticPr fontId="8" type="noConversion"/>
  </si>
  <si>
    <t>m3_c</t>
    <phoneticPr fontId="8" type="noConversion"/>
  </si>
  <si>
    <t>m4_t</t>
    <phoneticPr fontId="8" type="noConversion"/>
  </si>
  <si>
    <t>m4_c</t>
    <phoneticPr fontId="8" type="noConversion"/>
  </si>
  <si>
    <t>enable</t>
    <phoneticPr fontId="8" type="noConversion"/>
  </si>
  <si>
    <t>火焰戒指</t>
    <phoneticPr fontId="8" type="noConversion"/>
  </si>
  <si>
    <t>强者的灵魂所化，蕴含巨大能量</t>
    <phoneticPr fontId="8" type="noConversion"/>
  </si>
  <si>
    <t>封神祭坛的微小碎片，蕴含微量神性</t>
    <phoneticPr fontId="8" type="noConversion"/>
  </si>
  <si>
    <t>封神祭坛的细小碎片，蕴含微弱神性</t>
    <phoneticPr fontId="8" type="noConversion"/>
  </si>
  <si>
    <t>封神祭坛的小块碎片，蕴含一丝神性</t>
    <phoneticPr fontId="8" type="noConversion"/>
  </si>
  <si>
    <t>练化精怪遗蜕后的精华，可铸防具</t>
    <phoneticPr fontId="8" type="noConversion"/>
  </si>
  <si>
    <t>强者的灵魂所化，蕴含毁灭性的能量</t>
    <phoneticPr fontId="8" type="noConversion"/>
  </si>
  <si>
    <t>强者的灵魂所化，蕴含破坏性的能量</t>
    <phoneticPr fontId="8" type="noConversion"/>
  </si>
  <si>
    <t>替身娃娃</t>
    <phoneticPr fontId="8" type="noConversion"/>
  </si>
  <si>
    <t>乾坤造化，妙不可言</t>
    <phoneticPr fontId="8" type="noConversion"/>
  </si>
  <si>
    <t>revive</t>
    <phoneticPr fontId="8" type="noConversion"/>
  </si>
  <si>
    <t>筑基丹</t>
    <phoneticPr fontId="8" type="noConversion"/>
  </si>
  <si>
    <t>千年蛛丝</t>
    <phoneticPr fontId="8" type="noConversion"/>
  </si>
  <si>
    <t>手杖</t>
    <phoneticPr fontId="8" type="noConversion"/>
  </si>
  <si>
    <t>火之精</t>
    <phoneticPr fontId="8" type="noConversion"/>
  </si>
  <si>
    <t>level100</t>
    <phoneticPr fontId="8" type="noConversion"/>
  </si>
  <si>
    <t>冰之精</t>
    <phoneticPr fontId="8" type="noConversion"/>
  </si>
  <si>
    <t>火龙内丹</t>
    <phoneticPr fontId="8" type="noConversion"/>
  </si>
  <si>
    <t>狼毫</t>
    <phoneticPr fontId="8" type="noConversion"/>
  </si>
  <si>
    <t>官印</t>
    <phoneticPr fontId="8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</si>
  <si>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8" type="noConversion"/>
  </si>
  <si>
    <t>幽冥火咒</t>
  </si>
  <si>
    <t>狂雷闪</t>
  </si>
  <si>
    <t>怒炎</t>
  </si>
  <si>
    <t>神奇丹药，服用后可助人筑基</t>
    <phoneticPr fontId="8" type="noConversion"/>
  </si>
  <si>
    <t>召唤白虎</t>
    <phoneticPr fontId="8" type="noConversion"/>
  </si>
  <si>
    <t>祝福油1</t>
    <phoneticPr fontId="8" type="noConversion"/>
  </si>
  <si>
    <t>可以给武器永久性附加一点幸运值。</t>
    <phoneticPr fontId="8" type="noConversion"/>
  </si>
  <si>
    <t>祝福油2</t>
  </si>
  <si>
    <t>祝福油3</t>
  </si>
  <si>
    <t>祝福油4</t>
  </si>
  <si>
    <t>祝福油5</t>
  </si>
  <si>
    <t>祝福油6</t>
  </si>
  <si>
    <t>祝福油7</t>
  </si>
  <si>
    <t>祝福油8</t>
  </si>
  <si>
    <t>当武器幸运为1时，可以将武器附加幸运值提升到2点。</t>
    <phoneticPr fontId="8" type="noConversion"/>
  </si>
  <si>
    <t>当武器幸运为2时，可以将武器附加幸运值提升到3点。</t>
    <phoneticPr fontId="8" type="noConversion"/>
  </si>
  <si>
    <t>当武器幸运为3时，可以将武器附加幸运值提升到4点。</t>
    <phoneticPr fontId="8" type="noConversion"/>
  </si>
  <si>
    <t>当武器幸运为4时，可以将武器附加幸运值提升到5点。</t>
    <phoneticPr fontId="8" type="noConversion"/>
  </si>
  <si>
    <t>当武器幸运为5时，可以将武器附加幸运值提升到6点。</t>
    <phoneticPr fontId="8" type="noConversion"/>
  </si>
  <si>
    <t>当武器幸运为6时，可以将武器附加幸运值提升到7点。</t>
    <phoneticPr fontId="8" type="noConversion"/>
  </si>
  <si>
    <t>当武器幸运为7时，可以将武器附加幸运值提升到8点。</t>
    <phoneticPr fontId="8" type="noConversion"/>
  </si>
  <si>
    <t>恶灵手套</t>
    <phoneticPr fontId="8" type="noConversion"/>
  </si>
  <si>
    <t>宙迪手套</t>
    <phoneticPr fontId="8" type="noConversion"/>
  </si>
  <si>
    <t>骑士庇护</t>
    <phoneticPr fontId="8" type="noConversion"/>
  </si>
  <si>
    <t>金质拳</t>
    <phoneticPr fontId="8" type="noConversion"/>
  </si>
  <si>
    <t>Lucky</t>
    <phoneticPr fontId="8" type="noConversion"/>
  </si>
  <si>
    <t>召唤月灵</t>
    <phoneticPr fontId="8" type="noConversion"/>
  </si>
  <si>
    <t>勇士卡</t>
    <phoneticPr fontId="8" type="noConversion"/>
  </si>
  <si>
    <t>荣耀</t>
    <phoneticPr fontId="8" type="noConversion"/>
  </si>
  <si>
    <t>ac</t>
  </si>
  <si>
    <t>mac</t>
  </si>
  <si>
    <t>狂暴</t>
    <phoneticPr fontId="8" type="noConversion"/>
  </si>
  <si>
    <t>通魔</t>
    <phoneticPr fontId="8" type="noConversion"/>
  </si>
  <si>
    <t>圣盾</t>
    <phoneticPr fontId="8" type="noConversion"/>
  </si>
  <si>
    <t>蚀甲</t>
    <phoneticPr fontId="8" type="noConversion"/>
  </si>
  <si>
    <t>紫晴</t>
  </si>
  <si>
    <t>羽化</t>
  </si>
  <si>
    <t>纷飞</t>
  </si>
  <si>
    <t>风铃</t>
  </si>
  <si>
    <t>绝然</t>
  </si>
  <si>
    <t>光辉</t>
  </si>
  <si>
    <t>紫霞</t>
  </si>
  <si>
    <t>落日</t>
  </si>
  <si>
    <t>晨曦</t>
  </si>
  <si>
    <t>朱曦</t>
  </si>
  <si>
    <t>素影</t>
  </si>
  <si>
    <t>霞光</t>
  </si>
  <si>
    <t>虹彩</t>
  </si>
  <si>
    <t>流云</t>
  </si>
  <si>
    <t>曼陀</t>
  </si>
  <si>
    <t>惊风</t>
  </si>
  <si>
    <t>怒雪</t>
  </si>
  <si>
    <t>纤云</t>
  </si>
  <si>
    <t>清虚</t>
  </si>
  <si>
    <t>洞幽</t>
  </si>
  <si>
    <t>暮雨</t>
  </si>
  <si>
    <t>秋水</t>
  </si>
  <si>
    <t>烟波</t>
  </si>
  <si>
    <t>流苏</t>
  </si>
  <si>
    <t>鎏金</t>
  </si>
  <si>
    <t>星落</t>
  </si>
  <si>
    <t>磐龙</t>
  </si>
  <si>
    <t>万古绝尘</t>
  </si>
  <si>
    <t>七曜流云</t>
  </si>
  <si>
    <t>妙影倾城</t>
  </si>
  <si>
    <t>伊馨清秋</t>
  </si>
  <si>
    <t>萦绕流萤</t>
  </si>
  <si>
    <t>银月清歌</t>
  </si>
  <si>
    <t>轻羽流星</t>
  </si>
  <si>
    <t>远古迷梦</t>
  </si>
  <si>
    <t>飞鸿新月</t>
  </si>
  <si>
    <t>龙吟滇池</t>
  </si>
  <si>
    <t>闲音空梦</t>
  </si>
  <si>
    <t>鬼影浮屠</t>
  </si>
  <si>
    <t>寒芒乱雪</t>
  </si>
  <si>
    <t>落霞陨星</t>
  </si>
  <si>
    <t>裂地追魂</t>
  </si>
  <si>
    <t>苍龙覆海</t>
  </si>
  <si>
    <t>魂殇千夜</t>
  </si>
  <si>
    <t>碧海源殇</t>
  </si>
  <si>
    <t>织云绣雨</t>
  </si>
  <si>
    <t>飞泪凝雪</t>
  </si>
  <si>
    <t>云流千山</t>
  </si>
  <si>
    <t>天玄幻魔</t>
  </si>
  <si>
    <t>凤翼华容</t>
  </si>
  <si>
    <t>净御朔风</t>
  </si>
  <si>
    <t>云栖墨隐</t>
  </si>
  <si>
    <t>千夜须弥</t>
  </si>
  <si>
    <t>太清琼华</t>
  </si>
  <si>
    <t>hp</t>
    <phoneticPr fontId="8" type="noConversion"/>
  </si>
  <si>
    <t>mp</t>
    <phoneticPr fontId="8" type="noConversion"/>
  </si>
  <si>
    <t>王者甲(男)</t>
    <phoneticPr fontId="8" type="noConversion"/>
  </si>
  <si>
    <t>王者衣(男)</t>
    <phoneticPr fontId="8" type="noConversion"/>
  </si>
  <si>
    <t>王者袍(男)</t>
    <phoneticPr fontId="8" type="noConversion"/>
  </si>
  <si>
    <t>天龙甲(男)</t>
    <phoneticPr fontId="8" type="noConversion"/>
  </si>
  <si>
    <t>天龙衣(男)</t>
    <phoneticPr fontId="8" type="noConversion"/>
  </si>
  <si>
    <t>天龙袍(男)</t>
    <phoneticPr fontId="8" type="noConversion"/>
  </si>
  <si>
    <t>倚天甲(男)</t>
    <phoneticPr fontId="8" type="noConversion"/>
  </si>
  <si>
    <t>倚天衣(男)</t>
    <phoneticPr fontId="8" type="noConversion"/>
  </si>
  <si>
    <t>倚天袍(男)</t>
    <phoneticPr fontId="8" type="noConversion"/>
  </si>
  <si>
    <t>王者甲(女)</t>
    <phoneticPr fontId="8" type="noConversion"/>
  </si>
  <si>
    <t>王者衣(女)</t>
    <phoneticPr fontId="8" type="noConversion"/>
  </si>
  <si>
    <t>王者袍(女)</t>
    <phoneticPr fontId="8" type="noConversion"/>
  </si>
  <si>
    <t>天龙衣(女)</t>
    <phoneticPr fontId="8" type="noConversion"/>
  </si>
  <si>
    <t>天龙袍(女)</t>
    <phoneticPr fontId="8" type="noConversion"/>
  </si>
  <si>
    <t>倚天甲(女)</t>
    <phoneticPr fontId="8" type="noConversion"/>
  </si>
  <si>
    <t>倚天衣(女)</t>
    <phoneticPr fontId="8" type="noConversion"/>
  </si>
  <si>
    <t>倚天袍(女)</t>
    <phoneticPr fontId="8" type="noConversion"/>
  </si>
  <si>
    <t>天龙甲(女)</t>
    <phoneticPr fontId="8" type="noConversion"/>
  </si>
  <si>
    <t>传奇神装(女)</t>
    <phoneticPr fontId="8" type="noConversion"/>
  </si>
  <si>
    <t>传奇神装(男)</t>
    <phoneticPr fontId="8" type="noConversion"/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</si>
  <si>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</si>
  <si>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</si>
  <si>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</si>
  <si>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</si>
  <si>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</si>
  <si>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</si>
  <si>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</si>
  <si>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</si>
  <si>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</si>
  <si>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</si>
  <si>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</si>
  <si>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</si>
  <si>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</si>
  <si>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</si>
  <si>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</si>
  <si>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</si>
  <si>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</si>
  <si>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</si>
  <si>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</si>
  <si>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荣耀腰带(战)</t>
  </si>
  <si>
    <t>荣耀腰带(法)</t>
  </si>
  <si>
    <t>荣耀腰带(道)</t>
  </si>
  <si>
    <t>天龙腰带(战)</t>
  </si>
  <si>
    <t>天龙腰带(法)</t>
  </si>
  <si>
    <t>天龙腰带(道)</t>
  </si>
  <si>
    <t>虎威腰带(战)</t>
  </si>
  <si>
    <t>虎威腰带(法)</t>
  </si>
  <si>
    <t>虎威腰带(道)</t>
  </si>
  <si>
    <t>传奇腰带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</si>
</sst>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Alignment="1">
      <alignment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4" fillId="0" borderId="0" xfId="1" applyFont="1">
      <alignment vertical="center"/>
    </xf>
    <xf numFmtId="0" fontId="15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0"/>
  <sheetViews>
    <sheetView zoomScaleNormal="100" workbookViewId="0">
      <pane xSplit="2" ySplit="3" topLeftCell="C481" activePane="bottomRight" state="frozen"/>
      <selection pane="topRight" activeCell="C1" sqref="C1"/>
      <selection pane="bottomLeft" activeCell="A4" sqref="A4"/>
      <selection pane="bottomRight" activeCell="H487" sqref="H487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5" width="5.5" customWidth="1"/>
    <col min="6" max="6" width="4.5" customWidth="1"/>
    <col min="7" max="8" width="5.5" bestFit="1" customWidth="1"/>
    <col min="9" max="17" width="5.5" customWidth="1"/>
    <col min="18" max="19" width="8.5" customWidth="1"/>
    <col min="20" max="20" width="8.5" bestFit="1" customWidth="1"/>
    <col min="21" max="21" width="5.5" bestFit="1" customWidth="1"/>
    <col min="22" max="29" width="3.5" bestFit="1" customWidth="1"/>
  </cols>
  <sheetData>
    <row r="1" spans="1:21" ht="93" customHeight="1">
      <c r="A1" s="26" t="s">
        <v>589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13"/>
      <c r="U1" s="13"/>
    </row>
    <row r="2" spans="1:21" ht="15" customHeight="1"/>
    <row r="3" spans="1:21" s="3" customFormat="1" ht="20.25" customHeight="1">
      <c r="A3" s="3" t="s">
        <v>0</v>
      </c>
      <c r="B3" s="3" t="s">
        <v>222</v>
      </c>
      <c r="C3" s="3" t="s">
        <v>265</v>
      </c>
      <c r="D3" s="3" t="s">
        <v>266</v>
      </c>
      <c r="E3" s="25" t="s">
        <v>315</v>
      </c>
      <c r="F3" s="3" t="s">
        <v>316</v>
      </c>
      <c r="G3" s="3" t="s">
        <v>679</v>
      </c>
      <c r="H3" s="3" t="s">
        <v>680</v>
      </c>
      <c r="I3" s="6" t="s">
        <v>619</v>
      </c>
      <c r="J3" s="6" t="s">
        <v>620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28</v>
      </c>
      <c r="P3" s="6" t="s">
        <v>29</v>
      </c>
      <c r="Q3" s="6" t="s">
        <v>30</v>
      </c>
      <c r="R3" s="7" t="s">
        <v>225</v>
      </c>
      <c r="S3" s="6" t="s">
        <v>31</v>
      </c>
    </row>
    <row r="4" spans="1:21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6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50</v>
      </c>
    </row>
    <row r="5" spans="1:21">
      <c r="A5" s="6">
        <v>301002</v>
      </c>
      <c r="B5" t="s">
        <v>59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</v>
      </c>
      <c r="L5">
        <v>8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4000</v>
      </c>
    </row>
    <row r="6" spans="1:21">
      <c r="A6" s="6">
        <v>301003</v>
      </c>
      <c r="B6" t="s">
        <v>46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500</v>
      </c>
    </row>
    <row r="7" spans="1:21">
      <c r="A7" s="6">
        <v>301004</v>
      </c>
      <c r="B7" s="4" t="s">
        <v>175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15</v>
      </c>
      <c r="S7">
        <v>10000</v>
      </c>
    </row>
    <row r="8" spans="1:21">
      <c r="A8" s="6">
        <v>301005</v>
      </c>
      <c r="B8" t="s">
        <v>35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5</v>
      </c>
      <c r="S8">
        <v>900</v>
      </c>
    </row>
    <row r="9" spans="1:21">
      <c r="A9" s="6">
        <v>301006</v>
      </c>
      <c r="B9" t="s">
        <v>34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9</v>
      </c>
      <c r="M9">
        <v>0</v>
      </c>
      <c r="N9">
        <v>0</v>
      </c>
      <c r="O9">
        <v>0</v>
      </c>
      <c r="P9">
        <v>0</v>
      </c>
      <c r="Q9">
        <v>0</v>
      </c>
      <c r="R9">
        <v>10</v>
      </c>
      <c r="S9">
        <v>1200</v>
      </c>
    </row>
    <row r="10" spans="1:21">
      <c r="A10" s="6">
        <v>301007</v>
      </c>
      <c r="B10" t="s">
        <v>39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11</v>
      </c>
      <c r="M10">
        <v>0</v>
      </c>
      <c r="N10">
        <v>0</v>
      </c>
      <c r="O10">
        <v>0</v>
      </c>
      <c r="P10">
        <v>0</v>
      </c>
      <c r="Q10">
        <v>0</v>
      </c>
      <c r="R10">
        <v>10</v>
      </c>
      <c r="S10">
        <v>1000</v>
      </c>
    </row>
    <row r="11" spans="1:21">
      <c r="A11" s="6">
        <v>301008</v>
      </c>
      <c r="B11" t="s">
        <v>317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15</v>
      </c>
      <c r="M11">
        <v>0</v>
      </c>
      <c r="N11">
        <v>0</v>
      </c>
      <c r="O11">
        <v>0</v>
      </c>
      <c r="P11">
        <v>0</v>
      </c>
      <c r="Q11">
        <v>0</v>
      </c>
      <c r="R11">
        <v>13</v>
      </c>
      <c r="S11">
        <v>1500</v>
      </c>
    </row>
    <row r="12" spans="1:21">
      <c r="A12" s="6">
        <v>301009</v>
      </c>
      <c r="B12" s="4" t="s">
        <v>49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>
        <v>0</v>
      </c>
      <c r="I12" s="4">
        <v>0</v>
      </c>
      <c r="J12" s="4">
        <v>0</v>
      </c>
      <c r="K12" s="4">
        <v>3</v>
      </c>
      <c r="L12" s="4">
        <v>10</v>
      </c>
      <c r="M12" s="4">
        <v>1</v>
      </c>
      <c r="N12" s="4">
        <v>2</v>
      </c>
      <c r="O12" s="4">
        <v>0</v>
      </c>
      <c r="P12" s="4">
        <v>0</v>
      </c>
      <c r="Q12" s="4">
        <v>0</v>
      </c>
      <c r="R12" s="4">
        <v>15</v>
      </c>
      <c r="S12" s="4">
        <v>3000</v>
      </c>
    </row>
    <row r="13" spans="1:21">
      <c r="A13" s="6">
        <v>301010</v>
      </c>
      <c r="B13" t="s">
        <v>61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12</v>
      </c>
      <c r="M13">
        <v>0</v>
      </c>
      <c r="N13">
        <v>0</v>
      </c>
      <c r="O13">
        <v>0</v>
      </c>
      <c r="P13">
        <v>0</v>
      </c>
      <c r="Q13">
        <v>0</v>
      </c>
      <c r="R13">
        <v>15</v>
      </c>
      <c r="S13">
        <v>5000</v>
      </c>
    </row>
    <row r="14" spans="1:21">
      <c r="A14" s="6">
        <v>301011</v>
      </c>
      <c r="B14" t="s">
        <v>70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10</v>
      </c>
      <c r="M14">
        <v>0</v>
      </c>
      <c r="N14">
        <v>1</v>
      </c>
      <c r="O14">
        <v>1</v>
      </c>
      <c r="P14">
        <v>1</v>
      </c>
      <c r="Q14">
        <v>0</v>
      </c>
      <c r="R14">
        <v>15</v>
      </c>
      <c r="S14">
        <v>4000</v>
      </c>
    </row>
    <row r="15" spans="1:21">
      <c r="A15" s="6">
        <v>301012</v>
      </c>
      <c r="B15" t="s">
        <v>52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12</v>
      </c>
      <c r="M15">
        <v>0</v>
      </c>
      <c r="N15">
        <v>0</v>
      </c>
      <c r="O15">
        <v>0</v>
      </c>
      <c r="P15">
        <v>0</v>
      </c>
      <c r="Q15">
        <v>0</v>
      </c>
      <c r="R15">
        <v>19</v>
      </c>
      <c r="S15">
        <v>5000</v>
      </c>
    </row>
    <row r="16" spans="1:21">
      <c r="A16" s="6">
        <v>301013</v>
      </c>
      <c r="B16" t="s">
        <v>53</v>
      </c>
      <c r="C16" s="4">
        <f t="shared" si="0"/>
        <v>301013</v>
      </c>
      <c r="D16" s="4">
        <v>1</v>
      </c>
      <c r="E16">
        <v>0</v>
      </c>
      <c r="F16">
        <v>120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20</v>
      </c>
      <c r="S16">
        <v>5000</v>
      </c>
    </row>
    <row r="17" spans="1:19">
      <c r="A17" s="6">
        <v>301014</v>
      </c>
      <c r="B17" t="s">
        <v>54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15</v>
      </c>
      <c r="M17">
        <v>0</v>
      </c>
      <c r="N17">
        <v>0</v>
      </c>
      <c r="O17">
        <v>0</v>
      </c>
      <c r="P17">
        <v>0</v>
      </c>
      <c r="Q17">
        <v>0</v>
      </c>
      <c r="R17">
        <v>20</v>
      </c>
      <c r="S17">
        <v>6000</v>
      </c>
    </row>
    <row r="18" spans="1:19">
      <c r="A18" s="6">
        <v>301015</v>
      </c>
      <c r="B18" s="4" t="s">
        <v>83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 s="4">
        <v>0</v>
      </c>
      <c r="K18" s="4">
        <v>4</v>
      </c>
      <c r="L18" s="4">
        <v>10</v>
      </c>
      <c r="M18" s="4">
        <v>1</v>
      </c>
      <c r="N18" s="4">
        <v>3</v>
      </c>
      <c r="O18" s="4">
        <v>0</v>
      </c>
      <c r="P18" s="4">
        <v>0</v>
      </c>
      <c r="Q18" s="4">
        <v>0</v>
      </c>
      <c r="R18" s="4">
        <v>20</v>
      </c>
      <c r="S18" s="4">
        <v>9091</v>
      </c>
    </row>
    <row r="19" spans="1:19">
      <c r="A19" s="6">
        <v>301016</v>
      </c>
      <c r="B19" t="s">
        <v>84</v>
      </c>
      <c r="C19" s="4">
        <f t="shared" si="0"/>
        <v>301016</v>
      </c>
      <c r="D19" s="4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11</v>
      </c>
      <c r="M19">
        <v>0</v>
      </c>
      <c r="N19">
        <v>0</v>
      </c>
      <c r="O19">
        <v>1</v>
      </c>
      <c r="P19">
        <v>2</v>
      </c>
      <c r="Q19">
        <v>0</v>
      </c>
      <c r="R19">
        <v>20</v>
      </c>
      <c r="S19">
        <v>10000</v>
      </c>
    </row>
    <row r="20" spans="1:19">
      <c r="A20" s="6">
        <v>301017</v>
      </c>
      <c r="B20" s="10" t="s">
        <v>126</v>
      </c>
      <c r="C20" s="4">
        <f t="shared" si="0"/>
        <v>301017</v>
      </c>
      <c r="D20" s="4">
        <v>4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8</v>
      </c>
      <c r="L20">
        <v>20</v>
      </c>
      <c r="M20">
        <v>0</v>
      </c>
      <c r="N20">
        <v>0</v>
      </c>
      <c r="O20">
        <v>0</v>
      </c>
      <c r="P20">
        <v>0</v>
      </c>
      <c r="Q20">
        <v>0</v>
      </c>
      <c r="R20">
        <v>20</v>
      </c>
      <c r="S20">
        <v>20000</v>
      </c>
    </row>
    <row r="21" spans="1:19">
      <c r="A21" s="6">
        <v>301018</v>
      </c>
      <c r="B21" s="4" t="s">
        <v>47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</v>
      </c>
      <c r="L21">
        <v>22</v>
      </c>
      <c r="M21">
        <v>0</v>
      </c>
      <c r="N21">
        <v>0</v>
      </c>
      <c r="O21">
        <v>0</v>
      </c>
      <c r="P21">
        <v>0</v>
      </c>
      <c r="Q21">
        <v>0</v>
      </c>
      <c r="R21">
        <v>28</v>
      </c>
      <c r="S21">
        <v>30000</v>
      </c>
    </row>
    <row r="22" spans="1:19">
      <c r="A22" s="6">
        <v>301019</v>
      </c>
      <c r="B22" s="4" t="s">
        <v>60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>
        <v>0</v>
      </c>
      <c r="I22" s="4">
        <v>0</v>
      </c>
      <c r="J22" s="4">
        <v>0</v>
      </c>
      <c r="K22" s="4">
        <v>5</v>
      </c>
      <c r="L22" s="4">
        <v>9</v>
      </c>
      <c r="M22" s="4">
        <v>2</v>
      </c>
      <c r="N22" s="4">
        <v>5</v>
      </c>
      <c r="O22" s="4">
        <v>0</v>
      </c>
      <c r="P22" s="4">
        <v>0</v>
      </c>
      <c r="Q22" s="4">
        <v>0</v>
      </c>
      <c r="R22" s="4">
        <v>26</v>
      </c>
      <c r="S22" s="4">
        <v>15000</v>
      </c>
    </row>
    <row r="23" spans="1:19">
      <c r="A23" s="6">
        <v>301020</v>
      </c>
      <c r="B23" s="4" t="s">
        <v>50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>
        <v>0</v>
      </c>
      <c r="N23">
        <v>0</v>
      </c>
      <c r="O23">
        <v>0</v>
      </c>
      <c r="P23">
        <v>0</v>
      </c>
      <c r="Q23">
        <v>0</v>
      </c>
      <c r="R23">
        <v>22</v>
      </c>
      <c r="S23">
        <v>10000</v>
      </c>
    </row>
    <row r="24" spans="1:19">
      <c r="A24" s="6">
        <v>301021</v>
      </c>
      <c r="B24" s="4" t="s">
        <v>48</v>
      </c>
      <c r="C24" s="4">
        <f t="shared" ref="C24:C38" si="1">A24</f>
        <v>301021</v>
      </c>
      <c r="D24" s="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7</v>
      </c>
      <c r="L24">
        <v>14</v>
      </c>
      <c r="M24">
        <v>0</v>
      </c>
      <c r="N24">
        <v>0</v>
      </c>
      <c r="O24">
        <v>1</v>
      </c>
      <c r="P24">
        <v>3</v>
      </c>
      <c r="Q24">
        <v>0</v>
      </c>
      <c r="R24">
        <v>26</v>
      </c>
      <c r="S24">
        <v>15000</v>
      </c>
    </row>
    <row r="25" spans="1:19">
      <c r="A25" s="6">
        <v>301022</v>
      </c>
      <c r="B25" s="4" t="s">
        <v>119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</v>
      </c>
      <c r="L25">
        <v>16</v>
      </c>
      <c r="M25">
        <v>0</v>
      </c>
      <c r="N25">
        <v>0</v>
      </c>
      <c r="O25">
        <v>3</v>
      </c>
      <c r="P25">
        <v>5</v>
      </c>
      <c r="Q25">
        <v>3</v>
      </c>
      <c r="R25">
        <v>25</v>
      </c>
      <c r="S25">
        <v>30000</v>
      </c>
    </row>
    <row r="26" spans="1:19">
      <c r="A26" s="6">
        <v>301023</v>
      </c>
      <c r="B26" s="4" t="s">
        <v>38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</v>
      </c>
      <c r="L26">
        <v>13</v>
      </c>
      <c r="M26">
        <v>0</v>
      </c>
      <c r="N26">
        <v>0</v>
      </c>
      <c r="O26">
        <v>0</v>
      </c>
      <c r="P26">
        <v>0</v>
      </c>
      <c r="Q26">
        <v>0</v>
      </c>
      <c r="R26">
        <v>25</v>
      </c>
      <c r="S26">
        <v>8000</v>
      </c>
    </row>
    <row r="27" spans="1:19">
      <c r="A27" s="6">
        <v>301024</v>
      </c>
      <c r="B27" s="4" t="s">
        <v>51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>
        <v>0</v>
      </c>
      <c r="I27" s="4">
        <v>0</v>
      </c>
      <c r="J27" s="4">
        <v>0</v>
      </c>
      <c r="K27" s="4">
        <v>0</v>
      </c>
      <c r="L27" s="4">
        <v>25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26</v>
      </c>
      <c r="S27" s="4">
        <v>20000</v>
      </c>
    </row>
    <row r="28" spans="1:19">
      <c r="A28" s="6">
        <v>301025</v>
      </c>
      <c r="B28" s="4" t="s">
        <v>120</v>
      </c>
      <c r="C28" s="4">
        <f t="shared" si="1"/>
        <v>301025</v>
      </c>
      <c r="D28" s="4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6</v>
      </c>
      <c r="L28">
        <v>16</v>
      </c>
      <c r="M28">
        <v>3</v>
      </c>
      <c r="N28">
        <v>5</v>
      </c>
      <c r="O28">
        <v>0</v>
      </c>
      <c r="P28">
        <v>0</v>
      </c>
      <c r="Q28">
        <v>2</v>
      </c>
      <c r="R28">
        <v>27</v>
      </c>
      <c r="S28">
        <v>40000</v>
      </c>
    </row>
    <row r="29" spans="1:19">
      <c r="A29" s="6">
        <v>301026</v>
      </c>
      <c r="B29" s="4" t="s">
        <v>121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>
        <v>0</v>
      </c>
      <c r="I29" s="4">
        <v>0</v>
      </c>
      <c r="J29" s="4">
        <v>0</v>
      </c>
      <c r="K29" s="4">
        <v>0</v>
      </c>
      <c r="L29" s="4">
        <v>30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30</v>
      </c>
      <c r="S29" s="4">
        <v>50000</v>
      </c>
    </row>
    <row r="30" spans="1:19">
      <c r="A30" s="6">
        <v>301027</v>
      </c>
      <c r="B30" s="4" t="s">
        <v>135</v>
      </c>
      <c r="C30" s="4">
        <f t="shared" si="1"/>
        <v>301027</v>
      </c>
      <c r="D30" s="4">
        <v>4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12</v>
      </c>
      <c r="L30">
        <v>16</v>
      </c>
      <c r="M30">
        <v>0</v>
      </c>
      <c r="N30">
        <v>0</v>
      </c>
      <c r="O30">
        <v>0</v>
      </c>
      <c r="P30">
        <v>0</v>
      </c>
      <c r="Q30">
        <v>0</v>
      </c>
      <c r="R30">
        <v>35</v>
      </c>
      <c r="S30">
        <v>23000</v>
      </c>
    </row>
    <row r="31" spans="1:19">
      <c r="A31" s="6">
        <v>301028</v>
      </c>
      <c r="B31" s="4" t="s">
        <v>136</v>
      </c>
      <c r="C31" s="4">
        <f t="shared" si="1"/>
        <v>301028</v>
      </c>
      <c r="D31" s="4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35</v>
      </c>
      <c r="M31">
        <v>0</v>
      </c>
      <c r="N31">
        <v>0</v>
      </c>
      <c r="O31">
        <v>0</v>
      </c>
      <c r="P31">
        <v>0</v>
      </c>
      <c r="Q31">
        <v>0</v>
      </c>
      <c r="R31">
        <v>34</v>
      </c>
      <c r="S31">
        <v>20000</v>
      </c>
    </row>
    <row r="32" spans="1:19">
      <c r="A32" s="6">
        <v>301029</v>
      </c>
      <c r="B32" s="4" t="s">
        <v>137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>
        <v>0</v>
      </c>
      <c r="I32" s="4">
        <v>0</v>
      </c>
      <c r="J32" s="4">
        <v>0</v>
      </c>
      <c r="K32" s="4">
        <v>6</v>
      </c>
      <c r="L32" s="4">
        <v>12</v>
      </c>
      <c r="M32" s="4">
        <v>2</v>
      </c>
      <c r="N32" s="4">
        <v>6</v>
      </c>
      <c r="O32" s="4">
        <v>0</v>
      </c>
      <c r="P32" s="4">
        <v>0</v>
      </c>
      <c r="Q32" s="4">
        <v>0</v>
      </c>
      <c r="R32" s="4">
        <v>35</v>
      </c>
      <c r="S32" s="4">
        <v>50000</v>
      </c>
    </row>
    <row r="33" spans="1:19">
      <c r="A33" s="6">
        <v>301030</v>
      </c>
      <c r="B33" s="4" t="s">
        <v>138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</v>
      </c>
      <c r="L33">
        <v>20</v>
      </c>
      <c r="M33">
        <v>0</v>
      </c>
      <c r="N33">
        <v>0</v>
      </c>
      <c r="O33">
        <v>3</v>
      </c>
      <c r="P33">
        <v>6</v>
      </c>
      <c r="Q33">
        <v>0</v>
      </c>
      <c r="R33">
        <v>35</v>
      </c>
      <c r="S33">
        <v>10000</v>
      </c>
    </row>
    <row r="34" spans="1:19">
      <c r="A34" s="6">
        <v>301031</v>
      </c>
      <c r="B34" s="4" t="s">
        <v>139</v>
      </c>
      <c r="C34" s="4">
        <f t="shared" si="1"/>
        <v>301031</v>
      </c>
      <c r="D34" s="4">
        <v>7</v>
      </c>
      <c r="E34">
        <v>0</v>
      </c>
      <c r="F34">
        <v>0</v>
      </c>
      <c r="G34">
        <v>0</v>
      </c>
      <c r="H34">
        <v>0</v>
      </c>
      <c r="I34" s="4">
        <v>0</v>
      </c>
      <c r="J34" s="4">
        <v>0</v>
      </c>
      <c r="K34" s="4">
        <v>6</v>
      </c>
      <c r="L34" s="4">
        <v>13</v>
      </c>
      <c r="M34" s="4">
        <v>2</v>
      </c>
      <c r="N34" s="4">
        <v>8</v>
      </c>
      <c r="O34" s="4">
        <v>0</v>
      </c>
      <c r="P34" s="4">
        <v>0</v>
      </c>
      <c r="Q34" s="4">
        <v>0</v>
      </c>
      <c r="R34" s="4">
        <v>35</v>
      </c>
      <c r="S34" s="4">
        <v>50000</v>
      </c>
    </row>
    <row r="35" spans="1:19">
      <c r="A35" s="6">
        <v>301032</v>
      </c>
      <c r="B35" s="17" t="s">
        <v>148</v>
      </c>
      <c r="C35" s="4">
        <f t="shared" si="1"/>
        <v>301032</v>
      </c>
      <c r="D35" s="4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15</v>
      </c>
      <c r="L35">
        <v>10</v>
      </c>
      <c r="M35">
        <v>4</v>
      </c>
      <c r="N35">
        <v>3</v>
      </c>
      <c r="O35">
        <v>4</v>
      </c>
      <c r="P35">
        <v>3</v>
      </c>
      <c r="Q35">
        <v>0</v>
      </c>
      <c r="R35">
        <v>35</v>
      </c>
      <c r="S35">
        <v>100000</v>
      </c>
    </row>
    <row r="36" spans="1:19">
      <c r="A36" s="6">
        <v>301033</v>
      </c>
      <c r="B36" s="10" t="s">
        <v>176</v>
      </c>
      <c r="C36" s="4">
        <f t="shared" si="1"/>
        <v>301033</v>
      </c>
      <c r="D36" s="4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</v>
      </c>
      <c r="L36">
        <v>18</v>
      </c>
      <c r="M36">
        <v>3</v>
      </c>
      <c r="N36">
        <v>7</v>
      </c>
      <c r="O36">
        <v>0</v>
      </c>
      <c r="P36">
        <v>0</v>
      </c>
      <c r="Q36">
        <v>2</v>
      </c>
      <c r="R36">
        <v>28</v>
      </c>
      <c r="S36">
        <v>80000</v>
      </c>
    </row>
    <row r="37" spans="1:19">
      <c r="A37" s="6">
        <v>301034</v>
      </c>
      <c r="B37" s="11" t="s">
        <v>177</v>
      </c>
      <c r="C37" s="4">
        <f t="shared" si="1"/>
        <v>301034</v>
      </c>
      <c r="D37" s="4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12</v>
      </c>
      <c r="L37">
        <v>26</v>
      </c>
      <c r="M37">
        <v>0</v>
      </c>
      <c r="N37">
        <v>0</v>
      </c>
      <c r="O37">
        <v>0</v>
      </c>
      <c r="P37">
        <v>0</v>
      </c>
      <c r="Q37">
        <v>1</v>
      </c>
      <c r="R37">
        <v>46</v>
      </c>
      <c r="S37">
        <v>80000</v>
      </c>
    </row>
    <row r="38" spans="1:19">
      <c r="A38" s="6">
        <v>301035</v>
      </c>
      <c r="B38" s="11" t="s">
        <v>178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13</v>
      </c>
      <c r="M38">
        <v>0</v>
      </c>
      <c r="N38">
        <v>0</v>
      </c>
      <c r="O38">
        <v>4</v>
      </c>
      <c r="P38">
        <v>10</v>
      </c>
      <c r="Q38">
        <v>0</v>
      </c>
      <c r="R38">
        <v>35</v>
      </c>
      <c r="S38">
        <v>80000</v>
      </c>
    </row>
    <row r="39" spans="1:19">
      <c r="A39" s="6">
        <v>301036</v>
      </c>
      <c r="B39" s="11" t="s">
        <v>185</v>
      </c>
      <c r="C39" s="4">
        <f>C30</f>
        <v>301027</v>
      </c>
      <c r="D39" s="4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</v>
      </c>
      <c r="L39">
        <v>32</v>
      </c>
      <c r="M39">
        <v>2</v>
      </c>
      <c r="N39">
        <v>7</v>
      </c>
      <c r="O39">
        <v>3</v>
      </c>
      <c r="P39">
        <v>8</v>
      </c>
      <c r="Q39">
        <v>0</v>
      </c>
      <c r="R39">
        <v>35</v>
      </c>
      <c r="S39">
        <v>20000</v>
      </c>
    </row>
    <row r="40" spans="1:19">
      <c r="A40" s="6">
        <v>301037</v>
      </c>
      <c r="B40" s="11" t="s">
        <v>186</v>
      </c>
      <c r="C40" s="4">
        <f t="shared" ref="C40:C52" si="2"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6</v>
      </c>
      <c r="L40">
        <v>40</v>
      </c>
      <c r="M40">
        <v>0</v>
      </c>
      <c r="N40">
        <v>0</v>
      </c>
      <c r="O40">
        <v>0</v>
      </c>
      <c r="P40">
        <v>0</v>
      </c>
      <c r="Q40">
        <v>0</v>
      </c>
      <c r="R40">
        <v>48</v>
      </c>
      <c r="S40">
        <v>150000</v>
      </c>
    </row>
    <row r="41" spans="1:19">
      <c r="A41" s="6">
        <v>301038</v>
      </c>
      <c r="B41" s="11" t="s">
        <v>187</v>
      </c>
      <c r="C41" s="4">
        <f t="shared" si="2"/>
        <v>301038</v>
      </c>
      <c r="D41" s="4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7</v>
      </c>
      <c r="L41">
        <v>25</v>
      </c>
      <c r="M41">
        <v>5</v>
      </c>
      <c r="N41">
        <v>12</v>
      </c>
      <c r="O41">
        <v>0</v>
      </c>
      <c r="P41">
        <v>0</v>
      </c>
      <c r="Q41">
        <v>0</v>
      </c>
      <c r="R41">
        <v>48</v>
      </c>
      <c r="S41">
        <v>150000</v>
      </c>
    </row>
    <row r="42" spans="1:19">
      <c r="A42" s="6">
        <v>301039</v>
      </c>
      <c r="B42" s="11" t="s">
        <v>188</v>
      </c>
      <c r="C42" s="4">
        <f t="shared" si="2"/>
        <v>301039</v>
      </c>
      <c r="D42" s="4">
        <v>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</v>
      </c>
      <c r="L42">
        <v>31</v>
      </c>
      <c r="M42">
        <v>0</v>
      </c>
      <c r="N42">
        <v>0</v>
      </c>
      <c r="O42">
        <v>5</v>
      </c>
      <c r="P42">
        <v>12</v>
      </c>
      <c r="Q42">
        <v>0</v>
      </c>
      <c r="R42">
        <v>48</v>
      </c>
      <c r="S42">
        <v>150000</v>
      </c>
    </row>
    <row r="43" spans="1:19">
      <c r="A43" s="6">
        <v>301040</v>
      </c>
      <c r="B43" s="20" t="s">
        <v>340</v>
      </c>
      <c r="C43" s="4">
        <f t="shared" si="2"/>
        <v>301040</v>
      </c>
      <c r="D43" s="9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10</v>
      </c>
      <c r="L43">
        <v>55</v>
      </c>
      <c r="M43">
        <v>0</v>
      </c>
      <c r="N43">
        <v>0</v>
      </c>
      <c r="O43">
        <v>0</v>
      </c>
      <c r="P43">
        <v>0</v>
      </c>
      <c r="Q43">
        <v>0</v>
      </c>
      <c r="R43">
        <v>85</v>
      </c>
      <c r="S43">
        <f t="shared" ref="S43:S58" si="3">R43*1000</f>
        <v>85000</v>
      </c>
    </row>
    <row r="44" spans="1:19">
      <c r="A44" s="6">
        <v>301041</v>
      </c>
      <c r="B44" s="21" t="s">
        <v>345</v>
      </c>
      <c r="C44" s="4">
        <f t="shared" si="2"/>
        <v>301041</v>
      </c>
      <c r="D44" s="9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</v>
      </c>
      <c r="L44">
        <v>34</v>
      </c>
      <c r="M44">
        <v>10</v>
      </c>
      <c r="N44">
        <v>23</v>
      </c>
      <c r="O44">
        <v>0</v>
      </c>
      <c r="P44">
        <v>0</v>
      </c>
      <c r="Q44">
        <v>0</v>
      </c>
      <c r="R44">
        <v>85</v>
      </c>
      <c r="S44">
        <f t="shared" si="3"/>
        <v>85000</v>
      </c>
    </row>
    <row r="45" spans="1:19">
      <c r="A45" s="6">
        <v>301042</v>
      </c>
      <c r="B45" s="21" t="s">
        <v>341</v>
      </c>
      <c r="C45" s="4">
        <f t="shared" si="2"/>
        <v>301042</v>
      </c>
      <c r="D45" s="9">
        <v>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10</v>
      </c>
      <c r="L45">
        <v>42</v>
      </c>
      <c r="M45">
        <v>0</v>
      </c>
      <c r="N45">
        <v>0</v>
      </c>
      <c r="O45">
        <v>8</v>
      </c>
      <c r="P45">
        <v>22</v>
      </c>
      <c r="Q45">
        <v>0</v>
      </c>
      <c r="R45">
        <v>85</v>
      </c>
      <c r="S45">
        <f t="shared" si="3"/>
        <v>85000</v>
      </c>
    </row>
    <row r="46" spans="1:19">
      <c r="A46" s="6">
        <v>301043</v>
      </c>
      <c r="B46" s="21" t="s">
        <v>342</v>
      </c>
      <c r="C46" s="4">
        <f t="shared" si="2"/>
        <v>301043</v>
      </c>
      <c r="D46" s="9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14</v>
      </c>
      <c r="L46">
        <v>77</v>
      </c>
      <c r="M46">
        <v>0</v>
      </c>
      <c r="N46">
        <v>0</v>
      </c>
      <c r="O46">
        <v>0</v>
      </c>
      <c r="P46">
        <v>0</v>
      </c>
      <c r="Q46">
        <v>0</v>
      </c>
      <c r="R46">
        <v>95</v>
      </c>
      <c r="S46">
        <f t="shared" si="3"/>
        <v>95000</v>
      </c>
    </row>
    <row r="47" spans="1:19">
      <c r="A47" s="6">
        <v>301044</v>
      </c>
      <c r="B47" s="21" t="s">
        <v>343</v>
      </c>
      <c r="C47" s="4">
        <f t="shared" si="2"/>
        <v>301044</v>
      </c>
      <c r="D47" s="9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12</v>
      </c>
      <c r="L47">
        <v>46</v>
      </c>
      <c r="M47">
        <v>14</v>
      </c>
      <c r="N47">
        <v>36</v>
      </c>
      <c r="O47">
        <v>0</v>
      </c>
      <c r="P47">
        <v>0</v>
      </c>
      <c r="Q47">
        <v>0</v>
      </c>
      <c r="R47">
        <v>95</v>
      </c>
      <c r="S47">
        <f t="shared" si="3"/>
        <v>95000</v>
      </c>
    </row>
    <row r="48" spans="1:19">
      <c r="A48" s="6">
        <v>301045</v>
      </c>
      <c r="B48" s="21" t="s">
        <v>344</v>
      </c>
      <c r="C48" s="4">
        <f t="shared" si="2"/>
        <v>301045</v>
      </c>
      <c r="D48" s="9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14</v>
      </c>
      <c r="L48">
        <v>56</v>
      </c>
      <c r="M48">
        <v>0</v>
      </c>
      <c r="N48">
        <v>0</v>
      </c>
      <c r="O48">
        <v>10</v>
      </c>
      <c r="P48">
        <v>34</v>
      </c>
      <c r="Q48">
        <v>0</v>
      </c>
      <c r="R48">
        <v>95</v>
      </c>
      <c r="S48">
        <f t="shared" si="3"/>
        <v>95000</v>
      </c>
    </row>
    <row r="49" spans="1:19">
      <c r="A49" s="6">
        <v>301046</v>
      </c>
      <c r="B49" t="s">
        <v>489</v>
      </c>
      <c r="C49" s="4">
        <f t="shared" si="2"/>
        <v>301046</v>
      </c>
      <c r="D49" s="9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116</v>
      </c>
      <c r="M49">
        <v>0</v>
      </c>
      <c r="N49">
        <v>0</v>
      </c>
      <c r="O49">
        <v>0</v>
      </c>
      <c r="P49">
        <v>0</v>
      </c>
      <c r="Q49">
        <v>0</v>
      </c>
      <c r="R49">
        <v>105</v>
      </c>
      <c r="S49">
        <f t="shared" si="3"/>
        <v>105000</v>
      </c>
    </row>
    <row r="50" spans="1:19">
      <c r="A50" s="6">
        <v>301047</v>
      </c>
      <c r="B50" t="s">
        <v>490</v>
      </c>
      <c r="C50" s="4">
        <f t="shared" si="2"/>
        <v>301047</v>
      </c>
      <c r="D50" s="9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14</v>
      </c>
      <c r="L50">
        <v>60</v>
      </c>
      <c r="M50">
        <v>20</v>
      </c>
      <c r="N50">
        <v>50</v>
      </c>
      <c r="O50">
        <v>0</v>
      </c>
      <c r="P50">
        <v>0</v>
      </c>
      <c r="Q50">
        <v>0</v>
      </c>
      <c r="R50">
        <v>105</v>
      </c>
      <c r="S50">
        <f t="shared" si="3"/>
        <v>105000</v>
      </c>
    </row>
    <row r="51" spans="1:19">
      <c r="A51" s="6">
        <v>301048</v>
      </c>
      <c r="B51" t="s">
        <v>491</v>
      </c>
      <c r="C51" s="4">
        <f t="shared" si="2"/>
        <v>301048</v>
      </c>
      <c r="D51" s="9">
        <v>11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16</v>
      </c>
      <c r="L51">
        <v>70</v>
      </c>
      <c r="M51">
        <v>0</v>
      </c>
      <c r="N51">
        <v>0</v>
      </c>
      <c r="O51">
        <v>16</v>
      </c>
      <c r="P51">
        <v>50</v>
      </c>
      <c r="Q51">
        <v>0</v>
      </c>
      <c r="R51">
        <v>105</v>
      </c>
      <c r="S51">
        <f t="shared" si="3"/>
        <v>105000</v>
      </c>
    </row>
    <row r="52" spans="1:19">
      <c r="A52" s="6">
        <v>301049</v>
      </c>
      <c r="B52" t="s">
        <v>492</v>
      </c>
      <c r="C52" s="4">
        <f t="shared" si="2"/>
        <v>301049</v>
      </c>
      <c r="D52" s="9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149</v>
      </c>
      <c r="M52">
        <v>0</v>
      </c>
      <c r="N52">
        <v>0</v>
      </c>
      <c r="O52">
        <v>0</v>
      </c>
      <c r="P52">
        <v>0</v>
      </c>
      <c r="Q52">
        <v>0</v>
      </c>
      <c r="R52">
        <v>120</v>
      </c>
      <c r="S52">
        <f t="shared" si="3"/>
        <v>120000</v>
      </c>
    </row>
    <row r="53" spans="1:19">
      <c r="A53" s="6">
        <v>301050</v>
      </c>
      <c r="B53" t="s">
        <v>493</v>
      </c>
      <c r="C53" s="4">
        <f>C52</f>
        <v>301049</v>
      </c>
      <c r="D53" s="9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19</v>
      </c>
      <c r="L53">
        <v>84</v>
      </c>
      <c r="M53">
        <v>0</v>
      </c>
      <c r="N53">
        <v>0</v>
      </c>
      <c r="O53">
        <v>29</v>
      </c>
      <c r="P53">
        <v>72</v>
      </c>
      <c r="Q53">
        <v>0</v>
      </c>
      <c r="R53">
        <v>120</v>
      </c>
      <c r="S53">
        <f t="shared" si="3"/>
        <v>120000</v>
      </c>
    </row>
    <row r="54" spans="1:19">
      <c r="A54" s="6">
        <v>301051</v>
      </c>
      <c r="B54" t="s">
        <v>494</v>
      </c>
      <c r="C54" s="4">
        <f>C52</f>
        <v>301049</v>
      </c>
      <c r="D54" s="9">
        <v>12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17</v>
      </c>
      <c r="L54">
        <v>70</v>
      </c>
      <c r="M54">
        <v>29</v>
      </c>
      <c r="N54">
        <v>67</v>
      </c>
      <c r="O54">
        <v>0</v>
      </c>
      <c r="P54">
        <v>0</v>
      </c>
      <c r="Q54">
        <v>0</v>
      </c>
      <c r="R54">
        <v>120</v>
      </c>
      <c r="S54">
        <f t="shared" si="3"/>
        <v>120000</v>
      </c>
    </row>
    <row r="55" spans="1:19">
      <c r="A55" s="6">
        <v>301052</v>
      </c>
      <c r="B55" t="s">
        <v>495</v>
      </c>
      <c r="C55" s="4">
        <f t="shared" ref="C55:C64" si="4">A55</f>
        <v>301052</v>
      </c>
      <c r="D55" s="9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57</v>
      </c>
      <c r="L55">
        <v>169</v>
      </c>
      <c r="M55">
        <v>39</v>
      </c>
      <c r="N55">
        <v>78</v>
      </c>
      <c r="O55">
        <v>39</v>
      </c>
      <c r="P55">
        <v>83</v>
      </c>
      <c r="Q55">
        <v>0</v>
      </c>
      <c r="R55">
        <v>135</v>
      </c>
      <c r="S55">
        <f t="shared" si="3"/>
        <v>135000</v>
      </c>
    </row>
    <row r="56" spans="1:19">
      <c r="A56" s="6">
        <v>301053</v>
      </c>
      <c r="B56" t="s">
        <v>554</v>
      </c>
      <c r="C56" s="4">
        <f t="shared" si="4"/>
        <v>301053</v>
      </c>
      <c r="D56" s="9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70</v>
      </c>
      <c r="L56">
        <v>202</v>
      </c>
      <c r="M56">
        <v>0</v>
      </c>
      <c r="N56">
        <v>0</v>
      </c>
      <c r="O56">
        <v>0</v>
      </c>
      <c r="P56">
        <v>0</v>
      </c>
      <c r="Q56">
        <v>0</v>
      </c>
      <c r="R56">
        <v>150</v>
      </c>
      <c r="S56">
        <f t="shared" si="3"/>
        <v>150000</v>
      </c>
    </row>
    <row r="57" spans="1:19">
      <c r="A57" s="6">
        <v>301054</v>
      </c>
      <c r="B57" t="s">
        <v>555</v>
      </c>
      <c r="C57" s="4">
        <f t="shared" si="4"/>
        <v>301054</v>
      </c>
      <c r="D57" s="9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28</v>
      </c>
      <c r="L57">
        <v>90</v>
      </c>
      <c r="M57">
        <v>42</v>
      </c>
      <c r="N57">
        <v>101</v>
      </c>
      <c r="O57">
        <v>0</v>
      </c>
      <c r="P57">
        <v>0</v>
      </c>
      <c r="Q57">
        <v>0</v>
      </c>
      <c r="R57">
        <v>150</v>
      </c>
      <c r="S57">
        <f t="shared" si="3"/>
        <v>150000</v>
      </c>
    </row>
    <row r="58" spans="1:19">
      <c r="A58" s="6">
        <v>301055</v>
      </c>
      <c r="B58" t="s">
        <v>556</v>
      </c>
      <c r="C58" s="4">
        <f t="shared" si="4"/>
        <v>301055</v>
      </c>
      <c r="D58" s="9">
        <v>14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28</v>
      </c>
      <c r="L58">
        <v>118</v>
      </c>
      <c r="M58">
        <v>0</v>
      </c>
      <c r="N58">
        <v>0</v>
      </c>
      <c r="O58">
        <v>42</v>
      </c>
      <c r="P58">
        <v>106</v>
      </c>
      <c r="Q58">
        <v>0</v>
      </c>
      <c r="R58">
        <v>150</v>
      </c>
      <c r="S58">
        <f t="shared" si="3"/>
        <v>150000</v>
      </c>
    </row>
    <row r="59" spans="1:19">
      <c r="A59" s="6">
        <v>302001</v>
      </c>
      <c r="B59" s="4" t="s">
        <v>32</v>
      </c>
      <c r="C59" s="4">
        <f t="shared" si="4"/>
        <v>302001</v>
      </c>
      <c r="D59" s="4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120</v>
      </c>
    </row>
    <row r="60" spans="1:19">
      <c r="A60" s="6">
        <v>302002</v>
      </c>
      <c r="B60" s="4" t="s">
        <v>36</v>
      </c>
      <c r="C60" s="4">
        <f t="shared" si="4"/>
        <v>302002</v>
      </c>
      <c r="D60" s="4">
        <v>1</v>
      </c>
      <c r="E60">
        <v>0</v>
      </c>
      <c r="F60">
        <v>0</v>
      </c>
      <c r="G60">
        <v>0</v>
      </c>
      <c r="H60">
        <v>0</v>
      </c>
      <c r="I60">
        <v>3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11</v>
      </c>
      <c r="S60">
        <v>3000</v>
      </c>
    </row>
    <row r="61" spans="1:19">
      <c r="A61" s="6">
        <v>302003</v>
      </c>
      <c r="B61" s="4" t="s">
        <v>161</v>
      </c>
      <c r="C61" s="4">
        <f t="shared" si="4"/>
        <v>302003</v>
      </c>
      <c r="D61" s="4">
        <v>1</v>
      </c>
      <c r="E61">
        <v>0</v>
      </c>
      <c r="F61">
        <v>0</v>
      </c>
      <c r="G61">
        <v>0</v>
      </c>
      <c r="H61">
        <v>0</v>
      </c>
      <c r="I61">
        <v>4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v>6000</v>
      </c>
    </row>
    <row r="62" spans="1:19">
      <c r="A62" s="6">
        <v>302004</v>
      </c>
      <c r="B62" s="4" t="s">
        <v>43</v>
      </c>
      <c r="C62" s="4">
        <f t="shared" si="4"/>
        <v>302004</v>
      </c>
      <c r="D62" s="4">
        <v>1</v>
      </c>
      <c r="E62">
        <v>0</v>
      </c>
      <c r="F62">
        <v>0</v>
      </c>
      <c r="G62">
        <v>0</v>
      </c>
      <c r="H62">
        <v>0</v>
      </c>
      <c r="I62">
        <v>6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22</v>
      </c>
      <c r="S62">
        <v>10000</v>
      </c>
    </row>
    <row r="63" spans="1:19">
      <c r="A63" s="6">
        <v>302005</v>
      </c>
      <c r="B63" s="4" t="s">
        <v>44</v>
      </c>
      <c r="C63" s="4">
        <f t="shared" si="4"/>
        <v>302005</v>
      </c>
      <c r="D63" s="4">
        <v>1</v>
      </c>
      <c r="E63">
        <v>0</v>
      </c>
      <c r="F63">
        <v>0</v>
      </c>
      <c r="G63">
        <v>0</v>
      </c>
      <c r="H63">
        <v>0</v>
      </c>
      <c r="I63">
        <v>4</v>
      </c>
      <c r="J63">
        <v>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22</v>
      </c>
      <c r="S63">
        <v>10000</v>
      </c>
    </row>
    <row r="64" spans="1:19">
      <c r="A64" s="6">
        <v>302006</v>
      </c>
      <c r="B64" s="4" t="s">
        <v>45</v>
      </c>
      <c r="C64" s="4">
        <f t="shared" si="4"/>
        <v>302006</v>
      </c>
      <c r="D64" s="4">
        <v>1</v>
      </c>
      <c r="E64">
        <v>0</v>
      </c>
      <c r="F64">
        <v>0</v>
      </c>
      <c r="G64">
        <v>0</v>
      </c>
      <c r="H64">
        <v>0</v>
      </c>
      <c r="I64">
        <v>5</v>
      </c>
      <c r="J64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22</v>
      </c>
      <c r="S64">
        <v>10000</v>
      </c>
    </row>
    <row r="65" spans="1:19">
      <c r="A65" s="6">
        <v>302007</v>
      </c>
      <c r="B65" s="4" t="s">
        <v>155</v>
      </c>
      <c r="C65" s="4">
        <f>C62</f>
        <v>302004</v>
      </c>
      <c r="D65" s="4">
        <v>2</v>
      </c>
      <c r="E65">
        <v>0</v>
      </c>
      <c r="F65">
        <v>0</v>
      </c>
      <c r="G65">
        <v>0</v>
      </c>
      <c r="H65">
        <v>0</v>
      </c>
      <c r="I65">
        <v>7</v>
      </c>
      <c r="J65">
        <v>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46</v>
      </c>
      <c r="S65">
        <v>25000</v>
      </c>
    </row>
    <row r="66" spans="1:19">
      <c r="A66" s="6">
        <v>302008</v>
      </c>
      <c r="B66" s="4" t="s">
        <v>157</v>
      </c>
      <c r="C66" s="4">
        <f>C64</f>
        <v>302006</v>
      </c>
      <c r="D66" s="4">
        <v>2</v>
      </c>
      <c r="E66">
        <v>0</v>
      </c>
      <c r="F66">
        <v>0</v>
      </c>
      <c r="G66">
        <v>0</v>
      </c>
      <c r="H66">
        <v>0</v>
      </c>
      <c r="I66">
        <v>6</v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>
        <v>27</v>
      </c>
      <c r="S66">
        <v>22000</v>
      </c>
    </row>
    <row r="67" spans="1:19">
      <c r="A67" s="6">
        <v>302009</v>
      </c>
      <c r="B67" s="4" t="s">
        <v>159</v>
      </c>
      <c r="C67" s="4">
        <f>C63</f>
        <v>302005</v>
      </c>
      <c r="D67" s="4">
        <v>2</v>
      </c>
      <c r="E67">
        <v>0</v>
      </c>
      <c r="F67">
        <v>0</v>
      </c>
      <c r="G67">
        <v>0</v>
      </c>
      <c r="H67">
        <v>0</v>
      </c>
      <c r="I67">
        <v>6</v>
      </c>
      <c r="J67">
        <v>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28</v>
      </c>
      <c r="S67">
        <v>22000</v>
      </c>
    </row>
    <row r="68" spans="1:19">
      <c r="A68" s="6">
        <v>302010</v>
      </c>
      <c r="B68" s="10" t="s">
        <v>179</v>
      </c>
      <c r="C68" s="4">
        <f>A68</f>
        <v>302010</v>
      </c>
      <c r="D68" s="4">
        <v>5</v>
      </c>
      <c r="E68">
        <v>0</v>
      </c>
      <c r="F68">
        <v>0</v>
      </c>
      <c r="G68">
        <v>0</v>
      </c>
      <c r="H68">
        <v>0</v>
      </c>
      <c r="I68">
        <v>9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40</v>
      </c>
      <c r="S68">
        <v>50000</v>
      </c>
    </row>
    <row r="69" spans="1:19">
      <c r="A69" s="6">
        <v>302011</v>
      </c>
      <c r="B69" s="11" t="s">
        <v>181</v>
      </c>
      <c r="C69" s="4">
        <f>A69</f>
        <v>302011</v>
      </c>
      <c r="D69" s="4">
        <v>5</v>
      </c>
      <c r="E69">
        <v>0</v>
      </c>
      <c r="F69">
        <v>0</v>
      </c>
      <c r="G69">
        <v>0</v>
      </c>
      <c r="H69">
        <v>0</v>
      </c>
      <c r="I69">
        <v>7</v>
      </c>
      <c r="J69">
        <v>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40</v>
      </c>
      <c r="S69">
        <v>50000</v>
      </c>
    </row>
    <row r="70" spans="1:19">
      <c r="A70" s="6">
        <v>302012</v>
      </c>
      <c r="B70" s="11" t="s">
        <v>183</v>
      </c>
      <c r="C70" s="4">
        <f>A70</f>
        <v>302012</v>
      </c>
      <c r="D70" s="4">
        <v>5</v>
      </c>
      <c r="E70">
        <v>0</v>
      </c>
      <c r="F70">
        <v>0</v>
      </c>
      <c r="G70">
        <v>0</v>
      </c>
      <c r="H70">
        <v>0</v>
      </c>
      <c r="I70">
        <v>7</v>
      </c>
      <c r="J70">
        <v>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40</v>
      </c>
      <c r="S70">
        <v>50000</v>
      </c>
    </row>
    <row r="71" spans="1:19">
      <c r="A71" s="6">
        <v>302013</v>
      </c>
      <c r="B71" s="11" t="s">
        <v>189</v>
      </c>
      <c r="C71" s="4">
        <f>A71</f>
        <v>302013</v>
      </c>
      <c r="D71" s="4">
        <v>6</v>
      </c>
      <c r="E71">
        <v>0</v>
      </c>
      <c r="F71">
        <v>0</v>
      </c>
      <c r="G71">
        <v>0</v>
      </c>
      <c r="H71">
        <v>0</v>
      </c>
      <c r="I71">
        <v>9</v>
      </c>
      <c r="J71">
        <v>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48</v>
      </c>
      <c r="S71">
        <v>80000</v>
      </c>
    </row>
    <row r="72" spans="1:19">
      <c r="A72" s="6">
        <v>302014</v>
      </c>
      <c r="B72" s="11" t="s">
        <v>191</v>
      </c>
      <c r="C72" s="4">
        <f>C71</f>
        <v>302013</v>
      </c>
      <c r="D72" s="4">
        <v>6</v>
      </c>
      <c r="E72">
        <v>0</v>
      </c>
      <c r="F72">
        <v>0</v>
      </c>
      <c r="G72">
        <v>0</v>
      </c>
      <c r="H72">
        <v>0</v>
      </c>
      <c r="I72">
        <v>7</v>
      </c>
      <c r="J72">
        <v>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48</v>
      </c>
      <c r="S72">
        <v>80000</v>
      </c>
    </row>
    <row r="73" spans="1:19">
      <c r="A73" s="6">
        <v>302015</v>
      </c>
      <c r="B73" s="11" t="s">
        <v>193</v>
      </c>
      <c r="C73" s="4">
        <f>C71</f>
        <v>302013</v>
      </c>
      <c r="D73" s="4">
        <v>6</v>
      </c>
      <c r="E73">
        <v>0</v>
      </c>
      <c r="F73">
        <v>0</v>
      </c>
      <c r="G73">
        <v>0</v>
      </c>
      <c r="H73">
        <v>0</v>
      </c>
      <c r="I73">
        <v>8</v>
      </c>
      <c r="J73">
        <v>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48</v>
      </c>
      <c r="S73">
        <v>80000</v>
      </c>
    </row>
    <row r="74" spans="1:19">
      <c r="A74" s="6">
        <v>302016</v>
      </c>
      <c r="B74" s="11" t="s">
        <v>195</v>
      </c>
      <c r="C74" s="4">
        <f t="shared" ref="C74:C81" si="5">A74</f>
        <v>302016</v>
      </c>
      <c r="D74" s="4">
        <v>6</v>
      </c>
      <c r="E74">
        <v>0</v>
      </c>
      <c r="F74">
        <v>0</v>
      </c>
      <c r="G74">
        <v>0</v>
      </c>
      <c r="H74">
        <v>0</v>
      </c>
      <c r="I74">
        <v>10</v>
      </c>
      <c r="J74">
        <v>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52</v>
      </c>
      <c r="S74">
        <v>120000</v>
      </c>
    </row>
    <row r="75" spans="1:19">
      <c r="A75" s="6">
        <v>302017</v>
      </c>
      <c r="B75" s="20" t="s">
        <v>346</v>
      </c>
      <c r="C75" s="4">
        <f t="shared" si="5"/>
        <v>302017</v>
      </c>
      <c r="D75">
        <v>7</v>
      </c>
      <c r="E75">
        <v>0</v>
      </c>
      <c r="F75">
        <v>0</v>
      </c>
      <c r="G75">
        <v>0</v>
      </c>
      <c r="H75">
        <v>0</v>
      </c>
      <c r="I75">
        <v>13</v>
      </c>
      <c r="J75">
        <v>10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65</v>
      </c>
      <c r="S75">
        <v>90000</v>
      </c>
    </row>
    <row r="76" spans="1:19">
      <c r="A76" s="6">
        <v>302018</v>
      </c>
      <c r="B76" s="21" t="s">
        <v>347</v>
      </c>
      <c r="C76" s="4">
        <f t="shared" si="5"/>
        <v>302018</v>
      </c>
      <c r="D76">
        <v>7</v>
      </c>
      <c r="E76">
        <v>0</v>
      </c>
      <c r="F76">
        <v>0</v>
      </c>
      <c r="G76">
        <v>0</v>
      </c>
      <c r="H76">
        <v>0</v>
      </c>
      <c r="I76">
        <v>10</v>
      </c>
      <c r="J76">
        <v>13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</v>
      </c>
      <c r="R76">
        <v>52</v>
      </c>
      <c r="S76">
        <v>90000</v>
      </c>
    </row>
    <row r="77" spans="1:19">
      <c r="A77" s="6">
        <v>302019</v>
      </c>
      <c r="B77" s="21" t="s">
        <v>348</v>
      </c>
      <c r="C77" s="4">
        <f t="shared" si="5"/>
        <v>302019</v>
      </c>
      <c r="D77">
        <v>7</v>
      </c>
      <c r="E77">
        <v>0</v>
      </c>
      <c r="F77">
        <v>0</v>
      </c>
      <c r="G77">
        <v>0</v>
      </c>
      <c r="H77">
        <v>0</v>
      </c>
      <c r="I77">
        <v>11</v>
      </c>
      <c r="J77">
        <v>11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</v>
      </c>
      <c r="R77">
        <v>48</v>
      </c>
      <c r="S77">
        <v>90000</v>
      </c>
    </row>
    <row r="78" spans="1:19">
      <c r="A78" s="6">
        <v>302020</v>
      </c>
      <c r="B78" s="21" t="s">
        <v>681</v>
      </c>
      <c r="C78" s="4">
        <f t="shared" si="5"/>
        <v>302020</v>
      </c>
      <c r="D78">
        <v>9</v>
      </c>
      <c r="E78">
        <v>0</v>
      </c>
      <c r="F78">
        <v>0</v>
      </c>
      <c r="G78">
        <v>0</v>
      </c>
      <c r="H78">
        <v>0</v>
      </c>
      <c r="I78">
        <v>21</v>
      </c>
      <c r="J78">
        <v>19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85</v>
      </c>
      <c r="S78">
        <v>100000</v>
      </c>
    </row>
    <row r="79" spans="1:19">
      <c r="A79" s="6">
        <v>302021</v>
      </c>
      <c r="B79" s="21" t="s">
        <v>682</v>
      </c>
      <c r="C79" s="4">
        <f t="shared" si="5"/>
        <v>302021</v>
      </c>
      <c r="D79">
        <v>9</v>
      </c>
      <c r="E79">
        <v>0</v>
      </c>
      <c r="F79">
        <v>0</v>
      </c>
      <c r="G79">
        <v>0</v>
      </c>
      <c r="H79">
        <v>0</v>
      </c>
      <c r="I79">
        <v>19</v>
      </c>
      <c r="J79">
        <v>21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85</v>
      </c>
      <c r="S79">
        <v>100000</v>
      </c>
    </row>
    <row r="80" spans="1:19">
      <c r="A80" s="6">
        <v>302022</v>
      </c>
      <c r="B80" s="21" t="s">
        <v>683</v>
      </c>
      <c r="C80" s="4">
        <f t="shared" si="5"/>
        <v>302022</v>
      </c>
      <c r="D80">
        <v>9</v>
      </c>
      <c r="E80">
        <v>0</v>
      </c>
      <c r="F80">
        <v>0</v>
      </c>
      <c r="G80">
        <v>0</v>
      </c>
      <c r="H80">
        <v>0</v>
      </c>
      <c r="I80">
        <v>20</v>
      </c>
      <c r="J80">
        <v>20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85</v>
      </c>
      <c r="S80">
        <v>100000</v>
      </c>
    </row>
    <row r="81" spans="1:19">
      <c r="A81" s="6">
        <v>302023</v>
      </c>
      <c r="B81" t="s">
        <v>684</v>
      </c>
      <c r="C81" s="4">
        <f t="shared" si="5"/>
        <v>302023</v>
      </c>
      <c r="D81">
        <v>12</v>
      </c>
      <c r="E81">
        <v>0</v>
      </c>
      <c r="F81">
        <v>0</v>
      </c>
      <c r="G81">
        <v>0</v>
      </c>
      <c r="H81">
        <v>0</v>
      </c>
      <c r="I81">
        <v>31</v>
      </c>
      <c r="J81">
        <v>28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120</v>
      </c>
      <c r="S81">
        <f t="shared" ref="S81:S87" si="6">R81*1000</f>
        <v>120000</v>
      </c>
    </row>
    <row r="82" spans="1:19">
      <c r="A82" s="6">
        <v>302024</v>
      </c>
      <c r="B82" t="s">
        <v>685</v>
      </c>
      <c r="C82" s="4">
        <f>C81</f>
        <v>302023</v>
      </c>
      <c r="D82">
        <v>12</v>
      </c>
      <c r="E82">
        <v>0</v>
      </c>
      <c r="F82">
        <v>0</v>
      </c>
      <c r="G82">
        <v>0</v>
      </c>
      <c r="H82">
        <v>0</v>
      </c>
      <c r="I82">
        <v>28</v>
      </c>
      <c r="J82">
        <v>31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120</v>
      </c>
      <c r="S82">
        <f t="shared" si="6"/>
        <v>120000</v>
      </c>
    </row>
    <row r="83" spans="1:19">
      <c r="A83" s="6">
        <v>302025</v>
      </c>
      <c r="B83" t="s">
        <v>686</v>
      </c>
      <c r="C83" s="4">
        <f>C81</f>
        <v>302023</v>
      </c>
      <c r="D83">
        <v>12</v>
      </c>
      <c r="E83">
        <v>0</v>
      </c>
      <c r="F83">
        <v>0</v>
      </c>
      <c r="G83">
        <v>0</v>
      </c>
      <c r="H83">
        <v>0</v>
      </c>
      <c r="I83">
        <v>27</v>
      </c>
      <c r="J83">
        <v>27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120</v>
      </c>
      <c r="S83">
        <f t="shared" si="6"/>
        <v>120000</v>
      </c>
    </row>
    <row r="84" spans="1:19">
      <c r="A84" s="6">
        <v>302026</v>
      </c>
      <c r="B84" t="s">
        <v>687</v>
      </c>
      <c r="C84" s="4">
        <f>A84</f>
        <v>302026</v>
      </c>
      <c r="D84">
        <v>13</v>
      </c>
      <c r="E84">
        <v>0</v>
      </c>
      <c r="F84">
        <v>0</v>
      </c>
      <c r="G84">
        <v>0</v>
      </c>
      <c r="H84">
        <v>0</v>
      </c>
      <c r="I84">
        <v>43</v>
      </c>
      <c r="J84">
        <v>36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135</v>
      </c>
      <c r="S84">
        <f t="shared" si="6"/>
        <v>135000</v>
      </c>
    </row>
    <row r="85" spans="1:19">
      <c r="A85" s="6">
        <v>302027</v>
      </c>
      <c r="B85" t="s">
        <v>688</v>
      </c>
      <c r="C85" s="4">
        <f>C84</f>
        <v>302026</v>
      </c>
      <c r="D85">
        <v>13</v>
      </c>
      <c r="E85">
        <v>0</v>
      </c>
      <c r="F85">
        <v>0</v>
      </c>
      <c r="G85">
        <v>0</v>
      </c>
      <c r="H85">
        <v>0</v>
      </c>
      <c r="I85">
        <v>36</v>
      </c>
      <c r="J85">
        <v>43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135</v>
      </c>
      <c r="S85">
        <f t="shared" si="6"/>
        <v>135000</v>
      </c>
    </row>
    <row r="86" spans="1:19">
      <c r="A86" s="6">
        <v>302028</v>
      </c>
      <c r="B86" t="s">
        <v>689</v>
      </c>
      <c r="C86" s="4">
        <f>C84</f>
        <v>302026</v>
      </c>
      <c r="D86">
        <v>13</v>
      </c>
      <c r="E86">
        <v>0</v>
      </c>
      <c r="F86">
        <v>0</v>
      </c>
      <c r="G86">
        <v>0</v>
      </c>
      <c r="H86">
        <v>0</v>
      </c>
      <c r="I86">
        <v>36</v>
      </c>
      <c r="J86">
        <v>36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135</v>
      </c>
      <c r="S86">
        <f t="shared" si="6"/>
        <v>135000</v>
      </c>
    </row>
    <row r="87" spans="1:19">
      <c r="A87" s="6">
        <v>302029</v>
      </c>
      <c r="B87" t="s">
        <v>700</v>
      </c>
      <c r="C87" s="4">
        <f t="shared" ref="C87:C93" si="7">A87</f>
        <v>302029</v>
      </c>
      <c r="D87">
        <v>14</v>
      </c>
      <c r="E87">
        <v>0</v>
      </c>
      <c r="F87">
        <v>0</v>
      </c>
      <c r="G87">
        <v>0</v>
      </c>
      <c r="H87">
        <v>0</v>
      </c>
      <c r="I87">
        <v>53</v>
      </c>
      <c r="J87">
        <v>45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150</v>
      </c>
      <c r="S87">
        <f t="shared" si="6"/>
        <v>150000</v>
      </c>
    </row>
    <row r="88" spans="1:19">
      <c r="A88" s="6">
        <v>303001</v>
      </c>
      <c r="B88" s="4" t="s">
        <v>33</v>
      </c>
      <c r="C88" s="4">
        <f t="shared" si="7"/>
        <v>303001</v>
      </c>
      <c r="D88" s="4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120</v>
      </c>
    </row>
    <row r="89" spans="1:19">
      <c r="A89" s="6">
        <v>303002</v>
      </c>
      <c r="B89" s="4" t="s">
        <v>37</v>
      </c>
      <c r="C89" s="4">
        <f t="shared" si="7"/>
        <v>303002</v>
      </c>
      <c r="D89" s="4">
        <v>1</v>
      </c>
      <c r="E89">
        <v>0</v>
      </c>
      <c r="F89">
        <v>0</v>
      </c>
      <c r="G89">
        <v>0</v>
      </c>
      <c r="H89">
        <v>0</v>
      </c>
      <c r="I89">
        <v>3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11</v>
      </c>
      <c r="S89">
        <v>3000</v>
      </c>
    </row>
    <row r="90" spans="1:19">
      <c r="A90" s="6">
        <v>303003</v>
      </c>
      <c r="B90" s="4" t="s">
        <v>162</v>
      </c>
      <c r="C90" s="4">
        <f t="shared" si="7"/>
        <v>303003</v>
      </c>
      <c r="D90" s="4">
        <v>1</v>
      </c>
      <c r="E90">
        <v>0</v>
      </c>
      <c r="F90">
        <v>0</v>
      </c>
      <c r="G90">
        <v>0</v>
      </c>
      <c r="H90">
        <v>0</v>
      </c>
      <c r="I90">
        <v>4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16</v>
      </c>
      <c r="S90">
        <v>6000</v>
      </c>
    </row>
    <row r="91" spans="1:19">
      <c r="A91" s="6">
        <v>303004</v>
      </c>
      <c r="B91" s="4" t="s">
        <v>40</v>
      </c>
      <c r="C91" s="4">
        <f t="shared" si="7"/>
        <v>303004</v>
      </c>
      <c r="D91" s="4">
        <v>1</v>
      </c>
      <c r="E91">
        <v>0</v>
      </c>
      <c r="F91">
        <v>0</v>
      </c>
      <c r="G91">
        <v>0</v>
      </c>
      <c r="H91">
        <v>0</v>
      </c>
      <c r="I91">
        <v>6</v>
      </c>
      <c r="J91">
        <v>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22</v>
      </c>
      <c r="S91">
        <v>12000</v>
      </c>
    </row>
    <row r="92" spans="1:19">
      <c r="A92" s="6">
        <v>303005</v>
      </c>
      <c r="B92" s="4" t="s">
        <v>41</v>
      </c>
      <c r="C92" s="4">
        <f t="shared" si="7"/>
        <v>303005</v>
      </c>
      <c r="D92" s="4">
        <v>1</v>
      </c>
      <c r="E92">
        <v>0</v>
      </c>
      <c r="F92">
        <v>0</v>
      </c>
      <c r="G92">
        <v>0</v>
      </c>
      <c r="H92">
        <v>0</v>
      </c>
      <c r="I92">
        <v>4</v>
      </c>
      <c r="J92">
        <v>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22</v>
      </c>
      <c r="S92">
        <v>12000</v>
      </c>
    </row>
    <row r="93" spans="1:19">
      <c r="A93" s="6">
        <v>303006</v>
      </c>
      <c r="B93" s="4" t="s">
        <v>42</v>
      </c>
      <c r="C93" s="4">
        <f t="shared" si="7"/>
        <v>303006</v>
      </c>
      <c r="D93" s="4">
        <v>1</v>
      </c>
      <c r="E93">
        <v>0</v>
      </c>
      <c r="F93">
        <v>0</v>
      </c>
      <c r="G93">
        <v>0</v>
      </c>
      <c r="H93">
        <v>0</v>
      </c>
      <c r="I93">
        <v>5</v>
      </c>
      <c r="J93">
        <v>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22</v>
      </c>
      <c r="S93">
        <v>10000</v>
      </c>
    </row>
    <row r="94" spans="1:19">
      <c r="A94" s="6">
        <v>303007</v>
      </c>
      <c r="B94" s="4" t="s">
        <v>156</v>
      </c>
      <c r="C94" s="4">
        <f>C91</f>
        <v>303004</v>
      </c>
      <c r="D94" s="4">
        <v>2</v>
      </c>
      <c r="E94">
        <v>0</v>
      </c>
      <c r="F94">
        <v>0</v>
      </c>
      <c r="G94">
        <v>0</v>
      </c>
      <c r="H94">
        <v>0</v>
      </c>
      <c r="I94">
        <v>7</v>
      </c>
      <c r="J94">
        <v>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46</v>
      </c>
      <c r="S94">
        <v>25000</v>
      </c>
    </row>
    <row r="95" spans="1:19">
      <c r="A95" s="6">
        <v>303008</v>
      </c>
      <c r="B95" s="4" t="s">
        <v>158</v>
      </c>
      <c r="C95" s="4">
        <f>C93</f>
        <v>303006</v>
      </c>
      <c r="D95" s="4">
        <v>2</v>
      </c>
      <c r="E95">
        <v>0</v>
      </c>
      <c r="F95">
        <v>0</v>
      </c>
      <c r="G95">
        <v>0</v>
      </c>
      <c r="H95">
        <v>0</v>
      </c>
      <c r="I95">
        <v>6</v>
      </c>
      <c r="J95">
        <v>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</v>
      </c>
      <c r="R95">
        <v>27</v>
      </c>
      <c r="S95">
        <v>22000</v>
      </c>
    </row>
    <row r="96" spans="1:19">
      <c r="A96" s="6">
        <v>303009</v>
      </c>
      <c r="B96" s="4" t="s">
        <v>160</v>
      </c>
      <c r="C96" s="4">
        <f>C92</f>
        <v>303005</v>
      </c>
      <c r="D96" s="4">
        <v>2</v>
      </c>
      <c r="E96">
        <v>0</v>
      </c>
      <c r="F96">
        <v>0</v>
      </c>
      <c r="G96">
        <v>0</v>
      </c>
      <c r="H96">
        <v>0</v>
      </c>
      <c r="I96">
        <v>6</v>
      </c>
      <c r="J96">
        <v>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28</v>
      </c>
      <c r="S96">
        <v>22000</v>
      </c>
    </row>
    <row r="97" spans="1:19">
      <c r="A97" s="6">
        <v>303010</v>
      </c>
      <c r="B97" s="11" t="s">
        <v>180</v>
      </c>
      <c r="C97" s="4">
        <f>A97</f>
        <v>303010</v>
      </c>
      <c r="D97" s="4">
        <v>5</v>
      </c>
      <c r="E97">
        <v>0</v>
      </c>
      <c r="F97">
        <v>0</v>
      </c>
      <c r="G97">
        <v>0</v>
      </c>
      <c r="H97">
        <v>0</v>
      </c>
      <c r="I97">
        <v>9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40</v>
      </c>
      <c r="S97">
        <v>50000</v>
      </c>
    </row>
    <row r="98" spans="1:19">
      <c r="A98" s="6">
        <v>303011</v>
      </c>
      <c r="B98" s="11" t="s">
        <v>182</v>
      </c>
      <c r="C98" s="4">
        <f>A98</f>
        <v>303011</v>
      </c>
      <c r="D98" s="4">
        <v>5</v>
      </c>
      <c r="E98">
        <v>0</v>
      </c>
      <c r="F98">
        <v>0</v>
      </c>
      <c r="G98">
        <v>0</v>
      </c>
      <c r="H98">
        <v>0</v>
      </c>
      <c r="I98">
        <v>7</v>
      </c>
      <c r="J98">
        <v>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40</v>
      </c>
      <c r="S98">
        <v>50000</v>
      </c>
    </row>
    <row r="99" spans="1:19">
      <c r="A99" s="6">
        <v>303012</v>
      </c>
      <c r="B99" s="11" t="s">
        <v>184</v>
      </c>
      <c r="C99" s="4">
        <f>A99</f>
        <v>303012</v>
      </c>
      <c r="D99" s="4">
        <v>5</v>
      </c>
      <c r="E99">
        <v>0</v>
      </c>
      <c r="F99">
        <v>0</v>
      </c>
      <c r="G99">
        <v>0</v>
      </c>
      <c r="H99">
        <v>0</v>
      </c>
      <c r="I99">
        <v>7</v>
      </c>
      <c r="J99">
        <v>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40</v>
      </c>
      <c r="S99">
        <v>50000</v>
      </c>
    </row>
    <row r="100" spans="1:19">
      <c r="A100" s="22">
        <v>303013</v>
      </c>
      <c r="B100" s="11" t="s">
        <v>190</v>
      </c>
      <c r="C100" s="4">
        <f>A100</f>
        <v>303013</v>
      </c>
      <c r="D100" s="4">
        <v>6</v>
      </c>
      <c r="E100">
        <v>0</v>
      </c>
      <c r="F100">
        <v>0</v>
      </c>
      <c r="G100">
        <v>0</v>
      </c>
      <c r="H100">
        <v>0</v>
      </c>
      <c r="I100">
        <v>9</v>
      </c>
      <c r="J100">
        <v>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48</v>
      </c>
      <c r="S100">
        <v>80000</v>
      </c>
    </row>
    <row r="101" spans="1:19">
      <c r="A101" s="22">
        <v>303014</v>
      </c>
      <c r="B101" s="11" t="s">
        <v>192</v>
      </c>
      <c r="C101" s="4">
        <f>C100</f>
        <v>303013</v>
      </c>
      <c r="D101" s="4">
        <v>6</v>
      </c>
      <c r="E101">
        <v>0</v>
      </c>
      <c r="F101">
        <v>0</v>
      </c>
      <c r="G101">
        <v>0</v>
      </c>
      <c r="H101">
        <v>0</v>
      </c>
      <c r="I101">
        <v>7</v>
      </c>
      <c r="J101">
        <v>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48</v>
      </c>
      <c r="S101">
        <v>80000</v>
      </c>
    </row>
    <row r="102" spans="1:19">
      <c r="A102" s="22">
        <v>303015</v>
      </c>
      <c r="B102" s="11" t="s">
        <v>194</v>
      </c>
      <c r="C102" s="4">
        <f>C100</f>
        <v>303013</v>
      </c>
      <c r="D102" s="4">
        <v>6</v>
      </c>
      <c r="E102">
        <v>0</v>
      </c>
      <c r="F102">
        <v>0</v>
      </c>
      <c r="G102">
        <v>0</v>
      </c>
      <c r="H102">
        <v>0</v>
      </c>
      <c r="I102">
        <v>8</v>
      </c>
      <c r="J102">
        <v>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48</v>
      </c>
      <c r="S102">
        <v>80000</v>
      </c>
    </row>
    <row r="103" spans="1:19">
      <c r="A103" s="6">
        <v>303016</v>
      </c>
      <c r="B103" s="11" t="s">
        <v>196</v>
      </c>
      <c r="C103" s="4">
        <f t="shared" ref="C103:C110" si="8">A103</f>
        <v>303016</v>
      </c>
      <c r="D103" s="4">
        <v>6</v>
      </c>
      <c r="E103">
        <v>0</v>
      </c>
      <c r="F103">
        <v>0</v>
      </c>
      <c r="G103">
        <v>0</v>
      </c>
      <c r="H103">
        <v>0</v>
      </c>
      <c r="I103">
        <v>10</v>
      </c>
      <c r="J103">
        <v>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52</v>
      </c>
      <c r="S103">
        <v>120000</v>
      </c>
    </row>
    <row r="104" spans="1:19">
      <c r="A104" s="22">
        <v>303017</v>
      </c>
      <c r="B104" s="20" t="s">
        <v>349</v>
      </c>
      <c r="C104" s="4">
        <f t="shared" si="8"/>
        <v>303017</v>
      </c>
      <c r="D104">
        <v>7</v>
      </c>
      <c r="E104">
        <v>0</v>
      </c>
      <c r="F104">
        <v>0</v>
      </c>
      <c r="G104">
        <v>0</v>
      </c>
      <c r="H104">
        <v>0</v>
      </c>
      <c r="I104">
        <v>14</v>
      </c>
      <c r="J104">
        <v>10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65</v>
      </c>
      <c r="S104">
        <v>90000</v>
      </c>
    </row>
    <row r="105" spans="1:19">
      <c r="A105" s="6">
        <v>303018</v>
      </c>
      <c r="B105" s="21" t="s">
        <v>350</v>
      </c>
      <c r="C105" s="4">
        <f t="shared" si="8"/>
        <v>303018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10</v>
      </c>
      <c r="J105">
        <v>14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</v>
      </c>
      <c r="R105">
        <v>52</v>
      </c>
      <c r="S105">
        <v>90000</v>
      </c>
    </row>
    <row r="106" spans="1:19">
      <c r="A106" s="22">
        <v>303019</v>
      </c>
      <c r="B106" s="21" t="s">
        <v>351</v>
      </c>
      <c r="C106" s="4">
        <f t="shared" si="8"/>
        <v>303019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12</v>
      </c>
      <c r="J106">
        <v>12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48</v>
      </c>
      <c r="S106">
        <v>90000</v>
      </c>
    </row>
    <row r="107" spans="1:19">
      <c r="A107" s="6">
        <v>303020</v>
      </c>
      <c r="B107" s="21" t="s">
        <v>690</v>
      </c>
      <c r="C107" s="4">
        <f t="shared" si="8"/>
        <v>303020</v>
      </c>
      <c r="D107">
        <v>9</v>
      </c>
      <c r="E107">
        <v>0</v>
      </c>
      <c r="F107">
        <v>0</v>
      </c>
      <c r="G107">
        <v>0</v>
      </c>
      <c r="H107">
        <v>0</v>
      </c>
      <c r="I107">
        <v>22</v>
      </c>
      <c r="J107">
        <v>19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85</v>
      </c>
      <c r="S107">
        <v>50000</v>
      </c>
    </row>
    <row r="108" spans="1:19">
      <c r="A108" s="22">
        <v>303021</v>
      </c>
      <c r="B108" s="21" t="s">
        <v>691</v>
      </c>
      <c r="C108" s="4">
        <f t="shared" si="8"/>
        <v>303021</v>
      </c>
      <c r="D108">
        <v>9</v>
      </c>
      <c r="E108">
        <v>0</v>
      </c>
      <c r="F108">
        <v>0</v>
      </c>
      <c r="G108">
        <v>0</v>
      </c>
      <c r="H108">
        <v>0</v>
      </c>
      <c r="I108">
        <v>19</v>
      </c>
      <c r="J108">
        <v>22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85</v>
      </c>
      <c r="S108">
        <v>50000</v>
      </c>
    </row>
    <row r="109" spans="1:19">
      <c r="A109" s="6">
        <v>303022</v>
      </c>
      <c r="B109" s="21" t="s">
        <v>692</v>
      </c>
      <c r="C109" s="4">
        <f t="shared" si="8"/>
        <v>303022</v>
      </c>
      <c r="D109">
        <v>9</v>
      </c>
      <c r="E109">
        <v>0</v>
      </c>
      <c r="F109">
        <v>0</v>
      </c>
      <c r="G109">
        <v>0</v>
      </c>
      <c r="H109">
        <v>0</v>
      </c>
      <c r="I109">
        <v>20</v>
      </c>
      <c r="J109">
        <v>20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85</v>
      </c>
      <c r="S109">
        <v>50000</v>
      </c>
    </row>
    <row r="110" spans="1:19">
      <c r="A110" s="22">
        <v>303023</v>
      </c>
      <c r="B110" t="s">
        <v>698</v>
      </c>
      <c r="C110" s="4">
        <f t="shared" si="8"/>
        <v>303023</v>
      </c>
      <c r="D110">
        <v>12</v>
      </c>
      <c r="E110">
        <v>0</v>
      </c>
      <c r="F110">
        <v>0</v>
      </c>
      <c r="G110">
        <v>0</v>
      </c>
      <c r="H110">
        <v>0</v>
      </c>
      <c r="I110">
        <v>32</v>
      </c>
      <c r="J110">
        <v>28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120</v>
      </c>
      <c r="S110">
        <f t="shared" ref="S110:S116" si="9">R110*1000</f>
        <v>120000</v>
      </c>
    </row>
    <row r="111" spans="1:19">
      <c r="A111" s="6">
        <v>303024</v>
      </c>
      <c r="B111" t="s">
        <v>693</v>
      </c>
      <c r="C111" s="4">
        <f>C110</f>
        <v>303023</v>
      </c>
      <c r="D111">
        <v>12</v>
      </c>
      <c r="E111">
        <v>0</v>
      </c>
      <c r="F111">
        <v>0</v>
      </c>
      <c r="G111">
        <v>0</v>
      </c>
      <c r="H111">
        <v>0</v>
      </c>
      <c r="I111">
        <v>28</v>
      </c>
      <c r="J111">
        <v>32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120</v>
      </c>
      <c r="S111">
        <f t="shared" si="9"/>
        <v>120000</v>
      </c>
    </row>
    <row r="112" spans="1:19">
      <c r="A112" s="22">
        <v>303025</v>
      </c>
      <c r="B112" t="s">
        <v>694</v>
      </c>
      <c r="C112" s="4">
        <f>C110</f>
        <v>303023</v>
      </c>
      <c r="D112">
        <v>12</v>
      </c>
      <c r="E112">
        <v>0</v>
      </c>
      <c r="F112">
        <v>0</v>
      </c>
      <c r="G112">
        <v>0</v>
      </c>
      <c r="H112">
        <v>0</v>
      </c>
      <c r="I112">
        <v>30</v>
      </c>
      <c r="J112">
        <v>30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120</v>
      </c>
      <c r="S112">
        <f t="shared" si="9"/>
        <v>120000</v>
      </c>
    </row>
    <row r="113" spans="1:19">
      <c r="A113" s="6">
        <v>303026</v>
      </c>
      <c r="B113" t="s">
        <v>695</v>
      </c>
      <c r="C113" s="4">
        <f>A113</f>
        <v>303026</v>
      </c>
      <c r="D113">
        <v>13</v>
      </c>
      <c r="E113">
        <v>0</v>
      </c>
      <c r="F113">
        <v>0</v>
      </c>
      <c r="G113">
        <v>0</v>
      </c>
      <c r="H113">
        <v>0</v>
      </c>
      <c r="I113">
        <v>43</v>
      </c>
      <c r="J113">
        <v>36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135</v>
      </c>
      <c r="S113">
        <f t="shared" si="9"/>
        <v>135000</v>
      </c>
    </row>
    <row r="114" spans="1:19">
      <c r="A114" s="22">
        <v>303027</v>
      </c>
      <c r="B114" t="s">
        <v>696</v>
      </c>
      <c r="C114" s="4">
        <f>C113</f>
        <v>303026</v>
      </c>
      <c r="D114">
        <v>13</v>
      </c>
      <c r="E114">
        <v>0</v>
      </c>
      <c r="F114">
        <v>0</v>
      </c>
      <c r="G114">
        <v>0</v>
      </c>
      <c r="H114">
        <v>0</v>
      </c>
      <c r="I114">
        <v>36</v>
      </c>
      <c r="J114">
        <v>43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135</v>
      </c>
      <c r="S114">
        <f t="shared" si="9"/>
        <v>135000</v>
      </c>
    </row>
    <row r="115" spans="1:19">
      <c r="A115" s="6">
        <v>303028</v>
      </c>
      <c r="B115" t="s">
        <v>697</v>
      </c>
      <c r="C115" s="4">
        <f>C114</f>
        <v>303026</v>
      </c>
      <c r="D115">
        <v>13</v>
      </c>
      <c r="E115">
        <v>0</v>
      </c>
      <c r="F115">
        <v>0</v>
      </c>
      <c r="G115">
        <v>0</v>
      </c>
      <c r="H115">
        <v>0</v>
      </c>
      <c r="I115">
        <v>40</v>
      </c>
      <c r="J115">
        <v>40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135</v>
      </c>
      <c r="S115">
        <f t="shared" si="9"/>
        <v>135000</v>
      </c>
    </row>
    <row r="116" spans="1:19">
      <c r="A116" s="22">
        <v>303029</v>
      </c>
      <c r="B116" t="s">
        <v>699</v>
      </c>
      <c r="C116" s="4">
        <f>A116</f>
        <v>303029</v>
      </c>
      <c r="D116">
        <v>14</v>
      </c>
      <c r="E116">
        <v>0</v>
      </c>
      <c r="F116">
        <v>0</v>
      </c>
      <c r="G116">
        <v>0</v>
      </c>
      <c r="H116">
        <v>0</v>
      </c>
      <c r="I116">
        <v>53</v>
      </c>
      <c r="J116">
        <v>45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150</v>
      </c>
      <c r="S116">
        <f t="shared" si="9"/>
        <v>150000</v>
      </c>
    </row>
    <row r="117" spans="1:19">
      <c r="A117" s="6">
        <v>304001</v>
      </c>
      <c r="B117" s="4" t="s">
        <v>56</v>
      </c>
      <c r="C117" s="4">
        <f>A117</f>
        <v>304001</v>
      </c>
      <c r="D117" s="4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10</v>
      </c>
      <c r="S117">
        <v>1000</v>
      </c>
    </row>
    <row r="118" spans="1:19">
      <c r="A118" s="6">
        <v>304002</v>
      </c>
      <c r="B118" s="4" t="s">
        <v>69</v>
      </c>
      <c r="C118" s="4">
        <f>C117</f>
        <v>304001</v>
      </c>
      <c r="D118" s="4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14</v>
      </c>
      <c r="S118">
        <v>2000</v>
      </c>
    </row>
    <row r="119" spans="1:19">
      <c r="A119" s="6">
        <v>304003</v>
      </c>
      <c r="B119" s="4" t="s">
        <v>103</v>
      </c>
      <c r="C119" s="4">
        <f t="shared" ref="C119:C126" si="10">A119</f>
        <v>304003</v>
      </c>
      <c r="D119" s="4">
        <v>1</v>
      </c>
      <c r="E119">
        <v>0</v>
      </c>
      <c r="F119">
        <v>0</v>
      </c>
      <c r="G119">
        <v>0</v>
      </c>
      <c r="H119">
        <v>0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30</v>
      </c>
      <c r="S119">
        <v>8000</v>
      </c>
    </row>
    <row r="120" spans="1:19">
      <c r="A120" s="6">
        <v>304004</v>
      </c>
      <c r="B120" s="4" t="s">
        <v>106</v>
      </c>
      <c r="C120" s="4">
        <f t="shared" si="10"/>
        <v>304004</v>
      </c>
      <c r="D120" s="4">
        <v>1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24</v>
      </c>
      <c r="S120">
        <v>5000</v>
      </c>
    </row>
    <row r="121" spans="1:19">
      <c r="A121" s="6">
        <v>304005</v>
      </c>
      <c r="B121" s="4" t="s">
        <v>125</v>
      </c>
      <c r="C121" s="4">
        <f t="shared" si="10"/>
        <v>304005</v>
      </c>
      <c r="D121" s="4">
        <v>4</v>
      </c>
      <c r="E121">
        <v>0</v>
      </c>
      <c r="F121">
        <v>0</v>
      </c>
      <c r="G121">
        <v>0</v>
      </c>
      <c r="H121">
        <v>0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26</v>
      </c>
      <c r="S121">
        <v>10000</v>
      </c>
    </row>
    <row r="122" spans="1:19">
      <c r="A122" s="6">
        <v>304006</v>
      </c>
      <c r="B122" s="11" t="s">
        <v>130</v>
      </c>
      <c r="C122" s="4">
        <f t="shared" si="10"/>
        <v>304006</v>
      </c>
      <c r="D122" s="4">
        <v>4</v>
      </c>
      <c r="E122">
        <v>1</v>
      </c>
      <c r="F122">
        <v>0</v>
      </c>
      <c r="G122">
        <v>0</v>
      </c>
      <c r="H122">
        <v>0</v>
      </c>
      <c r="I122">
        <v>4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18</v>
      </c>
      <c r="S122">
        <v>20000</v>
      </c>
    </row>
    <row r="123" spans="1:19">
      <c r="A123" s="6">
        <v>304007</v>
      </c>
      <c r="B123" s="4" t="s">
        <v>134</v>
      </c>
      <c r="C123" s="4">
        <f t="shared" si="10"/>
        <v>304007</v>
      </c>
      <c r="D123" s="4">
        <v>3</v>
      </c>
      <c r="E123">
        <v>0</v>
      </c>
      <c r="F123">
        <v>0</v>
      </c>
      <c r="G123">
        <v>0</v>
      </c>
      <c r="H123">
        <v>0</v>
      </c>
      <c r="I123">
        <v>5</v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46</v>
      </c>
      <c r="S123">
        <v>25000</v>
      </c>
    </row>
    <row r="124" spans="1:19">
      <c r="A124" s="6">
        <v>304008</v>
      </c>
      <c r="B124" s="4" t="s">
        <v>163</v>
      </c>
      <c r="C124" s="4">
        <f t="shared" si="10"/>
        <v>304008</v>
      </c>
      <c r="D124" s="4">
        <v>4</v>
      </c>
      <c r="E124">
        <v>0</v>
      </c>
      <c r="F124">
        <v>0</v>
      </c>
      <c r="G124">
        <v>0</v>
      </c>
      <c r="H124">
        <v>0</v>
      </c>
      <c r="I124">
        <v>5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40</v>
      </c>
      <c r="S124">
        <v>35000</v>
      </c>
    </row>
    <row r="125" spans="1:19">
      <c r="A125" s="6">
        <v>304009</v>
      </c>
      <c r="B125" s="4" t="s">
        <v>167</v>
      </c>
      <c r="C125" s="4">
        <f t="shared" si="10"/>
        <v>304009</v>
      </c>
      <c r="D125" s="4">
        <v>4</v>
      </c>
      <c r="E125">
        <v>0</v>
      </c>
      <c r="F125">
        <v>0</v>
      </c>
      <c r="G125">
        <v>0</v>
      </c>
      <c r="H125">
        <v>0</v>
      </c>
      <c r="I125">
        <v>4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28</v>
      </c>
      <c r="S125">
        <v>35000</v>
      </c>
    </row>
    <row r="126" spans="1:19">
      <c r="A126" s="6">
        <v>304010</v>
      </c>
      <c r="B126" s="4" t="s">
        <v>171</v>
      </c>
      <c r="C126" s="4">
        <f t="shared" si="10"/>
        <v>304010</v>
      </c>
      <c r="D126" s="4">
        <v>4</v>
      </c>
      <c r="E126">
        <v>0</v>
      </c>
      <c r="F126">
        <v>0</v>
      </c>
      <c r="G126">
        <v>0</v>
      </c>
      <c r="H126">
        <v>0</v>
      </c>
      <c r="I126">
        <v>4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</v>
      </c>
      <c r="R126">
        <v>25</v>
      </c>
      <c r="S126">
        <v>35000</v>
      </c>
    </row>
    <row r="127" spans="1:19">
      <c r="A127" s="6">
        <v>304011</v>
      </c>
      <c r="B127" s="10" t="s">
        <v>319</v>
      </c>
      <c r="C127" s="4">
        <v>304011</v>
      </c>
      <c r="D127" s="4">
        <v>6</v>
      </c>
      <c r="E127">
        <v>0</v>
      </c>
      <c r="F127">
        <v>0</v>
      </c>
      <c r="G127">
        <v>0</v>
      </c>
      <c r="H127">
        <v>0</v>
      </c>
      <c r="I127">
        <v>6</v>
      </c>
      <c r="J127">
        <v>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45</v>
      </c>
      <c r="S127">
        <v>20000</v>
      </c>
    </row>
    <row r="128" spans="1:19">
      <c r="A128" s="6">
        <v>304012</v>
      </c>
      <c r="B128" s="11" t="s">
        <v>318</v>
      </c>
      <c r="C128" s="4">
        <f>C127</f>
        <v>304011</v>
      </c>
      <c r="D128" s="4">
        <v>6</v>
      </c>
      <c r="E128">
        <v>0</v>
      </c>
      <c r="F128">
        <v>0</v>
      </c>
      <c r="G128">
        <v>0</v>
      </c>
      <c r="H128">
        <v>0</v>
      </c>
      <c r="I128">
        <v>4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45</v>
      </c>
      <c r="S128">
        <v>20000</v>
      </c>
    </row>
    <row r="129" spans="1:19">
      <c r="A129" s="6">
        <v>304013</v>
      </c>
      <c r="B129" s="11" t="s">
        <v>320</v>
      </c>
      <c r="C129" s="4">
        <f>C127</f>
        <v>304011</v>
      </c>
      <c r="D129" s="4">
        <v>6</v>
      </c>
      <c r="E129">
        <v>0</v>
      </c>
      <c r="F129">
        <v>0</v>
      </c>
      <c r="G129">
        <v>0</v>
      </c>
      <c r="H129">
        <v>0</v>
      </c>
      <c r="I129">
        <v>3</v>
      </c>
      <c r="J129">
        <v>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45</v>
      </c>
      <c r="S129">
        <v>20000</v>
      </c>
    </row>
    <row r="130" spans="1:19">
      <c r="A130" s="6">
        <v>304014</v>
      </c>
      <c r="B130" s="20" t="s">
        <v>360</v>
      </c>
      <c r="C130">
        <f>A130</f>
        <v>304014</v>
      </c>
      <c r="D130">
        <v>7</v>
      </c>
      <c r="E130">
        <v>0</v>
      </c>
      <c r="F130">
        <v>0</v>
      </c>
      <c r="G130">
        <v>0</v>
      </c>
      <c r="H130">
        <v>0</v>
      </c>
      <c r="I130">
        <v>6</v>
      </c>
      <c r="J130">
        <v>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60</v>
      </c>
      <c r="S130">
        <v>20000</v>
      </c>
    </row>
    <row r="131" spans="1:19">
      <c r="A131" s="6">
        <v>304015</v>
      </c>
      <c r="B131" s="21" t="s">
        <v>359</v>
      </c>
      <c r="C131">
        <f>C130</f>
        <v>304014</v>
      </c>
      <c r="D131">
        <v>7</v>
      </c>
      <c r="E131">
        <v>0</v>
      </c>
      <c r="F131">
        <v>0</v>
      </c>
      <c r="G131">
        <v>0</v>
      </c>
      <c r="H131">
        <v>0</v>
      </c>
      <c r="I131">
        <v>5</v>
      </c>
      <c r="J131">
        <v>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60</v>
      </c>
      <c r="S131">
        <v>20000</v>
      </c>
    </row>
    <row r="132" spans="1:19">
      <c r="A132" s="6">
        <v>304016</v>
      </c>
      <c r="B132" s="21" t="s">
        <v>358</v>
      </c>
      <c r="C132">
        <f>C130</f>
        <v>304014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6</v>
      </c>
      <c r="J132">
        <v>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60</v>
      </c>
      <c r="S132">
        <v>20000</v>
      </c>
    </row>
    <row r="133" spans="1:19">
      <c r="A133" s="6">
        <v>304017</v>
      </c>
      <c r="B133" s="21" t="s">
        <v>357</v>
      </c>
      <c r="C133">
        <f>A133</f>
        <v>304017</v>
      </c>
      <c r="D133">
        <v>8</v>
      </c>
      <c r="E133">
        <v>0</v>
      </c>
      <c r="F133">
        <v>0</v>
      </c>
      <c r="G133">
        <v>0</v>
      </c>
      <c r="H133">
        <v>0</v>
      </c>
      <c r="I133">
        <v>12</v>
      </c>
      <c r="J133">
        <v>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70</v>
      </c>
      <c r="S133">
        <v>20000</v>
      </c>
    </row>
    <row r="134" spans="1:19">
      <c r="A134" s="6">
        <v>304018</v>
      </c>
      <c r="B134" s="21" t="s">
        <v>356</v>
      </c>
      <c r="C134">
        <f>A134</f>
        <v>304018</v>
      </c>
      <c r="D134">
        <v>8</v>
      </c>
      <c r="E134">
        <v>0</v>
      </c>
      <c r="F134">
        <v>0</v>
      </c>
      <c r="G134">
        <v>0</v>
      </c>
      <c r="H134">
        <v>0</v>
      </c>
      <c r="I134">
        <v>5</v>
      </c>
      <c r="J134">
        <v>12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70</v>
      </c>
      <c r="S134">
        <v>20000</v>
      </c>
    </row>
    <row r="135" spans="1:19">
      <c r="A135" s="6">
        <v>304019</v>
      </c>
      <c r="B135" s="21" t="s">
        <v>355</v>
      </c>
      <c r="C135">
        <f>A135</f>
        <v>304019</v>
      </c>
      <c r="D135">
        <v>8</v>
      </c>
      <c r="E135">
        <v>0</v>
      </c>
      <c r="F135">
        <v>0</v>
      </c>
      <c r="G135">
        <v>0</v>
      </c>
      <c r="H135">
        <v>0</v>
      </c>
      <c r="I135">
        <v>9</v>
      </c>
      <c r="J135">
        <v>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70</v>
      </c>
      <c r="S135">
        <v>20000</v>
      </c>
    </row>
    <row r="136" spans="1:19">
      <c r="A136" s="6">
        <v>304020</v>
      </c>
      <c r="B136" s="21" t="s">
        <v>354</v>
      </c>
      <c r="C136">
        <f>A136</f>
        <v>304020</v>
      </c>
      <c r="D136">
        <v>9</v>
      </c>
      <c r="E136">
        <v>0</v>
      </c>
      <c r="F136">
        <v>0</v>
      </c>
      <c r="G136">
        <v>0</v>
      </c>
      <c r="H136">
        <v>0</v>
      </c>
      <c r="I136">
        <v>14</v>
      </c>
      <c r="J136">
        <v>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80</v>
      </c>
      <c r="S136">
        <v>20000</v>
      </c>
    </row>
    <row r="137" spans="1:19">
      <c r="A137" s="6">
        <v>304021</v>
      </c>
      <c r="B137" s="21" t="s">
        <v>353</v>
      </c>
      <c r="C137">
        <f>C136</f>
        <v>304020</v>
      </c>
      <c r="D137">
        <v>9</v>
      </c>
      <c r="E137">
        <v>0</v>
      </c>
      <c r="F137">
        <v>0</v>
      </c>
      <c r="G137">
        <v>0</v>
      </c>
      <c r="H137">
        <v>0</v>
      </c>
      <c r="I137">
        <v>6</v>
      </c>
      <c r="J137">
        <v>14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80</v>
      </c>
      <c r="S137">
        <v>20000</v>
      </c>
    </row>
    <row r="138" spans="1:19">
      <c r="A138" s="6">
        <v>304022</v>
      </c>
      <c r="B138" s="21" t="s">
        <v>352</v>
      </c>
      <c r="C138">
        <f>C136</f>
        <v>304020</v>
      </c>
      <c r="D138">
        <v>9</v>
      </c>
      <c r="E138">
        <v>0</v>
      </c>
      <c r="F138">
        <v>0</v>
      </c>
      <c r="G138">
        <v>0</v>
      </c>
      <c r="H138">
        <v>0</v>
      </c>
      <c r="I138">
        <v>11</v>
      </c>
      <c r="J138">
        <v>11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80</v>
      </c>
      <c r="S138">
        <v>20000</v>
      </c>
    </row>
    <row r="139" spans="1:19">
      <c r="A139" s="6">
        <v>304023</v>
      </c>
      <c r="B139" s="21" t="s">
        <v>363</v>
      </c>
      <c r="C139">
        <f t="shared" ref="C139:C145" si="11">A139</f>
        <v>304023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17</v>
      </c>
      <c r="J139">
        <v>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90</v>
      </c>
      <c r="S139">
        <v>50000</v>
      </c>
    </row>
    <row r="140" spans="1:19">
      <c r="A140" s="6">
        <v>304024</v>
      </c>
      <c r="B140" s="21" t="s">
        <v>362</v>
      </c>
      <c r="C140">
        <f t="shared" si="11"/>
        <v>304024</v>
      </c>
      <c r="D140">
        <v>10</v>
      </c>
      <c r="E140">
        <v>0</v>
      </c>
      <c r="F140">
        <v>0</v>
      </c>
      <c r="G140">
        <v>0</v>
      </c>
      <c r="H140">
        <v>0</v>
      </c>
      <c r="I140">
        <v>9</v>
      </c>
      <c r="J140">
        <v>17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90</v>
      </c>
      <c r="S140">
        <v>50000</v>
      </c>
    </row>
    <row r="141" spans="1:19">
      <c r="A141" s="6">
        <v>304025</v>
      </c>
      <c r="B141" s="21" t="s">
        <v>361</v>
      </c>
      <c r="C141">
        <f t="shared" si="11"/>
        <v>304025</v>
      </c>
      <c r="D141">
        <v>10</v>
      </c>
      <c r="E141">
        <v>0</v>
      </c>
      <c r="F141">
        <v>0</v>
      </c>
      <c r="G141">
        <v>0</v>
      </c>
      <c r="H141">
        <v>0</v>
      </c>
      <c r="I141">
        <v>14</v>
      </c>
      <c r="J141">
        <v>14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90</v>
      </c>
      <c r="S141">
        <v>50000</v>
      </c>
    </row>
    <row r="142" spans="1:19">
      <c r="A142" s="6">
        <v>304026</v>
      </c>
      <c r="B142" t="s">
        <v>505</v>
      </c>
      <c r="C142">
        <f t="shared" si="11"/>
        <v>304026</v>
      </c>
      <c r="D142">
        <v>11</v>
      </c>
      <c r="E142">
        <v>0</v>
      </c>
      <c r="F142">
        <v>0</v>
      </c>
      <c r="G142">
        <v>0</v>
      </c>
      <c r="H142">
        <v>0</v>
      </c>
      <c r="I142">
        <v>20</v>
      </c>
      <c r="J142">
        <v>14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100</v>
      </c>
      <c r="S142">
        <f t="shared" ref="S142:S151" si="12">R142*1000</f>
        <v>100000</v>
      </c>
    </row>
    <row r="143" spans="1:19">
      <c r="A143" s="6">
        <v>304027</v>
      </c>
      <c r="B143" t="s">
        <v>506</v>
      </c>
      <c r="C143">
        <f t="shared" si="11"/>
        <v>304027</v>
      </c>
      <c r="D143">
        <v>11</v>
      </c>
      <c r="E143">
        <v>0</v>
      </c>
      <c r="F143">
        <v>0</v>
      </c>
      <c r="G143">
        <v>0</v>
      </c>
      <c r="H143">
        <v>0</v>
      </c>
      <c r="I143">
        <v>14</v>
      </c>
      <c r="J143">
        <v>20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100</v>
      </c>
      <c r="S143">
        <f t="shared" si="12"/>
        <v>100000</v>
      </c>
    </row>
    <row r="144" spans="1:19">
      <c r="A144" s="6">
        <v>304028</v>
      </c>
      <c r="B144" t="s">
        <v>507</v>
      </c>
      <c r="C144">
        <f t="shared" si="11"/>
        <v>304028</v>
      </c>
      <c r="D144">
        <v>11</v>
      </c>
      <c r="E144">
        <v>0</v>
      </c>
      <c r="F144">
        <v>0</v>
      </c>
      <c r="G144">
        <v>0</v>
      </c>
      <c r="H144">
        <v>0</v>
      </c>
      <c r="I144">
        <v>17</v>
      </c>
      <c r="J144">
        <v>17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100</v>
      </c>
      <c r="S144">
        <f t="shared" si="12"/>
        <v>100000</v>
      </c>
    </row>
    <row r="145" spans="1:19">
      <c r="A145" s="6">
        <v>304029</v>
      </c>
      <c r="B145" t="s">
        <v>496</v>
      </c>
      <c r="C145">
        <f t="shared" si="11"/>
        <v>304029</v>
      </c>
      <c r="D145">
        <v>12</v>
      </c>
      <c r="E145">
        <v>0</v>
      </c>
      <c r="F145">
        <v>0</v>
      </c>
      <c r="G145">
        <v>0</v>
      </c>
      <c r="H145">
        <v>0</v>
      </c>
      <c r="I145">
        <v>24</v>
      </c>
      <c r="J145">
        <v>15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115</v>
      </c>
      <c r="S145">
        <f t="shared" si="12"/>
        <v>115000</v>
      </c>
    </row>
    <row r="146" spans="1:19">
      <c r="A146" s="6">
        <v>304030</v>
      </c>
      <c r="B146" t="s">
        <v>497</v>
      </c>
      <c r="C146">
        <f>C145</f>
        <v>304029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15</v>
      </c>
      <c r="J146">
        <v>24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115</v>
      </c>
      <c r="S146">
        <f t="shared" si="12"/>
        <v>115000</v>
      </c>
    </row>
    <row r="147" spans="1:19">
      <c r="A147" s="6">
        <v>304031</v>
      </c>
      <c r="B147" t="s">
        <v>498</v>
      </c>
      <c r="C147">
        <f>C145</f>
        <v>304029</v>
      </c>
      <c r="D147">
        <v>12</v>
      </c>
      <c r="E147">
        <v>0</v>
      </c>
      <c r="F147">
        <v>0</v>
      </c>
      <c r="G147">
        <v>0</v>
      </c>
      <c r="H147">
        <v>0</v>
      </c>
      <c r="I147">
        <v>21</v>
      </c>
      <c r="J147">
        <v>21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115</v>
      </c>
      <c r="S147">
        <f t="shared" si="12"/>
        <v>115000</v>
      </c>
    </row>
    <row r="148" spans="1:19">
      <c r="A148" s="6">
        <v>304032</v>
      </c>
      <c r="B148" t="s">
        <v>526</v>
      </c>
      <c r="C148">
        <f>A148</f>
        <v>304032</v>
      </c>
      <c r="D148">
        <v>13</v>
      </c>
      <c r="E148">
        <v>0</v>
      </c>
      <c r="F148">
        <v>0</v>
      </c>
      <c r="G148">
        <v>0</v>
      </c>
      <c r="H148">
        <v>0</v>
      </c>
      <c r="I148">
        <v>28</v>
      </c>
      <c r="J148">
        <v>18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130</v>
      </c>
      <c r="S148">
        <f t="shared" si="12"/>
        <v>130000</v>
      </c>
    </row>
    <row r="149" spans="1:19">
      <c r="A149" s="6">
        <v>304033</v>
      </c>
      <c r="B149" t="s">
        <v>527</v>
      </c>
      <c r="C149">
        <f>C148</f>
        <v>304032</v>
      </c>
      <c r="D149">
        <v>13</v>
      </c>
      <c r="E149">
        <v>0</v>
      </c>
      <c r="F149">
        <v>0</v>
      </c>
      <c r="G149">
        <v>0</v>
      </c>
      <c r="H149">
        <v>0</v>
      </c>
      <c r="I149">
        <v>18</v>
      </c>
      <c r="J149">
        <v>28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130</v>
      </c>
      <c r="S149">
        <f t="shared" si="12"/>
        <v>130000</v>
      </c>
    </row>
    <row r="150" spans="1:19">
      <c r="A150" s="6">
        <v>304034</v>
      </c>
      <c r="B150" t="s">
        <v>528</v>
      </c>
      <c r="C150">
        <f>C148</f>
        <v>304032</v>
      </c>
      <c r="D150">
        <v>13</v>
      </c>
      <c r="E150">
        <v>0</v>
      </c>
      <c r="F150">
        <v>0</v>
      </c>
      <c r="G150">
        <v>0</v>
      </c>
      <c r="H150">
        <v>0</v>
      </c>
      <c r="I150">
        <v>25</v>
      </c>
      <c r="J150">
        <v>25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130</v>
      </c>
      <c r="S150">
        <f t="shared" si="12"/>
        <v>130000</v>
      </c>
    </row>
    <row r="151" spans="1:19">
      <c r="A151" s="6">
        <v>304035</v>
      </c>
      <c r="B151" t="s">
        <v>529</v>
      </c>
      <c r="C151">
        <f t="shared" ref="C151:C186" si="13">A151</f>
        <v>304035</v>
      </c>
      <c r="D151">
        <v>14</v>
      </c>
      <c r="E151">
        <v>0</v>
      </c>
      <c r="F151">
        <v>0</v>
      </c>
      <c r="G151">
        <v>0</v>
      </c>
      <c r="H151">
        <v>0</v>
      </c>
      <c r="I151">
        <v>30</v>
      </c>
      <c r="J151">
        <v>30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145</v>
      </c>
      <c r="S151">
        <f t="shared" si="12"/>
        <v>145000</v>
      </c>
    </row>
    <row r="152" spans="1:19">
      <c r="A152" s="6">
        <v>305001</v>
      </c>
      <c r="B152" s="4" t="s">
        <v>57</v>
      </c>
      <c r="C152" s="4">
        <f t="shared" si="13"/>
        <v>305001</v>
      </c>
      <c r="D152" s="4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</v>
      </c>
      <c r="S152">
        <v>500</v>
      </c>
    </row>
    <row r="153" spans="1:19">
      <c r="A153" s="6">
        <v>305002</v>
      </c>
      <c r="B153" s="4" t="s">
        <v>85</v>
      </c>
      <c r="C153" s="4">
        <f t="shared" si="13"/>
        <v>305002</v>
      </c>
      <c r="D153" s="4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</v>
      </c>
      <c r="S153">
        <v>1000</v>
      </c>
    </row>
    <row r="154" spans="1:19">
      <c r="A154" s="6">
        <v>305003</v>
      </c>
      <c r="B154" s="4" t="s">
        <v>66</v>
      </c>
      <c r="C154" s="4">
        <f t="shared" si="13"/>
        <v>305003</v>
      </c>
      <c r="D154" s="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13</v>
      </c>
      <c r="S154">
        <v>1200</v>
      </c>
    </row>
    <row r="155" spans="1:19">
      <c r="A155" s="6">
        <v>305004</v>
      </c>
      <c r="B155" s="4" t="s">
        <v>67</v>
      </c>
      <c r="C155" s="4">
        <f t="shared" si="13"/>
        <v>305004</v>
      </c>
      <c r="D155" s="4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13</v>
      </c>
      <c r="S155">
        <v>1200</v>
      </c>
    </row>
    <row r="156" spans="1:19">
      <c r="A156" s="6">
        <v>305005</v>
      </c>
      <c r="B156" s="4" t="s">
        <v>68</v>
      </c>
      <c r="C156" s="4">
        <f t="shared" si="13"/>
        <v>305005</v>
      </c>
      <c r="D156" s="4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13</v>
      </c>
      <c r="S156">
        <v>1500</v>
      </c>
    </row>
    <row r="157" spans="1:19">
      <c r="A157" s="6">
        <v>305006</v>
      </c>
      <c r="B157" s="4" t="s">
        <v>76</v>
      </c>
      <c r="C157" s="4">
        <f t="shared" si="13"/>
        <v>305006</v>
      </c>
      <c r="D157" s="4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18</v>
      </c>
      <c r="S157">
        <v>3000</v>
      </c>
    </row>
    <row r="158" spans="1:19">
      <c r="A158" s="6">
        <v>305007</v>
      </c>
      <c r="B158" s="4" t="s">
        <v>77</v>
      </c>
      <c r="C158" s="4">
        <f t="shared" si="13"/>
        <v>305007</v>
      </c>
      <c r="D158" s="4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3</v>
      </c>
      <c r="R158">
        <v>11</v>
      </c>
      <c r="S158">
        <v>3000</v>
      </c>
    </row>
    <row r="159" spans="1:19">
      <c r="A159" s="6">
        <v>305008</v>
      </c>
      <c r="B159" s="4" t="s">
        <v>80</v>
      </c>
      <c r="C159" s="4">
        <f t="shared" si="13"/>
        <v>305008</v>
      </c>
      <c r="D159" s="4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0</v>
      </c>
      <c r="Q159">
        <v>2</v>
      </c>
      <c r="R159">
        <v>10</v>
      </c>
      <c r="S159">
        <v>2000</v>
      </c>
    </row>
    <row r="160" spans="1:19">
      <c r="A160" s="6">
        <v>305009</v>
      </c>
      <c r="B160" s="4" t="s">
        <v>90</v>
      </c>
      <c r="C160" s="4">
        <f t="shared" si="13"/>
        <v>305009</v>
      </c>
      <c r="D160" s="4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17</v>
      </c>
      <c r="S160">
        <v>2500</v>
      </c>
    </row>
    <row r="161" spans="1:19">
      <c r="A161" s="6">
        <v>305010</v>
      </c>
      <c r="B161" s="4" t="s">
        <v>92</v>
      </c>
      <c r="C161" s="4">
        <f t="shared" si="13"/>
        <v>305010</v>
      </c>
      <c r="D161" s="4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23</v>
      </c>
      <c r="S161">
        <v>10000</v>
      </c>
    </row>
    <row r="162" spans="1:19">
      <c r="A162" s="6">
        <v>305011</v>
      </c>
      <c r="B162" s="4" t="s">
        <v>94</v>
      </c>
      <c r="C162" s="4">
        <f t="shared" si="13"/>
        <v>305011</v>
      </c>
      <c r="D162" s="4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0</v>
      </c>
      <c r="O162">
        <v>0</v>
      </c>
      <c r="P162">
        <v>0</v>
      </c>
      <c r="Q162">
        <v>0</v>
      </c>
      <c r="R162">
        <v>17</v>
      </c>
      <c r="S162">
        <v>2000</v>
      </c>
    </row>
    <row r="163" spans="1:19">
      <c r="A163" s="6">
        <v>305012</v>
      </c>
      <c r="B163" s="4" t="s">
        <v>95</v>
      </c>
      <c r="C163" s="4">
        <f t="shared" si="13"/>
        <v>305012</v>
      </c>
      <c r="D163" s="4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3</v>
      </c>
      <c r="O163">
        <v>0</v>
      </c>
      <c r="P163">
        <v>0</v>
      </c>
      <c r="Q163">
        <v>0</v>
      </c>
      <c r="R163">
        <v>24</v>
      </c>
      <c r="S163">
        <v>6000</v>
      </c>
    </row>
    <row r="164" spans="1:19">
      <c r="A164" s="6">
        <v>305013</v>
      </c>
      <c r="B164" s="4" t="s">
        <v>98</v>
      </c>
      <c r="C164" s="4">
        <f t="shared" si="13"/>
        <v>305013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3</v>
      </c>
      <c r="Q164">
        <v>0</v>
      </c>
      <c r="R164">
        <v>24</v>
      </c>
      <c r="S164">
        <v>6000</v>
      </c>
    </row>
    <row r="165" spans="1:19">
      <c r="A165" s="6">
        <v>305014</v>
      </c>
      <c r="B165" s="4" t="s">
        <v>109</v>
      </c>
      <c r="C165" s="4">
        <f t="shared" si="13"/>
        <v>305014</v>
      </c>
      <c r="D165" s="4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2</v>
      </c>
      <c r="Q165">
        <v>0</v>
      </c>
      <c r="R165">
        <v>17</v>
      </c>
      <c r="S165">
        <v>2000</v>
      </c>
    </row>
    <row r="166" spans="1:19">
      <c r="A166" s="6">
        <v>305015</v>
      </c>
      <c r="B166" s="11" t="s">
        <v>117</v>
      </c>
      <c r="C166" s="4">
        <f t="shared" si="13"/>
        <v>305015</v>
      </c>
      <c r="D166" s="4">
        <v>1</v>
      </c>
      <c r="E166">
        <v>0</v>
      </c>
      <c r="F166">
        <v>135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19</v>
      </c>
      <c r="S166">
        <v>20000</v>
      </c>
    </row>
    <row r="167" spans="1:19">
      <c r="A167" s="6">
        <v>305016</v>
      </c>
      <c r="B167" s="15" t="s">
        <v>123</v>
      </c>
      <c r="C167" s="4">
        <f t="shared" si="13"/>
        <v>305016</v>
      </c>
      <c r="D167" s="4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4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26</v>
      </c>
      <c r="S167">
        <v>10000</v>
      </c>
    </row>
    <row r="168" spans="1:19">
      <c r="A168" s="6">
        <v>305017</v>
      </c>
      <c r="B168" s="11" t="s">
        <v>128</v>
      </c>
      <c r="C168" s="4">
        <f t="shared" si="13"/>
        <v>305017</v>
      </c>
      <c r="D168" s="4">
        <v>4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4</v>
      </c>
      <c r="Q168">
        <v>0</v>
      </c>
      <c r="R168">
        <v>15</v>
      </c>
      <c r="S168">
        <v>20000</v>
      </c>
    </row>
    <row r="169" spans="1:19">
      <c r="A169" s="6">
        <v>305018</v>
      </c>
      <c r="B169" s="10" t="s">
        <v>151</v>
      </c>
      <c r="C169" s="4">
        <f t="shared" si="13"/>
        <v>305018</v>
      </c>
      <c r="D169" s="4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</v>
      </c>
      <c r="L169">
        <v>2</v>
      </c>
      <c r="M169">
        <v>1</v>
      </c>
      <c r="N169">
        <v>3</v>
      </c>
      <c r="O169">
        <v>0</v>
      </c>
      <c r="P169">
        <v>0</v>
      </c>
      <c r="Q169">
        <v>0</v>
      </c>
      <c r="R169">
        <v>33</v>
      </c>
      <c r="S169">
        <v>50000</v>
      </c>
    </row>
    <row r="170" spans="1:19">
      <c r="A170" s="6">
        <v>305019</v>
      </c>
      <c r="B170" s="11" t="s">
        <v>154</v>
      </c>
      <c r="C170" s="4">
        <f t="shared" si="13"/>
        <v>305019</v>
      </c>
      <c r="D170" s="4">
        <v>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4</v>
      </c>
      <c r="O170">
        <v>0</v>
      </c>
      <c r="P170">
        <v>0</v>
      </c>
      <c r="Q170">
        <v>0</v>
      </c>
      <c r="R170">
        <v>33</v>
      </c>
      <c r="S170">
        <v>50000</v>
      </c>
    </row>
    <row r="171" spans="1:19">
      <c r="A171" s="6">
        <v>305020</v>
      </c>
      <c r="B171" s="4" t="s">
        <v>131</v>
      </c>
      <c r="C171" s="4">
        <f t="shared" si="13"/>
        <v>305020</v>
      </c>
      <c r="D171" s="4">
        <v>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5</v>
      </c>
      <c r="O171">
        <v>0</v>
      </c>
      <c r="P171">
        <v>0</v>
      </c>
      <c r="Q171">
        <v>2</v>
      </c>
      <c r="R171">
        <v>25</v>
      </c>
      <c r="S171">
        <v>10000</v>
      </c>
    </row>
    <row r="172" spans="1:19">
      <c r="A172" s="6">
        <v>305021</v>
      </c>
      <c r="B172" s="4" t="s">
        <v>145</v>
      </c>
      <c r="C172" s="4">
        <f t="shared" si="13"/>
        <v>305021</v>
      </c>
      <c r="D172" s="4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5</v>
      </c>
      <c r="Q172">
        <v>3</v>
      </c>
      <c r="R172">
        <v>22</v>
      </c>
      <c r="S172">
        <v>10000</v>
      </c>
    </row>
    <row r="173" spans="1:19">
      <c r="A173" s="6">
        <v>305022</v>
      </c>
      <c r="B173" s="4" t="s">
        <v>146</v>
      </c>
      <c r="C173" s="4">
        <f t="shared" si="13"/>
        <v>305022</v>
      </c>
      <c r="D173" s="4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24</v>
      </c>
      <c r="S173">
        <v>10000</v>
      </c>
    </row>
    <row r="174" spans="1:19">
      <c r="A174" s="6">
        <v>305023</v>
      </c>
      <c r="B174" s="4" t="s">
        <v>108</v>
      </c>
      <c r="C174" s="4">
        <f t="shared" si="13"/>
        <v>305023</v>
      </c>
      <c r="D174" s="4">
        <v>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</v>
      </c>
      <c r="L174">
        <v>5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37</v>
      </c>
      <c r="S174">
        <v>20000</v>
      </c>
    </row>
    <row r="175" spans="1:19">
      <c r="A175" s="6">
        <v>305024</v>
      </c>
      <c r="B175" s="4" t="s">
        <v>112</v>
      </c>
      <c r="C175" s="4">
        <f t="shared" si="13"/>
        <v>305024</v>
      </c>
      <c r="D175" s="4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6</v>
      </c>
      <c r="Q175">
        <v>3</v>
      </c>
      <c r="R175">
        <v>23</v>
      </c>
      <c r="S175">
        <v>25000</v>
      </c>
    </row>
    <row r="176" spans="1:19">
      <c r="A176" s="6">
        <v>305025</v>
      </c>
      <c r="B176" s="4" t="s">
        <v>115</v>
      </c>
      <c r="C176" s="4">
        <f t="shared" si="13"/>
        <v>305025</v>
      </c>
      <c r="D176" s="4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7</v>
      </c>
      <c r="O176">
        <v>0</v>
      </c>
      <c r="P176">
        <v>0</v>
      </c>
      <c r="Q176">
        <v>2</v>
      </c>
      <c r="R176">
        <v>27</v>
      </c>
      <c r="S176">
        <v>25000</v>
      </c>
    </row>
    <row r="177" spans="1:19">
      <c r="A177" s="6">
        <v>305026</v>
      </c>
      <c r="B177" s="4" t="s">
        <v>164</v>
      </c>
      <c r="C177" s="4">
        <f t="shared" si="13"/>
        <v>305026</v>
      </c>
      <c r="D177" s="4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</v>
      </c>
      <c r="L177">
        <v>6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40</v>
      </c>
      <c r="S177">
        <v>35000</v>
      </c>
    </row>
    <row r="178" spans="1:19">
      <c r="A178" s="6">
        <v>305027</v>
      </c>
      <c r="B178" s="4" t="s">
        <v>168</v>
      </c>
      <c r="C178" s="4">
        <f t="shared" si="13"/>
        <v>305027</v>
      </c>
      <c r="D178" s="4">
        <v>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8</v>
      </c>
      <c r="O178">
        <v>0</v>
      </c>
      <c r="P178">
        <v>0</v>
      </c>
      <c r="Q178">
        <v>2</v>
      </c>
      <c r="R178">
        <v>28</v>
      </c>
      <c r="S178">
        <v>35000</v>
      </c>
    </row>
    <row r="179" spans="1:19">
      <c r="A179" s="6">
        <v>305028</v>
      </c>
      <c r="B179" s="4" t="s">
        <v>172</v>
      </c>
      <c r="C179" s="4">
        <f t="shared" si="13"/>
        <v>305028</v>
      </c>
      <c r="D179" s="4">
        <v>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</v>
      </c>
      <c r="P179">
        <v>7</v>
      </c>
      <c r="Q179">
        <v>3</v>
      </c>
      <c r="R179">
        <v>25</v>
      </c>
      <c r="S179">
        <v>35000</v>
      </c>
    </row>
    <row r="180" spans="1:19">
      <c r="A180" s="6">
        <v>305029</v>
      </c>
      <c r="B180" s="4" t="s">
        <v>197</v>
      </c>
      <c r="C180" s="4">
        <f t="shared" si="13"/>
        <v>305029</v>
      </c>
      <c r="D180" s="4">
        <v>6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</v>
      </c>
      <c r="L180">
        <v>8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54</v>
      </c>
      <c r="S180">
        <v>20000</v>
      </c>
    </row>
    <row r="181" spans="1:19">
      <c r="A181" s="6">
        <v>305030</v>
      </c>
      <c r="B181" s="4" t="s">
        <v>198</v>
      </c>
      <c r="C181" s="4">
        <f t="shared" si="13"/>
        <v>305030</v>
      </c>
      <c r="D181" s="4">
        <v>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9</v>
      </c>
      <c r="O181">
        <v>0</v>
      </c>
      <c r="P181">
        <v>0</v>
      </c>
      <c r="Q181">
        <v>2</v>
      </c>
      <c r="R181">
        <v>32</v>
      </c>
      <c r="S181">
        <v>20000</v>
      </c>
    </row>
    <row r="182" spans="1:19">
      <c r="A182" s="6">
        <v>305031</v>
      </c>
      <c r="B182" s="4" t="s">
        <v>199</v>
      </c>
      <c r="C182" s="4">
        <f t="shared" si="13"/>
        <v>305031</v>
      </c>
      <c r="D182" s="4">
        <v>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9</v>
      </c>
      <c r="Q182">
        <v>3</v>
      </c>
      <c r="R182">
        <v>30</v>
      </c>
      <c r="S182">
        <v>20000</v>
      </c>
    </row>
    <row r="183" spans="1:19">
      <c r="A183" s="6">
        <v>305032</v>
      </c>
      <c r="B183" s="4" t="s">
        <v>206</v>
      </c>
      <c r="C183" s="4">
        <f t="shared" si="13"/>
        <v>305032</v>
      </c>
      <c r="D183" s="4">
        <v>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</v>
      </c>
      <c r="L183">
        <v>7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45</v>
      </c>
      <c r="S183">
        <v>35000</v>
      </c>
    </row>
    <row r="184" spans="1:19">
      <c r="A184" s="6">
        <v>305033</v>
      </c>
      <c r="B184" s="4" t="s">
        <v>207</v>
      </c>
      <c r="C184" s="4">
        <f t="shared" si="13"/>
        <v>305033</v>
      </c>
      <c r="D184" s="4">
        <v>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9</v>
      </c>
      <c r="O184">
        <v>0</v>
      </c>
      <c r="P184">
        <v>0</v>
      </c>
      <c r="Q184">
        <v>2</v>
      </c>
      <c r="R184">
        <v>30</v>
      </c>
      <c r="S184">
        <v>35000</v>
      </c>
    </row>
    <row r="185" spans="1:19">
      <c r="A185" s="6">
        <v>305034</v>
      </c>
      <c r="B185" s="4" t="s">
        <v>208</v>
      </c>
      <c r="C185" s="4">
        <f t="shared" si="13"/>
        <v>305034</v>
      </c>
      <c r="D185" s="4">
        <v>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8</v>
      </c>
      <c r="Q185">
        <v>3</v>
      </c>
      <c r="R185">
        <v>28</v>
      </c>
      <c r="S185">
        <v>35000</v>
      </c>
    </row>
    <row r="186" spans="1:19">
      <c r="A186" s="6">
        <v>305035</v>
      </c>
      <c r="B186" s="20" t="s">
        <v>364</v>
      </c>
      <c r="C186" s="4">
        <f t="shared" si="13"/>
        <v>305035</v>
      </c>
      <c r="D186">
        <v>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</v>
      </c>
      <c r="L186">
        <v>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60</v>
      </c>
      <c r="S186">
        <v>20000</v>
      </c>
    </row>
    <row r="187" spans="1:19">
      <c r="A187" s="6">
        <v>305036</v>
      </c>
      <c r="B187" s="21" t="s">
        <v>375</v>
      </c>
      <c r="C187" s="9">
        <f>C186</f>
        <v>305035</v>
      </c>
      <c r="D187">
        <v>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10</v>
      </c>
      <c r="O187">
        <v>0</v>
      </c>
      <c r="P187">
        <v>0</v>
      </c>
      <c r="Q187">
        <v>0</v>
      </c>
      <c r="R187">
        <v>60</v>
      </c>
      <c r="S187">
        <v>20000</v>
      </c>
    </row>
    <row r="188" spans="1:19">
      <c r="A188" s="6">
        <v>305037</v>
      </c>
      <c r="B188" s="21" t="s">
        <v>365</v>
      </c>
      <c r="C188" s="9">
        <f>C187</f>
        <v>305035</v>
      </c>
      <c r="D188">
        <v>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9</v>
      </c>
      <c r="Q188">
        <v>0</v>
      </c>
      <c r="R188">
        <v>60</v>
      </c>
      <c r="S188">
        <v>20000</v>
      </c>
    </row>
    <row r="189" spans="1:19">
      <c r="A189" s="6">
        <v>305038</v>
      </c>
      <c r="B189" s="21" t="s">
        <v>366</v>
      </c>
      <c r="C189">
        <f>A189</f>
        <v>305038</v>
      </c>
      <c r="D189">
        <v>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</v>
      </c>
      <c r="L189">
        <v>12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70</v>
      </c>
      <c r="S189">
        <v>20000</v>
      </c>
    </row>
    <row r="190" spans="1:19">
      <c r="A190" s="6">
        <v>305039</v>
      </c>
      <c r="B190" s="21" t="s">
        <v>367</v>
      </c>
      <c r="C190">
        <f>A190</f>
        <v>305039</v>
      </c>
      <c r="D190">
        <v>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13</v>
      </c>
      <c r="O190">
        <v>0</v>
      </c>
      <c r="P190">
        <v>0</v>
      </c>
      <c r="Q190">
        <v>0</v>
      </c>
      <c r="R190">
        <v>70</v>
      </c>
      <c r="S190">
        <v>20000</v>
      </c>
    </row>
    <row r="191" spans="1:19">
      <c r="A191" s="6">
        <v>305040</v>
      </c>
      <c r="B191" s="21" t="s">
        <v>368</v>
      </c>
      <c r="C191">
        <f>A191</f>
        <v>305040</v>
      </c>
      <c r="D191">
        <v>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</v>
      </c>
      <c r="P191">
        <v>13</v>
      </c>
      <c r="Q191">
        <v>0</v>
      </c>
      <c r="R191">
        <v>70</v>
      </c>
      <c r="S191">
        <v>20000</v>
      </c>
    </row>
    <row r="192" spans="1:19">
      <c r="A192" s="6">
        <v>305041</v>
      </c>
      <c r="B192" s="21" t="s">
        <v>369</v>
      </c>
      <c r="C192">
        <f>A192</f>
        <v>305041</v>
      </c>
      <c r="D192">
        <v>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7</v>
      </c>
      <c r="L192">
        <v>14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80</v>
      </c>
      <c r="S192">
        <v>20000</v>
      </c>
    </row>
    <row r="193" spans="1:19">
      <c r="A193" s="6">
        <v>305042</v>
      </c>
      <c r="B193" s="21" t="s">
        <v>370</v>
      </c>
      <c r="C193">
        <f>C192</f>
        <v>305041</v>
      </c>
      <c r="D193">
        <v>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</v>
      </c>
      <c r="N193">
        <v>15</v>
      </c>
      <c r="O193">
        <v>0</v>
      </c>
      <c r="P193">
        <v>0</v>
      </c>
      <c r="Q193">
        <v>0</v>
      </c>
      <c r="R193">
        <v>80</v>
      </c>
      <c r="S193">
        <v>20000</v>
      </c>
    </row>
    <row r="194" spans="1:19">
      <c r="A194" s="6">
        <v>305043</v>
      </c>
      <c r="B194" s="21" t="s">
        <v>371</v>
      </c>
      <c r="C194">
        <f>C192</f>
        <v>305041</v>
      </c>
      <c r="D194">
        <v>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3</v>
      </c>
      <c r="P194">
        <v>18</v>
      </c>
      <c r="Q194">
        <v>0</v>
      </c>
      <c r="R194">
        <v>80</v>
      </c>
      <c r="S194">
        <v>20000</v>
      </c>
    </row>
    <row r="195" spans="1:19">
      <c r="A195" s="6">
        <v>305044</v>
      </c>
      <c r="B195" s="21" t="s">
        <v>372</v>
      </c>
      <c r="C195">
        <f t="shared" ref="C195:C201" si="14">A195</f>
        <v>305044</v>
      </c>
      <c r="D195">
        <v>10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19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90</v>
      </c>
      <c r="S195">
        <v>50000</v>
      </c>
    </row>
    <row r="196" spans="1:19">
      <c r="A196" s="6">
        <v>305045</v>
      </c>
      <c r="B196" s="21" t="s">
        <v>373</v>
      </c>
      <c r="C196">
        <f t="shared" si="14"/>
        <v>305045</v>
      </c>
      <c r="D196">
        <v>10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</v>
      </c>
      <c r="N196">
        <v>21</v>
      </c>
      <c r="O196">
        <v>0</v>
      </c>
      <c r="P196">
        <v>0</v>
      </c>
      <c r="Q196">
        <v>0</v>
      </c>
      <c r="R196">
        <v>90</v>
      </c>
      <c r="S196">
        <v>50000</v>
      </c>
    </row>
    <row r="197" spans="1:19">
      <c r="A197" s="6">
        <v>305046</v>
      </c>
      <c r="B197" s="21" t="s">
        <v>374</v>
      </c>
      <c r="C197">
        <f t="shared" si="14"/>
        <v>305046</v>
      </c>
      <c r="D197">
        <v>10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5</v>
      </c>
      <c r="P197">
        <v>24</v>
      </c>
      <c r="Q197">
        <v>0</v>
      </c>
      <c r="R197">
        <v>90</v>
      </c>
      <c r="S197">
        <v>50000</v>
      </c>
    </row>
    <row r="198" spans="1:19">
      <c r="A198" s="6">
        <v>305047</v>
      </c>
      <c r="B198" t="s">
        <v>499</v>
      </c>
      <c r="C198">
        <f t="shared" si="14"/>
        <v>305047</v>
      </c>
      <c r="D198">
        <v>11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13</v>
      </c>
      <c r="L198">
        <v>22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100</v>
      </c>
      <c r="S198">
        <f t="shared" ref="S198:S207" si="15">R198*1000</f>
        <v>100000</v>
      </c>
    </row>
    <row r="199" spans="1:19">
      <c r="A199" s="6">
        <v>305048</v>
      </c>
      <c r="B199" t="s">
        <v>500</v>
      </c>
      <c r="C199">
        <f t="shared" si="14"/>
        <v>305048</v>
      </c>
      <c r="D199">
        <v>11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9</v>
      </c>
      <c r="N199">
        <v>23</v>
      </c>
      <c r="O199">
        <v>0</v>
      </c>
      <c r="P199">
        <v>0</v>
      </c>
      <c r="Q199">
        <v>0</v>
      </c>
      <c r="R199">
        <v>100</v>
      </c>
      <c r="S199">
        <f t="shared" si="15"/>
        <v>100000</v>
      </c>
    </row>
    <row r="200" spans="1:19">
      <c r="A200" s="6">
        <v>305049</v>
      </c>
      <c r="B200" t="s">
        <v>501</v>
      </c>
      <c r="C200">
        <f t="shared" si="14"/>
        <v>305049</v>
      </c>
      <c r="D200">
        <v>11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9</v>
      </c>
      <c r="P200">
        <v>27</v>
      </c>
      <c r="Q200">
        <v>0</v>
      </c>
      <c r="R200">
        <v>100</v>
      </c>
      <c r="S200">
        <f t="shared" si="15"/>
        <v>100000</v>
      </c>
    </row>
    <row r="201" spans="1:19">
      <c r="A201" s="6">
        <v>305050</v>
      </c>
      <c r="B201" t="s">
        <v>502</v>
      </c>
      <c r="C201">
        <f t="shared" si="14"/>
        <v>305050</v>
      </c>
      <c r="D201">
        <v>12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17</v>
      </c>
      <c r="L201">
        <v>27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115</v>
      </c>
      <c r="S201">
        <f t="shared" si="15"/>
        <v>115000</v>
      </c>
    </row>
    <row r="202" spans="1:19">
      <c r="A202" s="6">
        <v>305051</v>
      </c>
      <c r="B202" t="s">
        <v>503</v>
      </c>
      <c r="C202">
        <f>C201</f>
        <v>305050</v>
      </c>
      <c r="D202">
        <v>12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11</v>
      </c>
      <c r="N202">
        <v>29</v>
      </c>
      <c r="O202">
        <v>0</v>
      </c>
      <c r="P202">
        <v>0</v>
      </c>
      <c r="Q202">
        <v>0</v>
      </c>
      <c r="R202">
        <v>115</v>
      </c>
      <c r="S202">
        <f t="shared" si="15"/>
        <v>115000</v>
      </c>
    </row>
    <row r="203" spans="1:19">
      <c r="A203" s="6">
        <v>305052</v>
      </c>
      <c r="B203" t="s">
        <v>504</v>
      </c>
      <c r="C203">
        <f>C201</f>
        <v>305050</v>
      </c>
      <c r="D203">
        <v>12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13</v>
      </c>
      <c r="P203">
        <v>32</v>
      </c>
      <c r="Q203">
        <v>0</v>
      </c>
      <c r="R203">
        <v>115</v>
      </c>
      <c r="S203">
        <f t="shared" si="15"/>
        <v>115000</v>
      </c>
    </row>
    <row r="204" spans="1:19">
      <c r="A204" s="6">
        <v>305053</v>
      </c>
      <c r="B204" t="s">
        <v>530</v>
      </c>
      <c r="C204">
        <f>A204</f>
        <v>305053</v>
      </c>
      <c r="D204">
        <v>13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24</v>
      </c>
      <c r="L204">
        <v>43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130</v>
      </c>
      <c r="S204">
        <f t="shared" si="15"/>
        <v>130000</v>
      </c>
    </row>
    <row r="205" spans="1:19">
      <c r="A205" s="6">
        <v>305054</v>
      </c>
      <c r="B205" t="s">
        <v>531</v>
      </c>
      <c r="C205">
        <f>C204</f>
        <v>305053</v>
      </c>
      <c r="D205">
        <v>13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14</v>
      </c>
      <c r="N205">
        <v>41</v>
      </c>
      <c r="O205">
        <v>0</v>
      </c>
      <c r="P205">
        <v>0</v>
      </c>
      <c r="Q205">
        <v>0</v>
      </c>
      <c r="R205">
        <v>130</v>
      </c>
      <c r="S205">
        <f t="shared" si="15"/>
        <v>130000</v>
      </c>
    </row>
    <row r="206" spans="1:19">
      <c r="A206" s="6">
        <v>305055</v>
      </c>
      <c r="B206" t="s">
        <v>532</v>
      </c>
      <c r="C206">
        <f>C204</f>
        <v>305053</v>
      </c>
      <c r="D206">
        <v>13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14</v>
      </c>
      <c r="P206">
        <v>41</v>
      </c>
      <c r="Q206">
        <v>0</v>
      </c>
      <c r="R206">
        <v>130</v>
      </c>
      <c r="S206">
        <f t="shared" si="15"/>
        <v>130000</v>
      </c>
    </row>
    <row r="207" spans="1:19">
      <c r="A207" s="6">
        <v>305056</v>
      </c>
      <c r="B207" t="s">
        <v>533</v>
      </c>
      <c r="C207">
        <f t="shared" ref="C207:C209" si="16">A207</f>
        <v>305056</v>
      </c>
      <c r="D207">
        <v>14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30</v>
      </c>
      <c r="L207">
        <v>54</v>
      </c>
      <c r="M207">
        <v>24</v>
      </c>
      <c r="N207">
        <v>42</v>
      </c>
      <c r="O207">
        <v>24</v>
      </c>
      <c r="P207">
        <v>42</v>
      </c>
      <c r="Q207">
        <v>0</v>
      </c>
      <c r="R207">
        <v>145</v>
      </c>
      <c r="S207">
        <f t="shared" si="15"/>
        <v>145000</v>
      </c>
    </row>
    <row r="208" spans="1:19">
      <c r="A208" s="6">
        <v>306001</v>
      </c>
      <c r="B208" s="15" t="s">
        <v>58</v>
      </c>
      <c r="C208" s="4">
        <f t="shared" si="16"/>
        <v>306001</v>
      </c>
      <c r="D208" s="4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</v>
      </c>
      <c r="S208">
        <v>800</v>
      </c>
    </row>
    <row r="209" spans="1:19">
      <c r="A209" s="6">
        <v>306002</v>
      </c>
      <c r="B209" s="4" t="s">
        <v>71</v>
      </c>
      <c r="C209" s="4">
        <f t="shared" si="16"/>
        <v>306002</v>
      </c>
      <c r="D209" s="4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7</v>
      </c>
      <c r="S209">
        <v>1500</v>
      </c>
    </row>
    <row r="210" spans="1:19">
      <c r="A210" s="6">
        <v>306003</v>
      </c>
      <c r="B210" s="4" t="s">
        <v>73</v>
      </c>
      <c r="C210" s="4">
        <f>C208</f>
        <v>306001</v>
      </c>
      <c r="D210" s="4">
        <v>1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8</v>
      </c>
      <c r="S210">
        <v>2000</v>
      </c>
    </row>
    <row r="211" spans="1:19">
      <c r="A211" s="6">
        <v>306004</v>
      </c>
      <c r="B211" s="4" t="s">
        <v>86</v>
      </c>
      <c r="C211" s="4">
        <f>A211</f>
        <v>306004</v>
      </c>
      <c r="D211" s="4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5</v>
      </c>
      <c r="S211">
        <v>1000</v>
      </c>
    </row>
    <row r="212" spans="1:19">
      <c r="A212" s="6">
        <v>306005</v>
      </c>
      <c r="B212" s="15" t="s">
        <v>87</v>
      </c>
      <c r="C212" s="4">
        <f>A212</f>
        <v>306005</v>
      </c>
      <c r="D212" s="4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7</v>
      </c>
      <c r="S212">
        <v>1500</v>
      </c>
    </row>
    <row r="213" spans="1:19">
      <c r="A213" s="6">
        <v>306006</v>
      </c>
      <c r="B213" s="4" t="s">
        <v>88</v>
      </c>
      <c r="C213" s="4">
        <f>A213</f>
        <v>306006</v>
      </c>
      <c r="D213" s="4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9</v>
      </c>
      <c r="S213">
        <v>5000</v>
      </c>
    </row>
    <row r="214" spans="1:19">
      <c r="A214" s="6">
        <v>306007</v>
      </c>
      <c r="B214" s="14" t="s">
        <v>82</v>
      </c>
      <c r="C214" s="4">
        <f>A214</f>
        <v>306007</v>
      </c>
      <c r="D214" s="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3</v>
      </c>
      <c r="R214">
        <v>12</v>
      </c>
      <c r="S214">
        <v>25000</v>
      </c>
    </row>
    <row r="215" spans="1:19">
      <c r="A215" s="6">
        <v>306008</v>
      </c>
      <c r="B215" s="15" t="s">
        <v>116</v>
      </c>
      <c r="C215" s="4">
        <f>A215</f>
        <v>306008</v>
      </c>
      <c r="D215" s="4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16</v>
      </c>
      <c r="S215">
        <v>20000</v>
      </c>
    </row>
    <row r="216" spans="1:19">
      <c r="A216" s="6">
        <v>306009</v>
      </c>
      <c r="B216" s="15" t="s">
        <v>118</v>
      </c>
      <c r="C216" s="4">
        <f>C215</f>
        <v>306008</v>
      </c>
      <c r="D216" s="4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19</v>
      </c>
      <c r="S216">
        <v>20000</v>
      </c>
    </row>
    <row r="217" spans="1:19">
      <c r="A217" s="6">
        <v>306010</v>
      </c>
      <c r="B217" s="4" t="s">
        <v>72</v>
      </c>
      <c r="C217" s="4">
        <f t="shared" ref="C217:C244" si="17">A217</f>
        <v>306010</v>
      </c>
      <c r="D217" s="4">
        <v>1</v>
      </c>
      <c r="E217">
        <v>0</v>
      </c>
      <c r="F217">
        <v>0</v>
      </c>
      <c r="G217">
        <v>0</v>
      </c>
      <c r="H217">
        <v>0</v>
      </c>
      <c r="I217">
        <v>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18</v>
      </c>
      <c r="S217">
        <v>7000</v>
      </c>
    </row>
    <row r="218" spans="1:19">
      <c r="A218" s="6">
        <v>306011</v>
      </c>
      <c r="B218" s="4" t="s">
        <v>104</v>
      </c>
      <c r="C218" s="4">
        <f t="shared" si="17"/>
        <v>306011</v>
      </c>
      <c r="D218" s="4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18</v>
      </c>
      <c r="S218">
        <v>4000</v>
      </c>
    </row>
    <row r="219" spans="1:19">
      <c r="A219" s="6">
        <v>306012</v>
      </c>
      <c r="B219" s="4" t="s">
        <v>102</v>
      </c>
      <c r="C219" s="4">
        <f t="shared" si="17"/>
        <v>306012</v>
      </c>
      <c r="D219" s="4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22</v>
      </c>
      <c r="S219">
        <v>8000</v>
      </c>
    </row>
    <row r="220" spans="1:19">
      <c r="A220" s="6">
        <v>306013</v>
      </c>
      <c r="B220" s="4" t="s">
        <v>105</v>
      </c>
      <c r="C220" s="4">
        <f t="shared" si="17"/>
        <v>306013</v>
      </c>
      <c r="D220" s="4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23</v>
      </c>
      <c r="S220">
        <v>7000</v>
      </c>
    </row>
    <row r="221" spans="1:19">
      <c r="A221" s="6">
        <v>306014</v>
      </c>
      <c r="B221" s="4" t="s">
        <v>110</v>
      </c>
      <c r="C221" s="4">
        <f t="shared" si="17"/>
        <v>306014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19</v>
      </c>
      <c r="S221">
        <v>4000</v>
      </c>
    </row>
    <row r="222" spans="1:19">
      <c r="A222" s="6">
        <v>306015</v>
      </c>
      <c r="B222" s="4" t="s">
        <v>113</v>
      </c>
      <c r="C222" s="4">
        <f t="shared" si="17"/>
        <v>306015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19</v>
      </c>
      <c r="S222">
        <v>4000</v>
      </c>
    </row>
    <row r="223" spans="1:19">
      <c r="A223" s="6">
        <v>306016</v>
      </c>
      <c r="B223" s="14" t="s">
        <v>124</v>
      </c>
      <c r="C223" s="4">
        <f t="shared" si="17"/>
        <v>306016</v>
      </c>
      <c r="D223" s="4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26</v>
      </c>
      <c r="S223">
        <v>10000</v>
      </c>
    </row>
    <row r="224" spans="1:19">
      <c r="A224" s="6">
        <v>306017</v>
      </c>
      <c r="B224" s="11" t="s">
        <v>127</v>
      </c>
      <c r="C224" s="4">
        <f t="shared" si="17"/>
        <v>306017</v>
      </c>
      <c r="D224" s="4">
        <v>4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15</v>
      </c>
      <c r="S224">
        <v>20000</v>
      </c>
    </row>
    <row r="225" spans="1:19">
      <c r="A225" s="6">
        <v>306018</v>
      </c>
      <c r="B225" s="4" t="s">
        <v>142</v>
      </c>
      <c r="C225" s="4">
        <f t="shared" si="17"/>
        <v>306018</v>
      </c>
      <c r="D225" s="4">
        <v>1</v>
      </c>
      <c r="E225">
        <v>0</v>
      </c>
      <c r="F225">
        <v>0</v>
      </c>
      <c r="G225">
        <v>0</v>
      </c>
      <c r="H225">
        <v>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25</v>
      </c>
      <c r="S225">
        <v>8000</v>
      </c>
    </row>
    <row r="226" spans="1:19">
      <c r="A226" s="6">
        <v>306019</v>
      </c>
      <c r="B226" s="4" t="s">
        <v>143</v>
      </c>
      <c r="C226" s="4">
        <f t="shared" si="17"/>
        <v>306019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30</v>
      </c>
      <c r="S226">
        <v>10000</v>
      </c>
    </row>
    <row r="227" spans="1:19">
      <c r="A227" s="6">
        <v>306020</v>
      </c>
      <c r="B227" s="4" t="s">
        <v>147</v>
      </c>
      <c r="C227" s="4">
        <f t="shared" si="17"/>
        <v>306020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20</v>
      </c>
      <c r="S227">
        <v>8000</v>
      </c>
    </row>
    <row r="228" spans="1:19">
      <c r="A228" s="6">
        <v>306021</v>
      </c>
      <c r="B228" s="4" t="s">
        <v>114</v>
      </c>
      <c r="C228" s="4">
        <f t="shared" si="17"/>
        <v>306021</v>
      </c>
      <c r="D228" s="4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2</v>
      </c>
      <c r="O228">
        <v>0</v>
      </c>
      <c r="P228">
        <v>0</v>
      </c>
      <c r="Q228">
        <v>2</v>
      </c>
      <c r="R228">
        <v>24</v>
      </c>
      <c r="S228">
        <v>10000</v>
      </c>
    </row>
    <row r="229" spans="1:19">
      <c r="A229" s="6">
        <v>306022</v>
      </c>
      <c r="B229" s="4" t="s">
        <v>133</v>
      </c>
      <c r="C229" s="4">
        <f t="shared" si="17"/>
        <v>306022</v>
      </c>
      <c r="D229" s="4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2</v>
      </c>
      <c r="Q229">
        <v>3</v>
      </c>
      <c r="R229">
        <v>24</v>
      </c>
      <c r="S229">
        <v>13000</v>
      </c>
    </row>
    <row r="230" spans="1:19">
      <c r="A230" s="6">
        <v>306023</v>
      </c>
      <c r="B230" s="10" t="s">
        <v>150</v>
      </c>
      <c r="C230" s="4">
        <f t="shared" si="17"/>
        <v>306023</v>
      </c>
      <c r="D230" s="4">
        <v>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33</v>
      </c>
      <c r="S230">
        <v>50000</v>
      </c>
    </row>
    <row r="231" spans="1:19">
      <c r="A231" s="6">
        <v>306024</v>
      </c>
      <c r="B231" s="11" t="s">
        <v>153</v>
      </c>
      <c r="C231" s="4">
        <f t="shared" si="17"/>
        <v>306024</v>
      </c>
      <c r="D231" s="4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  <c r="Q231">
        <v>0</v>
      </c>
      <c r="R231">
        <v>33</v>
      </c>
      <c r="S231">
        <v>50000</v>
      </c>
    </row>
    <row r="232" spans="1:19">
      <c r="A232" s="6">
        <v>306025</v>
      </c>
      <c r="B232" s="4" t="s">
        <v>107</v>
      </c>
      <c r="C232" s="4">
        <f t="shared" si="17"/>
        <v>306025</v>
      </c>
      <c r="D232" s="4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39</v>
      </c>
      <c r="S232">
        <v>15000</v>
      </c>
    </row>
    <row r="233" spans="1:19">
      <c r="A233" s="6">
        <v>306026</v>
      </c>
      <c r="B233" s="4" t="s">
        <v>144</v>
      </c>
      <c r="C233" s="4">
        <f t="shared" si="17"/>
        <v>306026</v>
      </c>
      <c r="D233" s="4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</v>
      </c>
      <c r="O233">
        <v>0</v>
      </c>
      <c r="P233">
        <v>0</v>
      </c>
      <c r="Q233">
        <v>2</v>
      </c>
      <c r="R233">
        <v>28</v>
      </c>
      <c r="S233">
        <v>12000</v>
      </c>
    </row>
    <row r="234" spans="1:19">
      <c r="A234" s="6">
        <v>306027</v>
      </c>
      <c r="B234" s="4" t="s">
        <v>111</v>
      </c>
      <c r="C234" s="4">
        <f t="shared" si="17"/>
        <v>306027</v>
      </c>
      <c r="D234" s="4">
        <v>3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3</v>
      </c>
      <c r="Q234">
        <v>3</v>
      </c>
      <c r="R234">
        <v>22</v>
      </c>
      <c r="S234">
        <v>10000</v>
      </c>
    </row>
    <row r="235" spans="1:19">
      <c r="A235" s="6">
        <v>306028</v>
      </c>
      <c r="B235" s="4" t="s">
        <v>165</v>
      </c>
      <c r="C235" s="4">
        <f t="shared" si="17"/>
        <v>306028</v>
      </c>
      <c r="D235" s="4">
        <v>4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2</v>
      </c>
      <c r="L235">
        <v>3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40</v>
      </c>
      <c r="S235">
        <v>35000</v>
      </c>
    </row>
    <row r="236" spans="1:19">
      <c r="A236" s="6">
        <v>306029</v>
      </c>
      <c r="B236" s="4" t="s">
        <v>169</v>
      </c>
      <c r="C236" s="4">
        <f t="shared" si="17"/>
        <v>306029</v>
      </c>
      <c r="D236" s="4">
        <v>4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4</v>
      </c>
      <c r="O236">
        <v>0</v>
      </c>
      <c r="P236">
        <v>0</v>
      </c>
      <c r="Q236">
        <v>2</v>
      </c>
      <c r="R236">
        <v>28</v>
      </c>
      <c r="S236">
        <v>35000</v>
      </c>
    </row>
    <row r="237" spans="1:19">
      <c r="A237" s="6">
        <v>306030</v>
      </c>
      <c r="B237" s="4" t="s">
        <v>173</v>
      </c>
      <c r="C237" s="4">
        <f t="shared" si="17"/>
        <v>306030</v>
      </c>
      <c r="D237" s="4">
        <v>4</v>
      </c>
      <c r="E237">
        <v>0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4</v>
      </c>
      <c r="Q237">
        <v>3</v>
      </c>
      <c r="R237">
        <v>25</v>
      </c>
      <c r="S237">
        <v>35000</v>
      </c>
    </row>
    <row r="238" spans="1:19">
      <c r="A238" s="6">
        <v>306031</v>
      </c>
      <c r="B238" s="10" t="s">
        <v>200</v>
      </c>
      <c r="C238" s="4">
        <f t="shared" si="17"/>
        <v>306031</v>
      </c>
      <c r="D238" s="4">
        <v>6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5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54</v>
      </c>
      <c r="S238">
        <v>25000</v>
      </c>
    </row>
    <row r="239" spans="1:19">
      <c r="A239" s="6">
        <v>306032</v>
      </c>
      <c r="B239" s="11" t="s">
        <v>201</v>
      </c>
      <c r="C239" s="4">
        <f t="shared" si="17"/>
        <v>306032</v>
      </c>
      <c r="D239" s="4">
        <v>6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1</v>
      </c>
      <c r="N239">
        <v>5</v>
      </c>
      <c r="O239">
        <v>0</v>
      </c>
      <c r="P239">
        <v>0</v>
      </c>
      <c r="Q239">
        <v>2</v>
      </c>
      <c r="R239">
        <v>32</v>
      </c>
      <c r="S239">
        <v>25000</v>
      </c>
    </row>
    <row r="240" spans="1:19">
      <c r="A240" s="6">
        <v>306033</v>
      </c>
      <c r="B240" s="11" t="s">
        <v>202</v>
      </c>
      <c r="C240" s="4">
        <f t="shared" si="17"/>
        <v>306033</v>
      </c>
      <c r="D240" s="4">
        <v>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5</v>
      </c>
      <c r="Q240">
        <v>3</v>
      </c>
      <c r="R240">
        <v>30</v>
      </c>
      <c r="S240">
        <v>25000</v>
      </c>
    </row>
    <row r="241" spans="1:19">
      <c r="A241" s="6">
        <v>306034</v>
      </c>
      <c r="B241" s="11" t="s">
        <v>212</v>
      </c>
      <c r="C241" s="4">
        <f t="shared" si="17"/>
        <v>306034</v>
      </c>
      <c r="D241" s="4">
        <v>6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1</v>
      </c>
      <c r="L241">
        <v>4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45</v>
      </c>
      <c r="S241">
        <v>20000</v>
      </c>
    </row>
    <row r="242" spans="1:19">
      <c r="A242" s="6">
        <v>306035</v>
      </c>
      <c r="B242" s="11" t="s">
        <v>213</v>
      </c>
      <c r="C242" s="4">
        <f t="shared" si="17"/>
        <v>306035</v>
      </c>
      <c r="D242" s="4">
        <v>6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2</v>
      </c>
      <c r="N242">
        <v>4</v>
      </c>
      <c r="O242">
        <v>0</v>
      </c>
      <c r="P242">
        <v>0</v>
      </c>
      <c r="Q242">
        <v>2</v>
      </c>
      <c r="R242">
        <v>30</v>
      </c>
      <c r="S242">
        <v>20000</v>
      </c>
    </row>
    <row r="243" spans="1:19">
      <c r="A243" s="6">
        <v>306036</v>
      </c>
      <c r="B243" s="11" t="s">
        <v>214</v>
      </c>
      <c r="C243" s="4">
        <f t="shared" si="17"/>
        <v>306036</v>
      </c>
      <c r="D243" s="4">
        <v>6</v>
      </c>
      <c r="E243">
        <v>0</v>
      </c>
      <c r="F243">
        <v>0</v>
      </c>
      <c r="G243">
        <v>0</v>
      </c>
      <c r="H243">
        <v>0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</v>
      </c>
      <c r="P243">
        <v>4</v>
      </c>
      <c r="Q243">
        <v>3</v>
      </c>
      <c r="R243">
        <v>28</v>
      </c>
      <c r="S243">
        <v>20000</v>
      </c>
    </row>
    <row r="244" spans="1:19">
      <c r="A244" s="6">
        <v>306037</v>
      </c>
      <c r="B244" s="20" t="s">
        <v>391</v>
      </c>
      <c r="C244" s="4">
        <f t="shared" si="17"/>
        <v>306037</v>
      </c>
      <c r="D244">
        <v>7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1</v>
      </c>
      <c r="L244">
        <v>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60</v>
      </c>
      <c r="S244">
        <v>20000</v>
      </c>
    </row>
    <row r="245" spans="1:19">
      <c r="A245" s="6">
        <v>306038</v>
      </c>
      <c r="B245" s="21" t="s">
        <v>392</v>
      </c>
      <c r="C245" s="4">
        <f>C244</f>
        <v>306037</v>
      </c>
      <c r="D245">
        <v>7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1</v>
      </c>
      <c r="N245">
        <v>6</v>
      </c>
      <c r="O245">
        <v>0</v>
      </c>
      <c r="P245">
        <v>0</v>
      </c>
      <c r="Q245">
        <v>0</v>
      </c>
      <c r="R245">
        <v>60</v>
      </c>
      <c r="S245">
        <v>20000</v>
      </c>
    </row>
    <row r="246" spans="1:19">
      <c r="A246" s="6">
        <v>306039</v>
      </c>
      <c r="B246" s="21" t="s">
        <v>393</v>
      </c>
      <c r="C246" s="4">
        <f>C244</f>
        <v>306037</v>
      </c>
      <c r="D246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6</v>
      </c>
      <c r="Q246">
        <v>0</v>
      </c>
      <c r="R246">
        <v>60</v>
      </c>
      <c r="S246">
        <v>20000</v>
      </c>
    </row>
    <row r="247" spans="1:19">
      <c r="A247" s="6">
        <v>306040</v>
      </c>
      <c r="B247" s="21" t="s">
        <v>394</v>
      </c>
      <c r="C247" s="4">
        <f>A247</f>
        <v>306040</v>
      </c>
      <c r="D247">
        <v>8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2</v>
      </c>
      <c r="L247">
        <v>10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70</v>
      </c>
      <c r="S247">
        <v>20000</v>
      </c>
    </row>
    <row r="248" spans="1:19">
      <c r="A248" s="6">
        <v>306041</v>
      </c>
      <c r="B248" s="21" t="s">
        <v>395</v>
      </c>
      <c r="C248" s="4">
        <f>A248</f>
        <v>306041</v>
      </c>
      <c r="D248">
        <v>8</v>
      </c>
      <c r="E248">
        <v>0</v>
      </c>
      <c r="F248">
        <v>0</v>
      </c>
      <c r="G248">
        <v>0</v>
      </c>
      <c r="H248">
        <v>0</v>
      </c>
      <c r="I248">
        <v>2</v>
      </c>
      <c r="J248">
        <v>2</v>
      </c>
      <c r="K248">
        <v>0</v>
      </c>
      <c r="L248">
        <v>0</v>
      </c>
      <c r="M248">
        <v>3</v>
      </c>
      <c r="N248">
        <v>8</v>
      </c>
      <c r="O248">
        <v>0</v>
      </c>
      <c r="P248">
        <v>0</v>
      </c>
      <c r="Q248">
        <v>0</v>
      </c>
      <c r="R248">
        <v>70</v>
      </c>
      <c r="S248">
        <v>20000</v>
      </c>
    </row>
    <row r="249" spans="1:19">
      <c r="A249" s="6">
        <v>306042</v>
      </c>
      <c r="B249" s="21" t="s">
        <v>388</v>
      </c>
      <c r="C249" s="4">
        <f>A249</f>
        <v>306042</v>
      </c>
      <c r="D249">
        <v>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3</v>
      </c>
      <c r="P249">
        <v>8</v>
      </c>
      <c r="Q249">
        <v>0</v>
      </c>
      <c r="R249">
        <v>70</v>
      </c>
      <c r="S249">
        <v>20000</v>
      </c>
    </row>
    <row r="250" spans="1:19">
      <c r="A250" s="6">
        <v>306043</v>
      </c>
      <c r="B250" s="21" t="s">
        <v>396</v>
      </c>
      <c r="C250" s="4">
        <f>A250</f>
        <v>306043</v>
      </c>
      <c r="D250">
        <v>9</v>
      </c>
      <c r="E250">
        <v>0</v>
      </c>
      <c r="F250">
        <v>0</v>
      </c>
      <c r="G250">
        <v>0</v>
      </c>
      <c r="H250">
        <v>0</v>
      </c>
      <c r="I250">
        <v>2</v>
      </c>
      <c r="J250">
        <v>0</v>
      </c>
      <c r="K250">
        <v>3</v>
      </c>
      <c r="L250">
        <v>12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80</v>
      </c>
      <c r="S250">
        <v>20000</v>
      </c>
    </row>
    <row r="251" spans="1:19">
      <c r="A251" s="6">
        <v>306044</v>
      </c>
      <c r="B251" s="21" t="s">
        <v>397</v>
      </c>
      <c r="C251" s="4">
        <f>C250</f>
        <v>306043</v>
      </c>
      <c r="D251">
        <v>9</v>
      </c>
      <c r="E251">
        <v>0</v>
      </c>
      <c r="F251">
        <v>0</v>
      </c>
      <c r="G251">
        <v>0</v>
      </c>
      <c r="H251">
        <v>0</v>
      </c>
      <c r="I251">
        <v>2</v>
      </c>
      <c r="J251">
        <v>2</v>
      </c>
      <c r="K251">
        <v>0</v>
      </c>
      <c r="L251">
        <v>0</v>
      </c>
      <c r="M251">
        <v>3</v>
      </c>
      <c r="N251">
        <v>12</v>
      </c>
      <c r="O251">
        <v>0</v>
      </c>
      <c r="P251">
        <v>0</v>
      </c>
      <c r="Q251">
        <v>0</v>
      </c>
      <c r="R251">
        <v>80</v>
      </c>
      <c r="S251">
        <v>20000</v>
      </c>
    </row>
    <row r="252" spans="1:19">
      <c r="A252" s="6">
        <v>306045</v>
      </c>
      <c r="B252" s="21" t="s">
        <v>389</v>
      </c>
      <c r="C252" s="4">
        <f>C250</f>
        <v>306043</v>
      </c>
      <c r="D252">
        <v>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</v>
      </c>
      <c r="K252">
        <v>0</v>
      </c>
      <c r="L252">
        <v>0</v>
      </c>
      <c r="M252">
        <v>0</v>
      </c>
      <c r="N252">
        <v>0</v>
      </c>
      <c r="O252">
        <v>3</v>
      </c>
      <c r="P252">
        <v>12</v>
      </c>
      <c r="Q252">
        <v>0</v>
      </c>
      <c r="R252">
        <v>80</v>
      </c>
      <c r="S252">
        <v>20000</v>
      </c>
    </row>
    <row r="253" spans="1:19">
      <c r="A253" s="6">
        <v>306046</v>
      </c>
      <c r="B253" s="21" t="s">
        <v>398</v>
      </c>
      <c r="C253" s="4">
        <f t="shared" ref="C253:C259" si="18">A253</f>
        <v>306046</v>
      </c>
      <c r="D253">
        <v>10</v>
      </c>
      <c r="E253">
        <v>0</v>
      </c>
      <c r="F253">
        <v>0</v>
      </c>
      <c r="G253">
        <v>0</v>
      </c>
      <c r="H253">
        <v>0</v>
      </c>
      <c r="I253">
        <v>3</v>
      </c>
      <c r="J253">
        <v>0</v>
      </c>
      <c r="K253">
        <v>6</v>
      </c>
      <c r="L253">
        <v>14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90</v>
      </c>
      <c r="S253">
        <v>50000</v>
      </c>
    </row>
    <row r="254" spans="1:19">
      <c r="A254" s="6">
        <v>306047</v>
      </c>
      <c r="B254" s="21" t="s">
        <v>399</v>
      </c>
      <c r="C254" s="4">
        <f t="shared" si="18"/>
        <v>306047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3</v>
      </c>
      <c r="J254">
        <v>3</v>
      </c>
      <c r="K254">
        <v>0</v>
      </c>
      <c r="L254">
        <v>0</v>
      </c>
      <c r="M254">
        <v>6</v>
      </c>
      <c r="N254">
        <v>14</v>
      </c>
      <c r="O254">
        <v>0</v>
      </c>
      <c r="P254">
        <v>0</v>
      </c>
      <c r="Q254">
        <v>0</v>
      </c>
      <c r="R254">
        <v>90</v>
      </c>
      <c r="S254">
        <v>50000</v>
      </c>
    </row>
    <row r="255" spans="1:19">
      <c r="A255" s="6">
        <v>306048</v>
      </c>
      <c r="B255" s="21" t="s">
        <v>390</v>
      </c>
      <c r="C255" s="4">
        <f t="shared" si="18"/>
        <v>306048</v>
      </c>
      <c r="D255">
        <v>10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</v>
      </c>
      <c r="K255">
        <v>0</v>
      </c>
      <c r="L255">
        <v>0</v>
      </c>
      <c r="M255">
        <v>0</v>
      </c>
      <c r="N255">
        <v>0</v>
      </c>
      <c r="O255">
        <v>6</v>
      </c>
      <c r="P255">
        <v>14</v>
      </c>
      <c r="Q255">
        <v>0</v>
      </c>
      <c r="R255">
        <v>90</v>
      </c>
      <c r="S255">
        <v>50000</v>
      </c>
    </row>
    <row r="256" spans="1:19">
      <c r="A256" s="6">
        <v>306049</v>
      </c>
      <c r="B256" t="s">
        <v>514</v>
      </c>
      <c r="C256">
        <f t="shared" si="18"/>
        <v>306049</v>
      </c>
      <c r="D256">
        <v>11</v>
      </c>
      <c r="E256">
        <v>0</v>
      </c>
      <c r="F256">
        <v>0</v>
      </c>
      <c r="G256">
        <v>0</v>
      </c>
      <c r="H256">
        <v>0</v>
      </c>
      <c r="I256">
        <v>3</v>
      </c>
      <c r="J256">
        <v>0</v>
      </c>
      <c r="K256">
        <v>7</v>
      </c>
      <c r="L256">
        <v>22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100</v>
      </c>
      <c r="S256">
        <f t="shared" ref="S256:S265" si="19">R256*1000</f>
        <v>100000</v>
      </c>
    </row>
    <row r="257" spans="1:19">
      <c r="A257" s="6">
        <v>306050</v>
      </c>
      <c r="B257" t="s">
        <v>515</v>
      </c>
      <c r="C257">
        <f t="shared" si="18"/>
        <v>306050</v>
      </c>
      <c r="D257">
        <v>11</v>
      </c>
      <c r="E257">
        <v>0</v>
      </c>
      <c r="F257">
        <v>0</v>
      </c>
      <c r="G257">
        <v>0</v>
      </c>
      <c r="H257">
        <v>0</v>
      </c>
      <c r="I257">
        <v>3</v>
      </c>
      <c r="J257">
        <v>3</v>
      </c>
      <c r="K257">
        <v>0</v>
      </c>
      <c r="L257">
        <v>0</v>
      </c>
      <c r="M257">
        <v>7</v>
      </c>
      <c r="N257">
        <v>18</v>
      </c>
      <c r="O257">
        <v>0</v>
      </c>
      <c r="P257">
        <v>0</v>
      </c>
      <c r="Q257">
        <v>0</v>
      </c>
      <c r="R257">
        <v>100</v>
      </c>
      <c r="S257">
        <f t="shared" si="19"/>
        <v>100000</v>
      </c>
    </row>
    <row r="258" spans="1:19">
      <c r="A258" s="6">
        <v>306051</v>
      </c>
      <c r="B258" t="s">
        <v>519</v>
      </c>
      <c r="C258">
        <f t="shared" si="18"/>
        <v>306051</v>
      </c>
      <c r="D258">
        <v>11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</v>
      </c>
      <c r="K258">
        <v>0</v>
      </c>
      <c r="L258">
        <v>0</v>
      </c>
      <c r="M258">
        <v>0</v>
      </c>
      <c r="N258">
        <v>0</v>
      </c>
      <c r="O258">
        <v>5</v>
      </c>
      <c r="P258">
        <v>22</v>
      </c>
      <c r="Q258">
        <v>0</v>
      </c>
      <c r="R258">
        <v>100</v>
      </c>
      <c r="S258">
        <f t="shared" si="19"/>
        <v>100000</v>
      </c>
    </row>
    <row r="259" spans="1:19">
      <c r="A259" s="6">
        <v>306052</v>
      </c>
      <c r="B259" t="s">
        <v>516</v>
      </c>
      <c r="C259" s="4">
        <f t="shared" si="18"/>
        <v>306052</v>
      </c>
      <c r="D259">
        <v>12</v>
      </c>
      <c r="E259">
        <v>0</v>
      </c>
      <c r="F259">
        <v>0</v>
      </c>
      <c r="G259">
        <v>0</v>
      </c>
      <c r="H259">
        <v>0</v>
      </c>
      <c r="I259">
        <v>2</v>
      </c>
      <c r="J259">
        <v>2</v>
      </c>
      <c r="K259">
        <v>12</v>
      </c>
      <c r="L259">
        <v>26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115</v>
      </c>
      <c r="S259">
        <f t="shared" si="19"/>
        <v>115000</v>
      </c>
    </row>
    <row r="260" spans="1:19">
      <c r="A260" s="6">
        <v>306053</v>
      </c>
      <c r="B260" t="s">
        <v>517</v>
      </c>
      <c r="C260" s="4">
        <f>C259</f>
        <v>306052</v>
      </c>
      <c r="D260">
        <v>12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2</v>
      </c>
      <c r="K260">
        <v>0</v>
      </c>
      <c r="L260">
        <v>0</v>
      </c>
      <c r="M260">
        <v>10</v>
      </c>
      <c r="N260">
        <v>26</v>
      </c>
      <c r="O260">
        <v>0</v>
      </c>
      <c r="P260">
        <v>0</v>
      </c>
      <c r="Q260">
        <v>0</v>
      </c>
      <c r="R260">
        <v>115</v>
      </c>
      <c r="S260">
        <f t="shared" si="19"/>
        <v>115000</v>
      </c>
    </row>
    <row r="261" spans="1:19">
      <c r="A261" s="6">
        <v>306054</v>
      </c>
      <c r="B261" t="s">
        <v>518</v>
      </c>
      <c r="C261" s="4">
        <f>C259</f>
        <v>306052</v>
      </c>
      <c r="D261">
        <v>12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8</v>
      </c>
      <c r="P261">
        <v>26</v>
      </c>
      <c r="Q261">
        <v>0</v>
      </c>
      <c r="R261">
        <v>115</v>
      </c>
      <c r="S261">
        <f t="shared" si="19"/>
        <v>115000</v>
      </c>
    </row>
    <row r="262" spans="1:19">
      <c r="A262" s="6">
        <v>306055</v>
      </c>
      <c r="B262" t="s">
        <v>538</v>
      </c>
      <c r="C262" s="4">
        <f>A262</f>
        <v>306055</v>
      </c>
      <c r="D262">
        <v>13</v>
      </c>
      <c r="E262">
        <v>0</v>
      </c>
      <c r="F262">
        <v>0</v>
      </c>
      <c r="G262">
        <v>0</v>
      </c>
      <c r="H262">
        <v>0</v>
      </c>
      <c r="I262">
        <v>4</v>
      </c>
      <c r="J262">
        <v>4</v>
      </c>
      <c r="K262">
        <v>19</v>
      </c>
      <c r="L262">
        <v>34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130</v>
      </c>
      <c r="S262">
        <f t="shared" si="19"/>
        <v>130000</v>
      </c>
    </row>
    <row r="263" spans="1:19">
      <c r="A263" s="6">
        <v>306056</v>
      </c>
      <c r="B263" t="s">
        <v>539</v>
      </c>
      <c r="C263" s="4">
        <f>C262</f>
        <v>306055</v>
      </c>
      <c r="D263">
        <v>13</v>
      </c>
      <c r="E263">
        <v>0</v>
      </c>
      <c r="F263">
        <v>0</v>
      </c>
      <c r="G263">
        <v>0</v>
      </c>
      <c r="H263">
        <v>0</v>
      </c>
      <c r="I263">
        <v>4</v>
      </c>
      <c r="J263">
        <v>4</v>
      </c>
      <c r="K263">
        <v>0</v>
      </c>
      <c r="L263">
        <v>0</v>
      </c>
      <c r="M263">
        <v>17</v>
      </c>
      <c r="N263">
        <v>31</v>
      </c>
      <c r="O263">
        <v>0</v>
      </c>
      <c r="P263">
        <v>0</v>
      </c>
      <c r="Q263">
        <v>0</v>
      </c>
      <c r="R263">
        <v>130</v>
      </c>
      <c r="S263">
        <f t="shared" si="19"/>
        <v>130000</v>
      </c>
    </row>
    <row r="264" spans="1:19">
      <c r="A264" s="6">
        <v>306057</v>
      </c>
      <c r="B264" t="s">
        <v>540</v>
      </c>
      <c r="C264" s="4">
        <f>C262</f>
        <v>306055</v>
      </c>
      <c r="D264">
        <v>13</v>
      </c>
      <c r="E264">
        <v>0</v>
      </c>
      <c r="F264">
        <v>0</v>
      </c>
      <c r="G264">
        <v>0</v>
      </c>
      <c r="H264">
        <v>0</v>
      </c>
      <c r="I264">
        <v>4</v>
      </c>
      <c r="J264">
        <v>4</v>
      </c>
      <c r="K264">
        <v>0</v>
      </c>
      <c r="L264">
        <v>0</v>
      </c>
      <c r="M264">
        <v>0</v>
      </c>
      <c r="N264">
        <v>0</v>
      </c>
      <c r="O264">
        <v>14</v>
      </c>
      <c r="P264">
        <v>31</v>
      </c>
      <c r="Q264">
        <v>0</v>
      </c>
      <c r="R264">
        <v>130</v>
      </c>
      <c r="S264">
        <f t="shared" si="19"/>
        <v>130000</v>
      </c>
    </row>
    <row r="265" spans="1:19">
      <c r="A265" s="6">
        <v>306058</v>
      </c>
      <c r="B265" t="s">
        <v>541</v>
      </c>
      <c r="C265">
        <f t="shared" ref="C265:C292" si="20">A265</f>
        <v>306058</v>
      </c>
      <c r="D265">
        <v>14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31</v>
      </c>
      <c r="L265">
        <v>42</v>
      </c>
      <c r="M265">
        <v>31</v>
      </c>
      <c r="N265">
        <v>42</v>
      </c>
      <c r="O265">
        <v>31</v>
      </c>
      <c r="P265">
        <v>42</v>
      </c>
      <c r="Q265">
        <v>0</v>
      </c>
      <c r="R265">
        <v>145</v>
      </c>
      <c r="S265">
        <f t="shared" si="19"/>
        <v>145000</v>
      </c>
    </row>
    <row r="266" spans="1:19">
      <c r="A266" s="6">
        <v>306062</v>
      </c>
      <c r="B266" t="s">
        <v>611</v>
      </c>
      <c r="C266">
        <f t="shared" ref="C266:C269" si="21">A266</f>
        <v>306062</v>
      </c>
      <c r="D266">
        <v>5</v>
      </c>
      <c r="E266">
        <v>0</v>
      </c>
      <c r="F266">
        <v>0</v>
      </c>
      <c r="G266">
        <v>0</v>
      </c>
      <c r="H266">
        <v>0</v>
      </c>
      <c r="I266">
        <v>0</v>
      </c>
      <c r="J266" s="4">
        <v>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28</v>
      </c>
      <c r="S266">
        <v>3500</v>
      </c>
    </row>
    <row r="267" spans="1:19">
      <c r="A267" s="6">
        <v>306063</v>
      </c>
      <c r="B267" t="s">
        <v>612</v>
      </c>
      <c r="C267">
        <f t="shared" si="21"/>
        <v>306063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5</v>
      </c>
      <c r="J267" s="4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28</v>
      </c>
      <c r="S267">
        <v>3500</v>
      </c>
    </row>
    <row r="268" spans="1:19">
      <c r="A268" s="6">
        <v>306064</v>
      </c>
      <c r="B268" t="s">
        <v>613</v>
      </c>
      <c r="C268">
        <f t="shared" si="21"/>
        <v>306064</v>
      </c>
      <c r="D268">
        <v>8</v>
      </c>
      <c r="E268">
        <v>0</v>
      </c>
      <c r="F268">
        <v>0</v>
      </c>
      <c r="G268">
        <v>0</v>
      </c>
      <c r="H268">
        <v>0</v>
      </c>
      <c r="I268">
        <v>6</v>
      </c>
      <c r="J268" s="4">
        <v>6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33</v>
      </c>
      <c r="S268">
        <v>4200</v>
      </c>
    </row>
    <row r="269" spans="1:19">
      <c r="A269" s="6">
        <v>306065</v>
      </c>
      <c r="B269" t="s">
        <v>614</v>
      </c>
      <c r="C269">
        <f t="shared" si="21"/>
        <v>306065</v>
      </c>
      <c r="D269">
        <v>8</v>
      </c>
      <c r="E269">
        <v>0</v>
      </c>
      <c r="F269">
        <v>0</v>
      </c>
      <c r="G269">
        <v>0</v>
      </c>
      <c r="H269">
        <v>0</v>
      </c>
      <c r="I269">
        <v>0</v>
      </c>
      <c r="J269" s="4">
        <v>0</v>
      </c>
      <c r="K269">
        <v>6</v>
      </c>
      <c r="L269">
        <v>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30</v>
      </c>
      <c r="S269">
        <v>4600</v>
      </c>
    </row>
    <row r="270" spans="1:19">
      <c r="A270" s="6">
        <v>307001</v>
      </c>
      <c r="B270" s="11" t="s">
        <v>55</v>
      </c>
      <c r="C270" s="4">
        <f t="shared" si="20"/>
        <v>307001</v>
      </c>
      <c r="D270" s="4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3</v>
      </c>
      <c r="S270">
        <v>500</v>
      </c>
    </row>
    <row r="271" spans="1:19">
      <c r="A271" s="6">
        <v>307002</v>
      </c>
      <c r="B271" s="4" t="s">
        <v>65</v>
      </c>
      <c r="C271" s="4">
        <f t="shared" si="20"/>
        <v>307002</v>
      </c>
      <c r="D271" s="4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7</v>
      </c>
      <c r="S271">
        <v>800</v>
      </c>
    </row>
    <row r="272" spans="1:19">
      <c r="A272" s="6">
        <v>307003</v>
      </c>
      <c r="B272" s="4" t="s">
        <v>62</v>
      </c>
      <c r="C272" s="4">
        <f t="shared" si="20"/>
        <v>307003</v>
      </c>
      <c r="D272" s="4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7</v>
      </c>
      <c r="S272">
        <v>800</v>
      </c>
    </row>
    <row r="273" spans="1:19">
      <c r="A273" s="6">
        <v>307004</v>
      </c>
      <c r="B273" s="4" t="s">
        <v>63</v>
      </c>
      <c r="C273" s="4">
        <f t="shared" si="20"/>
        <v>307004</v>
      </c>
      <c r="D273" s="4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9</v>
      </c>
      <c r="S273">
        <v>1000</v>
      </c>
    </row>
    <row r="274" spans="1:19">
      <c r="A274" s="6">
        <v>307005</v>
      </c>
      <c r="B274" s="4" t="s">
        <v>64</v>
      </c>
      <c r="C274" s="4">
        <f t="shared" si="20"/>
        <v>307005</v>
      </c>
      <c r="D274" s="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16</v>
      </c>
      <c r="S274">
        <v>1500</v>
      </c>
    </row>
    <row r="275" spans="1:19">
      <c r="A275" s="6">
        <v>307006</v>
      </c>
      <c r="B275" s="4" t="s">
        <v>74</v>
      </c>
      <c r="C275" s="4">
        <f t="shared" si="20"/>
        <v>307006</v>
      </c>
      <c r="D275" s="4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2</v>
      </c>
      <c r="R275">
        <v>9</v>
      </c>
      <c r="S275">
        <v>3000</v>
      </c>
    </row>
    <row r="276" spans="1:19">
      <c r="A276" s="6">
        <v>307007</v>
      </c>
      <c r="B276" s="4" t="s">
        <v>75</v>
      </c>
      <c r="C276" s="4">
        <f t="shared" si="20"/>
        <v>307007</v>
      </c>
      <c r="D276" s="4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20</v>
      </c>
      <c r="S276">
        <v>8000</v>
      </c>
    </row>
    <row r="277" spans="1:19">
      <c r="A277" s="6">
        <v>307008</v>
      </c>
      <c r="B277" s="4" t="s">
        <v>78</v>
      </c>
      <c r="C277" s="4">
        <f t="shared" si="20"/>
        <v>307008</v>
      </c>
      <c r="D277" s="4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2</v>
      </c>
      <c r="O277">
        <v>0</v>
      </c>
      <c r="P277">
        <v>0</v>
      </c>
      <c r="Q277">
        <v>0</v>
      </c>
      <c r="R277">
        <v>23</v>
      </c>
      <c r="S277">
        <v>4000</v>
      </c>
    </row>
    <row r="278" spans="1:19">
      <c r="A278" s="6">
        <v>307009</v>
      </c>
      <c r="B278" s="4" t="s">
        <v>79</v>
      </c>
      <c r="C278" s="4">
        <f t="shared" si="20"/>
        <v>307009</v>
      </c>
      <c r="D278" s="4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2</v>
      </c>
      <c r="Q278">
        <v>0</v>
      </c>
      <c r="R278">
        <v>23</v>
      </c>
      <c r="S278">
        <v>4000</v>
      </c>
    </row>
    <row r="279" spans="1:19">
      <c r="A279" s="6">
        <v>307010</v>
      </c>
      <c r="B279" s="4" t="s">
        <v>81</v>
      </c>
      <c r="C279" s="4">
        <f t="shared" si="20"/>
        <v>307010</v>
      </c>
      <c r="D279" s="4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</v>
      </c>
      <c r="K279">
        <v>1</v>
      </c>
      <c r="L279">
        <v>2</v>
      </c>
      <c r="M279">
        <v>1</v>
      </c>
      <c r="N279">
        <v>2</v>
      </c>
      <c r="O279">
        <v>1</v>
      </c>
      <c r="P279">
        <v>2</v>
      </c>
      <c r="Q279">
        <v>0</v>
      </c>
      <c r="R279">
        <v>25</v>
      </c>
      <c r="S279">
        <v>10000</v>
      </c>
    </row>
    <row r="280" spans="1:19">
      <c r="A280" s="6">
        <v>307011</v>
      </c>
      <c r="B280" s="4" t="s">
        <v>89</v>
      </c>
      <c r="C280" s="4">
        <f t="shared" si="20"/>
        <v>307011</v>
      </c>
      <c r="D280" s="4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20</v>
      </c>
      <c r="S280">
        <v>2000</v>
      </c>
    </row>
    <row r="281" spans="1:19">
      <c r="A281" s="6">
        <v>307012</v>
      </c>
      <c r="B281" s="4" t="s">
        <v>91</v>
      </c>
      <c r="C281" s="4">
        <f t="shared" si="20"/>
        <v>307012</v>
      </c>
      <c r="D281" s="4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25</v>
      </c>
      <c r="S281">
        <v>15000</v>
      </c>
    </row>
    <row r="282" spans="1:19">
      <c r="A282" s="6">
        <v>307013</v>
      </c>
      <c r="B282" s="4" t="s">
        <v>93</v>
      </c>
      <c r="C282" s="4">
        <f t="shared" si="20"/>
        <v>307013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0</v>
      </c>
      <c r="R282">
        <v>20</v>
      </c>
      <c r="S282">
        <v>2000</v>
      </c>
    </row>
    <row r="283" spans="1:19">
      <c r="A283" s="6">
        <v>307014</v>
      </c>
      <c r="B283" s="4" t="s">
        <v>96</v>
      </c>
      <c r="C283" s="4">
        <f t="shared" si="20"/>
        <v>307014</v>
      </c>
      <c r="D283" s="4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4</v>
      </c>
      <c r="O283">
        <v>0</v>
      </c>
      <c r="P283">
        <v>0</v>
      </c>
      <c r="Q283">
        <v>2</v>
      </c>
      <c r="R283">
        <v>17</v>
      </c>
      <c r="S283">
        <v>15000</v>
      </c>
    </row>
    <row r="284" spans="1:19">
      <c r="A284" s="6">
        <v>307015</v>
      </c>
      <c r="B284" s="4" t="s">
        <v>97</v>
      </c>
      <c r="C284" s="4">
        <f t="shared" si="20"/>
        <v>307015</v>
      </c>
      <c r="D284" s="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</v>
      </c>
      <c r="Q284">
        <v>0</v>
      </c>
      <c r="R284">
        <v>20</v>
      </c>
      <c r="S284">
        <v>2000</v>
      </c>
    </row>
    <row r="285" spans="1:19">
      <c r="A285" s="6">
        <v>307016</v>
      </c>
      <c r="B285" s="4" t="s">
        <v>99</v>
      </c>
      <c r="C285" s="4">
        <f t="shared" si="20"/>
        <v>307016</v>
      </c>
      <c r="D285" s="4">
        <v>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4</v>
      </c>
      <c r="Q285">
        <v>3</v>
      </c>
      <c r="R285">
        <v>17</v>
      </c>
      <c r="S285">
        <v>15000</v>
      </c>
    </row>
    <row r="286" spans="1:19">
      <c r="A286" s="6">
        <v>307017</v>
      </c>
      <c r="B286" s="4" t="s">
        <v>100</v>
      </c>
      <c r="C286" s="4">
        <f t="shared" si="20"/>
        <v>307017</v>
      </c>
      <c r="D286" s="4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30</v>
      </c>
      <c r="S286">
        <v>5000</v>
      </c>
    </row>
    <row r="287" spans="1:19">
      <c r="A287" s="6">
        <v>307018</v>
      </c>
      <c r="B287" s="4" t="s">
        <v>101</v>
      </c>
      <c r="C287" s="4">
        <f t="shared" si="20"/>
        <v>307018</v>
      </c>
      <c r="D287" s="4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5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37</v>
      </c>
      <c r="S287">
        <v>20000</v>
      </c>
    </row>
    <row r="288" spans="1:19">
      <c r="A288" s="6">
        <v>307019</v>
      </c>
      <c r="B288" s="11" t="s">
        <v>569</v>
      </c>
      <c r="C288" s="4">
        <f t="shared" si="20"/>
        <v>307019</v>
      </c>
      <c r="D288" s="4">
        <v>4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2</v>
      </c>
      <c r="O288">
        <v>0</v>
      </c>
      <c r="P288">
        <v>0</v>
      </c>
      <c r="Q288">
        <v>0</v>
      </c>
      <c r="R288">
        <v>16</v>
      </c>
      <c r="S288">
        <v>20000</v>
      </c>
    </row>
    <row r="289" spans="1:19">
      <c r="A289" s="6">
        <v>307020</v>
      </c>
      <c r="B289" s="14" t="s">
        <v>122</v>
      </c>
      <c r="C289" s="4">
        <f t="shared" si="20"/>
        <v>307020</v>
      </c>
      <c r="D289" s="4">
        <v>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3</v>
      </c>
      <c r="Q289">
        <v>0</v>
      </c>
      <c r="R289">
        <v>26</v>
      </c>
      <c r="S289">
        <v>10000</v>
      </c>
    </row>
    <row r="290" spans="1:19">
      <c r="A290" s="6">
        <v>307021</v>
      </c>
      <c r="B290" s="15" t="s">
        <v>129</v>
      </c>
      <c r="C290" s="4">
        <f t="shared" si="20"/>
        <v>307021</v>
      </c>
      <c r="D290" s="4">
        <v>4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5</v>
      </c>
      <c r="O290">
        <v>0</v>
      </c>
      <c r="P290">
        <v>0</v>
      </c>
      <c r="Q290">
        <v>0</v>
      </c>
      <c r="R290">
        <v>15</v>
      </c>
      <c r="S290">
        <v>20000</v>
      </c>
    </row>
    <row r="291" spans="1:19">
      <c r="A291" s="6">
        <v>307022</v>
      </c>
      <c r="B291" s="4" t="s">
        <v>132</v>
      </c>
      <c r="C291" s="4">
        <f t="shared" si="20"/>
        <v>307022</v>
      </c>
      <c r="D291" s="4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6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46</v>
      </c>
      <c r="S291">
        <v>20000</v>
      </c>
    </row>
    <row r="292" spans="1:19">
      <c r="A292" s="6">
        <v>307023</v>
      </c>
      <c r="B292" s="4" t="s">
        <v>140</v>
      </c>
      <c r="C292" s="4">
        <f t="shared" si="20"/>
        <v>307023</v>
      </c>
      <c r="D292" s="4">
        <v>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5</v>
      </c>
      <c r="O292">
        <v>0</v>
      </c>
      <c r="P292">
        <v>0</v>
      </c>
      <c r="Q292">
        <v>2</v>
      </c>
      <c r="R292">
        <v>24</v>
      </c>
      <c r="S292">
        <v>15000</v>
      </c>
    </row>
    <row r="293" spans="1:19">
      <c r="A293" s="6">
        <v>307024</v>
      </c>
      <c r="B293" s="10" t="s">
        <v>141</v>
      </c>
      <c r="C293" s="4">
        <v>307024</v>
      </c>
      <c r="D293" s="4">
        <v>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</v>
      </c>
      <c r="P293">
        <v>6</v>
      </c>
      <c r="Q293">
        <v>3</v>
      </c>
      <c r="R293">
        <v>24</v>
      </c>
      <c r="S293">
        <v>15000</v>
      </c>
    </row>
    <row r="294" spans="1:19">
      <c r="A294" s="6">
        <v>307025</v>
      </c>
      <c r="B294" s="11" t="s">
        <v>149</v>
      </c>
      <c r="C294" s="4">
        <f t="shared" ref="C294:C305" si="22">A294</f>
        <v>307025</v>
      </c>
      <c r="D294" s="4">
        <v>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3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33</v>
      </c>
      <c r="S294">
        <v>50000</v>
      </c>
    </row>
    <row r="295" spans="1:19">
      <c r="A295" s="6">
        <v>307026</v>
      </c>
      <c r="B295" s="11" t="s">
        <v>152</v>
      </c>
      <c r="C295" s="4">
        <f t="shared" si="22"/>
        <v>307026</v>
      </c>
      <c r="D295" s="4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33</v>
      </c>
      <c r="S295">
        <v>50000</v>
      </c>
    </row>
    <row r="296" spans="1:19">
      <c r="A296" s="6">
        <v>307027</v>
      </c>
      <c r="B296" s="11" t="s">
        <v>166</v>
      </c>
      <c r="C296" s="4">
        <f t="shared" si="22"/>
        <v>307027</v>
      </c>
      <c r="D296" s="4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7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40</v>
      </c>
      <c r="S296">
        <v>35000</v>
      </c>
    </row>
    <row r="297" spans="1:19">
      <c r="A297" s="6">
        <v>307028</v>
      </c>
      <c r="B297" s="4" t="s">
        <v>170</v>
      </c>
      <c r="C297" s="4">
        <f t="shared" si="22"/>
        <v>307028</v>
      </c>
      <c r="D297" s="4">
        <v>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1</v>
      </c>
      <c r="N297">
        <v>6</v>
      </c>
      <c r="O297">
        <v>0</v>
      </c>
      <c r="P297">
        <v>0</v>
      </c>
      <c r="Q297">
        <v>2</v>
      </c>
      <c r="R297">
        <v>28</v>
      </c>
      <c r="S297">
        <v>35000</v>
      </c>
    </row>
    <row r="298" spans="1:19">
      <c r="A298" s="6">
        <v>307029</v>
      </c>
      <c r="B298" s="4" t="s">
        <v>174</v>
      </c>
      <c r="C298" s="4">
        <f t="shared" si="22"/>
        <v>307029</v>
      </c>
      <c r="D298" s="4">
        <v>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2</v>
      </c>
      <c r="P298">
        <v>7</v>
      </c>
      <c r="Q298">
        <v>3</v>
      </c>
      <c r="R298">
        <v>25</v>
      </c>
      <c r="S298">
        <v>35000</v>
      </c>
    </row>
    <row r="299" spans="1:19">
      <c r="A299" s="22">
        <v>307030</v>
      </c>
      <c r="B299" s="10" t="s">
        <v>203</v>
      </c>
      <c r="C299" s="4">
        <f t="shared" si="22"/>
        <v>307030</v>
      </c>
      <c r="D299" s="4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9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54</v>
      </c>
      <c r="S299">
        <v>25000</v>
      </c>
    </row>
    <row r="300" spans="1:19">
      <c r="A300" s="22">
        <v>307031</v>
      </c>
      <c r="B300" s="11" t="s">
        <v>204</v>
      </c>
      <c r="C300" s="4">
        <f t="shared" si="22"/>
        <v>307031</v>
      </c>
      <c r="D300" s="4">
        <v>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2</v>
      </c>
      <c r="N300">
        <v>8</v>
      </c>
      <c r="O300">
        <v>0</v>
      </c>
      <c r="P300">
        <v>0</v>
      </c>
      <c r="Q300">
        <v>2</v>
      </c>
      <c r="R300">
        <v>32</v>
      </c>
      <c r="S300">
        <v>25000</v>
      </c>
    </row>
    <row r="301" spans="1:19">
      <c r="A301" s="22">
        <v>307032</v>
      </c>
      <c r="B301" s="11" t="s">
        <v>205</v>
      </c>
      <c r="C301" s="4">
        <f t="shared" si="22"/>
        <v>307032</v>
      </c>
      <c r="D301" s="4">
        <v>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2</v>
      </c>
      <c r="P301">
        <v>9</v>
      </c>
      <c r="Q301">
        <v>3</v>
      </c>
      <c r="R301">
        <v>30</v>
      </c>
      <c r="S301">
        <v>25000</v>
      </c>
    </row>
    <row r="302" spans="1:19">
      <c r="A302" s="22">
        <v>307033</v>
      </c>
      <c r="B302" s="11" t="s">
        <v>209</v>
      </c>
      <c r="C302" s="4">
        <f t="shared" si="22"/>
        <v>307033</v>
      </c>
      <c r="D302" s="4">
        <v>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8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45</v>
      </c>
      <c r="S302">
        <v>25000</v>
      </c>
    </row>
    <row r="303" spans="1:19">
      <c r="A303" s="22">
        <v>307034</v>
      </c>
      <c r="B303" s="11" t="s">
        <v>210</v>
      </c>
      <c r="C303" s="4">
        <f t="shared" si="22"/>
        <v>307034</v>
      </c>
      <c r="D303" s="4">
        <v>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7</v>
      </c>
      <c r="O303">
        <v>0</v>
      </c>
      <c r="P303">
        <v>0</v>
      </c>
      <c r="Q303">
        <v>2</v>
      </c>
      <c r="R303">
        <v>30</v>
      </c>
      <c r="S303">
        <v>25000</v>
      </c>
    </row>
    <row r="304" spans="1:19">
      <c r="A304" s="22">
        <v>307035</v>
      </c>
      <c r="B304" s="11" t="s">
        <v>211</v>
      </c>
      <c r="C304" s="4">
        <f t="shared" si="22"/>
        <v>307035</v>
      </c>
      <c r="D304" s="4">
        <v>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8</v>
      </c>
      <c r="Q304">
        <v>3</v>
      </c>
      <c r="R304">
        <v>28</v>
      </c>
      <c r="S304">
        <v>25000</v>
      </c>
    </row>
    <row r="305" spans="1:19">
      <c r="A305" s="22">
        <v>307036</v>
      </c>
      <c r="B305" s="20" t="s">
        <v>376</v>
      </c>
      <c r="C305" s="4">
        <f t="shared" si="22"/>
        <v>307036</v>
      </c>
      <c r="D305">
        <v>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60</v>
      </c>
      <c r="S305">
        <v>25000</v>
      </c>
    </row>
    <row r="306" spans="1:19">
      <c r="A306" s="22">
        <v>307037</v>
      </c>
      <c r="B306" s="21" t="s">
        <v>377</v>
      </c>
      <c r="C306" s="4">
        <f>C305</f>
        <v>307036</v>
      </c>
      <c r="D306">
        <v>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2</v>
      </c>
      <c r="N306">
        <v>11</v>
      </c>
      <c r="O306">
        <v>0</v>
      </c>
      <c r="P306">
        <v>0</v>
      </c>
      <c r="Q306">
        <v>0</v>
      </c>
      <c r="R306">
        <v>60</v>
      </c>
      <c r="S306">
        <v>25000</v>
      </c>
    </row>
    <row r="307" spans="1:19">
      <c r="A307" s="22">
        <v>307038</v>
      </c>
      <c r="B307" s="21" t="s">
        <v>378</v>
      </c>
      <c r="C307" s="4">
        <f>C306</f>
        <v>307036</v>
      </c>
      <c r="D307">
        <v>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</v>
      </c>
      <c r="P307">
        <v>12</v>
      </c>
      <c r="Q307">
        <v>0</v>
      </c>
      <c r="R307">
        <v>60</v>
      </c>
      <c r="S307">
        <v>25000</v>
      </c>
    </row>
    <row r="308" spans="1:19">
      <c r="A308" s="22">
        <v>307039</v>
      </c>
      <c r="B308" s="21" t="s">
        <v>379</v>
      </c>
      <c r="C308" s="4">
        <f>A308</f>
        <v>307039</v>
      </c>
      <c r="D308">
        <v>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3</v>
      </c>
      <c r="L308">
        <v>17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70</v>
      </c>
      <c r="S308">
        <v>25000</v>
      </c>
    </row>
    <row r="309" spans="1:19">
      <c r="A309" s="22">
        <v>307040</v>
      </c>
      <c r="B309" s="21" t="s">
        <v>380</v>
      </c>
      <c r="C309" s="4">
        <f>A309</f>
        <v>307040</v>
      </c>
      <c r="D309">
        <v>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5</v>
      </c>
      <c r="N309">
        <v>15</v>
      </c>
      <c r="O309">
        <v>0</v>
      </c>
      <c r="P309">
        <v>0</v>
      </c>
      <c r="Q309">
        <v>0</v>
      </c>
      <c r="R309">
        <v>70</v>
      </c>
      <c r="S309">
        <v>25000</v>
      </c>
    </row>
    <row r="310" spans="1:19">
      <c r="A310" s="22">
        <v>307041</v>
      </c>
      <c r="B310" s="21" t="s">
        <v>381</v>
      </c>
      <c r="C310" s="4">
        <f>A310</f>
        <v>307041</v>
      </c>
      <c r="D310">
        <v>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5</v>
      </c>
      <c r="P310">
        <v>15</v>
      </c>
      <c r="Q310">
        <v>0</v>
      </c>
      <c r="R310">
        <v>70</v>
      </c>
      <c r="S310">
        <v>25000</v>
      </c>
    </row>
    <row r="311" spans="1:19">
      <c r="A311" s="22">
        <v>307042</v>
      </c>
      <c r="B311" s="21" t="s">
        <v>382</v>
      </c>
      <c r="C311" s="4">
        <f>A311</f>
        <v>307042</v>
      </c>
      <c r="D311">
        <v>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5</v>
      </c>
      <c r="L311">
        <v>22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80</v>
      </c>
      <c r="S311">
        <v>25000</v>
      </c>
    </row>
    <row r="312" spans="1:19">
      <c r="A312" s="22">
        <v>307043</v>
      </c>
      <c r="B312" s="21" t="s">
        <v>384</v>
      </c>
      <c r="C312" s="4">
        <f>C311</f>
        <v>307042</v>
      </c>
      <c r="D312">
        <v>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5</v>
      </c>
      <c r="N312">
        <v>20</v>
      </c>
      <c r="O312">
        <v>0</v>
      </c>
      <c r="P312">
        <v>0</v>
      </c>
      <c r="Q312">
        <v>0</v>
      </c>
      <c r="R312">
        <v>80</v>
      </c>
      <c r="S312">
        <v>25000</v>
      </c>
    </row>
    <row r="313" spans="1:19">
      <c r="A313" s="22">
        <v>307044</v>
      </c>
      <c r="B313" s="21" t="s">
        <v>383</v>
      </c>
      <c r="C313" s="4">
        <f>C311</f>
        <v>307042</v>
      </c>
      <c r="D313">
        <v>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5</v>
      </c>
      <c r="P313">
        <v>22</v>
      </c>
      <c r="Q313">
        <v>0</v>
      </c>
      <c r="R313">
        <v>80</v>
      </c>
      <c r="S313">
        <v>25000</v>
      </c>
    </row>
    <row r="314" spans="1:19">
      <c r="A314" s="22">
        <v>307045</v>
      </c>
      <c r="B314" s="21" t="s">
        <v>385</v>
      </c>
      <c r="C314" s="4">
        <f t="shared" ref="C314:C320" si="23">A314</f>
        <v>307045</v>
      </c>
      <c r="D314">
        <v>10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</v>
      </c>
      <c r="K314">
        <v>8</v>
      </c>
      <c r="L314">
        <v>29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90</v>
      </c>
      <c r="S314">
        <v>50000</v>
      </c>
    </row>
    <row r="315" spans="1:19">
      <c r="A315" s="22">
        <v>307046</v>
      </c>
      <c r="B315" s="21" t="s">
        <v>386</v>
      </c>
      <c r="C315" s="4">
        <f t="shared" si="23"/>
        <v>307046</v>
      </c>
      <c r="D315">
        <v>10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</v>
      </c>
      <c r="K315">
        <v>0</v>
      </c>
      <c r="L315">
        <v>0</v>
      </c>
      <c r="M315">
        <v>6</v>
      </c>
      <c r="N315">
        <v>27</v>
      </c>
      <c r="O315">
        <v>0</v>
      </c>
      <c r="P315">
        <v>0</v>
      </c>
      <c r="Q315">
        <v>0</v>
      </c>
      <c r="R315">
        <v>90</v>
      </c>
      <c r="S315">
        <v>50000</v>
      </c>
    </row>
    <row r="316" spans="1:19">
      <c r="A316" s="22">
        <v>307047</v>
      </c>
      <c r="B316" s="21" t="s">
        <v>387</v>
      </c>
      <c r="C316" s="4">
        <f t="shared" si="23"/>
        <v>307047</v>
      </c>
      <c r="D316">
        <v>10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0</v>
      </c>
      <c r="N316">
        <v>0</v>
      </c>
      <c r="O316">
        <v>6</v>
      </c>
      <c r="P316">
        <v>27</v>
      </c>
      <c r="Q316">
        <v>0</v>
      </c>
      <c r="R316">
        <v>90</v>
      </c>
      <c r="S316">
        <v>50000</v>
      </c>
    </row>
    <row r="317" spans="1:19">
      <c r="A317" s="22">
        <v>307048</v>
      </c>
      <c r="B317" t="s">
        <v>508</v>
      </c>
      <c r="C317">
        <f t="shared" si="23"/>
        <v>307048</v>
      </c>
      <c r="D317">
        <v>11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</v>
      </c>
      <c r="K317">
        <v>13</v>
      </c>
      <c r="L317">
        <v>34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100</v>
      </c>
      <c r="S317">
        <f t="shared" ref="S317:S326" si="24">R317*1000</f>
        <v>100000</v>
      </c>
    </row>
    <row r="318" spans="1:19">
      <c r="A318" s="22">
        <v>307049</v>
      </c>
      <c r="B318" t="s">
        <v>509</v>
      </c>
      <c r="C318">
        <f t="shared" si="23"/>
        <v>307049</v>
      </c>
      <c r="D318">
        <v>11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</v>
      </c>
      <c r="K318">
        <v>0</v>
      </c>
      <c r="L318">
        <v>0</v>
      </c>
      <c r="M318">
        <v>11</v>
      </c>
      <c r="N318">
        <v>32</v>
      </c>
      <c r="O318">
        <v>0</v>
      </c>
      <c r="P318">
        <v>0</v>
      </c>
      <c r="Q318">
        <v>0</v>
      </c>
      <c r="R318">
        <v>100</v>
      </c>
      <c r="S318">
        <f t="shared" si="24"/>
        <v>100000</v>
      </c>
    </row>
    <row r="319" spans="1:19">
      <c r="A319" s="22">
        <v>307050</v>
      </c>
      <c r="B319" t="s">
        <v>510</v>
      </c>
      <c r="C319">
        <f t="shared" si="23"/>
        <v>307050</v>
      </c>
      <c r="D319">
        <v>11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0</v>
      </c>
      <c r="M319">
        <v>0</v>
      </c>
      <c r="N319">
        <v>0</v>
      </c>
      <c r="O319">
        <v>8</v>
      </c>
      <c r="P319">
        <v>29</v>
      </c>
      <c r="Q319">
        <v>0</v>
      </c>
      <c r="R319">
        <v>100</v>
      </c>
      <c r="S319">
        <f t="shared" si="24"/>
        <v>100000</v>
      </c>
    </row>
    <row r="320" spans="1:19">
      <c r="A320" s="22">
        <v>307051</v>
      </c>
      <c r="B320" t="s">
        <v>511</v>
      </c>
      <c r="C320" s="4">
        <f t="shared" si="23"/>
        <v>307051</v>
      </c>
      <c r="D320">
        <v>12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19</v>
      </c>
      <c r="L320">
        <v>43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115</v>
      </c>
      <c r="S320">
        <f t="shared" si="24"/>
        <v>115000</v>
      </c>
    </row>
    <row r="321" spans="1:19">
      <c r="A321" s="22">
        <v>307052</v>
      </c>
      <c r="B321" t="s">
        <v>512</v>
      </c>
      <c r="C321" s="4">
        <f>C320</f>
        <v>307051</v>
      </c>
      <c r="D321">
        <v>12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14</v>
      </c>
      <c r="N321">
        <v>38</v>
      </c>
      <c r="O321">
        <v>0</v>
      </c>
      <c r="P321">
        <v>0</v>
      </c>
      <c r="Q321">
        <v>0</v>
      </c>
      <c r="R321">
        <v>115</v>
      </c>
      <c r="S321">
        <f t="shared" si="24"/>
        <v>115000</v>
      </c>
    </row>
    <row r="322" spans="1:19">
      <c r="A322" s="22">
        <v>307053</v>
      </c>
      <c r="B322" t="s">
        <v>513</v>
      </c>
      <c r="C322" s="4">
        <f>C320</f>
        <v>307051</v>
      </c>
      <c r="D322">
        <v>12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12</v>
      </c>
      <c r="P322">
        <v>36</v>
      </c>
      <c r="Q322">
        <v>0</v>
      </c>
      <c r="R322">
        <v>115</v>
      </c>
      <c r="S322">
        <f t="shared" si="24"/>
        <v>115000</v>
      </c>
    </row>
    <row r="323" spans="1:19">
      <c r="A323" s="22">
        <v>307054</v>
      </c>
      <c r="B323" t="s">
        <v>534</v>
      </c>
      <c r="C323" s="4">
        <f>A323</f>
        <v>307054</v>
      </c>
      <c r="D323">
        <v>13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</v>
      </c>
      <c r="K323">
        <v>27</v>
      </c>
      <c r="L323">
        <v>54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130</v>
      </c>
      <c r="S323">
        <f t="shared" si="24"/>
        <v>130000</v>
      </c>
    </row>
    <row r="324" spans="1:19">
      <c r="A324" s="22">
        <v>307055</v>
      </c>
      <c r="B324" t="s">
        <v>535</v>
      </c>
      <c r="C324" s="4">
        <f>C323</f>
        <v>307054</v>
      </c>
      <c r="D324">
        <v>13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</v>
      </c>
      <c r="K324">
        <v>0</v>
      </c>
      <c r="L324">
        <v>0</v>
      </c>
      <c r="M324">
        <v>22</v>
      </c>
      <c r="N324">
        <v>49</v>
      </c>
      <c r="O324">
        <v>0</v>
      </c>
      <c r="P324">
        <v>0</v>
      </c>
      <c r="Q324">
        <v>0</v>
      </c>
      <c r="R324">
        <v>130</v>
      </c>
      <c r="S324">
        <f t="shared" si="24"/>
        <v>130000</v>
      </c>
    </row>
    <row r="325" spans="1:19">
      <c r="A325" s="22">
        <v>307056</v>
      </c>
      <c r="B325" t="s">
        <v>536</v>
      </c>
      <c r="C325" s="4">
        <f>C323</f>
        <v>307054</v>
      </c>
      <c r="D325">
        <v>13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19</v>
      </c>
      <c r="P325">
        <v>46</v>
      </c>
      <c r="Q325">
        <v>0</v>
      </c>
      <c r="R325">
        <v>130</v>
      </c>
      <c r="S325">
        <f t="shared" si="24"/>
        <v>130000</v>
      </c>
    </row>
    <row r="326" spans="1:19">
      <c r="A326" s="22">
        <v>307057</v>
      </c>
      <c r="B326" t="s">
        <v>537</v>
      </c>
      <c r="C326">
        <f>A326</f>
        <v>307057</v>
      </c>
      <c r="D326">
        <v>14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45</v>
      </c>
      <c r="L326">
        <v>66</v>
      </c>
      <c r="M326">
        <v>42</v>
      </c>
      <c r="N326">
        <v>60</v>
      </c>
      <c r="O326">
        <v>42</v>
      </c>
      <c r="P326">
        <v>54</v>
      </c>
      <c r="Q326">
        <v>0</v>
      </c>
      <c r="R326">
        <v>145</v>
      </c>
      <c r="S326">
        <f t="shared" si="24"/>
        <v>145000</v>
      </c>
    </row>
    <row r="327" spans="1:19">
      <c r="A327" s="6">
        <v>308001</v>
      </c>
      <c r="B327" s="16" t="s">
        <v>334</v>
      </c>
      <c r="C327" s="4">
        <f>A327</f>
        <v>308001</v>
      </c>
      <c r="D327" s="4">
        <v>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10</v>
      </c>
      <c r="S327">
        <v>10000</v>
      </c>
    </row>
    <row r="328" spans="1:19">
      <c r="A328" s="6">
        <v>308002</v>
      </c>
      <c r="B328" s="16" t="s">
        <v>335</v>
      </c>
      <c r="C328" s="5">
        <f>$C$327</f>
        <v>308001</v>
      </c>
      <c r="D328" s="5">
        <v>2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20</v>
      </c>
      <c r="S328">
        <v>20000</v>
      </c>
    </row>
    <row r="329" spans="1:19">
      <c r="A329" s="6">
        <v>308003</v>
      </c>
      <c r="B329" s="16" t="s">
        <v>336</v>
      </c>
      <c r="C329" s="5">
        <f>$C$327</f>
        <v>308001</v>
      </c>
      <c r="D329" s="5">
        <v>3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30</v>
      </c>
      <c r="S329">
        <v>40000</v>
      </c>
    </row>
    <row r="330" spans="1:19">
      <c r="A330" s="6">
        <v>308004</v>
      </c>
      <c r="B330" s="16" t="s">
        <v>337</v>
      </c>
      <c r="C330" s="5">
        <f>$C$327</f>
        <v>308001</v>
      </c>
      <c r="D330" s="5">
        <v>4</v>
      </c>
      <c r="E330">
        <v>0</v>
      </c>
      <c r="F330">
        <v>0</v>
      </c>
      <c r="G330">
        <v>0</v>
      </c>
      <c r="H330">
        <v>0</v>
      </c>
      <c r="I330">
        <v>4</v>
      </c>
      <c r="J330">
        <v>4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40</v>
      </c>
      <c r="S330">
        <v>60000</v>
      </c>
    </row>
    <row r="331" spans="1:19">
      <c r="A331" s="6">
        <v>308005</v>
      </c>
      <c r="B331" s="16" t="s">
        <v>338</v>
      </c>
      <c r="C331" s="5">
        <f>$C$327</f>
        <v>308001</v>
      </c>
      <c r="D331" s="5">
        <v>5</v>
      </c>
      <c r="E331">
        <v>0</v>
      </c>
      <c r="F331">
        <v>0</v>
      </c>
      <c r="G331">
        <v>0</v>
      </c>
      <c r="H331">
        <v>0</v>
      </c>
      <c r="I331" s="4">
        <v>6</v>
      </c>
      <c r="J331" s="4">
        <v>6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4">
        <v>0</v>
      </c>
      <c r="R331" s="4">
        <v>50</v>
      </c>
      <c r="S331" s="4">
        <v>100000</v>
      </c>
    </row>
    <row r="332" spans="1:19">
      <c r="A332" s="6">
        <v>308006</v>
      </c>
      <c r="B332" s="20" t="s">
        <v>403</v>
      </c>
      <c r="C332">
        <f>A332</f>
        <v>308006</v>
      </c>
      <c r="D332" s="19">
        <v>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</v>
      </c>
      <c r="L332">
        <v>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60</v>
      </c>
      <c r="S332" s="4">
        <v>10000</v>
      </c>
    </row>
    <row r="333" spans="1:19">
      <c r="A333" s="6">
        <v>308007</v>
      </c>
      <c r="B333" s="21" t="s">
        <v>404</v>
      </c>
      <c r="C333">
        <f>C332</f>
        <v>308006</v>
      </c>
      <c r="D333" s="19">
        <v>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3</v>
      </c>
      <c r="N333">
        <v>7</v>
      </c>
      <c r="O333">
        <v>0</v>
      </c>
      <c r="P333">
        <v>0</v>
      </c>
      <c r="Q333">
        <v>0</v>
      </c>
      <c r="R333">
        <v>60</v>
      </c>
      <c r="S333" s="4">
        <v>10000</v>
      </c>
    </row>
    <row r="334" spans="1:19">
      <c r="A334" s="6">
        <v>308008</v>
      </c>
      <c r="B334" s="21" t="s">
        <v>405</v>
      </c>
      <c r="C334">
        <f>C332</f>
        <v>308006</v>
      </c>
      <c r="D334" s="19">
        <v>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</v>
      </c>
      <c r="P334">
        <v>7</v>
      </c>
      <c r="Q334">
        <v>0</v>
      </c>
      <c r="R334">
        <v>60</v>
      </c>
      <c r="S334" s="4">
        <v>10000</v>
      </c>
    </row>
    <row r="335" spans="1:19">
      <c r="A335" s="6">
        <v>308009</v>
      </c>
      <c r="B335" s="21" t="s">
        <v>418</v>
      </c>
      <c r="C335">
        <f>A335</f>
        <v>308009</v>
      </c>
      <c r="D335" s="19">
        <v>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</v>
      </c>
      <c r="L335">
        <v>11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70</v>
      </c>
      <c r="S335" s="4">
        <v>10000</v>
      </c>
    </row>
    <row r="336" spans="1:19">
      <c r="A336" s="6">
        <v>308010</v>
      </c>
      <c r="B336" s="21" t="s">
        <v>419</v>
      </c>
      <c r="C336">
        <f>C335</f>
        <v>308009</v>
      </c>
      <c r="D336" s="19">
        <v>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5</v>
      </c>
      <c r="N336">
        <v>11</v>
      </c>
      <c r="O336">
        <v>0</v>
      </c>
      <c r="P336">
        <v>0</v>
      </c>
      <c r="Q336">
        <v>0</v>
      </c>
      <c r="R336">
        <v>70</v>
      </c>
      <c r="S336" s="4">
        <v>10000</v>
      </c>
    </row>
    <row r="337" spans="1:19">
      <c r="A337" s="6">
        <v>308011</v>
      </c>
      <c r="B337" s="21" t="s">
        <v>420</v>
      </c>
      <c r="C337">
        <f>C335</f>
        <v>308009</v>
      </c>
      <c r="D337" s="19">
        <v>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5</v>
      </c>
      <c r="P337">
        <v>11</v>
      </c>
      <c r="Q337">
        <v>0</v>
      </c>
      <c r="R337">
        <v>70</v>
      </c>
      <c r="S337" s="4">
        <v>10000</v>
      </c>
    </row>
    <row r="338" spans="1:19">
      <c r="A338" s="6">
        <v>308012</v>
      </c>
      <c r="B338" s="21" t="s">
        <v>400</v>
      </c>
      <c r="C338">
        <f>A338</f>
        <v>308012</v>
      </c>
      <c r="D338" s="19">
        <v>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7</v>
      </c>
      <c r="L338">
        <v>14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80</v>
      </c>
      <c r="S338" s="4">
        <v>10000</v>
      </c>
    </row>
    <row r="339" spans="1:19">
      <c r="A339" s="6">
        <v>308013</v>
      </c>
      <c r="B339" s="21" t="s">
        <v>401</v>
      </c>
      <c r="C339">
        <f>C338</f>
        <v>308012</v>
      </c>
      <c r="D339" s="19">
        <v>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14</v>
      </c>
      <c r="O339">
        <v>0</v>
      </c>
      <c r="P339">
        <v>0</v>
      </c>
      <c r="Q339">
        <v>0</v>
      </c>
      <c r="R339">
        <v>80</v>
      </c>
      <c r="S339" s="4">
        <v>10000</v>
      </c>
    </row>
    <row r="340" spans="1:19">
      <c r="A340" s="6">
        <v>308014</v>
      </c>
      <c r="B340" s="21" t="s">
        <v>402</v>
      </c>
      <c r="C340">
        <f>C338</f>
        <v>308012</v>
      </c>
      <c r="D340" s="19">
        <v>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7</v>
      </c>
      <c r="P340">
        <v>14</v>
      </c>
      <c r="Q340">
        <v>0</v>
      </c>
      <c r="R340">
        <v>80</v>
      </c>
      <c r="S340" s="4">
        <v>10000</v>
      </c>
    </row>
    <row r="341" spans="1:19">
      <c r="A341" s="6">
        <v>308015</v>
      </c>
      <c r="B341" s="21" t="s">
        <v>547</v>
      </c>
      <c r="C341">
        <f>A341</f>
        <v>308015</v>
      </c>
      <c r="D341" s="19">
        <v>11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11</v>
      </c>
      <c r="L341">
        <v>21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100</v>
      </c>
      <c r="S341">
        <f t="shared" ref="S341:S346" si="25">R341*1000</f>
        <v>100000</v>
      </c>
    </row>
    <row r="342" spans="1:19">
      <c r="A342" s="6">
        <v>308016</v>
      </c>
      <c r="B342" s="21" t="s">
        <v>548</v>
      </c>
      <c r="C342">
        <f>A342</f>
        <v>308016</v>
      </c>
      <c r="D342" s="19">
        <v>11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11</v>
      </c>
      <c r="N342">
        <v>21</v>
      </c>
      <c r="O342">
        <v>0</v>
      </c>
      <c r="P342">
        <v>0</v>
      </c>
      <c r="Q342">
        <v>0</v>
      </c>
      <c r="R342">
        <v>100</v>
      </c>
      <c r="S342">
        <f t="shared" si="25"/>
        <v>100000</v>
      </c>
    </row>
    <row r="343" spans="1:19">
      <c r="A343" s="6">
        <v>308017</v>
      </c>
      <c r="B343" s="21" t="s">
        <v>549</v>
      </c>
      <c r="C343">
        <f>A343</f>
        <v>308017</v>
      </c>
      <c r="D343" s="19">
        <v>11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11</v>
      </c>
      <c r="P343">
        <v>21</v>
      </c>
      <c r="Q343">
        <v>0</v>
      </c>
      <c r="R343">
        <v>100</v>
      </c>
      <c r="S343">
        <f t="shared" si="25"/>
        <v>100000</v>
      </c>
    </row>
    <row r="344" spans="1:19">
      <c r="A344" s="6">
        <v>308018</v>
      </c>
      <c r="B344" t="s">
        <v>550</v>
      </c>
      <c r="C344" s="4">
        <f>A344</f>
        <v>308018</v>
      </c>
      <c r="D344" s="19">
        <v>13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16</v>
      </c>
      <c r="L344">
        <v>32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130</v>
      </c>
      <c r="S344" s="4">
        <f t="shared" si="25"/>
        <v>130000</v>
      </c>
    </row>
    <row r="345" spans="1:19">
      <c r="A345" s="6">
        <v>308019</v>
      </c>
      <c r="B345" t="s">
        <v>551</v>
      </c>
      <c r="C345" s="4">
        <f>C344</f>
        <v>308018</v>
      </c>
      <c r="D345" s="19">
        <v>13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16</v>
      </c>
      <c r="P345">
        <v>32</v>
      </c>
      <c r="Q345">
        <v>0</v>
      </c>
      <c r="R345">
        <v>130</v>
      </c>
      <c r="S345" s="4">
        <f t="shared" si="25"/>
        <v>130000</v>
      </c>
    </row>
    <row r="346" spans="1:19">
      <c r="A346" s="6">
        <v>308020</v>
      </c>
      <c r="B346" t="s">
        <v>552</v>
      </c>
      <c r="C346" s="4">
        <f>C344</f>
        <v>308018</v>
      </c>
      <c r="D346" s="19">
        <v>13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16</v>
      </c>
      <c r="N346">
        <v>32</v>
      </c>
      <c r="O346">
        <v>0</v>
      </c>
      <c r="P346">
        <v>0</v>
      </c>
      <c r="Q346">
        <v>0</v>
      </c>
      <c r="R346">
        <v>130</v>
      </c>
      <c r="S346" s="4">
        <f t="shared" si="25"/>
        <v>130000</v>
      </c>
    </row>
    <row r="347" spans="1:19">
      <c r="A347" s="6">
        <v>308021</v>
      </c>
      <c r="B347" t="s">
        <v>553</v>
      </c>
      <c r="C347">
        <f t="shared" ref="C347:C359" si="26">A347</f>
        <v>308021</v>
      </c>
      <c r="D347" s="19">
        <v>14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54</v>
      </c>
      <c r="L347">
        <v>60</v>
      </c>
      <c r="M347">
        <v>45</v>
      </c>
      <c r="N347">
        <v>54</v>
      </c>
      <c r="O347">
        <v>45</v>
      </c>
      <c r="P347">
        <v>51</v>
      </c>
      <c r="Q347">
        <v>0</v>
      </c>
      <c r="R347">
        <v>145</v>
      </c>
      <c r="S347">
        <f>R347*1000</f>
        <v>145000</v>
      </c>
    </row>
    <row r="348" spans="1:19">
      <c r="A348" s="6">
        <v>308022</v>
      </c>
      <c r="B348" t="s">
        <v>433</v>
      </c>
      <c r="C348">
        <f t="shared" si="26"/>
        <v>308022</v>
      </c>
      <c r="D348" s="23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10</v>
      </c>
      <c r="L348">
        <v>35</v>
      </c>
      <c r="M348">
        <v>10</v>
      </c>
      <c r="N348">
        <v>35</v>
      </c>
      <c r="O348">
        <v>10</v>
      </c>
      <c r="P348">
        <v>35</v>
      </c>
      <c r="Q348">
        <v>0</v>
      </c>
      <c r="R348">
        <v>1</v>
      </c>
      <c r="S348" s="9">
        <v>1000</v>
      </c>
    </row>
    <row r="349" spans="1:19">
      <c r="A349" s="6">
        <v>308023</v>
      </c>
      <c r="B349" t="s">
        <v>434</v>
      </c>
      <c r="C349">
        <f t="shared" si="26"/>
        <v>308023</v>
      </c>
      <c r="D349" s="23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18</v>
      </c>
      <c r="L349">
        <v>63</v>
      </c>
      <c r="M349">
        <v>18</v>
      </c>
      <c r="N349">
        <v>63</v>
      </c>
      <c r="O349">
        <v>18</v>
      </c>
      <c r="P349">
        <v>63</v>
      </c>
      <c r="Q349">
        <v>0</v>
      </c>
      <c r="R349">
        <v>1</v>
      </c>
      <c r="S349" s="9">
        <v>3000</v>
      </c>
    </row>
    <row r="350" spans="1:19">
      <c r="A350" s="6">
        <v>308024</v>
      </c>
      <c r="B350" t="s">
        <v>435</v>
      </c>
      <c r="C350">
        <f t="shared" si="26"/>
        <v>308024</v>
      </c>
      <c r="D350" s="23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28</v>
      </c>
      <c r="L350">
        <v>100</v>
      </c>
      <c r="M350">
        <v>28</v>
      </c>
      <c r="N350">
        <v>100</v>
      </c>
      <c r="O350">
        <v>28</v>
      </c>
      <c r="P350">
        <v>100</v>
      </c>
      <c r="Q350">
        <v>0</v>
      </c>
      <c r="R350">
        <v>1</v>
      </c>
      <c r="S350" s="9">
        <v>5000</v>
      </c>
    </row>
    <row r="351" spans="1:19">
      <c r="A351" s="6">
        <v>308025</v>
      </c>
      <c r="B351" t="s">
        <v>436</v>
      </c>
      <c r="C351">
        <f t="shared" si="26"/>
        <v>308025</v>
      </c>
      <c r="D351" s="23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39</v>
      </c>
      <c r="L351">
        <v>140</v>
      </c>
      <c r="M351">
        <v>39</v>
      </c>
      <c r="N351">
        <v>140</v>
      </c>
      <c r="O351">
        <v>39</v>
      </c>
      <c r="P351">
        <v>140</v>
      </c>
      <c r="Q351">
        <v>0</v>
      </c>
      <c r="R351">
        <v>1</v>
      </c>
      <c r="S351" s="9">
        <v>7000</v>
      </c>
    </row>
    <row r="352" spans="1:19">
      <c r="A352" s="6">
        <v>308026</v>
      </c>
      <c r="B352" t="s">
        <v>437</v>
      </c>
      <c r="C352">
        <f t="shared" si="26"/>
        <v>308026</v>
      </c>
      <c r="D352" s="23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50</v>
      </c>
      <c r="L352">
        <v>182</v>
      </c>
      <c r="M352">
        <v>50</v>
      </c>
      <c r="N352">
        <v>182</v>
      </c>
      <c r="O352">
        <v>50</v>
      </c>
      <c r="P352">
        <v>182</v>
      </c>
      <c r="Q352">
        <v>0</v>
      </c>
      <c r="R352">
        <v>1</v>
      </c>
      <c r="S352" s="9">
        <v>9000</v>
      </c>
    </row>
    <row r="353" spans="1:19">
      <c r="A353" s="6">
        <v>308027</v>
      </c>
      <c r="B353" t="s">
        <v>438</v>
      </c>
      <c r="C353">
        <f t="shared" si="26"/>
        <v>308027</v>
      </c>
      <c r="D353" s="23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62</v>
      </c>
      <c r="L353">
        <v>227</v>
      </c>
      <c r="M353">
        <v>62</v>
      </c>
      <c r="N353">
        <v>227</v>
      </c>
      <c r="O353">
        <v>62</v>
      </c>
      <c r="P353">
        <v>227</v>
      </c>
      <c r="Q353">
        <v>0</v>
      </c>
      <c r="R353">
        <v>1</v>
      </c>
      <c r="S353" s="9">
        <v>11000</v>
      </c>
    </row>
    <row r="354" spans="1:19">
      <c r="A354" s="6">
        <v>308028</v>
      </c>
      <c r="B354" t="s">
        <v>439</v>
      </c>
      <c r="C354">
        <f t="shared" si="26"/>
        <v>308028</v>
      </c>
      <c r="D354" s="23">
        <v>9999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74</v>
      </c>
      <c r="L354">
        <v>272</v>
      </c>
      <c r="M354">
        <v>74</v>
      </c>
      <c r="N354">
        <v>272</v>
      </c>
      <c r="O354">
        <v>74</v>
      </c>
      <c r="P354">
        <v>272</v>
      </c>
      <c r="Q354">
        <v>0</v>
      </c>
      <c r="R354">
        <v>1</v>
      </c>
      <c r="S354" s="9">
        <v>13000</v>
      </c>
    </row>
    <row r="355" spans="1:19">
      <c r="A355" s="6">
        <v>308029</v>
      </c>
      <c r="B355" t="s">
        <v>440</v>
      </c>
      <c r="C355">
        <f t="shared" si="26"/>
        <v>308029</v>
      </c>
      <c r="D355" s="23">
        <v>9999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85</v>
      </c>
      <c r="L355">
        <v>312</v>
      </c>
      <c r="M355">
        <v>85</v>
      </c>
      <c r="N355">
        <v>312</v>
      </c>
      <c r="O355">
        <v>85</v>
      </c>
      <c r="P355">
        <v>312</v>
      </c>
      <c r="Q355">
        <v>0</v>
      </c>
      <c r="R355">
        <v>1</v>
      </c>
      <c r="S355" s="9">
        <v>15000</v>
      </c>
    </row>
    <row r="356" spans="1:19">
      <c r="A356" s="6">
        <v>308030</v>
      </c>
      <c r="B356" t="s">
        <v>441</v>
      </c>
      <c r="C356">
        <f t="shared" si="26"/>
        <v>308030</v>
      </c>
      <c r="D356" s="23">
        <v>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93</v>
      </c>
      <c r="L356">
        <v>343</v>
      </c>
      <c r="M356">
        <v>93</v>
      </c>
      <c r="N356">
        <v>343</v>
      </c>
      <c r="O356">
        <v>93</v>
      </c>
      <c r="P356">
        <v>343</v>
      </c>
      <c r="Q356">
        <v>0</v>
      </c>
      <c r="R356">
        <v>1</v>
      </c>
      <c r="S356" s="9">
        <v>20000</v>
      </c>
    </row>
    <row r="357" spans="1:19">
      <c r="A357" s="6">
        <v>308031</v>
      </c>
      <c r="B357" t="s">
        <v>442</v>
      </c>
      <c r="C357">
        <f t="shared" si="26"/>
        <v>308031</v>
      </c>
      <c r="D357" s="23">
        <v>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102</v>
      </c>
      <c r="L357">
        <v>377</v>
      </c>
      <c r="M357">
        <v>102</v>
      </c>
      <c r="N357">
        <v>377</v>
      </c>
      <c r="O357">
        <v>102</v>
      </c>
      <c r="P357">
        <v>377</v>
      </c>
      <c r="Q357">
        <v>0</v>
      </c>
      <c r="R357">
        <v>1</v>
      </c>
      <c r="S357" s="9">
        <v>25000</v>
      </c>
    </row>
    <row r="358" spans="1:19">
      <c r="A358" s="6">
        <v>308032</v>
      </c>
      <c r="B358" t="s">
        <v>443</v>
      </c>
      <c r="C358">
        <f t="shared" si="26"/>
        <v>308032</v>
      </c>
      <c r="D358" s="23">
        <v>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112</v>
      </c>
      <c r="L358">
        <v>414</v>
      </c>
      <c r="M358">
        <v>112</v>
      </c>
      <c r="N358">
        <v>414</v>
      </c>
      <c r="O358">
        <v>112</v>
      </c>
      <c r="P358">
        <v>414</v>
      </c>
      <c r="Q358">
        <v>0</v>
      </c>
      <c r="R358">
        <v>1</v>
      </c>
      <c r="S358" s="9">
        <v>30000</v>
      </c>
    </row>
    <row r="359" spans="1:19">
      <c r="A359" s="6">
        <v>308033</v>
      </c>
      <c r="B359" t="s">
        <v>444</v>
      </c>
      <c r="C359">
        <f t="shared" si="26"/>
        <v>308033</v>
      </c>
      <c r="D359" s="23">
        <v>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123</v>
      </c>
      <c r="L359">
        <v>455</v>
      </c>
      <c r="M359">
        <v>123</v>
      </c>
      <c r="N359">
        <v>455</v>
      </c>
      <c r="O359">
        <v>123</v>
      </c>
      <c r="P359">
        <v>455</v>
      </c>
      <c r="Q359">
        <v>0</v>
      </c>
      <c r="R359">
        <v>1</v>
      </c>
      <c r="S359" s="9">
        <v>35000</v>
      </c>
    </row>
    <row r="360" spans="1:19">
      <c r="A360" s="6">
        <v>309001</v>
      </c>
      <c r="B360" t="s">
        <v>701</v>
      </c>
      <c r="C360">
        <v>309001</v>
      </c>
      <c r="D360" s="23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15</v>
      </c>
      <c r="S360">
        <v>2000</v>
      </c>
    </row>
    <row r="361" spans="1:19">
      <c r="A361" s="6">
        <v>309002</v>
      </c>
      <c r="B361" t="s">
        <v>702</v>
      </c>
      <c r="C361">
        <v>309002</v>
      </c>
      <c r="D361" s="23">
        <v>1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22</v>
      </c>
      <c r="S361">
        <v>20000</v>
      </c>
    </row>
    <row r="362" spans="1:19">
      <c r="A362" s="6">
        <v>309003</v>
      </c>
      <c r="B362" t="s">
        <v>703</v>
      </c>
      <c r="C362">
        <v>309003</v>
      </c>
      <c r="D362" s="23">
        <v>1</v>
      </c>
      <c r="E362">
        <v>0</v>
      </c>
      <c r="F362">
        <v>0</v>
      </c>
      <c r="G362">
        <v>0</v>
      </c>
      <c r="H362">
        <v>0</v>
      </c>
      <c r="I362">
        <v>2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30</v>
      </c>
      <c r="S362">
        <v>20000</v>
      </c>
    </row>
    <row r="363" spans="1:19">
      <c r="A363" s="6">
        <v>309004</v>
      </c>
      <c r="B363" t="s">
        <v>704</v>
      </c>
      <c r="C363">
        <v>309004</v>
      </c>
      <c r="D363" s="23">
        <v>2</v>
      </c>
      <c r="E363">
        <v>0</v>
      </c>
      <c r="F363">
        <v>0</v>
      </c>
      <c r="G363">
        <v>0</v>
      </c>
      <c r="H363">
        <v>0</v>
      </c>
      <c r="I363">
        <v>2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26</v>
      </c>
      <c r="S363">
        <v>20000</v>
      </c>
    </row>
    <row r="364" spans="1:19">
      <c r="A364" s="6">
        <v>309005</v>
      </c>
      <c r="B364" t="s">
        <v>705</v>
      </c>
      <c r="C364">
        <v>309005</v>
      </c>
      <c r="D364" s="23">
        <v>6</v>
      </c>
      <c r="E364">
        <v>0</v>
      </c>
      <c r="F364">
        <v>0</v>
      </c>
      <c r="G364">
        <v>0</v>
      </c>
      <c r="H364">
        <v>0</v>
      </c>
      <c r="I364">
        <v>3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45</v>
      </c>
      <c r="S364">
        <v>20000</v>
      </c>
    </row>
    <row r="365" spans="1:19">
      <c r="A365" s="6">
        <v>309006</v>
      </c>
      <c r="B365" t="s">
        <v>706</v>
      </c>
      <c r="C365">
        <v>309006</v>
      </c>
      <c r="D365" s="23">
        <v>6</v>
      </c>
      <c r="E365">
        <v>0</v>
      </c>
      <c r="F365">
        <v>0</v>
      </c>
      <c r="G365">
        <v>0</v>
      </c>
      <c r="H365">
        <v>0</v>
      </c>
      <c r="I365">
        <v>2</v>
      </c>
      <c r="J365">
        <v>1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2</v>
      </c>
      <c r="R365">
        <v>30</v>
      </c>
      <c r="S365">
        <v>20000</v>
      </c>
    </row>
    <row r="366" spans="1:19">
      <c r="A366" s="6">
        <v>309007</v>
      </c>
      <c r="B366" t="s">
        <v>707</v>
      </c>
      <c r="C366">
        <v>309007</v>
      </c>
      <c r="D366" s="23">
        <v>6</v>
      </c>
      <c r="E366">
        <v>0</v>
      </c>
      <c r="F366">
        <v>0</v>
      </c>
      <c r="G366">
        <v>0</v>
      </c>
      <c r="H366">
        <v>0</v>
      </c>
      <c r="I366">
        <v>2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3</v>
      </c>
      <c r="R366">
        <v>28</v>
      </c>
      <c r="S366">
        <v>20000</v>
      </c>
    </row>
    <row r="367" spans="1:19">
      <c r="A367" s="6">
        <v>309008</v>
      </c>
      <c r="B367" t="s">
        <v>708</v>
      </c>
      <c r="C367">
        <v>309008</v>
      </c>
      <c r="D367" s="23">
        <v>7</v>
      </c>
      <c r="E367">
        <v>0</v>
      </c>
      <c r="F367">
        <v>0</v>
      </c>
      <c r="G367">
        <v>0</v>
      </c>
      <c r="H367">
        <v>0</v>
      </c>
      <c r="I367">
        <v>4</v>
      </c>
      <c r="J367">
        <v>4</v>
      </c>
      <c r="K367">
        <v>0</v>
      </c>
      <c r="L367">
        <v>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60</v>
      </c>
      <c r="S367">
        <v>20000</v>
      </c>
    </row>
    <row r="368" spans="1:19">
      <c r="A368" s="6">
        <v>309009</v>
      </c>
      <c r="B368" t="s">
        <v>709</v>
      </c>
      <c r="C368">
        <v>309008</v>
      </c>
      <c r="D368" s="23">
        <v>7</v>
      </c>
      <c r="E368">
        <v>0</v>
      </c>
      <c r="F368">
        <v>0</v>
      </c>
      <c r="G368">
        <v>0</v>
      </c>
      <c r="H368">
        <v>0</v>
      </c>
      <c r="I368">
        <v>4</v>
      </c>
      <c r="J368">
        <v>4</v>
      </c>
      <c r="K368">
        <v>0</v>
      </c>
      <c r="L368">
        <v>0</v>
      </c>
      <c r="M368">
        <v>0</v>
      </c>
      <c r="N368">
        <v>4</v>
      </c>
      <c r="O368">
        <v>0</v>
      </c>
      <c r="P368">
        <v>0</v>
      </c>
      <c r="Q368">
        <v>0</v>
      </c>
      <c r="R368">
        <v>60</v>
      </c>
      <c r="S368">
        <v>20000</v>
      </c>
    </row>
    <row r="369" spans="1:19">
      <c r="A369" s="6">
        <v>309010</v>
      </c>
      <c r="B369" t="s">
        <v>710</v>
      </c>
      <c r="C369">
        <v>309008</v>
      </c>
      <c r="D369" s="23">
        <v>7</v>
      </c>
      <c r="E369">
        <v>0</v>
      </c>
      <c r="F369">
        <v>0</v>
      </c>
      <c r="G369">
        <v>0</v>
      </c>
      <c r="H369">
        <v>0</v>
      </c>
      <c r="I369">
        <v>4</v>
      </c>
      <c r="J369">
        <v>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4</v>
      </c>
      <c r="Q369">
        <v>0</v>
      </c>
      <c r="R369">
        <v>60</v>
      </c>
      <c r="S369">
        <v>20000</v>
      </c>
    </row>
    <row r="370" spans="1:19">
      <c r="A370" s="6">
        <v>309011</v>
      </c>
      <c r="B370" t="s">
        <v>711</v>
      </c>
      <c r="C370">
        <v>309009</v>
      </c>
      <c r="D370" s="23">
        <v>8</v>
      </c>
      <c r="E370">
        <v>0</v>
      </c>
      <c r="F370">
        <v>0</v>
      </c>
      <c r="G370">
        <v>0</v>
      </c>
      <c r="H370">
        <v>0</v>
      </c>
      <c r="I370">
        <v>5</v>
      </c>
      <c r="J370">
        <v>5</v>
      </c>
      <c r="K370">
        <v>0</v>
      </c>
      <c r="L370">
        <v>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70</v>
      </c>
      <c r="S370">
        <v>20000</v>
      </c>
    </row>
    <row r="371" spans="1:19">
      <c r="A371" s="6">
        <v>309012</v>
      </c>
      <c r="B371" t="s">
        <v>712</v>
      </c>
      <c r="C371">
        <v>309010</v>
      </c>
      <c r="D371" s="23">
        <v>8</v>
      </c>
      <c r="E371">
        <v>0</v>
      </c>
      <c r="F371">
        <v>0</v>
      </c>
      <c r="G371">
        <v>0</v>
      </c>
      <c r="H371">
        <v>0</v>
      </c>
      <c r="I371">
        <v>6</v>
      </c>
      <c r="J371">
        <v>6</v>
      </c>
      <c r="K371">
        <v>0</v>
      </c>
      <c r="L371">
        <v>0</v>
      </c>
      <c r="M371">
        <v>2</v>
      </c>
      <c r="N371">
        <v>5</v>
      </c>
      <c r="O371">
        <v>0</v>
      </c>
      <c r="P371">
        <v>0</v>
      </c>
      <c r="Q371">
        <v>0</v>
      </c>
      <c r="R371">
        <v>70</v>
      </c>
      <c r="S371">
        <v>20000</v>
      </c>
    </row>
    <row r="372" spans="1:19">
      <c r="A372" s="6">
        <v>309013</v>
      </c>
      <c r="B372" t="s">
        <v>713</v>
      </c>
      <c r="C372">
        <v>309011</v>
      </c>
      <c r="D372" s="23">
        <v>8</v>
      </c>
      <c r="E372">
        <v>0</v>
      </c>
      <c r="F372">
        <v>0</v>
      </c>
      <c r="G372">
        <v>0</v>
      </c>
      <c r="H372">
        <v>0</v>
      </c>
      <c r="I372">
        <v>6</v>
      </c>
      <c r="J372">
        <v>6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5</v>
      </c>
      <c r="Q372">
        <v>0</v>
      </c>
      <c r="R372">
        <v>70</v>
      </c>
      <c r="S372">
        <v>20000</v>
      </c>
    </row>
    <row r="373" spans="1:19">
      <c r="A373" s="6">
        <v>309014</v>
      </c>
      <c r="B373" t="s">
        <v>714</v>
      </c>
      <c r="C373">
        <v>309012</v>
      </c>
      <c r="D373" s="23">
        <v>9</v>
      </c>
      <c r="E373">
        <v>0</v>
      </c>
      <c r="F373">
        <v>0</v>
      </c>
      <c r="G373">
        <v>0</v>
      </c>
      <c r="H373">
        <v>0</v>
      </c>
      <c r="I373">
        <v>9</v>
      </c>
      <c r="J373">
        <v>7</v>
      </c>
      <c r="K373">
        <v>1</v>
      </c>
      <c r="L373">
        <v>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80</v>
      </c>
      <c r="S373">
        <v>20000</v>
      </c>
    </row>
    <row r="374" spans="1:19">
      <c r="A374" s="6">
        <v>309015</v>
      </c>
      <c r="B374" t="s">
        <v>715</v>
      </c>
      <c r="C374">
        <v>309013</v>
      </c>
      <c r="D374" s="23">
        <v>9</v>
      </c>
      <c r="E374">
        <v>0</v>
      </c>
      <c r="F374">
        <v>0</v>
      </c>
      <c r="G374">
        <v>0</v>
      </c>
      <c r="H374">
        <v>0</v>
      </c>
      <c r="I374">
        <v>7</v>
      </c>
      <c r="J374">
        <v>9</v>
      </c>
      <c r="K374">
        <v>0</v>
      </c>
      <c r="L374">
        <v>0</v>
      </c>
      <c r="M374">
        <v>2</v>
      </c>
      <c r="N374">
        <v>6</v>
      </c>
      <c r="O374">
        <v>0</v>
      </c>
      <c r="P374">
        <v>0</v>
      </c>
      <c r="Q374">
        <v>0</v>
      </c>
      <c r="R374">
        <v>80</v>
      </c>
      <c r="S374">
        <v>20000</v>
      </c>
    </row>
    <row r="375" spans="1:19">
      <c r="A375" s="6">
        <v>309016</v>
      </c>
      <c r="B375" t="s">
        <v>716</v>
      </c>
      <c r="C375">
        <v>309014</v>
      </c>
      <c r="D375" s="23">
        <v>9</v>
      </c>
      <c r="E375">
        <v>0</v>
      </c>
      <c r="F375">
        <v>0</v>
      </c>
      <c r="G375">
        <v>0</v>
      </c>
      <c r="H375">
        <v>0</v>
      </c>
      <c r="I375">
        <v>8</v>
      </c>
      <c r="J375">
        <v>8</v>
      </c>
      <c r="K375">
        <v>0</v>
      </c>
      <c r="L375">
        <v>0</v>
      </c>
      <c r="M375">
        <v>0</v>
      </c>
      <c r="N375">
        <v>0</v>
      </c>
      <c r="O375">
        <v>2</v>
      </c>
      <c r="P375">
        <v>6</v>
      </c>
      <c r="Q375">
        <v>0</v>
      </c>
      <c r="R375">
        <v>80</v>
      </c>
      <c r="S375">
        <v>20000</v>
      </c>
    </row>
    <row r="376" spans="1:19">
      <c r="A376" s="6">
        <v>309017</v>
      </c>
      <c r="B376" t="s">
        <v>717</v>
      </c>
      <c r="C376">
        <v>309015</v>
      </c>
      <c r="D376" s="23">
        <v>10</v>
      </c>
      <c r="E376">
        <v>0</v>
      </c>
      <c r="F376">
        <v>0</v>
      </c>
      <c r="G376">
        <v>0</v>
      </c>
      <c r="H376">
        <v>0</v>
      </c>
      <c r="I376">
        <v>12</v>
      </c>
      <c r="J376">
        <v>10</v>
      </c>
      <c r="K376">
        <v>3</v>
      </c>
      <c r="L376">
        <v>11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90</v>
      </c>
      <c r="S376">
        <v>50000</v>
      </c>
    </row>
    <row r="377" spans="1:19">
      <c r="A377" s="6">
        <v>309018</v>
      </c>
      <c r="B377" t="s">
        <v>718</v>
      </c>
      <c r="C377">
        <v>309015</v>
      </c>
      <c r="D377" s="23">
        <v>10</v>
      </c>
      <c r="E377">
        <v>0</v>
      </c>
      <c r="F377">
        <v>0</v>
      </c>
      <c r="G377">
        <v>0</v>
      </c>
      <c r="H377">
        <v>0</v>
      </c>
      <c r="I377">
        <v>10</v>
      </c>
      <c r="J377">
        <v>12</v>
      </c>
      <c r="K377">
        <v>0</v>
      </c>
      <c r="L377">
        <v>0</v>
      </c>
      <c r="M377">
        <v>2</v>
      </c>
      <c r="N377">
        <v>8</v>
      </c>
      <c r="O377">
        <v>0</v>
      </c>
      <c r="P377">
        <v>0</v>
      </c>
      <c r="Q377">
        <v>0</v>
      </c>
      <c r="R377">
        <v>90</v>
      </c>
      <c r="S377">
        <v>50000</v>
      </c>
    </row>
    <row r="378" spans="1:19">
      <c r="A378" s="6">
        <v>309019</v>
      </c>
      <c r="B378" t="s">
        <v>719</v>
      </c>
      <c r="C378">
        <v>309015</v>
      </c>
      <c r="D378" s="23">
        <v>10</v>
      </c>
      <c r="E378">
        <v>0</v>
      </c>
      <c r="F378">
        <v>0</v>
      </c>
      <c r="G378">
        <v>0</v>
      </c>
      <c r="H378">
        <v>0</v>
      </c>
      <c r="I378">
        <v>11</v>
      </c>
      <c r="J378">
        <v>11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8</v>
      </c>
      <c r="Q378">
        <v>0</v>
      </c>
      <c r="R378">
        <v>90</v>
      </c>
      <c r="S378">
        <v>50000</v>
      </c>
    </row>
    <row r="379" spans="1:19">
      <c r="A379" s="6">
        <v>309020</v>
      </c>
      <c r="B379" t="s">
        <v>720</v>
      </c>
      <c r="C379">
        <v>309016</v>
      </c>
      <c r="D379" s="23">
        <v>11</v>
      </c>
      <c r="E379">
        <v>0</v>
      </c>
      <c r="F379">
        <v>0</v>
      </c>
      <c r="G379">
        <v>0</v>
      </c>
      <c r="H379">
        <v>0</v>
      </c>
      <c r="I379">
        <v>13</v>
      </c>
      <c r="J379">
        <v>11</v>
      </c>
      <c r="K379">
        <v>5</v>
      </c>
      <c r="L379">
        <v>13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100</v>
      </c>
      <c r="S379">
        <v>100000</v>
      </c>
    </row>
    <row r="380" spans="1:19">
      <c r="A380" s="6">
        <v>309021</v>
      </c>
      <c r="B380" t="s">
        <v>721</v>
      </c>
      <c r="C380">
        <v>309017</v>
      </c>
      <c r="D380" s="23">
        <v>11</v>
      </c>
      <c r="E380">
        <v>0</v>
      </c>
      <c r="F380">
        <v>0</v>
      </c>
      <c r="G380">
        <v>0</v>
      </c>
      <c r="H380">
        <v>0</v>
      </c>
      <c r="I380">
        <v>11</v>
      </c>
      <c r="J380">
        <v>13</v>
      </c>
      <c r="K380">
        <v>0</v>
      </c>
      <c r="L380">
        <v>0</v>
      </c>
      <c r="M380">
        <v>3</v>
      </c>
      <c r="N380">
        <v>9</v>
      </c>
      <c r="O380">
        <v>0</v>
      </c>
      <c r="P380">
        <v>0</v>
      </c>
      <c r="Q380">
        <v>0</v>
      </c>
      <c r="R380">
        <v>100</v>
      </c>
      <c r="S380">
        <v>100000</v>
      </c>
    </row>
    <row r="381" spans="1:19">
      <c r="A381" s="6">
        <v>309022</v>
      </c>
      <c r="B381" t="s">
        <v>722</v>
      </c>
      <c r="C381">
        <v>309018</v>
      </c>
      <c r="D381" s="23">
        <v>11</v>
      </c>
      <c r="E381">
        <v>0</v>
      </c>
      <c r="F381">
        <v>0</v>
      </c>
      <c r="G381">
        <v>0</v>
      </c>
      <c r="H381">
        <v>0</v>
      </c>
      <c r="I381">
        <v>12</v>
      </c>
      <c r="J381">
        <v>12</v>
      </c>
      <c r="K381">
        <v>0</v>
      </c>
      <c r="L381">
        <v>0</v>
      </c>
      <c r="M381">
        <v>0</v>
      </c>
      <c r="N381">
        <v>0</v>
      </c>
      <c r="O381">
        <v>3</v>
      </c>
      <c r="P381">
        <v>9</v>
      </c>
      <c r="Q381">
        <v>0</v>
      </c>
      <c r="R381">
        <v>100</v>
      </c>
      <c r="S381">
        <v>100000</v>
      </c>
    </row>
    <row r="382" spans="1:19">
      <c r="A382" s="6">
        <v>309023</v>
      </c>
      <c r="B382" t="s">
        <v>723</v>
      </c>
      <c r="C382">
        <v>309019</v>
      </c>
      <c r="D382" s="23">
        <v>12</v>
      </c>
      <c r="E382">
        <v>0</v>
      </c>
      <c r="F382">
        <v>0</v>
      </c>
      <c r="G382">
        <v>0</v>
      </c>
      <c r="H382">
        <v>0</v>
      </c>
      <c r="I382">
        <v>17</v>
      </c>
      <c r="J382">
        <v>14</v>
      </c>
      <c r="K382">
        <v>7</v>
      </c>
      <c r="L382">
        <v>14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115</v>
      </c>
      <c r="S382">
        <v>115000</v>
      </c>
    </row>
    <row r="383" spans="1:19">
      <c r="A383" s="6">
        <v>309024</v>
      </c>
      <c r="B383" t="s">
        <v>724</v>
      </c>
      <c r="C383">
        <v>309019</v>
      </c>
      <c r="D383" s="23">
        <v>12</v>
      </c>
      <c r="E383">
        <v>0</v>
      </c>
      <c r="F383">
        <v>0</v>
      </c>
      <c r="G383">
        <v>0</v>
      </c>
      <c r="H383">
        <v>0</v>
      </c>
      <c r="I383">
        <v>14</v>
      </c>
      <c r="J383">
        <v>17</v>
      </c>
      <c r="K383">
        <v>0</v>
      </c>
      <c r="L383">
        <v>0</v>
      </c>
      <c r="M383">
        <v>4</v>
      </c>
      <c r="N383">
        <v>10</v>
      </c>
      <c r="O383">
        <v>0</v>
      </c>
      <c r="P383">
        <v>0</v>
      </c>
      <c r="Q383">
        <v>0</v>
      </c>
      <c r="R383">
        <v>115</v>
      </c>
      <c r="S383">
        <v>115000</v>
      </c>
    </row>
    <row r="384" spans="1:19">
      <c r="A384" s="6">
        <v>309025</v>
      </c>
      <c r="B384" t="s">
        <v>725</v>
      </c>
      <c r="C384">
        <v>309019</v>
      </c>
      <c r="D384" s="23">
        <v>12</v>
      </c>
      <c r="E384">
        <v>0</v>
      </c>
      <c r="F384">
        <v>0</v>
      </c>
      <c r="G384">
        <v>0</v>
      </c>
      <c r="H384">
        <v>0</v>
      </c>
      <c r="I384">
        <v>15</v>
      </c>
      <c r="J384">
        <v>15</v>
      </c>
      <c r="K384">
        <v>0</v>
      </c>
      <c r="L384">
        <v>0</v>
      </c>
      <c r="M384">
        <v>0</v>
      </c>
      <c r="N384">
        <v>0</v>
      </c>
      <c r="O384">
        <v>4</v>
      </c>
      <c r="P384">
        <v>10</v>
      </c>
      <c r="Q384">
        <v>0</v>
      </c>
      <c r="R384">
        <v>115</v>
      </c>
      <c r="S384">
        <v>115000</v>
      </c>
    </row>
    <row r="385" spans="1:19">
      <c r="A385" s="6">
        <v>309026</v>
      </c>
      <c r="B385" t="s">
        <v>726</v>
      </c>
      <c r="C385">
        <v>309020</v>
      </c>
      <c r="D385" s="23">
        <v>13</v>
      </c>
      <c r="E385">
        <v>0</v>
      </c>
      <c r="F385">
        <v>0</v>
      </c>
      <c r="G385">
        <v>0</v>
      </c>
      <c r="H385">
        <v>0</v>
      </c>
      <c r="I385">
        <v>18</v>
      </c>
      <c r="J385">
        <v>16</v>
      </c>
      <c r="K385">
        <v>9</v>
      </c>
      <c r="L385">
        <v>16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130</v>
      </c>
      <c r="S385">
        <v>130000</v>
      </c>
    </row>
    <row r="386" spans="1:19">
      <c r="A386" s="6">
        <v>309027</v>
      </c>
      <c r="B386" t="s">
        <v>727</v>
      </c>
      <c r="C386">
        <v>309020</v>
      </c>
      <c r="D386" s="23">
        <v>13</v>
      </c>
      <c r="E386">
        <v>0</v>
      </c>
      <c r="F386">
        <v>0</v>
      </c>
      <c r="G386">
        <v>0</v>
      </c>
      <c r="H386">
        <v>0</v>
      </c>
      <c r="I386">
        <v>16</v>
      </c>
      <c r="J386">
        <v>18</v>
      </c>
      <c r="K386">
        <v>0</v>
      </c>
      <c r="L386">
        <v>0</v>
      </c>
      <c r="M386">
        <v>6</v>
      </c>
      <c r="N386">
        <v>12</v>
      </c>
      <c r="O386">
        <v>0</v>
      </c>
      <c r="P386">
        <v>0</v>
      </c>
      <c r="Q386">
        <v>0</v>
      </c>
      <c r="R386">
        <v>130</v>
      </c>
      <c r="S386">
        <v>130000</v>
      </c>
    </row>
    <row r="387" spans="1:19">
      <c r="A387" s="6">
        <v>309028</v>
      </c>
      <c r="B387" t="s">
        <v>728</v>
      </c>
      <c r="C387">
        <v>309020</v>
      </c>
      <c r="D387" s="23">
        <v>13</v>
      </c>
      <c r="E387">
        <v>0</v>
      </c>
      <c r="F387">
        <v>0</v>
      </c>
      <c r="G387">
        <v>0</v>
      </c>
      <c r="H387">
        <v>0</v>
      </c>
      <c r="I387">
        <v>17</v>
      </c>
      <c r="J387">
        <v>17</v>
      </c>
      <c r="K387">
        <v>0</v>
      </c>
      <c r="L387">
        <v>0</v>
      </c>
      <c r="M387">
        <v>0</v>
      </c>
      <c r="N387">
        <v>0</v>
      </c>
      <c r="O387">
        <v>6</v>
      </c>
      <c r="P387">
        <v>12</v>
      </c>
      <c r="Q387">
        <v>0</v>
      </c>
      <c r="R387">
        <v>130</v>
      </c>
      <c r="S387">
        <v>130000</v>
      </c>
    </row>
    <row r="388" spans="1:19">
      <c r="A388" s="6">
        <v>309029</v>
      </c>
      <c r="B388" t="s">
        <v>729</v>
      </c>
      <c r="C388">
        <v>309021</v>
      </c>
      <c r="D388" s="23">
        <v>14</v>
      </c>
      <c r="E388">
        <v>0</v>
      </c>
      <c r="F388">
        <v>0</v>
      </c>
      <c r="G388">
        <v>0</v>
      </c>
      <c r="H388">
        <v>0</v>
      </c>
      <c r="I388">
        <v>23</v>
      </c>
      <c r="J388">
        <v>20</v>
      </c>
      <c r="K388">
        <v>11</v>
      </c>
      <c r="L388">
        <v>11</v>
      </c>
      <c r="M388">
        <v>9</v>
      </c>
      <c r="N388">
        <v>15</v>
      </c>
      <c r="O388">
        <v>9</v>
      </c>
      <c r="P388">
        <v>15</v>
      </c>
      <c r="Q388">
        <v>0</v>
      </c>
      <c r="R388">
        <v>145</v>
      </c>
      <c r="S388">
        <v>145000</v>
      </c>
    </row>
    <row r="389" spans="1:19">
      <c r="A389" s="6">
        <v>309101</v>
      </c>
      <c r="B389" t="s">
        <v>625</v>
      </c>
      <c r="C389">
        <v>309001</v>
      </c>
      <c r="D389" s="23">
        <v>1</v>
      </c>
      <c r="E389">
        <v>0</v>
      </c>
      <c r="F389">
        <v>0</v>
      </c>
      <c r="G389">
        <v>20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10</v>
      </c>
      <c r="S389" s="9">
        <f>R389*100</f>
        <v>1000</v>
      </c>
    </row>
    <row r="390" spans="1:19">
      <c r="A390" s="6">
        <v>309102</v>
      </c>
      <c r="B390" t="s">
        <v>626</v>
      </c>
      <c r="C390">
        <v>309002</v>
      </c>
      <c r="D390" s="23">
        <v>1</v>
      </c>
      <c r="E390">
        <v>0</v>
      </c>
      <c r="F390">
        <v>0</v>
      </c>
      <c r="G390">
        <v>0</v>
      </c>
      <c r="H390">
        <v>20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10</v>
      </c>
      <c r="S390" s="9">
        <f t="shared" ref="S390:S391" si="27">R390*100</f>
        <v>1000</v>
      </c>
    </row>
    <row r="391" spans="1:19">
      <c r="A391" s="6">
        <v>309103</v>
      </c>
      <c r="B391" t="s">
        <v>627</v>
      </c>
      <c r="C391">
        <v>309003</v>
      </c>
      <c r="D391" s="23">
        <v>1</v>
      </c>
      <c r="E391">
        <v>0</v>
      </c>
      <c r="F391">
        <v>0</v>
      </c>
      <c r="G391">
        <v>15</v>
      </c>
      <c r="H391">
        <v>10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10</v>
      </c>
      <c r="S391" s="9">
        <f t="shared" si="27"/>
        <v>1000</v>
      </c>
    </row>
    <row r="392" spans="1:19">
      <c r="A392" s="6">
        <v>309104</v>
      </c>
      <c r="B392" t="s">
        <v>628</v>
      </c>
      <c r="C392">
        <v>309004</v>
      </c>
      <c r="D392" s="23">
        <v>2</v>
      </c>
      <c r="E392">
        <v>0</v>
      </c>
      <c r="F392">
        <v>0</v>
      </c>
      <c r="G392">
        <v>40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20</v>
      </c>
      <c r="S392" s="9">
        <f>R392*150</f>
        <v>3000</v>
      </c>
    </row>
    <row r="393" spans="1:19">
      <c r="A393" s="6">
        <v>309105</v>
      </c>
      <c r="B393" t="s">
        <v>629</v>
      </c>
      <c r="C393">
        <v>309005</v>
      </c>
      <c r="D393" s="23">
        <v>2</v>
      </c>
      <c r="E393">
        <v>0</v>
      </c>
      <c r="F393">
        <v>0</v>
      </c>
      <c r="G393">
        <v>0</v>
      </c>
      <c r="H393">
        <v>40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20</v>
      </c>
      <c r="S393" s="9">
        <f t="shared" ref="S393:S394" si="28">R393*150</f>
        <v>3000</v>
      </c>
    </row>
    <row r="394" spans="1:19">
      <c r="A394" s="6">
        <v>309106</v>
      </c>
      <c r="B394" t="s">
        <v>630</v>
      </c>
      <c r="C394">
        <v>309006</v>
      </c>
      <c r="D394" s="23">
        <v>2</v>
      </c>
      <c r="E394">
        <v>0</v>
      </c>
      <c r="F394">
        <v>0</v>
      </c>
      <c r="G394">
        <v>28</v>
      </c>
      <c r="H394">
        <v>23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20</v>
      </c>
      <c r="S394" s="9">
        <f t="shared" si="28"/>
        <v>3000</v>
      </c>
    </row>
    <row r="395" spans="1:19">
      <c r="A395" s="6">
        <v>309107</v>
      </c>
      <c r="B395" t="s">
        <v>631</v>
      </c>
      <c r="C395">
        <v>309007</v>
      </c>
      <c r="D395" s="23">
        <v>3</v>
      </c>
      <c r="E395">
        <v>0</v>
      </c>
      <c r="F395">
        <v>0</v>
      </c>
      <c r="G395">
        <v>60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30</v>
      </c>
      <c r="S395" s="9">
        <f>R395*200</f>
        <v>6000</v>
      </c>
    </row>
    <row r="396" spans="1:19">
      <c r="A396" s="6">
        <v>309108</v>
      </c>
      <c r="B396" t="s">
        <v>632</v>
      </c>
      <c r="C396">
        <v>309008</v>
      </c>
      <c r="D396" s="23">
        <v>3</v>
      </c>
      <c r="E396">
        <v>0</v>
      </c>
      <c r="F396">
        <v>0</v>
      </c>
      <c r="G396">
        <v>0</v>
      </c>
      <c r="H396">
        <v>60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30</v>
      </c>
      <c r="S396" s="9">
        <f t="shared" ref="S396:S397" si="29">R396*200</f>
        <v>6000</v>
      </c>
    </row>
    <row r="397" spans="1:19">
      <c r="A397" s="6">
        <v>309109</v>
      </c>
      <c r="B397" t="s">
        <v>633</v>
      </c>
      <c r="C397">
        <v>309009</v>
      </c>
      <c r="D397" s="23">
        <v>3</v>
      </c>
      <c r="E397">
        <v>0</v>
      </c>
      <c r="F397">
        <v>0</v>
      </c>
      <c r="G397">
        <v>45</v>
      </c>
      <c r="H397">
        <v>30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30</v>
      </c>
      <c r="S397" s="9">
        <f t="shared" si="29"/>
        <v>6000</v>
      </c>
    </row>
    <row r="398" spans="1:19">
      <c r="A398" s="6">
        <v>309110</v>
      </c>
      <c r="B398" t="s">
        <v>634</v>
      </c>
      <c r="C398">
        <v>309010</v>
      </c>
      <c r="D398" s="23">
        <v>4</v>
      </c>
      <c r="E398">
        <v>0</v>
      </c>
      <c r="F398">
        <v>0</v>
      </c>
      <c r="G398">
        <v>90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40</v>
      </c>
      <c r="S398" s="9">
        <f>R398*250</f>
        <v>10000</v>
      </c>
    </row>
    <row r="399" spans="1:19">
      <c r="A399" s="6">
        <v>309111</v>
      </c>
      <c r="B399" t="s">
        <v>635</v>
      </c>
      <c r="C399">
        <v>309011</v>
      </c>
      <c r="D399" s="23">
        <v>4</v>
      </c>
      <c r="E399">
        <v>0</v>
      </c>
      <c r="F399">
        <v>0</v>
      </c>
      <c r="G399">
        <v>0</v>
      </c>
      <c r="H399">
        <v>90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40</v>
      </c>
      <c r="S399" s="9">
        <f t="shared" ref="S399:S400" si="30">R399*250</f>
        <v>10000</v>
      </c>
    </row>
    <row r="400" spans="1:19">
      <c r="A400" s="6">
        <v>309112</v>
      </c>
      <c r="B400" t="s">
        <v>636</v>
      </c>
      <c r="C400">
        <v>309012</v>
      </c>
      <c r="D400" s="23">
        <v>4</v>
      </c>
      <c r="E400">
        <v>0</v>
      </c>
      <c r="F400">
        <v>0</v>
      </c>
      <c r="G400">
        <v>65</v>
      </c>
      <c r="H400">
        <v>50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40</v>
      </c>
      <c r="S400" s="9">
        <f t="shared" si="30"/>
        <v>10000</v>
      </c>
    </row>
    <row r="401" spans="1:19">
      <c r="A401" s="6">
        <v>309113</v>
      </c>
      <c r="B401" t="s">
        <v>637</v>
      </c>
      <c r="C401">
        <v>309013</v>
      </c>
      <c r="D401" s="23">
        <v>5</v>
      </c>
      <c r="E401">
        <v>0</v>
      </c>
      <c r="F401">
        <v>0</v>
      </c>
      <c r="G401">
        <v>135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50</v>
      </c>
      <c r="S401" s="9">
        <f>R401*300</f>
        <v>15000</v>
      </c>
    </row>
    <row r="402" spans="1:19">
      <c r="A402" s="6">
        <v>309114</v>
      </c>
      <c r="B402" t="s">
        <v>638</v>
      </c>
      <c r="C402">
        <v>309014</v>
      </c>
      <c r="D402" s="23">
        <v>5</v>
      </c>
      <c r="E402">
        <v>0</v>
      </c>
      <c r="F402">
        <v>0</v>
      </c>
      <c r="G402">
        <v>0</v>
      </c>
      <c r="H402">
        <v>135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50</v>
      </c>
      <c r="S402" s="9">
        <f t="shared" ref="S402:S403" si="31">R402*300</f>
        <v>15000</v>
      </c>
    </row>
    <row r="403" spans="1:19">
      <c r="A403" s="6">
        <v>309115</v>
      </c>
      <c r="B403" t="s">
        <v>639</v>
      </c>
      <c r="C403">
        <v>309015</v>
      </c>
      <c r="D403" s="23">
        <v>5</v>
      </c>
      <c r="E403">
        <v>0</v>
      </c>
      <c r="F403">
        <v>0</v>
      </c>
      <c r="G403">
        <v>86</v>
      </c>
      <c r="H403">
        <v>71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50</v>
      </c>
      <c r="S403" s="9">
        <f t="shared" si="31"/>
        <v>15000</v>
      </c>
    </row>
    <row r="404" spans="1:19">
      <c r="A404" s="6">
        <v>309116</v>
      </c>
      <c r="B404" t="s">
        <v>640</v>
      </c>
      <c r="C404">
        <v>309016</v>
      </c>
      <c r="D404" s="23">
        <v>6</v>
      </c>
      <c r="E404">
        <v>0</v>
      </c>
      <c r="F404">
        <v>0</v>
      </c>
      <c r="G404">
        <v>180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60</v>
      </c>
      <c r="S404" s="9">
        <f>R404*400</f>
        <v>24000</v>
      </c>
    </row>
    <row r="405" spans="1:19">
      <c r="A405" s="6">
        <v>309117</v>
      </c>
      <c r="B405" t="s">
        <v>641</v>
      </c>
      <c r="C405">
        <v>309017</v>
      </c>
      <c r="D405" s="23">
        <v>6</v>
      </c>
      <c r="E405">
        <v>0</v>
      </c>
      <c r="F405">
        <v>0</v>
      </c>
      <c r="G405">
        <v>0</v>
      </c>
      <c r="H405">
        <v>180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60</v>
      </c>
      <c r="S405" s="9">
        <f t="shared" ref="S405:S406" si="32">R405*400</f>
        <v>24000</v>
      </c>
    </row>
    <row r="406" spans="1:19">
      <c r="A406" s="6">
        <v>309118</v>
      </c>
      <c r="B406" t="s">
        <v>642</v>
      </c>
      <c r="C406">
        <v>309018</v>
      </c>
      <c r="D406" s="23">
        <v>6</v>
      </c>
      <c r="E406">
        <v>0</v>
      </c>
      <c r="F406">
        <v>0</v>
      </c>
      <c r="G406">
        <v>120</v>
      </c>
      <c r="H406">
        <v>95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60</v>
      </c>
      <c r="S406" s="9">
        <f t="shared" si="32"/>
        <v>24000</v>
      </c>
    </row>
    <row r="407" spans="1:19">
      <c r="A407" s="6">
        <v>309119</v>
      </c>
      <c r="B407" t="s">
        <v>643</v>
      </c>
      <c r="C407">
        <v>309019</v>
      </c>
      <c r="D407" s="23">
        <v>7</v>
      </c>
      <c r="E407">
        <v>0</v>
      </c>
      <c r="F407">
        <v>0</v>
      </c>
      <c r="G407">
        <v>240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70</v>
      </c>
      <c r="S407" s="9">
        <f>R407*500</f>
        <v>35000</v>
      </c>
    </row>
    <row r="408" spans="1:19">
      <c r="A408" s="6">
        <v>309120</v>
      </c>
      <c r="B408" t="s">
        <v>644</v>
      </c>
      <c r="C408">
        <v>309020</v>
      </c>
      <c r="D408" s="23">
        <v>7</v>
      </c>
      <c r="E408">
        <v>0</v>
      </c>
      <c r="F408">
        <v>0</v>
      </c>
      <c r="G408">
        <v>0</v>
      </c>
      <c r="H408">
        <v>240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70</v>
      </c>
      <c r="S408" s="9">
        <f t="shared" ref="S408:S409" si="33">R408*500</f>
        <v>35000</v>
      </c>
    </row>
    <row r="409" spans="1:19">
      <c r="A409" s="6">
        <v>309121</v>
      </c>
      <c r="B409" t="s">
        <v>645</v>
      </c>
      <c r="C409">
        <v>309021</v>
      </c>
      <c r="D409" s="23">
        <v>7</v>
      </c>
      <c r="E409">
        <v>0</v>
      </c>
      <c r="F409">
        <v>0</v>
      </c>
      <c r="G409">
        <v>158</v>
      </c>
      <c r="H409">
        <v>108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70</v>
      </c>
      <c r="S409" s="9">
        <f t="shared" si="33"/>
        <v>35000</v>
      </c>
    </row>
    <row r="410" spans="1:19">
      <c r="A410" s="6">
        <v>309122</v>
      </c>
      <c r="B410" t="s">
        <v>646</v>
      </c>
      <c r="C410">
        <v>309022</v>
      </c>
      <c r="D410" s="23">
        <v>8</v>
      </c>
      <c r="E410">
        <v>0</v>
      </c>
      <c r="F410">
        <v>0</v>
      </c>
      <c r="G410">
        <v>300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80</v>
      </c>
      <c r="S410" s="9">
        <f>R410*600</f>
        <v>48000</v>
      </c>
    </row>
    <row r="411" spans="1:19">
      <c r="A411" s="6">
        <v>309123</v>
      </c>
      <c r="B411" t="s">
        <v>647</v>
      </c>
      <c r="C411">
        <v>309023</v>
      </c>
      <c r="D411" s="23">
        <v>8</v>
      </c>
      <c r="E411">
        <v>0</v>
      </c>
      <c r="F411">
        <v>0</v>
      </c>
      <c r="G411">
        <v>0</v>
      </c>
      <c r="H411">
        <v>300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80</v>
      </c>
      <c r="S411" s="9">
        <f t="shared" ref="S411:S412" si="34">R411*600</f>
        <v>48000</v>
      </c>
    </row>
    <row r="412" spans="1:19">
      <c r="A412" s="6">
        <v>309124</v>
      </c>
      <c r="B412" t="s">
        <v>648</v>
      </c>
      <c r="C412">
        <v>309024</v>
      </c>
      <c r="D412" s="23">
        <v>8</v>
      </c>
      <c r="E412">
        <v>0</v>
      </c>
      <c r="F412">
        <v>0</v>
      </c>
      <c r="G412">
        <v>205</v>
      </c>
      <c r="H412">
        <v>135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80</v>
      </c>
      <c r="S412" s="9">
        <f t="shared" si="34"/>
        <v>48000</v>
      </c>
    </row>
    <row r="413" spans="1:19">
      <c r="A413" s="6">
        <v>309125</v>
      </c>
      <c r="B413" t="s">
        <v>649</v>
      </c>
      <c r="C413">
        <v>309025</v>
      </c>
      <c r="D413" s="23">
        <v>9</v>
      </c>
      <c r="E413">
        <v>0</v>
      </c>
      <c r="F413">
        <v>0</v>
      </c>
      <c r="G413">
        <v>380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90</v>
      </c>
      <c r="S413" s="9">
        <f>R413*700</f>
        <v>63000</v>
      </c>
    </row>
    <row r="414" spans="1:19">
      <c r="A414" s="6">
        <v>309126</v>
      </c>
      <c r="B414" t="s">
        <v>650</v>
      </c>
      <c r="C414">
        <v>309026</v>
      </c>
      <c r="D414" s="23">
        <v>9</v>
      </c>
      <c r="E414">
        <v>0</v>
      </c>
      <c r="F414">
        <v>0</v>
      </c>
      <c r="G414">
        <v>0</v>
      </c>
      <c r="H414">
        <v>380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90</v>
      </c>
      <c r="S414" s="9">
        <f t="shared" ref="S414:S415" si="35">R414*700</f>
        <v>63000</v>
      </c>
    </row>
    <row r="415" spans="1:19">
      <c r="A415" s="6">
        <v>309127</v>
      </c>
      <c r="B415" t="s">
        <v>651</v>
      </c>
      <c r="C415">
        <v>309027</v>
      </c>
      <c r="D415" s="23">
        <v>9</v>
      </c>
      <c r="E415">
        <v>0</v>
      </c>
      <c r="F415">
        <v>0</v>
      </c>
      <c r="G415">
        <v>266</v>
      </c>
      <c r="H415">
        <v>180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90</v>
      </c>
      <c r="S415" s="9">
        <f t="shared" si="35"/>
        <v>63000</v>
      </c>
    </row>
    <row r="416" spans="1:19">
      <c r="A416" s="6">
        <v>309128</v>
      </c>
      <c r="B416" t="s">
        <v>652</v>
      </c>
      <c r="C416">
        <v>309028</v>
      </c>
      <c r="D416" s="23">
        <v>10</v>
      </c>
      <c r="E416">
        <v>0</v>
      </c>
      <c r="F416">
        <v>0</v>
      </c>
      <c r="G416">
        <v>350</v>
      </c>
      <c r="H416">
        <v>200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100</v>
      </c>
      <c r="S416" s="9">
        <f>R416*800</f>
        <v>80000</v>
      </c>
    </row>
    <row r="417" spans="1:19">
      <c r="A417" s="6">
        <v>309129</v>
      </c>
      <c r="B417" t="s">
        <v>653</v>
      </c>
      <c r="C417">
        <v>309029</v>
      </c>
      <c r="D417" s="23">
        <v>10</v>
      </c>
      <c r="E417">
        <v>0</v>
      </c>
      <c r="F417">
        <v>0</v>
      </c>
      <c r="G417">
        <v>400</v>
      </c>
      <c r="H417">
        <v>230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105</v>
      </c>
      <c r="S417" s="9">
        <f t="shared" ref="S417:S418" si="36">R417*800</f>
        <v>84000</v>
      </c>
    </row>
    <row r="418" spans="1:19">
      <c r="A418" s="6">
        <v>309130</v>
      </c>
      <c r="B418" t="s">
        <v>654</v>
      </c>
      <c r="C418">
        <v>309030</v>
      </c>
      <c r="D418" s="23">
        <v>10</v>
      </c>
      <c r="E418">
        <v>0</v>
      </c>
      <c r="F418">
        <v>0</v>
      </c>
      <c r="G418">
        <v>450</v>
      </c>
      <c r="H418">
        <v>260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110</v>
      </c>
      <c r="S418" s="9">
        <f t="shared" si="36"/>
        <v>88000</v>
      </c>
    </row>
    <row r="419" spans="1:19">
      <c r="A419" s="6">
        <v>309131</v>
      </c>
      <c r="B419" t="s">
        <v>655</v>
      </c>
      <c r="C419">
        <v>309031</v>
      </c>
      <c r="D419" s="23">
        <v>11</v>
      </c>
      <c r="E419">
        <v>0</v>
      </c>
      <c r="F419">
        <v>0</v>
      </c>
      <c r="G419">
        <v>510</v>
      </c>
      <c r="H419">
        <v>294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115</v>
      </c>
      <c r="S419" s="9">
        <f>R419*900</f>
        <v>103500</v>
      </c>
    </row>
    <row r="420" spans="1:19">
      <c r="A420" s="6">
        <v>309132</v>
      </c>
      <c r="B420" t="s">
        <v>656</v>
      </c>
      <c r="C420">
        <v>309032</v>
      </c>
      <c r="D420" s="23">
        <v>11</v>
      </c>
      <c r="E420">
        <v>0</v>
      </c>
      <c r="F420">
        <v>0</v>
      </c>
      <c r="G420">
        <v>570</v>
      </c>
      <c r="H420">
        <v>328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120</v>
      </c>
      <c r="S420" s="9">
        <f t="shared" ref="S420:S421" si="37">R420*900</f>
        <v>108000</v>
      </c>
    </row>
    <row r="421" spans="1:19">
      <c r="A421" s="6">
        <v>309133</v>
      </c>
      <c r="B421" t="s">
        <v>657</v>
      </c>
      <c r="C421">
        <v>309033</v>
      </c>
      <c r="D421" s="23">
        <v>11</v>
      </c>
      <c r="E421">
        <v>0</v>
      </c>
      <c r="F421">
        <v>0</v>
      </c>
      <c r="G421">
        <v>630</v>
      </c>
      <c r="H421">
        <v>362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125</v>
      </c>
      <c r="S421" s="9">
        <f t="shared" si="37"/>
        <v>112500</v>
      </c>
    </row>
    <row r="422" spans="1:19">
      <c r="A422" s="6">
        <v>309134</v>
      </c>
      <c r="B422" t="s">
        <v>658</v>
      </c>
      <c r="C422">
        <v>309034</v>
      </c>
      <c r="D422" s="23">
        <v>12</v>
      </c>
      <c r="E422">
        <v>0</v>
      </c>
      <c r="F422">
        <v>0</v>
      </c>
      <c r="G422">
        <v>695</v>
      </c>
      <c r="H422">
        <v>396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130</v>
      </c>
      <c r="S422" s="9">
        <f t="shared" ref="S422:S442" si="38">R422*1000</f>
        <v>130000</v>
      </c>
    </row>
    <row r="423" spans="1:19">
      <c r="A423" s="6">
        <v>309135</v>
      </c>
      <c r="B423" t="s">
        <v>659</v>
      </c>
      <c r="C423">
        <v>309035</v>
      </c>
      <c r="D423" s="23">
        <v>12</v>
      </c>
      <c r="E423">
        <v>0</v>
      </c>
      <c r="F423">
        <v>0</v>
      </c>
      <c r="G423">
        <v>760</v>
      </c>
      <c r="H423">
        <v>430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135</v>
      </c>
      <c r="S423" s="9">
        <f t="shared" si="38"/>
        <v>135000</v>
      </c>
    </row>
    <row r="424" spans="1:19">
      <c r="A424" s="6">
        <v>309136</v>
      </c>
      <c r="B424" t="s">
        <v>660</v>
      </c>
      <c r="C424">
        <v>309036</v>
      </c>
      <c r="D424" s="23">
        <v>12</v>
      </c>
      <c r="E424">
        <v>0</v>
      </c>
      <c r="F424">
        <v>0</v>
      </c>
      <c r="G424">
        <v>825</v>
      </c>
      <c r="H424">
        <v>464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140</v>
      </c>
      <c r="S424" s="9">
        <f t="shared" si="38"/>
        <v>140000</v>
      </c>
    </row>
    <row r="425" spans="1:19">
      <c r="A425" s="6">
        <v>309137</v>
      </c>
      <c r="B425" t="s">
        <v>661</v>
      </c>
      <c r="C425">
        <v>309037</v>
      </c>
      <c r="D425" s="23">
        <v>13</v>
      </c>
      <c r="E425">
        <v>0</v>
      </c>
      <c r="F425">
        <v>0</v>
      </c>
      <c r="G425">
        <v>895</v>
      </c>
      <c r="H425">
        <v>500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145</v>
      </c>
      <c r="S425" s="9">
        <f t="shared" si="38"/>
        <v>145000</v>
      </c>
    </row>
    <row r="426" spans="1:19">
      <c r="A426" s="6">
        <v>309138</v>
      </c>
      <c r="B426" t="s">
        <v>662</v>
      </c>
      <c r="C426">
        <v>309038</v>
      </c>
      <c r="D426" s="23">
        <v>13</v>
      </c>
      <c r="E426">
        <v>0</v>
      </c>
      <c r="F426">
        <v>0</v>
      </c>
      <c r="G426">
        <v>965</v>
      </c>
      <c r="H426">
        <v>536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150</v>
      </c>
      <c r="S426" s="9">
        <f t="shared" si="38"/>
        <v>150000</v>
      </c>
    </row>
    <row r="427" spans="1:19">
      <c r="A427" s="6">
        <v>309139</v>
      </c>
      <c r="B427" t="s">
        <v>663</v>
      </c>
      <c r="C427">
        <v>309039</v>
      </c>
      <c r="D427" s="23">
        <v>13</v>
      </c>
      <c r="E427">
        <v>0</v>
      </c>
      <c r="F427">
        <v>0</v>
      </c>
      <c r="G427">
        <v>1035</v>
      </c>
      <c r="H427">
        <v>572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155</v>
      </c>
      <c r="S427" s="9">
        <f t="shared" si="38"/>
        <v>155000</v>
      </c>
    </row>
    <row r="428" spans="1:19">
      <c r="A428" s="6">
        <v>309140</v>
      </c>
      <c r="B428" t="s">
        <v>664</v>
      </c>
      <c r="C428">
        <v>309040</v>
      </c>
      <c r="D428" s="23">
        <v>14</v>
      </c>
      <c r="E428">
        <v>0</v>
      </c>
      <c r="F428">
        <v>0</v>
      </c>
      <c r="G428">
        <v>1110</v>
      </c>
      <c r="H428">
        <v>608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160</v>
      </c>
      <c r="S428" s="9">
        <f t="shared" si="38"/>
        <v>160000</v>
      </c>
    </row>
    <row r="429" spans="1:19">
      <c r="A429" s="6">
        <v>309141</v>
      </c>
      <c r="B429" t="s">
        <v>665</v>
      </c>
      <c r="C429">
        <v>309041</v>
      </c>
      <c r="D429" s="23">
        <v>14</v>
      </c>
      <c r="E429">
        <v>0</v>
      </c>
      <c r="F429">
        <v>0</v>
      </c>
      <c r="G429">
        <v>1185</v>
      </c>
      <c r="H429">
        <v>644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165</v>
      </c>
      <c r="S429" s="9">
        <f t="shared" si="38"/>
        <v>165000</v>
      </c>
    </row>
    <row r="430" spans="1:19">
      <c r="A430" s="6">
        <v>309142</v>
      </c>
      <c r="B430" t="s">
        <v>666</v>
      </c>
      <c r="C430">
        <v>309042</v>
      </c>
      <c r="D430" s="23">
        <v>14</v>
      </c>
      <c r="E430">
        <v>0</v>
      </c>
      <c r="F430">
        <v>0</v>
      </c>
      <c r="G430">
        <v>1260</v>
      </c>
      <c r="H430">
        <v>680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170</v>
      </c>
      <c r="S430" s="9">
        <f t="shared" si="38"/>
        <v>170000</v>
      </c>
    </row>
    <row r="431" spans="1:19">
      <c r="A431" s="6">
        <v>309143</v>
      </c>
      <c r="B431" t="s">
        <v>667</v>
      </c>
      <c r="C431">
        <v>309043</v>
      </c>
      <c r="D431" s="23">
        <v>15</v>
      </c>
      <c r="E431">
        <v>0</v>
      </c>
      <c r="F431">
        <v>0</v>
      </c>
      <c r="G431">
        <v>1345</v>
      </c>
      <c r="H431">
        <v>720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175</v>
      </c>
      <c r="S431" s="9">
        <f t="shared" si="38"/>
        <v>175000</v>
      </c>
    </row>
    <row r="432" spans="1:19">
      <c r="A432" s="6">
        <v>309144</v>
      </c>
      <c r="B432" t="s">
        <v>668</v>
      </c>
      <c r="C432">
        <v>309044</v>
      </c>
      <c r="D432" s="23">
        <v>15</v>
      </c>
      <c r="E432">
        <v>0</v>
      </c>
      <c r="F432">
        <v>0</v>
      </c>
      <c r="G432">
        <v>1430</v>
      </c>
      <c r="H432">
        <v>760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180</v>
      </c>
      <c r="S432" s="9">
        <f t="shared" si="38"/>
        <v>180000</v>
      </c>
    </row>
    <row r="433" spans="1:19">
      <c r="A433" s="6">
        <v>309145</v>
      </c>
      <c r="B433" t="s">
        <v>669</v>
      </c>
      <c r="C433">
        <v>309045</v>
      </c>
      <c r="D433" s="23">
        <v>15</v>
      </c>
      <c r="E433">
        <v>0</v>
      </c>
      <c r="F433">
        <v>0</v>
      </c>
      <c r="G433">
        <v>1515</v>
      </c>
      <c r="H433">
        <v>800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185</v>
      </c>
      <c r="S433" s="9">
        <f t="shared" si="38"/>
        <v>185000</v>
      </c>
    </row>
    <row r="434" spans="1:19">
      <c r="A434" s="6">
        <v>309146</v>
      </c>
      <c r="B434" t="s">
        <v>670</v>
      </c>
      <c r="C434">
        <v>309046</v>
      </c>
      <c r="D434" s="23">
        <v>16</v>
      </c>
      <c r="E434">
        <v>0</v>
      </c>
      <c r="F434">
        <v>0</v>
      </c>
      <c r="G434">
        <v>1610</v>
      </c>
      <c r="H434">
        <v>840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190</v>
      </c>
      <c r="S434" s="9">
        <f t="shared" si="38"/>
        <v>190000</v>
      </c>
    </row>
    <row r="435" spans="1:19">
      <c r="A435" s="6">
        <v>309147</v>
      </c>
      <c r="B435" t="s">
        <v>671</v>
      </c>
      <c r="C435">
        <v>309047</v>
      </c>
      <c r="D435" s="23">
        <v>16</v>
      </c>
      <c r="E435">
        <v>0</v>
      </c>
      <c r="F435">
        <v>0</v>
      </c>
      <c r="G435">
        <v>1705</v>
      </c>
      <c r="H435">
        <v>880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195</v>
      </c>
      <c r="S435" s="9">
        <f t="shared" si="38"/>
        <v>195000</v>
      </c>
    </row>
    <row r="436" spans="1:19">
      <c r="A436" s="6">
        <v>309148</v>
      </c>
      <c r="B436" t="s">
        <v>672</v>
      </c>
      <c r="C436">
        <v>309048</v>
      </c>
      <c r="D436" s="23">
        <v>16</v>
      </c>
      <c r="E436">
        <v>0</v>
      </c>
      <c r="F436">
        <v>0</v>
      </c>
      <c r="G436">
        <v>1800</v>
      </c>
      <c r="H436">
        <v>920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200</v>
      </c>
      <c r="S436" s="9">
        <f t="shared" si="38"/>
        <v>200000</v>
      </c>
    </row>
    <row r="437" spans="1:19">
      <c r="A437" s="6">
        <v>309149</v>
      </c>
      <c r="B437" t="s">
        <v>673</v>
      </c>
      <c r="C437">
        <v>309049</v>
      </c>
      <c r="D437" s="23">
        <v>17</v>
      </c>
      <c r="E437">
        <v>0</v>
      </c>
      <c r="F437">
        <v>0</v>
      </c>
      <c r="G437">
        <v>1900</v>
      </c>
      <c r="H437">
        <v>968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205</v>
      </c>
      <c r="S437" s="9">
        <f t="shared" si="38"/>
        <v>205000</v>
      </c>
    </row>
    <row r="438" spans="1:19">
      <c r="A438" s="6">
        <v>309150</v>
      </c>
      <c r="B438" t="s">
        <v>674</v>
      </c>
      <c r="C438">
        <v>309050</v>
      </c>
      <c r="D438" s="23">
        <v>17</v>
      </c>
      <c r="E438">
        <v>0</v>
      </c>
      <c r="F438">
        <v>0</v>
      </c>
      <c r="G438">
        <v>2000</v>
      </c>
      <c r="H438">
        <v>1016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210</v>
      </c>
      <c r="S438" s="9">
        <f t="shared" si="38"/>
        <v>210000</v>
      </c>
    </row>
    <row r="439" spans="1:19">
      <c r="A439" s="6">
        <v>309151</v>
      </c>
      <c r="B439" t="s">
        <v>675</v>
      </c>
      <c r="C439">
        <v>309051</v>
      </c>
      <c r="D439" s="23">
        <v>17</v>
      </c>
      <c r="E439">
        <v>0</v>
      </c>
      <c r="F439">
        <v>0</v>
      </c>
      <c r="G439">
        <v>2100</v>
      </c>
      <c r="H439">
        <v>1064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215</v>
      </c>
      <c r="S439" s="9">
        <f t="shared" si="38"/>
        <v>215000</v>
      </c>
    </row>
    <row r="440" spans="1:19">
      <c r="A440" s="6">
        <v>309152</v>
      </c>
      <c r="B440" t="s">
        <v>676</v>
      </c>
      <c r="C440">
        <v>309052</v>
      </c>
      <c r="D440" s="23">
        <v>18</v>
      </c>
      <c r="E440">
        <v>0</v>
      </c>
      <c r="F440">
        <v>0</v>
      </c>
      <c r="G440">
        <v>2250</v>
      </c>
      <c r="H440">
        <v>1115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220</v>
      </c>
      <c r="S440" s="9">
        <f t="shared" si="38"/>
        <v>220000</v>
      </c>
    </row>
    <row r="441" spans="1:19">
      <c r="A441" s="6">
        <v>309153</v>
      </c>
      <c r="B441" t="s">
        <v>677</v>
      </c>
      <c r="C441">
        <v>309053</v>
      </c>
      <c r="D441" s="23">
        <v>18</v>
      </c>
      <c r="E441">
        <v>0</v>
      </c>
      <c r="F441">
        <v>0</v>
      </c>
      <c r="G441">
        <v>2400</v>
      </c>
      <c r="H441">
        <v>1166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225</v>
      </c>
      <c r="S441" s="9">
        <f t="shared" si="38"/>
        <v>225000</v>
      </c>
    </row>
    <row r="442" spans="1:19">
      <c r="A442" s="6">
        <v>309154</v>
      </c>
      <c r="B442" t="s">
        <v>678</v>
      </c>
      <c r="C442">
        <v>309054</v>
      </c>
      <c r="D442" s="23">
        <v>18</v>
      </c>
      <c r="E442">
        <v>0</v>
      </c>
      <c r="F442">
        <v>0</v>
      </c>
      <c r="G442">
        <v>2550</v>
      </c>
      <c r="H442">
        <v>1217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230</v>
      </c>
      <c r="S442" s="9">
        <f t="shared" si="38"/>
        <v>230000</v>
      </c>
    </row>
    <row r="443" spans="1:19">
      <c r="A443" s="6">
        <v>310001</v>
      </c>
      <c r="B443" s="11" t="s">
        <v>215</v>
      </c>
      <c r="C443" s="4">
        <f t="shared" ref="C443:C450" si="39">A443</f>
        <v>310001</v>
      </c>
      <c r="D443" s="4">
        <v>2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15</v>
      </c>
      <c r="S443">
        <v>2000</v>
      </c>
    </row>
    <row r="444" spans="1:19">
      <c r="A444" s="6">
        <v>310002</v>
      </c>
      <c r="B444" s="11" t="s">
        <v>216</v>
      </c>
      <c r="C444" s="4">
        <f t="shared" si="39"/>
        <v>310002</v>
      </c>
      <c r="D444" s="4">
        <v>3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22</v>
      </c>
      <c r="S444">
        <v>20000</v>
      </c>
    </row>
    <row r="445" spans="1:19">
      <c r="A445" s="6">
        <v>310003</v>
      </c>
      <c r="B445" s="11" t="s">
        <v>217</v>
      </c>
      <c r="C445" s="4">
        <f t="shared" si="39"/>
        <v>310003</v>
      </c>
      <c r="D445" s="4">
        <v>4</v>
      </c>
      <c r="E445">
        <v>0</v>
      </c>
      <c r="F445">
        <v>0</v>
      </c>
      <c r="G445">
        <v>0</v>
      </c>
      <c r="H445">
        <v>0</v>
      </c>
      <c r="I445">
        <v>2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30</v>
      </c>
      <c r="S445">
        <v>20000</v>
      </c>
    </row>
    <row r="446" spans="1:19">
      <c r="A446" s="6">
        <v>310004</v>
      </c>
      <c r="B446" s="11" t="s">
        <v>218</v>
      </c>
      <c r="C446" s="4">
        <f t="shared" si="39"/>
        <v>310004</v>
      </c>
      <c r="D446" s="4">
        <v>5</v>
      </c>
      <c r="E446">
        <v>0</v>
      </c>
      <c r="F446">
        <v>0</v>
      </c>
      <c r="G446">
        <v>0</v>
      </c>
      <c r="H446">
        <v>0</v>
      </c>
      <c r="I446">
        <v>2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26</v>
      </c>
      <c r="S446">
        <v>20000</v>
      </c>
    </row>
    <row r="447" spans="1:19">
      <c r="A447" s="6">
        <v>310005</v>
      </c>
      <c r="B447" s="11" t="s">
        <v>219</v>
      </c>
      <c r="C447" s="4">
        <f t="shared" si="39"/>
        <v>310005</v>
      </c>
      <c r="D447" s="4">
        <v>6</v>
      </c>
      <c r="E447">
        <v>0</v>
      </c>
      <c r="F447">
        <v>0</v>
      </c>
      <c r="G447">
        <v>0</v>
      </c>
      <c r="H447">
        <v>0</v>
      </c>
      <c r="I447">
        <v>2</v>
      </c>
      <c r="J447">
        <v>2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45</v>
      </c>
      <c r="S447">
        <v>20000</v>
      </c>
    </row>
    <row r="448" spans="1:19">
      <c r="A448" s="6">
        <v>310006</v>
      </c>
      <c r="B448" s="11" t="s">
        <v>220</v>
      </c>
      <c r="C448" s="4">
        <f t="shared" si="39"/>
        <v>310006</v>
      </c>
      <c r="D448" s="4">
        <v>6</v>
      </c>
      <c r="E448">
        <v>0</v>
      </c>
      <c r="F448">
        <v>0</v>
      </c>
      <c r="G448">
        <v>0</v>
      </c>
      <c r="H448">
        <v>0</v>
      </c>
      <c r="I448">
        <v>2</v>
      </c>
      <c r="J448">
        <v>2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2</v>
      </c>
      <c r="R448">
        <v>30</v>
      </c>
      <c r="S448">
        <v>20000</v>
      </c>
    </row>
    <row r="449" spans="1:19">
      <c r="A449" s="6">
        <v>310007</v>
      </c>
      <c r="B449" s="11" t="s">
        <v>221</v>
      </c>
      <c r="C449" s="4">
        <f t="shared" si="39"/>
        <v>310007</v>
      </c>
      <c r="D449" s="4">
        <v>6</v>
      </c>
      <c r="E449">
        <v>0</v>
      </c>
      <c r="F449">
        <v>0</v>
      </c>
      <c r="G449">
        <v>0</v>
      </c>
      <c r="H449">
        <v>0</v>
      </c>
      <c r="I449">
        <v>2</v>
      </c>
      <c r="J449">
        <v>2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3</v>
      </c>
      <c r="R449">
        <v>28</v>
      </c>
      <c r="S449">
        <v>20000</v>
      </c>
    </row>
    <row r="450" spans="1:19">
      <c r="A450" s="6">
        <v>310008</v>
      </c>
      <c r="B450" s="20" t="s">
        <v>406</v>
      </c>
      <c r="C450">
        <f t="shared" si="39"/>
        <v>310008</v>
      </c>
      <c r="D450">
        <v>7</v>
      </c>
      <c r="E450">
        <v>0</v>
      </c>
      <c r="F450">
        <v>0</v>
      </c>
      <c r="G450">
        <v>0</v>
      </c>
      <c r="H450">
        <v>0</v>
      </c>
      <c r="I450">
        <v>4</v>
      </c>
      <c r="J450">
        <v>4</v>
      </c>
      <c r="K450">
        <v>0</v>
      </c>
      <c r="L450">
        <v>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60</v>
      </c>
      <c r="S450">
        <v>20000</v>
      </c>
    </row>
    <row r="451" spans="1:19">
      <c r="A451" s="6">
        <v>310009</v>
      </c>
      <c r="B451" s="21" t="s">
        <v>407</v>
      </c>
      <c r="C451">
        <f>C450</f>
        <v>310008</v>
      </c>
      <c r="D451">
        <v>7</v>
      </c>
      <c r="E451">
        <v>0</v>
      </c>
      <c r="F451">
        <v>0</v>
      </c>
      <c r="G451">
        <v>0</v>
      </c>
      <c r="H451">
        <v>0</v>
      </c>
      <c r="I451">
        <v>4</v>
      </c>
      <c r="J451">
        <v>4</v>
      </c>
      <c r="K451">
        <v>0</v>
      </c>
      <c r="L451">
        <v>0</v>
      </c>
      <c r="M451">
        <v>0</v>
      </c>
      <c r="N451">
        <v>4</v>
      </c>
      <c r="O451">
        <v>0</v>
      </c>
      <c r="P451">
        <v>0</v>
      </c>
      <c r="Q451">
        <v>0</v>
      </c>
      <c r="R451">
        <v>60</v>
      </c>
      <c r="S451">
        <v>20000</v>
      </c>
    </row>
    <row r="452" spans="1:19">
      <c r="A452" s="6">
        <v>310010</v>
      </c>
      <c r="B452" s="21" t="s">
        <v>408</v>
      </c>
      <c r="C452">
        <f>C450</f>
        <v>310008</v>
      </c>
      <c r="D452">
        <v>7</v>
      </c>
      <c r="E452">
        <v>0</v>
      </c>
      <c r="F452">
        <v>0</v>
      </c>
      <c r="G452">
        <v>0</v>
      </c>
      <c r="H452">
        <v>0</v>
      </c>
      <c r="I452">
        <v>4</v>
      </c>
      <c r="J452">
        <v>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4</v>
      </c>
      <c r="Q452">
        <v>0</v>
      </c>
      <c r="R452">
        <v>60</v>
      </c>
      <c r="S452">
        <v>20000</v>
      </c>
    </row>
    <row r="453" spans="1:19">
      <c r="A453" s="6">
        <v>310011</v>
      </c>
      <c r="B453" s="21" t="s">
        <v>409</v>
      </c>
      <c r="C453">
        <f>A453</f>
        <v>310011</v>
      </c>
      <c r="D453">
        <v>8</v>
      </c>
      <c r="E453">
        <v>0</v>
      </c>
      <c r="F453">
        <v>0</v>
      </c>
      <c r="G453">
        <v>0</v>
      </c>
      <c r="H453">
        <v>0</v>
      </c>
      <c r="I453">
        <v>5</v>
      </c>
      <c r="J453">
        <v>5</v>
      </c>
      <c r="K453">
        <v>1</v>
      </c>
      <c r="L453">
        <v>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70</v>
      </c>
      <c r="S453">
        <v>20000</v>
      </c>
    </row>
    <row r="454" spans="1:19">
      <c r="A454" s="6">
        <v>310012</v>
      </c>
      <c r="B454" s="21" t="s">
        <v>410</v>
      </c>
      <c r="C454">
        <f>A454</f>
        <v>310012</v>
      </c>
      <c r="D454">
        <v>8</v>
      </c>
      <c r="E454">
        <v>0</v>
      </c>
      <c r="F454">
        <v>0</v>
      </c>
      <c r="G454">
        <v>0</v>
      </c>
      <c r="H454">
        <v>0</v>
      </c>
      <c r="I454">
        <v>6</v>
      </c>
      <c r="J454">
        <v>6</v>
      </c>
      <c r="K454">
        <v>0</v>
      </c>
      <c r="L454">
        <v>0</v>
      </c>
      <c r="M454">
        <v>3</v>
      </c>
      <c r="N454">
        <v>7</v>
      </c>
      <c r="O454">
        <v>0</v>
      </c>
      <c r="P454">
        <v>0</v>
      </c>
      <c r="Q454">
        <v>0</v>
      </c>
      <c r="R454">
        <v>70</v>
      </c>
      <c r="S454">
        <v>20000</v>
      </c>
    </row>
    <row r="455" spans="1:19">
      <c r="A455" s="6">
        <v>310013</v>
      </c>
      <c r="B455" s="21" t="s">
        <v>411</v>
      </c>
      <c r="C455">
        <f>A455</f>
        <v>310013</v>
      </c>
      <c r="D455">
        <v>8</v>
      </c>
      <c r="E455">
        <v>0</v>
      </c>
      <c r="F455">
        <v>0</v>
      </c>
      <c r="G455">
        <v>0</v>
      </c>
      <c r="H455">
        <v>0</v>
      </c>
      <c r="I455">
        <v>6</v>
      </c>
      <c r="J455">
        <v>6</v>
      </c>
      <c r="K455">
        <v>0</v>
      </c>
      <c r="L455">
        <v>0</v>
      </c>
      <c r="M455">
        <v>0</v>
      </c>
      <c r="N455">
        <v>0</v>
      </c>
      <c r="O455">
        <v>3</v>
      </c>
      <c r="P455">
        <v>7</v>
      </c>
      <c r="Q455">
        <v>0</v>
      </c>
      <c r="R455">
        <v>70</v>
      </c>
      <c r="S455">
        <v>20000</v>
      </c>
    </row>
    <row r="456" spans="1:19">
      <c r="A456" s="6">
        <v>310014</v>
      </c>
      <c r="B456" s="21" t="s">
        <v>412</v>
      </c>
      <c r="C456">
        <f>A456</f>
        <v>310014</v>
      </c>
      <c r="D456">
        <v>9</v>
      </c>
      <c r="E456">
        <v>0</v>
      </c>
      <c r="F456">
        <v>0</v>
      </c>
      <c r="G456">
        <v>0</v>
      </c>
      <c r="H456">
        <v>0</v>
      </c>
      <c r="I456">
        <v>9</v>
      </c>
      <c r="J456">
        <v>7</v>
      </c>
      <c r="K456">
        <v>3</v>
      </c>
      <c r="L456">
        <v>10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80</v>
      </c>
      <c r="S456">
        <v>20000</v>
      </c>
    </row>
    <row r="457" spans="1:19">
      <c r="A457" s="6">
        <v>310015</v>
      </c>
      <c r="B457" s="21" t="s">
        <v>413</v>
      </c>
      <c r="C457">
        <f>C456</f>
        <v>310014</v>
      </c>
      <c r="D457">
        <v>9</v>
      </c>
      <c r="E457">
        <v>0</v>
      </c>
      <c r="F457">
        <v>0</v>
      </c>
      <c r="G457">
        <v>0</v>
      </c>
      <c r="H457">
        <v>0</v>
      </c>
      <c r="I457">
        <v>7</v>
      </c>
      <c r="J457">
        <v>9</v>
      </c>
      <c r="K457">
        <v>0</v>
      </c>
      <c r="L457">
        <v>0</v>
      </c>
      <c r="M457">
        <v>3</v>
      </c>
      <c r="N457">
        <v>10</v>
      </c>
      <c r="O457">
        <v>0</v>
      </c>
      <c r="P457">
        <v>0</v>
      </c>
      <c r="Q457">
        <v>0</v>
      </c>
      <c r="R457">
        <v>80</v>
      </c>
      <c r="S457">
        <v>20000</v>
      </c>
    </row>
    <row r="458" spans="1:19">
      <c r="A458" s="6">
        <v>310016</v>
      </c>
      <c r="B458" s="21" t="s">
        <v>414</v>
      </c>
      <c r="C458">
        <f>C456</f>
        <v>310014</v>
      </c>
      <c r="D458">
        <v>9</v>
      </c>
      <c r="E458">
        <v>0</v>
      </c>
      <c r="F458">
        <v>0</v>
      </c>
      <c r="G458">
        <v>0</v>
      </c>
      <c r="H458">
        <v>0</v>
      </c>
      <c r="I458">
        <v>8</v>
      </c>
      <c r="J458">
        <v>8</v>
      </c>
      <c r="K458">
        <v>0</v>
      </c>
      <c r="L458">
        <v>0</v>
      </c>
      <c r="M458">
        <v>0</v>
      </c>
      <c r="N458">
        <v>0</v>
      </c>
      <c r="O458">
        <v>3</v>
      </c>
      <c r="P458">
        <v>10</v>
      </c>
      <c r="Q458">
        <v>0</v>
      </c>
      <c r="R458">
        <v>80</v>
      </c>
      <c r="S458">
        <v>20000</v>
      </c>
    </row>
    <row r="459" spans="1:19">
      <c r="A459" s="6">
        <v>310017</v>
      </c>
      <c r="B459" s="21" t="s">
        <v>415</v>
      </c>
      <c r="C459">
        <f t="shared" ref="C459:C465" si="40">A459</f>
        <v>310017</v>
      </c>
      <c r="D459">
        <v>10</v>
      </c>
      <c r="E459">
        <v>0</v>
      </c>
      <c r="F459">
        <v>0</v>
      </c>
      <c r="G459">
        <v>0</v>
      </c>
      <c r="H459">
        <v>0</v>
      </c>
      <c r="I459">
        <v>12</v>
      </c>
      <c r="J459">
        <v>10</v>
      </c>
      <c r="K459">
        <v>4</v>
      </c>
      <c r="L459">
        <v>14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90</v>
      </c>
      <c r="S459">
        <v>50000</v>
      </c>
    </row>
    <row r="460" spans="1:19">
      <c r="A460" s="6">
        <v>310018</v>
      </c>
      <c r="B460" s="21" t="s">
        <v>416</v>
      </c>
      <c r="C460">
        <f t="shared" si="40"/>
        <v>310018</v>
      </c>
      <c r="D460">
        <v>10</v>
      </c>
      <c r="E460">
        <v>0</v>
      </c>
      <c r="F460">
        <v>0</v>
      </c>
      <c r="G460">
        <v>0</v>
      </c>
      <c r="H460">
        <v>0</v>
      </c>
      <c r="I460">
        <v>10</v>
      </c>
      <c r="J460">
        <v>12</v>
      </c>
      <c r="K460">
        <v>0</v>
      </c>
      <c r="L460">
        <v>0</v>
      </c>
      <c r="M460">
        <v>4</v>
      </c>
      <c r="N460">
        <v>14</v>
      </c>
      <c r="O460">
        <v>0</v>
      </c>
      <c r="P460">
        <v>0</v>
      </c>
      <c r="Q460">
        <v>0</v>
      </c>
      <c r="R460">
        <v>90</v>
      </c>
      <c r="S460">
        <v>50000</v>
      </c>
    </row>
    <row r="461" spans="1:19">
      <c r="A461" s="6">
        <v>310019</v>
      </c>
      <c r="B461" s="21" t="s">
        <v>417</v>
      </c>
      <c r="C461">
        <f t="shared" si="40"/>
        <v>310019</v>
      </c>
      <c r="D461">
        <v>10</v>
      </c>
      <c r="E461">
        <v>0</v>
      </c>
      <c r="F461">
        <v>0</v>
      </c>
      <c r="G461">
        <v>0</v>
      </c>
      <c r="H461">
        <v>0</v>
      </c>
      <c r="I461">
        <v>11</v>
      </c>
      <c r="J461">
        <v>11</v>
      </c>
      <c r="K461">
        <v>0</v>
      </c>
      <c r="L461">
        <v>0</v>
      </c>
      <c r="M461">
        <v>0</v>
      </c>
      <c r="N461">
        <v>0</v>
      </c>
      <c r="O461">
        <v>4</v>
      </c>
      <c r="P461">
        <v>14</v>
      </c>
      <c r="Q461">
        <v>0</v>
      </c>
      <c r="R461">
        <v>90</v>
      </c>
      <c r="S461">
        <v>50000</v>
      </c>
    </row>
    <row r="462" spans="1:19">
      <c r="A462" s="6">
        <v>310020</v>
      </c>
      <c r="B462" t="s">
        <v>520</v>
      </c>
      <c r="C462">
        <f t="shared" si="40"/>
        <v>310020</v>
      </c>
      <c r="D462">
        <v>11</v>
      </c>
      <c r="E462">
        <v>0</v>
      </c>
      <c r="F462">
        <v>0</v>
      </c>
      <c r="G462">
        <v>0</v>
      </c>
      <c r="H462">
        <v>0</v>
      </c>
      <c r="I462">
        <v>13</v>
      </c>
      <c r="J462">
        <v>11</v>
      </c>
      <c r="K462">
        <v>6</v>
      </c>
      <c r="L462">
        <v>18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100</v>
      </c>
      <c r="S462">
        <f t="shared" ref="S462:S471" si="41">R462*1000</f>
        <v>100000</v>
      </c>
    </row>
    <row r="463" spans="1:19">
      <c r="A463" s="6">
        <v>310021</v>
      </c>
      <c r="B463" t="s">
        <v>521</v>
      </c>
      <c r="C463">
        <f t="shared" si="40"/>
        <v>310021</v>
      </c>
      <c r="D463">
        <v>11</v>
      </c>
      <c r="E463">
        <v>0</v>
      </c>
      <c r="F463">
        <v>0</v>
      </c>
      <c r="G463">
        <v>0</v>
      </c>
      <c r="H463">
        <v>0</v>
      </c>
      <c r="I463">
        <v>11</v>
      </c>
      <c r="J463">
        <v>13</v>
      </c>
      <c r="K463">
        <v>0</v>
      </c>
      <c r="L463">
        <v>0</v>
      </c>
      <c r="M463">
        <v>6</v>
      </c>
      <c r="N463">
        <v>18</v>
      </c>
      <c r="O463">
        <v>0</v>
      </c>
      <c r="P463">
        <v>0</v>
      </c>
      <c r="Q463">
        <v>0</v>
      </c>
      <c r="R463">
        <v>100</v>
      </c>
      <c r="S463">
        <f t="shared" si="41"/>
        <v>100000</v>
      </c>
    </row>
    <row r="464" spans="1:19">
      <c r="A464" s="6">
        <v>310022</v>
      </c>
      <c r="B464" t="s">
        <v>522</v>
      </c>
      <c r="C464">
        <f t="shared" si="40"/>
        <v>310022</v>
      </c>
      <c r="D464">
        <v>11</v>
      </c>
      <c r="E464">
        <v>0</v>
      </c>
      <c r="F464">
        <v>0</v>
      </c>
      <c r="G464">
        <v>0</v>
      </c>
      <c r="H464">
        <v>0</v>
      </c>
      <c r="I464">
        <v>12</v>
      </c>
      <c r="J464">
        <v>12</v>
      </c>
      <c r="K464">
        <v>0</v>
      </c>
      <c r="L464">
        <v>0</v>
      </c>
      <c r="M464">
        <v>0</v>
      </c>
      <c r="N464">
        <v>0</v>
      </c>
      <c r="O464">
        <v>6</v>
      </c>
      <c r="P464">
        <v>18</v>
      </c>
      <c r="Q464">
        <v>0</v>
      </c>
      <c r="R464">
        <v>100</v>
      </c>
      <c r="S464">
        <f t="shared" si="41"/>
        <v>100000</v>
      </c>
    </row>
    <row r="465" spans="1:20">
      <c r="A465" s="6">
        <v>310023</v>
      </c>
      <c r="B465" t="s">
        <v>523</v>
      </c>
      <c r="C465">
        <f t="shared" si="40"/>
        <v>310023</v>
      </c>
      <c r="D465">
        <v>12</v>
      </c>
      <c r="E465">
        <v>0</v>
      </c>
      <c r="F465">
        <v>0</v>
      </c>
      <c r="G465">
        <v>0</v>
      </c>
      <c r="H465">
        <v>0</v>
      </c>
      <c r="I465">
        <v>17</v>
      </c>
      <c r="J465">
        <v>14</v>
      </c>
      <c r="K465">
        <v>9</v>
      </c>
      <c r="L465">
        <v>22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115</v>
      </c>
      <c r="S465">
        <f t="shared" si="41"/>
        <v>115000</v>
      </c>
    </row>
    <row r="466" spans="1:20">
      <c r="A466" s="6">
        <v>310024</v>
      </c>
      <c r="B466" t="s">
        <v>524</v>
      </c>
      <c r="C466">
        <f>C465</f>
        <v>310023</v>
      </c>
      <c r="D466">
        <v>12</v>
      </c>
      <c r="E466">
        <v>0</v>
      </c>
      <c r="F466">
        <v>0</v>
      </c>
      <c r="G466">
        <v>0</v>
      </c>
      <c r="H466">
        <v>0</v>
      </c>
      <c r="I466">
        <v>14</v>
      </c>
      <c r="J466">
        <v>17</v>
      </c>
      <c r="K466">
        <v>0</v>
      </c>
      <c r="L466">
        <v>0</v>
      </c>
      <c r="M466">
        <v>9</v>
      </c>
      <c r="N466">
        <v>22</v>
      </c>
      <c r="O466">
        <v>0</v>
      </c>
      <c r="P466">
        <v>0</v>
      </c>
      <c r="Q466">
        <v>0</v>
      </c>
      <c r="R466">
        <v>115</v>
      </c>
      <c r="S466">
        <f t="shared" si="41"/>
        <v>115000</v>
      </c>
    </row>
    <row r="467" spans="1:20">
      <c r="A467" s="6">
        <v>310025</v>
      </c>
      <c r="B467" t="s">
        <v>525</v>
      </c>
      <c r="C467">
        <f>C465</f>
        <v>310023</v>
      </c>
      <c r="D467">
        <v>12</v>
      </c>
      <c r="E467">
        <v>0</v>
      </c>
      <c r="F467">
        <v>0</v>
      </c>
      <c r="G467">
        <v>0</v>
      </c>
      <c r="H467">
        <v>0</v>
      </c>
      <c r="I467">
        <v>15</v>
      </c>
      <c r="J467">
        <v>15</v>
      </c>
      <c r="K467">
        <v>0</v>
      </c>
      <c r="L467">
        <v>0</v>
      </c>
      <c r="M467">
        <v>0</v>
      </c>
      <c r="N467">
        <v>0</v>
      </c>
      <c r="O467">
        <v>9</v>
      </c>
      <c r="P467">
        <v>22</v>
      </c>
      <c r="Q467">
        <v>0</v>
      </c>
      <c r="R467">
        <v>115</v>
      </c>
      <c r="S467">
        <f t="shared" si="41"/>
        <v>115000</v>
      </c>
    </row>
    <row r="468" spans="1:20">
      <c r="A468" s="6">
        <v>310026</v>
      </c>
      <c r="B468" t="s">
        <v>542</v>
      </c>
      <c r="C468">
        <f>A468</f>
        <v>310026</v>
      </c>
      <c r="D468">
        <v>13</v>
      </c>
      <c r="E468">
        <v>0</v>
      </c>
      <c r="F468">
        <v>0</v>
      </c>
      <c r="G468">
        <v>0</v>
      </c>
      <c r="H468">
        <v>0</v>
      </c>
      <c r="I468">
        <v>18</v>
      </c>
      <c r="J468">
        <v>16</v>
      </c>
      <c r="K468">
        <v>14</v>
      </c>
      <c r="L468">
        <v>29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130</v>
      </c>
      <c r="S468">
        <f t="shared" si="41"/>
        <v>130000</v>
      </c>
    </row>
    <row r="469" spans="1:20">
      <c r="A469" s="6">
        <v>310027</v>
      </c>
      <c r="B469" t="s">
        <v>543</v>
      </c>
      <c r="C469">
        <f>C468</f>
        <v>310026</v>
      </c>
      <c r="D469">
        <v>13</v>
      </c>
      <c r="E469">
        <v>0</v>
      </c>
      <c r="F469">
        <v>0</v>
      </c>
      <c r="G469">
        <v>0</v>
      </c>
      <c r="H469">
        <v>0</v>
      </c>
      <c r="I469">
        <v>16</v>
      </c>
      <c r="J469">
        <v>18</v>
      </c>
      <c r="K469">
        <v>0</v>
      </c>
      <c r="L469">
        <v>0</v>
      </c>
      <c r="M469">
        <v>14</v>
      </c>
      <c r="N469">
        <v>29</v>
      </c>
      <c r="O469">
        <v>0</v>
      </c>
      <c r="P469">
        <v>0</v>
      </c>
      <c r="Q469">
        <v>0</v>
      </c>
      <c r="R469">
        <v>130</v>
      </c>
      <c r="S469">
        <f t="shared" si="41"/>
        <v>130000</v>
      </c>
    </row>
    <row r="470" spans="1:20">
      <c r="A470" s="6">
        <v>310028</v>
      </c>
      <c r="B470" t="s">
        <v>544</v>
      </c>
      <c r="C470">
        <f>C468</f>
        <v>310026</v>
      </c>
      <c r="D470">
        <v>13</v>
      </c>
      <c r="E470">
        <v>0</v>
      </c>
      <c r="F470">
        <v>0</v>
      </c>
      <c r="G470">
        <v>0</v>
      </c>
      <c r="H470">
        <v>0</v>
      </c>
      <c r="I470">
        <v>17</v>
      </c>
      <c r="J470">
        <v>17</v>
      </c>
      <c r="K470">
        <v>0</v>
      </c>
      <c r="L470">
        <v>0</v>
      </c>
      <c r="M470">
        <v>0</v>
      </c>
      <c r="N470">
        <v>0</v>
      </c>
      <c r="O470">
        <v>14</v>
      </c>
      <c r="P470">
        <v>29</v>
      </c>
      <c r="Q470">
        <v>0</v>
      </c>
      <c r="R470">
        <v>130</v>
      </c>
      <c r="S470">
        <f t="shared" si="41"/>
        <v>130000</v>
      </c>
    </row>
    <row r="471" spans="1:20">
      <c r="A471" s="6">
        <v>310029</v>
      </c>
      <c r="B471" t="s">
        <v>545</v>
      </c>
      <c r="C471">
        <f t="shared" ref="C471:C488" si="42">A471</f>
        <v>310029</v>
      </c>
      <c r="D471">
        <v>14</v>
      </c>
      <c r="E471">
        <v>0</v>
      </c>
      <c r="F471">
        <v>0</v>
      </c>
      <c r="G471">
        <v>0</v>
      </c>
      <c r="H471">
        <v>0</v>
      </c>
      <c r="I471">
        <v>23</v>
      </c>
      <c r="J471">
        <v>20</v>
      </c>
      <c r="K471">
        <v>23</v>
      </c>
      <c r="L471">
        <v>39</v>
      </c>
      <c r="M471">
        <v>21</v>
      </c>
      <c r="N471">
        <v>36</v>
      </c>
      <c r="O471">
        <v>23</v>
      </c>
      <c r="P471">
        <v>34</v>
      </c>
      <c r="Q471">
        <v>0</v>
      </c>
      <c r="R471">
        <v>145</v>
      </c>
      <c r="S471">
        <f t="shared" si="41"/>
        <v>145000</v>
      </c>
    </row>
    <row r="472" spans="1:20">
      <c r="A472" s="6">
        <v>311001</v>
      </c>
      <c r="B472" s="16" t="s">
        <v>330</v>
      </c>
      <c r="C472" s="4">
        <f t="shared" si="42"/>
        <v>311001</v>
      </c>
      <c r="D472" s="4">
        <v>2</v>
      </c>
      <c r="E472">
        <v>0</v>
      </c>
      <c r="F472">
        <v>0</v>
      </c>
      <c r="G472">
        <v>0</v>
      </c>
      <c r="H472">
        <v>0</v>
      </c>
      <c r="I472" s="4">
        <v>0</v>
      </c>
      <c r="J472">
        <v>0</v>
      </c>
      <c r="K472" s="4">
        <v>0</v>
      </c>
      <c r="L472" s="4">
        <v>2</v>
      </c>
      <c r="M472" s="4">
        <v>0</v>
      </c>
      <c r="N472" s="4">
        <v>2</v>
      </c>
      <c r="O472" s="4">
        <v>0</v>
      </c>
      <c r="P472" s="4">
        <v>2</v>
      </c>
      <c r="Q472" s="4">
        <v>0</v>
      </c>
      <c r="R472" s="4">
        <v>20</v>
      </c>
      <c r="S472" s="4">
        <v>20000</v>
      </c>
    </row>
    <row r="473" spans="1:20">
      <c r="A473" s="6">
        <v>311002</v>
      </c>
      <c r="B473" s="16" t="s">
        <v>331</v>
      </c>
      <c r="C473" s="4">
        <f t="shared" si="42"/>
        <v>311002</v>
      </c>
      <c r="D473" s="4">
        <v>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s="4">
        <v>2</v>
      </c>
      <c r="L473" s="4">
        <v>4</v>
      </c>
      <c r="M473" s="4">
        <v>2</v>
      </c>
      <c r="N473" s="4">
        <v>4</v>
      </c>
      <c r="O473" s="4">
        <v>2</v>
      </c>
      <c r="P473" s="4">
        <v>4</v>
      </c>
      <c r="Q473" s="4">
        <v>0</v>
      </c>
      <c r="R473" s="4">
        <v>30</v>
      </c>
      <c r="S473" s="4">
        <v>30000</v>
      </c>
    </row>
    <row r="474" spans="1:20">
      <c r="A474" s="6">
        <v>311003</v>
      </c>
      <c r="B474" s="16" t="s">
        <v>332</v>
      </c>
      <c r="C474" s="4">
        <f t="shared" si="42"/>
        <v>311003</v>
      </c>
      <c r="D474" s="4">
        <v>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s="4">
        <v>6</v>
      </c>
      <c r="L474" s="4">
        <v>9</v>
      </c>
      <c r="M474" s="4">
        <v>6</v>
      </c>
      <c r="N474" s="4">
        <v>9</v>
      </c>
      <c r="O474" s="4">
        <v>6</v>
      </c>
      <c r="P474" s="4">
        <v>9</v>
      </c>
      <c r="Q474" s="4">
        <v>0</v>
      </c>
      <c r="R474" s="4">
        <v>40</v>
      </c>
      <c r="S474" s="4">
        <v>40000</v>
      </c>
      <c r="T474" s="9"/>
    </row>
    <row r="475" spans="1:20">
      <c r="A475" s="6">
        <v>311004</v>
      </c>
      <c r="B475" s="16" t="s">
        <v>333</v>
      </c>
      <c r="C475" s="4">
        <f t="shared" si="42"/>
        <v>311004</v>
      </c>
      <c r="D475" s="4">
        <v>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s="4">
        <v>9</v>
      </c>
      <c r="L475" s="4">
        <v>12</v>
      </c>
      <c r="M475" s="4">
        <v>9</v>
      </c>
      <c r="N475" s="4">
        <v>12</v>
      </c>
      <c r="O475" s="4">
        <v>9</v>
      </c>
      <c r="P475" s="4">
        <v>12</v>
      </c>
      <c r="Q475" s="4">
        <v>0</v>
      </c>
      <c r="R475" s="9">
        <v>45</v>
      </c>
      <c r="S475" s="4">
        <v>60000</v>
      </c>
    </row>
    <row r="476" spans="1:20">
      <c r="A476" s="6">
        <v>311005</v>
      </c>
      <c r="B476" s="18" t="s">
        <v>339</v>
      </c>
      <c r="C476" s="4">
        <f t="shared" si="42"/>
        <v>311005</v>
      </c>
      <c r="D476" s="4">
        <v>6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s="4">
        <v>20</v>
      </c>
      <c r="L476" s="4">
        <v>24</v>
      </c>
      <c r="M476" s="4">
        <v>20</v>
      </c>
      <c r="N476" s="4">
        <v>24</v>
      </c>
      <c r="O476" s="4">
        <v>20</v>
      </c>
      <c r="P476" s="4">
        <v>24</v>
      </c>
      <c r="Q476" s="4">
        <v>0</v>
      </c>
      <c r="R476" s="9">
        <v>50</v>
      </c>
      <c r="S476" s="4">
        <v>80000</v>
      </c>
    </row>
    <row r="477" spans="1:20">
      <c r="A477" s="6">
        <v>311006</v>
      </c>
      <c r="B477" t="s">
        <v>478</v>
      </c>
      <c r="C477" s="4">
        <f t="shared" si="42"/>
        <v>311006</v>
      </c>
      <c r="D477" s="23">
        <v>9999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10</v>
      </c>
      <c r="L477">
        <v>25</v>
      </c>
      <c r="M477">
        <v>10</v>
      </c>
      <c r="N477">
        <v>25</v>
      </c>
      <c r="O477">
        <v>10</v>
      </c>
      <c r="P477">
        <v>25</v>
      </c>
      <c r="Q477">
        <v>0</v>
      </c>
      <c r="R477">
        <v>10</v>
      </c>
      <c r="S477" s="9">
        <v>10000</v>
      </c>
    </row>
    <row r="478" spans="1:20">
      <c r="A478" s="6">
        <v>311007</v>
      </c>
      <c r="B478" t="s">
        <v>479</v>
      </c>
      <c r="C478" s="4">
        <f t="shared" si="42"/>
        <v>311007</v>
      </c>
      <c r="D478" s="23">
        <v>9999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16</v>
      </c>
      <c r="L478">
        <v>40</v>
      </c>
      <c r="M478">
        <v>16</v>
      </c>
      <c r="N478">
        <v>40</v>
      </c>
      <c r="O478">
        <v>16</v>
      </c>
      <c r="P478">
        <v>40</v>
      </c>
      <c r="Q478">
        <v>0</v>
      </c>
      <c r="R478">
        <v>30</v>
      </c>
      <c r="S478" s="9">
        <v>15000</v>
      </c>
    </row>
    <row r="479" spans="1:20">
      <c r="A479" s="6">
        <v>311008</v>
      </c>
      <c r="B479" t="s">
        <v>480</v>
      </c>
      <c r="C479" s="4">
        <f t="shared" si="42"/>
        <v>311008</v>
      </c>
      <c r="D479" s="23">
        <v>9999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24</v>
      </c>
      <c r="L479">
        <v>60</v>
      </c>
      <c r="M479">
        <v>24</v>
      </c>
      <c r="N479">
        <v>60</v>
      </c>
      <c r="O479">
        <v>24</v>
      </c>
      <c r="P479">
        <v>60</v>
      </c>
      <c r="Q479">
        <v>0</v>
      </c>
      <c r="R479">
        <v>50</v>
      </c>
      <c r="S479" s="9">
        <v>20000</v>
      </c>
    </row>
    <row r="480" spans="1:20">
      <c r="A480" s="6">
        <v>311009</v>
      </c>
      <c r="B480" t="s">
        <v>481</v>
      </c>
      <c r="C480" s="4">
        <f t="shared" si="42"/>
        <v>311009</v>
      </c>
      <c r="D480" s="23">
        <v>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33</v>
      </c>
      <c r="L480">
        <v>84</v>
      </c>
      <c r="M480">
        <v>33</v>
      </c>
      <c r="N480">
        <v>84</v>
      </c>
      <c r="O480">
        <v>33</v>
      </c>
      <c r="P480">
        <v>84</v>
      </c>
      <c r="Q480">
        <v>0</v>
      </c>
      <c r="R480">
        <v>70</v>
      </c>
      <c r="S480" s="9">
        <v>25000</v>
      </c>
    </row>
    <row r="481" spans="1:19">
      <c r="A481" s="6">
        <v>311010</v>
      </c>
      <c r="B481" t="s">
        <v>546</v>
      </c>
      <c r="C481" s="4">
        <f t="shared" si="42"/>
        <v>311010</v>
      </c>
      <c r="D481" s="23">
        <v>9999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44</v>
      </c>
      <c r="L481">
        <v>113</v>
      </c>
      <c r="M481">
        <v>44</v>
      </c>
      <c r="N481">
        <v>113</v>
      </c>
      <c r="O481">
        <v>44</v>
      </c>
      <c r="P481">
        <v>113</v>
      </c>
      <c r="Q481">
        <v>0</v>
      </c>
      <c r="R481">
        <v>90</v>
      </c>
      <c r="S481" s="9">
        <v>30000</v>
      </c>
    </row>
    <row r="482" spans="1:19">
      <c r="A482" s="6">
        <v>311011</v>
      </c>
      <c r="B482" t="s">
        <v>482</v>
      </c>
      <c r="C482" s="4">
        <f t="shared" si="42"/>
        <v>311011</v>
      </c>
      <c r="D482" s="23">
        <v>9999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57</v>
      </c>
      <c r="L482">
        <v>146</v>
      </c>
      <c r="M482">
        <v>57</v>
      </c>
      <c r="N482">
        <v>146</v>
      </c>
      <c r="O482">
        <v>57</v>
      </c>
      <c r="P482">
        <v>146</v>
      </c>
      <c r="Q482">
        <v>0</v>
      </c>
      <c r="R482">
        <v>100</v>
      </c>
      <c r="S482" s="9">
        <v>35000</v>
      </c>
    </row>
    <row r="483" spans="1:19">
      <c r="A483" s="6">
        <v>311012</v>
      </c>
      <c r="B483" t="s">
        <v>483</v>
      </c>
      <c r="C483" s="4">
        <f t="shared" si="42"/>
        <v>311012</v>
      </c>
      <c r="D483" s="23">
        <v>9999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71</v>
      </c>
      <c r="L483">
        <v>182</v>
      </c>
      <c r="M483">
        <v>71</v>
      </c>
      <c r="N483">
        <v>182</v>
      </c>
      <c r="O483">
        <v>71</v>
      </c>
      <c r="P483">
        <v>182</v>
      </c>
      <c r="Q483">
        <v>0</v>
      </c>
      <c r="R483">
        <v>110</v>
      </c>
      <c r="S483" s="9">
        <v>40000</v>
      </c>
    </row>
    <row r="484" spans="1:19">
      <c r="A484" s="6">
        <v>311013</v>
      </c>
      <c r="B484" t="s">
        <v>484</v>
      </c>
      <c r="C484" s="4">
        <f t="shared" si="42"/>
        <v>311013</v>
      </c>
      <c r="D484" s="23">
        <v>9999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85</v>
      </c>
      <c r="L484">
        <v>218</v>
      </c>
      <c r="M484">
        <v>85</v>
      </c>
      <c r="N484">
        <v>218</v>
      </c>
      <c r="O484">
        <v>85</v>
      </c>
      <c r="P484">
        <v>218</v>
      </c>
      <c r="Q484">
        <v>0</v>
      </c>
      <c r="R484">
        <v>120</v>
      </c>
      <c r="S484" s="9">
        <v>45000</v>
      </c>
    </row>
    <row r="485" spans="1:19">
      <c r="A485" s="6">
        <v>311014</v>
      </c>
      <c r="B485" t="s">
        <v>485</v>
      </c>
      <c r="C485" s="4">
        <f t="shared" si="42"/>
        <v>311014</v>
      </c>
      <c r="D485" s="23">
        <v>9999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100</v>
      </c>
      <c r="L485">
        <v>257</v>
      </c>
      <c r="M485">
        <v>100</v>
      </c>
      <c r="N485">
        <v>257</v>
      </c>
      <c r="O485">
        <v>100</v>
      </c>
      <c r="P485">
        <v>257</v>
      </c>
      <c r="Q485">
        <v>0</v>
      </c>
      <c r="R485">
        <v>130</v>
      </c>
      <c r="S485" s="9">
        <v>50000</v>
      </c>
    </row>
    <row r="486" spans="1:19">
      <c r="A486" s="6">
        <v>311015</v>
      </c>
      <c r="B486" t="s">
        <v>486</v>
      </c>
      <c r="C486" s="4">
        <f t="shared" si="42"/>
        <v>311015</v>
      </c>
      <c r="D486" s="23">
        <v>9999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116</v>
      </c>
      <c r="L486">
        <v>298</v>
      </c>
      <c r="M486">
        <v>116</v>
      </c>
      <c r="N486">
        <v>298</v>
      </c>
      <c r="O486">
        <v>116</v>
      </c>
      <c r="P486">
        <v>298</v>
      </c>
      <c r="Q486">
        <v>0</v>
      </c>
      <c r="R486">
        <v>140</v>
      </c>
      <c r="S486" s="9">
        <v>55000</v>
      </c>
    </row>
    <row r="487" spans="1:19">
      <c r="A487" s="6">
        <v>311016</v>
      </c>
      <c r="B487" t="s">
        <v>487</v>
      </c>
      <c r="C487" s="4">
        <f t="shared" si="42"/>
        <v>311016</v>
      </c>
      <c r="D487" s="23">
        <v>9999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132</v>
      </c>
      <c r="L487">
        <v>339</v>
      </c>
      <c r="M487">
        <v>132</v>
      </c>
      <c r="N487">
        <v>339</v>
      </c>
      <c r="O487">
        <v>132</v>
      </c>
      <c r="P487">
        <v>339</v>
      </c>
      <c r="Q487">
        <v>0</v>
      </c>
      <c r="R487">
        <v>150</v>
      </c>
      <c r="S487" s="9">
        <v>60000</v>
      </c>
    </row>
    <row r="488" spans="1:19">
      <c r="A488" s="6">
        <v>311017</v>
      </c>
      <c r="B488" t="s">
        <v>488</v>
      </c>
      <c r="C488" s="4">
        <f t="shared" si="42"/>
        <v>311017</v>
      </c>
      <c r="D488" s="23">
        <v>9999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147</v>
      </c>
      <c r="L488">
        <v>379</v>
      </c>
      <c r="M488">
        <v>147</v>
      </c>
      <c r="N488">
        <v>379</v>
      </c>
      <c r="O488">
        <v>147</v>
      </c>
      <c r="P488">
        <v>379</v>
      </c>
      <c r="Q488">
        <v>0</v>
      </c>
      <c r="R488">
        <v>160</v>
      </c>
      <c r="S488" s="9">
        <v>65000</v>
      </c>
    </row>
    <row r="489" spans="1:19">
      <c r="A489" s="3">
        <v>312001</v>
      </c>
      <c r="B489" t="s">
        <v>445</v>
      </c>
      <c r="C489">
        <f t="shared" ref="C489:C500" si="43">A489</f>
        <v>312001</v>
      </c>
      <c r="D489" s="23">
        <v>9999</v>
      </c>
      <c r="E489">
        <v>0</v>
      </c>
      <c r="F489">
        <v>0</v>
      </c>
      <c r="G489">
        <v>0</v>
      </c>
      <c r="H489">
        <v>0</v>
      </c>
      <c r="I489">
        <v>14</v>
      </c>
      <c r="J489">
        <v>13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10</v>
      </c>
      <c r="S489" s="9">
        <v>10000</v>
      </c>
    </row>
    <row r="490" spans="1:19">
      <c r="A490" s="3">
        <v>312002</v>
      </c>
      <c r="B490" t="s">
        <v>446</v>
      </c>
      <c r="C490">
        <f t="shared" si="43"/>
        <v>312002</v>
      </c>
      <c r="D490" s="23">
        <v>9999</v>
      </c>
      <c r="E490">
        <v>0</v>
      </c>
      <c r="F490">
        <v>0</v>
      </c>
      <c r="G490">
        <v>0</v>
      </c>
      <c r="H490">
        <v>0</v>
      </c>
      <c r="I490">
        <v>26</v>
      </c>
      <c r="J490">
        <v>23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30</v>
      </c>
      <c r="S490" s="9">
        <v>15000</v>
      </c>
    </row>
    <row r="491" spans="1:19">
      <c r="A491" s="3">
        <v>312003</v>
      </c>
      <c r="B491" t="s">
        <v>447</v>
      </c>
      <c r="C491">
        <f t="shared" si="43"/>
        <v>312003</v>
      </c>
      <c r="D491" s="23">
        <v>9999</v>
      </c>
      <c r="E491">
        <v>0</v>
      </c>
      <c r="F491">
        <v>0</v>
      </c>
      <c r="G491">
        <v>0</v>
      </c>
      <c r="H491">
        <v>0</v>
      </c>
      <c r="I491">
        <v>42</v>
      </c>
      <c r="J491">
        <v>39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50</v>
      </c>
      <c r="S491" s="9">
        <v>20000</v>
      </c>
    </row>
    <row r="492" spans="1:19">
      <c r="A492" s="3">
        <v>312004</v>
      </c>
      <c r="B492" t="s">
        <v>448</v>
      </c>
      <c r="C492">
        <f t="shared" si="43"/>
        <v>312004</v>
      </c>
      <c r="D492" s="23">
        <v>9999</v>
      </c>
      <c r="E492">
        <v>0</v>
      </c>
      <c r="F492">
        <v>0</v>
      </c>
      <c r="G492">
        <v>0</v>
      </c>
      <c r="H492">
        <v>0</v>
      </c>
      <c r="I492">
        <v>62</v>
      </c>
      <c r="J492">
        <v>56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70</v>
      </c>
      <c r="S492" s="9">
        <v>25000</v>
      </c>
    </row>
    <row r="493" spans="1:19">
      <c r="A493" s="3">
        <v>312005</v>
      </c>
      <c r="B493" t="s">
        <v>449</v>
      </c>
      <c r="C493">
        <f t="shared" si="43"/>
        <v>312005</v>
      </c>
      <c r="D493" s="23">
        <v>9999</v>
      </c>
      <c r="E493">
        <v>0</v>
      </c>
      <c r="F493">
        <v>0</v>
      </c>
      <c r="G493">
        <v>0</v>
      </c>
      <c r="H493">
        <v>0</v>
      </c>
      <c r="I493">
        <v>77</v>
      </c>
      <c r="J493">
        <v>70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90</v>
      </c>
      <c r="S493" s="9">
        <v>30000</v>
      </c>
    </row>
    <row r="494" spans="1:19">
      <c r="A494" s="3">
        <v>312006</v>
      </c>
      <c r="B494" t="s">
        <v>450</v>
      </c>
      <c r="C494">
        <f t="shared" si="43"/>
        <v>312006</v>
      </c>
      <c r="D494" s="23">
        <v>9999</v>
      </c>
      <c r="E494">
        <v>0</v>
      </c>
      <c r="F494">
        <v>0</v>
      </c>
      <c r="G494">
        <v>0</v>
      </c>
      <c r="H494">
        <v>0</v>
      </c>
      <c r="I494">
        <v>91</v>
      </c>
      <c r="J494">
        <v>82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100</v>
      </c>
      <c r="S494" s="9">
        <v>35000</v>
      </c>
    </row>
    <row r="495" spans="1:19">
      <c r="A495" s="3">
        <v>312007</v>
      </c>
      <c r="B495" t="s">
        <v>451</v>
      </c>
      <c r="C495">
        <f t="shared" si="43"/>
        <v>312007</v>
      </c>
      <c r="D495" s="23">
        <v>9999</v>
      </c>
      <c r="E495">
        <v>0</v>
      </c>
      <c r="F495">
        <v>0</v>
      </c>
      <c r="G495">
        <v>0</v>
      </c>
      <c r="H495">
        <v>0</v>
      </c>
      <c r="I495">
        <v>106</v>
      </c>
      <c r="J495">
        <v>96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110</v>
      </c>
      <c r="S495" s="9">
        <v>40000</v>
      </c>
    </row>
    <row r="496" spans="1:19">
      <c r="A496" s="3">
        <v>312008</v>
      </c>
      <c r="B496" t="s">
        <v>452</v>
      </c>
      <c r="C496">
        <f t="shared" si="43"/>
        <v>312008</v>
      </c>
      <c r="D496" s="23">
        <v>9999</v>
      </c>
      <c r="E496">
        <v>0</v>
      </c>
      <c r="F496">
        <v>0</v>
      </c>
      <c r="G496">
        <v>0</v>
      </c>
      <c r="H496">
        <v>0</v>
      </c>
      <c r="I496">
        <v>124</v>
      </c>
      <c r="J496">
        <v>111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120</v>
      </c>
      <c r="S496" s="9">
        <v>45000</v>
      </c>
    </row>
    <row r="497" spans="1:19">
      <c r="A497" s="3">
        <v>312009</v>
      </c>
      <c r="B497" t="s">
        <v>453</v>
      </c>
      <c r="C497">
        <f t="shared" si="43"/>
        <v>312009</v>
      </c>
      <c r="D497" s="23">
        <v>9999</v>
      </c>
      <c r="E497">
        <v>0</v>
      </c>
      <c r="F497">
        <v>0</v>
      </c>
      <c r="G497">
        <v>0</v>
      </c>
      <c r="H497">
        <v>0</v>
      </c>
      <c r="I497">
        <v>142</v>
      </c>
      <c r="J497">
        <v>128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130</v>
      </c>
      <c r="S497" s="9">
        <v>50000</v>
      </c>
    </row>
    <row r="498" spans="1:19">
      <c r="A498" s="3">
        <v>312010</v>
      </c>
      <c r="B498" t="s">
        <v>454</v>
      </c>
      <c r="C498">
        <f t="shared" si="43"/>
        <v>312010</v>
      </c>
      <c r="D498" s="23">
        <v>9999</v>
      </c>
      <c r="E498">
        <v>0</v>
      </c>
      <c r="F498">
        <v>0</v>
      </c>
      <c r="G498">
        <v>0</v>
      </c>
      <c r="H498">
        <v>0</v>
      </c>
      <c r="I498">
        <v>161</v>
      </c>
      <c r="J498">
        <v>145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140</v>
      </c>
      <c r="S498" s="9">
        <v>55000</v>
      </c>
    </row>
    <row r="499" spans="1:19">
      <c r="A499" s="3">
        <v>312011</v>
      </c>
      <c r="B499" t="s">
        <v>455</v>
      </c>
      <c r="C499">
        <f t="shared" si="43"/>
        <v>312011</v>
      </c>
      <c r="D499" s="23">
        <v>9999</v>
      </c>
      <c r="E499">
        <v>0</v>
      </c>
      <c r="F499">
        <v>0</v>
      </c>
      <c r="G499">
        <v>0</v>
      </c>
      <c r="H499">
        <v>0</v>
      </c>
      <c r="I499">
        <v>181</v>
      </c>
      <c r="J499">
        <v>163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150</v>
      </c>
      <c r="S499" s="9">
        <v>60000</v>
      </c>
    </row>
    <row r="500" spans="1:19">
      <c r="A500" s="3">
        <v>312012</v>
      </c>
      <c r="B500" t="s">
        <v>456</v>
      </c>
      <c r="C500">
        <f t="shared" si="43"/>
        <v>312012</v>
      </c>
      <c r="D500" s="23">
        <v>9999</v>
      </c>
      <c r="E500">
        <v>0</v>
      </c>
      <c r="F500">
        <v>0</v>
      </c>
      <c r="G500">
        <v>0</v>
      </c>
      <c r="H500">
        <v>0</v>
      </c>
      <c r="I500">
        <v>203</v>
      </c>
      <c r="J500">
        <v>182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160</v>
      </c>
      <c r="S500" s="9">
        <v>65000</v>
      </c>
    </row>
  </sheetData>
  <sortState ref="A4:X478">
    <sortCondition ref="A353"/>
  </sortState>
  <mergeCells count="1">
    <mergeCell ref="A1:S1"/>
  </mergeCells>
  <phoneticPr fontId="8" type="noConversion"/>
  <conditionalFormatting sqref="T86:T87 T151 T207 T265 T326 T471 T320 T474 T346 V189:V207 V250:V265 V453:V471 V305:V326 V332:V347 I266:S269 R389:R442 I270:Q359 E389:Q1022 E360:S388 E152:H359 I152:Q265 E4:Q151">
    <cfRule type="expression" dxfId="12" priority="40">
      <formula>E4=0</formula>
    </cfRule>
  </conditionalFormatting>
  <conditionalFormatting sqref="U75:U80 U84:U87">
    <cfRule type="expression" dxfId="11" priority="16">
      <formula>U75=0</formula>
    </cfRule>
  </conditionalFormatting>
  <conditionalFormatting sqref="U81:U83">
    <cfRule type="expression" dxfId="10" priority="15">
      <formula>U81=0</formula>
    </cfRule>
  </conditionalFormatting>
  <conditionalFormatting sqref="U133:U151">
    <cfRule type="expression" dxfId="9" priority="14">
      <formula>U133=0</formula>
    </cfRule>
  </conditionalFormatting>
  <conditionalFormatting sqref="U192:U207">
    <cfRule type="expression" dxfId="8" priority="13">
      <formula>U192=0</formula>
    </cfRule>
  </conditionalFormatting>
  <conditionalFormatting sqref="U189:U191">
    <cfRule type="expression" dxfId="7" priority="12">
      <formula>U189=0</formula>
    </cfRule>
  </conditionalFormatting>
  <conditionalFormatting sqref="U250:U265">
    <cfRule type="expression" dxfId="6" priority="10">
      <formula>U250=0</formula>
    </cfRule>
  </conditionalFormatting>
  <conditionalFormatting sqref="U305:U316 U320:U326">
    <cfRule type="expression" dxfId="5" priority="9">
      <formula>U305=0</formula>
    </cfRule>
  </conditionalFormatting>
  <conditionalFormatting sqref="U453:U471">
    <cfRule type="expression" dxfId="4" priority="7">
      <formula>U453=0</formula>
    </cfRule>
  </conditionalFormatting>
  <conditionalFormatting sqref="U317:U319">
    <cfRule type="expression" dxfId="3" priority="6">
      <formula>U317=0</formula>
    </cfRule>
  </conditionalFormatting>
  <conditionalFormatting sqref="U332:U343">
    <cfRule type="expression" dxfId="2" priority="5">
      <formula>U332=0</formula>
    </cfRule>
  </conditionalFormatting>
  <conditionalFormatting sqref="U347">
    <cfRule type="expression" dxfId="1" priority="4">
      <formula>U347=0</formula>
    </cfRule>
  </conditionalFormatting>
  <conditionalFormatting sqref="U344:U346">
    <cfRule type="expression" dxfId="0" priority="3">
      <formula>U344=0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K79" sqref="K79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51.125" customWidth="1"/>
    <col min="11" max="11" width="20.375" customWidth="1"/>
  </cols>
  <sheetData>
    <row r="1" spans="1:11" ht="62.25" customHeight="1">
      <c r="A1" s="26" t="s">
        <v>557</v>
      </c>
      <c r="B1" s="26"/>
      <c r="C1" s="26"/>
      <c r="D1" s="26"/>
      <c r="E1" s="26"/>
      <c r="F1" s="26"/>
      <c r="G1" s="26"/>
      <c r="H1" s="26"/>
      <c r="I1" s="26"/>
      <c r="J1" s="26"/>
      <c r="K1" s="13"/>
    </row>
    <row r="3" spans="1:11" s="3" customFormat="1">
      <c r="A3" s="3" t="s">
        <v>0</v>
      </c>
      <c r="B3" s="3" t="s">
        <v>263</v>
      </c>
      <c r="C3" s="3" t="s">
        <v>298</v>
      </c>
      <c r="D3" s="3" t="s">
        <v>300</v>
      </c>
      <c r="E3" s="3" t="s">
        <v>223</v>
      </c>
      <c r="F3" s="3" t="s">
        <v>226</v>
      </c>
      <c r="G3" s="3" t="s">
        <v>2</v>
      </c>
      <c r="H3" s="3" t="s">
        <v>4</v>
      </c>
      <c r="I3" s="3" t="s">
        <v>264</v>
      </c>
      <c r="J3" s="3" t="s">
        <v>224</v>
      </c>
    </row>
    <row r="4" spans="1:11">
      <c r="A4">
        <v>201001</v>
      </c>
      <c r="B4" t="s">
        <v>5</v>
      </c>
      <c r="C4">
        <f t="shared" ref="C4:C50" si="0">A4</f>
        <v>201001</v>
      </c>
      <c r="D4" s="3">
        <v>0</v>
      </c>
      <c r="E4" s="3">
        <v>1</v>
      </c>
      <c r="F4" s="3">
        <v>1</v>
      </c>
      <c r="G4" s="8">
        <v>35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85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240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570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60</v>
      </c>
      <c r="F8" s="3">
        <v>1</v>
      </c>
      <c r="G8" s="8">
        <v>1000</v>
      </c>
      <c r="H8">
        <v>1100</v>
      </c>
      <c r="I8" s="8">
        <v>600</v>
      </c>
      <c r="J8" t="str">
        <f t="shared" si="2"/>
        <v>立即恢复HP:600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80</v>
      </c>
      <c r="F9" s="3">
        <v>1</v>
      </c>
      <c r="G9" s="8">
        <v>1750</v>
      </c>
      <c r="H9">
        <v>1100</v>
      </c>
      <c r="I9" s="8">
        <v>900</v>
      </c>
      <c r="J9" t="str">
        <f t="shared" si="2"/>
        <v>立即恢复HP:900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100</v>
      </c>
      <c r="F10" s="3">
        <v>1</v>
      </c>
      <c r="G10" s="8">
        <v>3600</v>
      </c>
      <c r="H10">
        <v>1100</v>
      </c>
      <c r="I10" s="8">
        <v>1500</v>
      </c>
      <c r="J10" t="str">
        <f t="shared" si="2"/>
        <v>立即恢复HP:1500</v>
      </c>
    </row>
    <row r="11" spans="1:11">
      <c r="A11">
        <v>201008</v>
      </c>
      <c r="B11" t="s">
        <v>227</v>
      </c>
      <c r="C11">
        <f t="shared" si="0"/>
        <v>201008</v>
      </c>
      <c r="D11" s="3">
        <v>0</v>
      </c>
      <c r="E11" s="3">
        <v>120</v>
      </c>
      <c r="F11" s="3">
        <v>1</v>
      </c>
      <c r="G11" s="8">
        <v>5850</v>
      </c>
      <c r="H11">
        <v>1100</v>
      </c>
      <c r="I11" s="8">
        <v>2200</v>
      </c>
      <c r="J11" t="str">
        <f t="shared" si="2"/>
        <v>立即恢复HP:2200</v>
      </c>
    </row>
    <row r="12" spans="1:11">
      <c r="A12">
        <v>201009</v>
      </c>
      <c r="B12" t="s">
        <v>228</v>
      </c>
      <c r="C12">
        <f t="shared" si="0"/>
        <v>201009</v>
      </c>
      <c r="D12" s="3">
        <v>0</v>
      </c>
      <c r="E12" s="3">
        <v>150</v>
      </c>
      <c r="F12" s="3">
        <v>1</v>
      </c>
      <c r="G12" s="8">
        <v>9000</v>
      </c>
      <c r="H12">
        <v>1100</v>
      </c>
      <c r="I12" s="8">
        <v>3000</v>
      </c>
      <c r="J12" t="str">
        <f t="shared" si="2"/>
        <v>立即恢复HP:3000</v>
      </c>
    </row>
    <row r="13" spans="1:11">
      <c r="A13">
        <v>201010</v>
      </c>
      <c r="B13" t="s">
        <v>229</v>
      </c>
      <c r="C13">
        <f t="shared" si="0"/>
        <v>201010</v>
      </c>
      <c r="D13" s="3">
        <v>0</v>
      </c>
      <c r="E13" s="3">
        <v>180</v>
      </c>
      <c r="F13" s="3">
        <v>1</v>
      </c>
      <c r="G13" s="8">
        <v>15000</v>
      </c>
      <c r="H13">
        <v>1100</v>
      </c>
      <c r="I13" s="8">
        <v>4000</v>
      </c>
      <c r="J13" t="str">
        <f t="shared" si="2"/>
        <v>立即恢复HP:4000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35</v>
      </c>
      <c r="H14">
        <v>1101</v>
      </c>
      <c r="I14" s="8">
        <v>50</v>
      </c>
      <c r="J14" t="str">
        <f>CONCATENATE("立即恢复MP:",I14)</f>
        <v>立即恢复MP:50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85</v>
      </c>
      <c r="H15">
        <v>1101</v>
      </c>
      <c r="I15" s="8">
        <v>100</v>
      </c>
      <c r="J15" t="str">
        <f t="shared" ref="J15" si="3">CONCATENATE("立即恢复MP:",I15)</f>
        <v>立即恢复MP:100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240</v>
      </c>
      <c r="H16">
        <v>1101</v>
      </c>
      <c r="I16" s="8">
        <v>200</v>
      </c>
      <c r="J16" t="str">
        <f>CONCATENATE("立即恢复MP:",I16)</f>
        <v>立即恢复MP:200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570</v>
      </c>
      <c r="H17">
        <v>1101</v>
      </c>
      <c r="I17" s="8">
        <v>400</v>
      </c>
      <c r="J17" t="str">
        <f>CONCATENATE("立即恢复MP:",I17)</f>
        <v>立即恢复MP:400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60</v>
      </c>
      <c r="F18" s="3">
        <v>1</v>
      </c>
      <c r="G18" s="8">
        <v>1000</v>
      </c>
      <c r="H18">
        <v>1101</v>
      </c>
      <c r="I18" s="8">
        <v>600</v>
      </c>
      <c r="J18" t="str">
        <f>CONCATENATE("立即恢复MP:",I18)</f>
        <v>立即恢复MP:600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80</v>
      </c>
      <c r="F19" s="3">
        <v>1</v>
      </c>
      <c r="G19" s="8">
        <v>1750</v>
      </c>
      <c r="H19">
        <v>1101</v>
      </c>
      <c r="I19" s="8">
        <v>900</v>
      </c>
      <c r="J19" t="str">
        <f>CONCATENATE("立即恢复MP:",I19)</f>
        <v>立即恢复MP:900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100</v>
      </c>
      <c r="F20" s="3">
        <v>1</v>
      </c>
      <c r="G20" s="8">
        <v>3600</v>
      </c>
      <c r="H20">
        <v>1101</v>
      </c>
      <c r="I20" s="8">
        <v>1500</v>
      </c>
      <c r="J20" t="str">
        <f>CONCATENATE("立即恢复MP:",I20)</f>
        <v>立即恢复MP:1500</v>
      </c>
    </row>
    <row r="21" spans="1:10">
      <c r="A21">
        <v>201018</v>
      </c>
      <c r="B21" t="s">
        <v>230</v>
      </c>
      <c r="C21">
        <v>0</v>
      </c>
      <c r="D21" s="3">
        <v>0</v>
      </c>
      <c r="E21" s="3">
        <v>120</v>
      </c>
      <c r="F21" s="3">
        <v>0</v>
      </c>
      <c r="G21" s="8">
        <v>5850</v>
      </c>
      <c r="H21">
        <v>1101</v>
      </c>
      <c r="I21" s="8">
        <v>2200</v>
      </c>
      <c r="J21" t="str">
        <f t="shared" ref="J21:J23" si="4">CONCATENATE("立即恢复MP:",I21)</f>
        <v>立即恢复MP:2200</v>
      </c>
    </row>
    <row r="22" spans="1:10">
      <c r="A22">
        <v>201019</v>
      </c>
      <c r="B22" t="s">
        <v>231</v>
      </c>
      <c r="C22">
        <v>0</v>
      </c>
      <c r="D22" s="3">
        <v>0</v>
      </c>
      <c r="E22" s="3">
        <v>150</v>
      </c>
      <c r="F22" s="3">
        <v>0</v>
      </c>
      <c r="G22" s="8">
        <v>9000</v>
      </c>
      <c r="H22">
        <v>1101</v>
      </c>
      <c r="I22" s="8">
        <v>3000</v>
      </c>
      <c r="J22" t="str">
        <f t="shared" si="4"/>
        <v>立即恢复MP:3000</v>
      </c>
    </row>
    <row r="23" spans="1:10">
      <c r="A23">
        <v>201020</v>
      </c>
      <c r="B23" t="s">
        <v>232</v>
      </c>
      <c r="C23">
        <v>0</v>
      </c>
      <c r="D23" s="3">
        <v>0</v>
      </c>
      <c r="E23" s="3">
        <v>180</v>
      </c>
      <c r="F23" s="3">
        <v>0</v>
      </c>
      <c r="G23" s="8">
        <v>15000</v>
      </c>
      <c r="H23">
        <v>1101</v>
      </c>
      <c r="I23" s="8">
        <v>4000</v>
      </c>
      <c r="J23" t="str">
        <f t="shared" si="4"/>
        <v>立即恢复MP:4000</v>
      </c>
    </row>
    <row r="24" spans="1:10">
      <c r="A24">
        <v>201021</v>
      </c>
      <c r="B24" t="s">
        <v>577</v>
      </c>
      <c r="C24">
        <v>0</v>
      </c>
      <c r="D24" s="3">
        <v>0</v>
      </c>
      <c r="E24" s="3">
        <v>1</v>
      </c>
      <c r="F24" s="3">
        <v>0</v>
      </c>
      <c r="G24" s="8">
        <v>500</v>
      </c>
      <c r="H24" s="3">
        <v>1102</v>
      </c>
      <c r="I24" s="8">
        <v>0</v>
      </c>
      <c r="J24" t="s">
        <v>578</v>
      </c>
    </row>
    <row r="25" spans="1:10">
      <c r="A25">
        <v>203001</v>
      </c>
      <c r="B25" t="s">
        <v>233</v>
      </c>
      <c r="C25">
        <f t="shared" si="0"/>
        <v>203001</v>
      </c>
      <c r="D25" s="3">
        <v>0</v>
      </c>
      <c r="E25" s="3">
        <v>1</v>
      </c>
      <c r="F25" s="3">
        <v>0</v>
      </c>
      <c r="G25" s="8">
        <v>11</v>
      </c>
      <c r="H25">
        <v>1000</v>
      </c>
      <c r="I25" s="8">
        <v>10</v>
      </c>
      <c r="J25" t="str">
        <f>CONCATENATE("大洋",I25, "个")</f>
        <v>大洋10个</v>
      </c>
    </row>
    <row r="26" spans="1:10">
      <c r="A26">
        <v>203002</v>
      </c>
      <c r="B26" t="s">
        <v>234</v>
      </c>
      <c r="C26">
        <f t="shared" si="0"/>
        <v>203002</v>
      </c>
      <c r="D26" s="3">
        <v>0</v>
      </c>
      <c r="E26" s="3">
        <v>1</v>
      </c>
      <c r="F26" s="3">
        <v>0</v>
      </c>
      <c r="G26" s="8">
        <v>22</v>
      </c>
      <c r="H26">
        <v>1000</v>
      </c>
      <c r="I26" s="8">
        <v>20</v>
      </c>
      <c r="J26" t="str">
        <f t="shared" ref="J26:J35" si="5">CONCATENATE("大洋",I26, "个")</f>
        <v>大洋20个</v>
      </c>
    </row>
    <row r="27" spans="1:10">
      <c r="A27">
        <v>203003</v>
      </c>
      <c r="B27" t="s">
        <v>235</v>
      </c>
      <c r="C27">
        <f t="shared" si="0"/>
        <v>203003</v>
      </c>
      <c r="D27" s="3">
        <v>0</v>
      </c>
      <c r="E27" s="3">
        <v>1</v>
      </c>
      <c r="F27" s="3">
        <v>0</v>
      </c>
      <c r="G27" s="8">
        <v>55</v>
      </c>
      <c r="H27">
        <v>1000</v>
      </c>
      <c r="I27" s="8">
        <v>50</v>
      </c>
      <c r="J27" t="str">
        <f t="shared" si="5"/>
        <v>大洋50个</v>
      </c>
    </row>
    <row r="28" spans="1:10">
      <c r="A28">
        <v>203004</v>
      </c>
      <c r="B28" t="s">
        <v>236</v>
      </c>
      <c r="C28">
        <f t="shared" si="0"/>
        <v>203004</v>
      </c>
      <c r="D28" s="3">
        <v>0</v>
      </c>
      <c r="E28" s="3">
        <v>1</v>
      </c>
      <c r="F28" s="3">
        <v>0</v>
      </c>
      <c r="G28" s="8">
        <v>110</v>
      </c>
      <c r="H28">
        <v>1000</v>
      </c>
      <c r="I28" s="8">
        <v>100</v>
      </c>
      <c r="J28" t="str">
        <f t="shared" si="5"/>
        <v>大洋100个</v>
      </c>
    </row>
    <row r="29" spans="1:10">
      <c r="A29">
        <v>203005</v>
      </c>
      <c r="B29" t="s">
        <v>237</v>
      </c>
      <c r="C29">
        <f t="shared" si="0"/>
        <v>203005</v>
      </c>
      <c r="D29" s="3">
        <v>0</v>
      </c>
      <c r="E29" s="3">
        <v>1</v>
      </c>
      <c r="F29" s="3">
        <v>0</v>
      </c>
      <c r="G29" s="8">
        <v>550</v>
      </c>
      <c r="H29">
        <v>1000</v>
      </c>
      <c r="I29" s="8">
        <v>500</v>
      </c>
      <c r="J29" t="str">
        <f t="shared" si="5"/>
        <v>大洋500个</v>
      </c>
    </row>
    <row r="30" spans="1:10">
      <c r="A30">
        <v>203006</v>
      </c>
      <c r="B30" t="s">
        <v>238</v>
      </c>
      <c r="C30">
        <f t="shared" si="0"/>
        <v>203006</v>
      </c>
      <c r="D30" s="3">
        <v>0</v>
      </c>
      <c r="E30" s="3">
        <v>1</v>
      </c>
      <c r="F30" s="3">
        <v>0</v>
      </c>
      <c r="G30" s="8">
        <v>1100</v>
      </c>
      <c r="H30">
        <v>1000</v>
      </c>
      <c r="I30" s="8">
        <v>1000</v>
      </c>
      <c r="J30" t="str">
        <f t="shared" si="5"/>
        <v>大洋1000个</v>
      </c>
    </row>
    <row r="31" spans="1:10">
      <c r="A31">
        <v>203007</v>
      </c>
      <c r="B31" t="s">
        <v>239</v>
      </c>
      <c r="C31">
        <f t="shared" si="0"/>
        <v>203007</v>
      </c>
      <c r="D31" s="3">
        <v>0</v>
      </c>
      <c r="E31" s="3">
        <v>1</v>
      </c>
      <c r="F31" s="3">
        <v>0</v>
      </c>
      <c r="G31" s="8">
        <v>5500</v>
      </c>
      <c r="H31">
        <v>1000</v>
      </c>
      <c r="I31" s="8">
        <v>5000</v>
      </c>
      <c r="J31" t="str">
        <f t="shared" si="5"/>
        <v>大洋5000个</v>
      </c>
    </row>
    <row r="32" spans="1:10">
      <c r="A32">
        <v>203008</v>
      </c>
      <c r="B32" t="s">
        <v>240</v>
      </c>
      <c r="C32">
        <f t="shared" si="0"/>
        <v>203008</v>
      </c>
      <c r="D32" s="3">
        <v>0</v>
      </c>
      <c r="E32" s="3">
        <v>1</v>
      </c>
      <c r="F32" s="3">
        <v>0</v>
      </c>
      <c r="G32" s="8">
        <v>11000</v>
      </c>
      <c r="H32">
        <v>1000</v>
      </c>
      <c r="I32" s="8">
        <v>10000</v>
      </c>
      <c r="J32" t="str">
        <f t="shared" si="5"/>
        <v>大洋10000个</v>
      </c>
    </row>
    <row r="33" spans="1:10">
      <c r="A33">
        <v>203009</v>
      </c>
      <c r="B33" t="s">
        <v>241</v>
      </c>
      <c r="C33">
        <f t="shared" si="0"/>
        <v>203009</v>
      </c>
      <c r="D33" s="3">
        <v>0</v>
      </c>
      <c r="E33" s="3">
        <v>1</v>
      </c>
      <c r="F33" s="3">
        <v>0</v>
      </c>
      <c r="G33" s="8">
        <v>55000</v>
      </c>
      <c r="H33">
        <v>1000</v>
      </c>
      <c r="I33" s="8">
        <v>50000</v>
      </c>
      <c r="J33" t="str">
        <f t="shared" si="5"/>
        <v>大洋50000个</v>
      </c>
    </row>
    <row r="34" spans="1:10">
      <c r="A34">
        <v>203010</v>
      </c>
      <c r="B34" t="s">
        <v>242</v>
      </c>
      <c r="C34">
        <f t="shared" si="0"/>
        <v>203010</v>
      </c>
      <c r="D34" s="3">
        <v>0</v>
      </c>
      <c r="E34" s="3">
        <v>1</v>
      </c>
      <c r="F34" s="3">
        <v>0</v>
      </c>
      <c r="G34" s="8">
        <v>110000</v>
      </c>
      <c r="H34">
        <v>1000</v>
      </c>
      <c r="I34" s="8">
        <v>100000</v>
      </c>
      <c r="J34" t="str">
        <f t="shared" si="5"/>
        <v>大洋100000个</v>
      </c>
    </row>
    <row r="35" spans="1:10">
      <c r="A35">
        <v>203011</v>
      </c>
      <c r="B35" t="s">
        <v>243</v>
      </c>
      <c r="C35">
        <v>203011</v>
      </c>
      <c r="D35" s="3">
        <v>0</v>
      </c>
      <c r="E35" s="3">
        <v>10</v>
      </c>
      <c r="F35" s="3">
        <v>0</v>
      </c>
      <c r="G35" s="8">
        <v>550000</v>
      </c>
      <c r="H35">
        <v>1000</v>
      </c>
      <c r="I35" s="8">
        <v>500000</v>
      </c>
      <c r="J35" t="str">
        <f t="shared" si="5"/>
        <v>大洋500000个</v>
      </c>
    </row>
    <row r="36" spans="1:10">
      <c r="A36">
        <v>203012</v>
      </c>
      <c r="B36" t="s">
        <v>244</v>
      </c>
      <c r="C36">
        <f t="shared" si="0"/>
        <v>203012</v>
      </c>
      <c r="D36" s="3">
        <v>0</v>
      </c>
      <c r="E36" s="3">
        <v>30</v>
      </c>
      <c r="F36" s="3">
        <v>0</v>
      </c>
      <c r="G36" s="8">
        <v>1100000</v>
      </c>
      <c r="H36">
        <v>1000</v>
      </c>
      <c r="I36" s="8">
        <v>1000000</v>
      </c>
      <c r="J36" t="str">
        <f>CONCATENATE("别说你不知道")</f>
        <v>别说你不知道</v>
      </c>
    </row>
    <row r="37" spans="1:10">
      <c r="A37">
        <v>203013</v>
      </c>
      <c r="B37" t="s">
        <v>245</v>
      </c>
      <c r="C37">
        <f t="shared" si="0"/>
        <v>203013</v>
      </c>
      <c r="D37" s="3">
        <v>0</v>
      </c>
      <c r="E37" s="3">
        <v>50</v>
      </c>
      <c r="F37" s="3">
        <v>0</v>
      </c>
      <c r="G37" s="8">
        <v>5200000</v>
      </c>
      <c r="H37">
        <v>1000</v>
      </c>
      <c r="I37" s="8">
        <v>5000000</v>
      </c>
      <c r="J37" t="str">
        <f t="shared" ref="J37:J39" si="6">CONCATENATE("别说你不知道")</f>
        <v>别说你不知道</v>
      </c>
    </row>
    <row r="38" spans="1:10">
      <c r="A38">
        <v>203014</v>
      </c>
      <c r="B38" t="s">
        <v>246</v>
      </c>
      <c r="C38">
        <f t="shared" si="0"/>
        <v>203014</v>
      </c>
      <c r="D38" s="3">
        <v>0</v>
      </c>
      <c r="E38" s="3">
        <v>70</v>
      </c>
      <c r="F38" s="3">
        <v>0</v>
      </c>
      <c r="G38" s="8">
        <v>11000000</v>
      </c>
      <c r="H38">
        <v>1000</v>
      </c>
      <c r="I38" s="8">
        <v>10000000</v>
      </c>
      <c r="J38" t="str">
        <f t="shared" si="6"/>
        <v>别说你不知道</v>
      </c>
    </row>
    <row r="39" spans="1:10">
      <c r="A39">
        <v>203015</v>
      </c>
      <c r="B39" t="s">
        <v>247</v>
      </c>
      <c r="C39">
        <f t="shared" si="0"/>
        <v>203015</v>
      </c>
      <c r="D39" s="3">
        <v>0</v>
      </c>
      <c r="E39" s="3">
        <v>100</v>
      </c>
      <c r="F39" s="3">
        <v>0</v>
      </c>
      <c r="G39" s="8">
        <v>52000000</v>
      </c>
      <c r="H39">
        <v>1000</v>
      </c>
      <c r="I39" s="8">
        <v>50000000</v>
      </c>
      <c r="J39" t="str">
        <f t="shared" si="6"/>
        <v>别说你不知道</v>
      </c>
    </row>
    <row r="40" spans="1:10">
      <c r="A40">
        <v>203016</v>
      </c>
      <c r="B40" t="s">
        <v>248</v>
      </c>
      <c r="C40">
        <f t="shared" si="0"/>
        <v>203016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10</v>
      </c>
      <c r="J40" t="str">
        <f>CONCATENATE("偶有传闻，声望+",I40)</f>
        <v>偶有传闻，声望+10</v>
      </c>
    </row>
    <row r="41" spans="1:10">
      <c r="A41">
        <v>203017</v>
      </c>
      <c r="B41" t="s">
        <v>249</v>
      </c>
      <c r="C41">
        <f t="shared" si="0"/>
        <v>203017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20</v>
      </c>
      <c r="J41" t="str">
        <f t="shared" ref="J41:J42" si="7">CONCATENATE("偶有传闻，声望+",I41)</f>
        <v>偶有传闻，声望+20</v>
      </c>
    </row>
    <row r="42" spans="1:10">
      <c r="A42">
        <v>203018</v>
      </c>
      <c r="B42" t="s">
        <v>251</v>
      </c>
      <c r="C42">
        <f t="shared" si="0"/>
        <v>203018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30</v>
      </c>
      <c r="J42" t="str">
        <f t="shared" si="7"/>
        <v>偶有传闻，声望+30</v>
      </c>
    </row>
    <row r="43" spans="1:10">
      <c r="A43">
        <v>203019</v>
      </c>
      <c r="B43" t="s">
        <v>250</v>
      </c>
      <c r="C43">
        <f t="shared" si="0"/>
        <v>203019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50</v>
      </c>
      <c r="J43" t="str">
        <f t="shared" ref="J43:J45" si="8">CONCATENATE("闯闯江湖，声望+",I43)</f>
        <v>闯闯江湖，声望+50</v>
      </c>
    </row>
    <row r="44" spans="1:10">
      <c r="A44">
        <v>203020</v>
      </c>
      <c r="B44" t="s">
        <v>252</v>
      </c>
      <c r="C44">
        <f t="shared" si="0"/>
        <v>203020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80</v>
      </c>
      <c r="J44" t="str">
        <f t="shared" si="8"/>
        <v>闯闯江湖，声望+80</v>
      </c>
    </row>
    <row r="45" spans="1:10">
      <c r="A45">
        <v>203021</v>
      </c>
      <c r="B45" t="s">
        <v>253</v>
      </c>
      <c r="C45">
        <f t="shared" si="0"/>
        <v>203021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110</v>
      </c>
      <c r="J45" t="str">
        <f t="shared" si="8"/>
        <v>闯闯江湖，声望+110</v>
      </c>
    </row>
    <row r="46" spans="1:10">
      <c r="A46">
        <v>203022</v>
      </c>
      <c r="B46" t="s">
        <v>254</v>
      </c>
      <c r="C46">
        <f t="shared" si="0"/>
        <v>203022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150</v>
      </c>
      <c r="J46" t="str">
        <f>CONCATENATE("小有名气，声望+",I46)</f>
        <v>小有名气，声望+150</v>
      </c>
    </row>
    <row r="47" spans="1:10">
      <c r="A47">
        <v>203023</v>
      </c>
      <c r="B47" t="s">
        <v>255</v>
      </c>
      <c r="C47">
        <f t="shared" si="0"/>
        <v>203023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200</v>
      </c>
      <c r="J47" t="str">
        <f t="shared" ref="J47:J48" si="9">CONCATENATE("小有名气，声望+",I47)</f>
        <v>小有名气，声望+200</v>
      </c>
    </row>
    <row r="48" spans="1:10">
      <c r="A48">
        <v>203024</v>
      </c>
      <c r="B48" t="s">
        <v>256</v>
      </c>
      <c r="C48">
        <f t="shared" si="0"/>
        <v>203024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300</v>
      </c>
      <c r="J48" t="str">
        <f t="shared" si="9"/>
        <v>小有名气，声望+300</v>
      </c>
    </row>
    <row r="49" spans="1:10">
      <c r="A49">
        <v>203025</v>
      </c>
      <c r="B49" t="s">
        <v>257</v>
      </c>
      <c r="C49">
        <f t="shared" si="0"/>
        <v>203025</v>
      </c>
      <c r="D49" s="3">
        <v>0</v>
      </c>
      <c r="E49" s="3">
        <v>1</v>
      </c>
      <c r="F49" s="3">
        <v>0</v>
      </c>
      <c r="G49" s="8">
        <v>100</v>
      </c>
      <c r="H49">
        <v>1002</v>
      </c>
      <c r="I49" s="8">
        <v>400</v>
      </c>
      <c r="J49" t="str">
        <f>CONCATENATE("除魔卫道，声望+",I49)</f>
        <v>除魔卫道，声望+400</v>
      </c>
    </row>
    <row r="50" spans="1:10">
      <c r="A50">
        <v>203026</v>
      </c>
      <c r="B50" t="s">
        <v>258</v>
      </c>
      <c r="C50">
        <f t="shared" si="0"/>
        <v>203026</v>
      </c>
      <c r="D50" s="3">
        <v>0</v>
      </c>
      <c r="E50" s="3">
        <v>10</v>
      </c>
      <c r="F50" s="3">
        <v>0</v>
      </c>
      <c r="G50" s="8">
        <v>100</v>
      </c>
      <c r="H50">
        <v>1002</v>
      </c>
      <c r="I50" s="8">
        <v>600</v>
      </c>
      <c r="J50" t="str">
        <f t="shared" ref="J50:J51" si="10">CONCATENATE("除魔卫道，声望+",I50)</f>
        <v>除魔卫道，声望+600</v>
      </c>
    </row>
    <row r="51" spans="1:10">
      <c r="A51">
        <v>203027</v>
      </c>
      <c r="B51" t="s">
        <v>259</v>
      </c>
      <c r="C51">
        <f t="shared" ref="C51:C54" si="11">A51</f>
        <v>203027</v>
      </c>
      <c r="D51" s="3">
        <v>0</v>
      </c>
      <c r="E51" s="3">
        <v>20</v>
      </c>
      <c r="F51" s="3">
        <v>0</v>
      </c>
      <c r="G51" s="8">
        <v>100</v>
      </c>
      <c r="H51">
        <v>1002</v>
      </c>
      <c r="I51" s="8">
        <v>800</v>
      </c>
      <c r="J51" t="str">
        <f t="shared" si="10"/>
        <v>除魔卫道，声望+800</v>
      </c>
    </row>
    <row r="52" spans="1:10">
      <c r="A52">
        <v>203028</v>
      </c>
      <c r="B52" t="s">
        <v>260</v>
      </c>
      <c r="C52">
        <f t="shared" si="11"/>
        <v>203028</v>
      </c>
      <c r="D52" s="3">
        <v>0</v>
      </c>
      <c r="E52" s="3">
        <v>30</v>
      </c>
      <c r="F52" s="3">
        <v>0</v>
      </c>
      <c r="G52" s="8">
        <v>100</v>
      </c>
      <c r="H52">
        <v>1002</v>
      </c>
      <c r="I52" s="8">
        <v>1100</v>
      </c>
      <c r="J52" t="str">
        <f>CONCATENATE("匡扶正义，声望+",I52)</f>
        <v>匡扶正义，声望+1100</v>
      </c>
    </row>
    <row r="53" spans="1:10">
      <c r="A53">
        <v>203029</v>
      </c>
      <c r="B53" t="s">
        <v>261</v>
      </c>
      <c r="C53">
        <f t="shared" si="11"/>
        <v>203029</v>
      </c>
      <c r="D53" s="3">
        <v>0</v>
      </c>
      <c r="E53" s="3">
        <v>40</v>
      </c>
      <c r="F53" s="3">
        <v>0</v>
      </c>
      <c r="G53" s="8">
        <v>100</v>
      </c>
      <c r="H53">
        <v>1002</v>
      </c>
      <c r="I53" s="8">
        <v>1500</v>
      </c>
      <c r="J53" t="str">
        <f t="shared" ref="J53:J54" si="12">CONCATENATE("匡扶正义，声望+",I53)</f>
        <v>匡扶正义，声望+1500</v>
      </c>
    </row>
    <row r="54" spans="1:10">
      <c r="A54">
        <v>203030</v>
      </c>
      <c r="B54" t="s">
        <v>262</v>
      </c>
      <c r="C54">
        <f t="shared" si="11"/>
        <v>203030</v>
      </c>
      <c r="D54" s="3">
        <v>0</v>
      </c>
      <c r="E54" s="3">
        <v>50</v>
      </c>
      <c r="F54" s="3">
        <v>0</v>
      </c>
      <c r="G54" s="8">
        <v>100</v>
      </c>
      <c r="H54">
        <v>1002</v>
      </c>
      <c r="I54" s="8">
        <v>2000</v>
      </c>
      <c r="J54" t="str">
        <f t="shared" si="12"/>
        <v>匡扶正义，声望+2000</v>
      </c>
    </row>
    <row r="55" spans="1:10">
      <c r="A55">
        <v>204001</v>
      </c>
      <c r="B55" t="s">
        <v>328</v>
      </c>
      <c r="C55">
        <f>A55</f>
        <v>204001</v>
      </c>
      <c r="D55" s="3">
        <v>0</v>
      </c>
      <c r="E55" s="3">
        <v>1</v>
      </c>
      <c r="F55" s="3">
        <v>0</v>
      </c>
      <c r="G55" s="8">
        <v>500</v>
      </c>
      <c r="H55">
        <v>0</v>
      </c>
      <c r="I55" s="8">
        <v>0</v>
      </c>
      <c r="J55" t="s">
        <v>474</v>
      </c>
    </row>
    <row r="56" spans="1:10">
      <c r="A56">
        <v>204002</v>
      </c>
      <c r="B56" t="s">
        <v>580</v>
      </c>
      <c r="C56">
        <f>A56</f>
        <v>204002</v>
      </c>
      <c r="D56" s="3">
        <v>0</v>
      </c>
      <c r="E56" s="3">
        <v>99</v>
      </c>
      <c r="F56" s="3">
        <v>0</v>
      </c>
      <c r="G56" s="8">
        <v>10000</v>
      </c>
      <c r="H56" s="3">
        <v>5102</v>
      </c>
      <c r="I56" s="8">
        <v>100</v>
      </c>
      <c r="J56" t="s">
        <v>593</v>
      </c>
    </row>
    <row r="57" spans="1:10">
      <c r="A57">
        <v>204003</v>
      </c>
      <c r="B57" t="s">
        <v>595</v>
      </c>
      <c r="C57">
        <f>A57</f>
        <v>204003</v>
      </c>
      <c r="D57" s="3">
        <v>0</v>
      </c>
      <c r="E57" s="3">
        <v>1</v>
      </c>
      <c r="F57" s="3">
        <v>0</v>
      </c>
      <c r="G57" s="8">
        <v>1000</v>
      </c>
      <c r="H57" s="3">
        <v>5002</v>
      </c>
      <c r="I57" s="8">
        <v>1</v>
      </c>
      <c r="J57" t="s">
        <v>596</v>
      </c>
    </row>
    <row r="58" spans="1:10">
      <c r="A58">
        <v>204004</v>
      </c>
      <c r="B58" t="s">
        <v>597</v>
      </c>
      <c r="C58">
        <f t="shared" ref="C58:C64" si="13">A58</f>
        <v>204004</v>
      </c>
      <c r="D58" s="3">
        <v>0</v>
      </c>
      <c r="E58" s="3">
        <v>1</v>
      </c>
      <c r="F58" s="3">
        <v>0</v>
      </c>
      <c r="G58" s="8">
        <v>2000</v>
      </c>
      <c r="H58" s="3">
        <v>5002</v>
      </c>
      <c r="I58" s="8">
        <v>2</v>
      </c>
      <c r="J58" t="s">
        <v>604</v>
      </c>
    </row>
    <row r="59" spans="1:10">
      <c r="A59">
        <v>204005</v>
      </c>
      <c r="B59" t="s">
        <v>598</v>
      </c>
      <c r="C59">
        <f t="shared" si="13"/>
        <v>204005</v>
      </c>
      <c r="D59" s="3">
        <v>0</v>
      </c>
      <c r="E59" s="3">
        <v>1</v>
      </c>
      <c r="F59" s="3">
        <v>0</v>
      </c>
      <c r="G59" s="8">
        <v>3000</v>
      </c>
      <c r="H59" s="3">
        <v>5002</v>
      </c>
      <c r="I59" s="8">
        <v>3</v>
      </c>
      <c r="J59" t="s">
        <v>605</v>
      </c>
    </row>
    <row r="60" spans="1:10">
      <c r="A60">
        <v>204006</v>
      </c>
      <c r="B60" t="s">
        <v>599</v>
      </c>
      <c r="C60">
        <f t="shared" si="13"/>
        <v>204006</v>
      </c>
      <c r="D60" s="3">
        <v>0</v>
      </c>
      <c r="E60" s="3">
        <v>1</v>
      </c>
      <c r="F60" s="3">
        <v>0</v>
      </c>
      <c r="G60" s="8">
        <v>4000</v>
      </c>
      <c r="H60" s="3">
        <v>5002</v>
      </c>
      <c r="I60" s="8">
        <v>4</v>
      </c>
      <c r="J60" t="s">
        <v>606</v>
      </c>
    </row>
    <row r="61" spans="1:10">
      <c r="A61">
        <v>204007</v>
      </c>
      <c r="B61" t="s">
        <v>600</v>
      </c>
      <c r="C61">
        <f t="shared" si="13"/>
        <v>204007</v>
      </c>
      <c r="D61" s="3">
        <v>0</v>
      </c>
      <c r="E61" s="3">
        <v>1</v>
      </c>
      <c r="F61" s="3">
        <v>0</v>
      </c>
      <c r="G61" s="8">
        <v>5000</v>
      </c>
      <c r="H61" s="3">
        <v>5002</v>
      </c>
      <c r="I61" s="8">
        <v>5</v>
      </c>
      <c r="J61" t="s">
        <v>607</v>
      </c>
    </row>
    <row r="62" spans="1:10">
      <c r="A62">
        <v>204008</v>
      </c>
      <c r="B62" t="s">
        <v>601</v>
      </c>
      <c r="C62">
        <f t="shared" si="13"/>
        <v>204008</v>
      </c>
      <c r="D62" s="3">
        <v>0</v>
      </c>
      <c r="E62" s="3">
        <v>1</v>
      </c>
      <c r="F62" s="3">
        <v>0</v>
      </c>
      <c r="G62" s="8">
        <v>6000</v>
      </c>
      <c r="H62" s="3">
        <v>5002</v>
      </c>
      <c r="I62" s="8">
        <v>6</v>
      </c>
      <c r="J62" t="s">
        <v>608</v>
      </c>
    </row>
    <row r="63" spans="1:10">
      <c r="A63">
        <v>204009</v>
      </c>
      <c r="B63" t="s">
        <v>602</v>
      </c>
      <c r="C63">
        <f t="shared" si="13"/>
        <v>204009</v>
      </c>
      <c r="D63" s="3">
        <v>0</v>
      </c>
      <c r="E63" s="3">
        <v>1</v>
      </c>
      <c r="F63" s="3">
        <v>0</v>
      </c>
      <c r="G63" s="8">
        <v>7000</v>
      </c>
      <c r="H63" s="3">
        <v>5002</v>
      </c>
      <c r="I63" s="8">
        <v>7</v>
      </c>
      <c r="J63" t="s">
        <v>609</v>
      </c>
    </row>
    <row r="64" spans="1:10">
      <c r="A64">
        <v>204010</v>
      </c>
      <c r="B64" t="s">
        <v>603</v>
      </c>
      <c r="C64">
        <f t="shared" si="13"/>
        <v>204010</v>
      </c>
      <c r="D64" s="3">
        <v>0</v>
      </c>
      <c r="E64" s="3">
        <v>1</v>
      </c>
      <c r="F64" s="3">
        <v>0</v>
      </c>
      <c r="G64" s="8">
        <v>8000</v>
      </c>
      <c r="H64" s="3">
        <v>5002</v>
      </c>
      <c r="I64" s="8">
        <v>8</v>
      </c>
      <c r="J64" t="s">
        <v>610</v>
      </c>
    </row>
    <row r="65" spans="1:10">
      <c r="A65">
        <v>205001</v>
      </c>
      <c r="B65" t="s">
        <v>421</v>
      </c>
      <c r="C65">
        <f t="shared" ref="C65:C76" si="14">A65</f>
        <v>205001</v>
      </c>
      <c r="D65" s="3">
        <v>0</v>
      </c>
      <c r="E65" s="3">
        <v>1</v>
      </c>
      <c r="F65" s="3">
        <v>0</v>
      </c>
      <c r="G65" s="8">
        <v>1000</v>
      </c>
      <c r="H65">
        <v>0</v>
      </c>
      <c r="I65" s="8">
        <v>0</v>
      </c>
      <c r="J65" t="s">
        <v>574</v>
      </c>
    </row>
    <row r="66" spans="1:10">
      <c r="A66">
        <v>205002</v>
      </c>
      <c r="B66" t="s">
        <v>423</v>
      </c>
      <c r="C66">
        <f t="shared" si="14"/>
        <v>205002</v>
      </c>
      <c r="D66" s="3">
        <v>0</v>
      </c>
      <c r="E66" s="3">
        <v>1</v>
      </c>
      <c r="F66" s="3">
        <v>0</v>
      </c>
      <c r="G66" s="8">
        <v>10000</v>
      </c>
      <c r="H66">
        <v>0</v>
      </c>
      <c r="I66" s="8">
        <v>0</v>
      </c>
      <c r="J66" t="s">
        <v>574</v>
      </c>
    </row>
    <row r="67" spans="1:10">
      <c r="A67">
        <v>205003</v>
      </c>
      <c r="B67" t="s">
        <v>424</v>
      </c>
      <c r="C67">
        <f t="shared" si="14"/>
        <v>205003</v>
      </c>
      <c r="D67" s="3">
        <v>0</v>
      </c>
      <c r="E67" s="3">
        <v>1</v>
      </c>
      <c r="F67" s="3">
        <v>0</v>
      </c>
      <c r="G67" s="8">
        <v>100000</v>
      </c>
      <c r="H67">
        <v>0</v>
      </c>
      <c r="I67" s="8">
        <v>0</v>
      </c>
      <c r="J67" t="s">
        <v>574</v>
      </c>
    </row>
    <row r="68" spans="1:10">
      <c r="A68">
        <v>205004</v>
      </c>
      <c r="B68" t="s">
        <v>422</v>
      </c>
      <c r="C68">
        <f t="shared" si="14"/>
        <v>205004</v>
      </c>
      <c r="D68" s="3">
        <v>0</v>
      </c>
      <c r="E68" s="3">
        <v>1</v>
      </c>
      <c r="F68" s="3">
        <v>0</v>
      </c>
      <c r="G68" s="8">
        <v>1000</v>
      </c>
      <c r="H68">
        <v>0</v>
      </c>
      <c r="I68" s="8">
        <v>0</v>
      </c>
      <c r="J68" t="s">
        <v>574</v>
      </c>
    </row>
    <row r="69" spans="1:10">
      <c r="A69">
        <v>205005</v>
      </c>
      <c r="B69" t="s">
        <v>425</v>
      </c>
      <c r="C69">
        <f t="shared" si="14"/>
        <v>205005</v>
      </c>
      <c r="D69" s="3">
        <v>0</v>
      </c>
      <c r="E69" s="3">
        <v>1</v>
      </c>
      <c r="F69" s="3">
        <v>0</v>
      </c>
      <c r="G69" s="8">
        <v>10000</v>
      </c>
      <c r="H69">
        <v>0</v>
      </c>
      <c r="I69" s="8">
        <v>0</v>
      </c>
      <c r="J69" t="s">
        <v>574</v>
      </c>
    </row>
    <row r="70" spans="1:10">
      <c r="A70">
        <v>205006</v>
      </c>
      <c r="B70" t="s">
        <v>426</v>
      </c>
      <c r="C70">
        <f t="shared" si="14"/>
        <v>205006</v>
      </c>
      <c r="D70" s="3">
        <v>0</v>
      </c>
      <c r="E70" s="3">
        <v>1</v>
      </c>
      <c r="F70" s="3">
        <v>0</v>
      </c>
      <c r="G70" s="8">
        <v>100000</v>
      </c>
      <c r="H70">
        <v>0</v>
      </c>
      <c r="I70" s="8">
        <v>0</v>
      </c>
      <c r="J70" t="s">
        <v>574</v>
      </c>
    </row>
    <row r="71" spans="1:10">
      <c r="A71">
        <v>205007</v>
      </c>
      <c r="B71" t="s">
        <v>427</v>
      </c>
      <c r="C71">
        <f t="shared" si="14"/>
        <v>205007</v>
      </c>
      <c r="D71" s="3">
        <v>0</v>
      </c>
      <c r="E71" s="3">
        <v>1</v>
      </c>
      <c r="F71" s="3">
        <v>0</v>
      </c>
      <c r="G71" s="8">
        <v>1000</v>
      </c>
      <c r="H71">
        <v>0</v>
      </c>
      <c r="I71" s="8">
        <v>0</v>
      </c>
      <c r="J71" t="s">
        <v>571</v>
      </c>
    </row>
    <row r="72" spans="1:10">
      <c r="A72">
        <v>205008</v>
      </c>
      <c r="B72" t="s">
        <v>428</v>
      </c>
      <c r="C72">
        <f t="shared" si="14"/>
        <v>205008</v>
      </c>
      <c r="D72" s="3">
        <v>0</v>
      </c>
      <c r="E72" s="3">
        <v>1</v>
      </c>
      <c r="F72" s="3">
        <v>0</v>
      </c>
      <c r="G72" s="8">
        <v>10000</v>
      </c>
      <c r="H72">
        <v>0</v>
      </c>
      <c r="I72" s="8">
        <v>0</v>
      </c>
      <c r="J72" t="s">
        <v>572</v>
      </c>
    </row>
    <row r="73" spans="1:10">
      <c r="A73">
        <v>205009</v>
      </c>
      <c r="B73" t="s">
        <v>429</v>
      </c>
      <c r="C73">
        <f t="shared" si="14"/>
        <v>205009</v>
      </c>
      <c r="D73" s="3">
        <v>0</v>
      </c>
      <c r="E73" s="3">
        <v>1</v>
      </c>
      <c r="F73" s="3">
        <v>0</v>
      </c>
      <c r="G73" s="8">
        <v>100000</v>
      </c>
      <c r="H73">
        <v>0</v>
      </c>
      <c r="I73" s="8">
        <v>0</v>
      </c>
      <c r="J73" t="s">
        <v>573</v>
      </c>
    </row>
    <row r="74" spans="1:10">
      <c r="A74">
        <v>205010</v>
      </c>
      <c r="B74" t="s">
        <v>430</v>
      </c>
      <c r="C74">
        <f t="shared" si="14"/>
        <v>205010</v>
      </c>
      <c r="D74" s="3">
        <v>0</v>
      </c>
      <c r="E74" s="3">
        <v>1</v>
      </c>
      <c r="F74" s="3">
        <v>0</v>
      </c>
      <c r="G74" s="8">
        <v>1000</v>
      </c>
      <c r="H74">
        <v>0</v>
      </c>
      <c r="I74" s="8">
        <v>0</v>
      </c>
      <c r="J74" t="s">
        <v>570</v>
      </c>
    </row>
    <row r="75" spans="1:10">
      <c r="A75">
        <v>205011</v>
      </c>
      <c r="B75" t="s">
        <v>431</v>
      </c>
      <c r="C75">
        <f t="shared" si="14"/>
        <v>205011</v>
      </c>
      <c r="D75" s="3">
        <v>0</v>
      </c>
      <c r="E75" s="3">
        <v>1</v>
      </c>
      <c r="F75" s="3">
        <v>0</v>
      </c>
      <c r="G75" s="8">
        <v>10000</v>
      </c>
      <c r="H75">
        <v>0</v>
      </c>
      <c r="I75" s="8">
        <v>0</v>
      </c>
      <c r="J75" t="s">
        <v>576</v>
      </c>
    </row>
    <row r="76" spans="1:10">
      <c r="A76">
        <v>205012</v>
      </c>
      <c r="B76" t="s">
        <v>432</v>
      </c>
      <c r="C76">
        <f t="shared" si="14"/>
        <v>205012</v>
      </c>
      <c r="D76" s="3">
        <v>0</v>
      </c>
      <c r="E76" s="3">
        <v>1</v>
      </c>
      <c r="F76" s="3">
        <v>0</v>
      </c>
      <c r="G76" s="8">
        <v>100000</v>
      </c>
      <c r="H76">
        <v>0</v>
      </c>
      <c r="I76" s="8">
        <v>0</v>
      </c>
      <c r="J76" t="s">
        <v>575</v>
      </c>
    </row>
    <row r="77" spans="1:10">
      <c r="A77">
        <v>220001</v>
      </c>
      <c r="B77" t="s">
        <v>267</v>
      </c>
      <c r="C77">
        <f>A77</f>
        <v>220001</v>
      </c>
      <c r="D77" s="3">
        <v>2</v>
      </c>
      <c r="E77" s="3">
        <v>7</v>
      </c>
      <c r="F77" s="3">
        <v>0</v>
      </c>
      <c r="G77" s="8">
        <v>500</v>
      </c>
      <c r="H77">
        <v>5001</v>
      </c>
      <c r="I77" s="8">
        <v>0</v>
      </c>
      <c r="J77" t="str">
        <f>CONCATENATE("研读后可学会《",B77,"》，并有一定概率提升熟练度")</f>
        <v>研读后可学会《火球术》，并有一定概率提升熟练度</v>
      </c>
    </row>
    <row r="78" spans="1:10">
      <c r="A78">
        <v>220002</v>
      </c>
      <c r="B78" t="s">
        <v>268</v>
      </c>
      <c r="C78">
        <f>$C$77</f>
        <v>220001</v>
      </c>
      <c r="D78" s="3">
        <v>3</v>
      </c>
      <c r="E78" s="3">
        <v>7</v>
      </c>
      <c r="F78" s="3">
        <v>0</v>
      </c>
      <c r="G78" s="8">
        <v>500</v>
      </c>
      <c r="H78">
        <v>5001</v>
      </c>
      <c r="I78" s="8">
        <v>0</v>
      </c>
      <c r="J78" t="str">
        <f t="shared" ref="J78:J120" si="15">CONCATENATE("研读后可学会《",B78,"》，并有一定概率提升熟练度")</f>
        <v>研读后可学会《治愈术》，并有一定概率提升熟练度</v>
      </c>
    </row>
    <row r="79" spans="1:10">
      <c r="A79">
        <v>220003</v>
      </c>
      <c r="B79" t="s">
        <v>269</v>
      </c>
      <c r="C79">
        <f t="shared" ref="C79:C115" si="16">$C$77</f>
        <v>220001</v>
      </c>
      <c r="D79" s="3">
        <v>1</v>
      </c>
      <c r="E79" s="3">
        <v>7</v>
      </c>
      <c r="F79" s="3">
        <v>0</v>
      </c>
      <c r="G79" s="8">
        <v>500</v>
      </c>
      <c r="H79">
        <v>5001</v>
      </c>
      <c r="I79" s="8">
        <v>0</v>
      </c>
      <c r="J79" t="str">
        <f t="shared" si="15"/>
        <v>研读后可学会《基本剑术》，并有一定概率提升熟练度</v>
      </c>
    </row>
    <row r="80" spans="1:10">
      <c r="A80">
        <v>220004</v>
      </c>
      <c r="B80" t="s">
        <v>270</v>
      </c>
      <c r="C80">
        <f t="shared" si="16"/>
        <v>220001</v>
      </c>
      <c r="D80" s="3">
        <v>3</v>
      </c>
      <c r="E80" s="3">
        <v>9</v>
      </c>
      <c r="F80" s="3">
        <v>0</v>
      </c>
      <c r="G80" s="8">
        <v>500</v>
      </c>
      <c r="H80">
        <v>5001</v>
      </c>
      <c r="I80" s="8">
        <v>0</v>
      </c>
      <c r="J80" t="str">
        <f t="shared" si="15"/>
        <v>研读后可学会《精神力战法》，并有一定概率提升熟练度</v>
      </c>
    </row>
    <row r="81" spans="1:10">
      <c r="A81">
        <v>220005</v>
      </c>
      <c r="B81" t="s">
        <v>271</v>
      </c>
      <c r="C81">
        <f t="shared" si="16"/>
        <v>220001</v>
      </c>
      <c r="D81" s="3">
        <v>2</v>
      </c>
      <c r="E81" s="3">
        <v>19</v>
      </c>
      <c r="F81" s="3">
        <v>0</v>
      </c>
      <c r="G81" s="8">
        <v>2000</v>
      </c>
      <c r="H81">
        <v>5001</v>
      </c>
      <c r="I81" s="8">
        <v>0</v>
      </c>
      <c r="J81" t="str">
        <f t="shared" si="15"/>
        <v>研读后可学会《大火球》，并有一定概率提升熟练度</v>
      </c>
    </row>
    <row r="82" spans="1:10">
      <c r="A82">
        <v>220006</v>
      </c>
      <c r="B82" t="s">
        <v>272</v>
      </c>
      <c r="C82">
        <f t="shared" si="16"/>
        <v>220001</v>
      </c>
      <c r="D82" s="3">
        <v>1</v>
      </c>
      <c r="E82" s="3">
        <v>19</v>
      </c>
      <c r="F82" s="3">
        <v>0</v>
      </c>
      <c r="G82" s="8">
        <v>2000</v>
      </c>
      <c r="H82">
        <v>5001</v>
      </c>
      <c r="I82" s="8">
        <v>0</v>
      </c>
      <c r="J82" t="str">
        <f t="shared" si="15"/>
        <v>研读后可学会《攻杀剑术》，并有一定概率提升熟练度</v>
      </c>
    </row>
    <row r="83" spans="1:10">
      <c r="A83">
        <v>220007</v>
      </c>
      <c r="B83" t="s">
        <v>273</v>
      </c>
      <c r="C83">
        <f t="shared" si="16"/>
        <v>220001</v>
      </c>
      <c r="D83" s="3">
        <v>3</v>
      </c>
      <c r="E83" s="3">
        <v>14</v>
      </c>
      <c r="F83" s="3">
        <v>0</v>
      </c>
      <c r="G83" s="8">
        <v>1000</v>
      </c>
      <c r="H83">
        <v>5001</v>
      </c>
      <c r="I83" s="8">
        <v>0</v>
      </c>
      <c r="J83" t="str">
        <f t="shared" si="15"/>
        <v>研读后可学会《施毒术》，并有一定概率提升熟练度</v>
      </c>
    </row>
    <row r="84" spans="1:10">
      <c r="A84">
        <v>220008</v>
      </c>
      <c r="B84" t="s">
        <v>274</v>
      </c>
      <c r="C84">
        <f t="shared" si="16"/>
        <v>220001</v>
      </c>
      <c r="D84" s="3">
        <v>2</v>
      </c>
      <c r="E84" s="3">
        <v>12</v>
      </c>
      <c r="F84" s="3">
        <v>0</v>
      </c>
      <c r="G84" s="8">
        <v>500</v>
      </c>
      <c r="H84">
        <v>5001</v>
      </c>
      <c r="I84" s="8">
        <v>0</v>
      </c>
      <c r="J84" t="str">
        <f t="shared" si="15"/>
        <v>研读后可学会《抗拒火环》，并有一定概率提升熟练度</v>
      </c>
    </row>
    <row r="85" spans="1:10">
      <c r="A85">
        <v>220009</v>
      </c>
      <c r="B85" t="s">
        <v>275</v>
      </c>
      <c r="C85">
        <f t="shared" si="16"/>
        <v>220001</v>
      </c>
      <c r="D85" s="3">
        <v>2</v>
      </c>
      <c r="E85" s="3">
        <v>16</v>
      </c>
      <c r="F85" s="3">
        <v>0</v>
      </c>
      <c r="G85" s="8">
        <v>1000</v>
      </c>
      <c r="H85">
        <v>5001</v>
      </c>
      <c r="I85" s="8">
        <v>0</v>
      </c>
      <c r="J85" t="str">
        <f t="shared" si="15"/>
        <v>研读后可学会《地狱火》，并有一定概率提升熟练度</v>
      </c>
    </row>
    <row r="86" spans="1:10">
      <c r="A86">
        <v>220010</v>
      </c>
      <c r="B86" t="s">
        <v>276</v>
      </c>
      <c r="C86">
        <f t="shared" si="16"/>
        <v>220001</v>
      </c>
      <c r="D86" s="3">
        <v>2</v>
      </c>
      <c r="E86" s="3">
        <v>17</v>
      </c>
      <c r="F86" s="3">
        <v>0</v>
      </c>
      <c r="G86" s="8">
        <v>1000</v>
      </c>
      <c r="H86">
        <v>5001</v>
      </c>
      <c r="I86" s="8">
        <v>0</v>
      </c>
      <c r="J86" t="str">
        <f t="shared" si="15"/>
        <v>研读后可学会《雷电术》，并有一定概率提升熟练度</v>
      </c>
    </row>
    <row r="87" spans="1:10">
      <c r="A87">
        <v>220011</v>
      </c>
      <c r="B87" t="s">
        <v>277</v>
      </c>
      <c r="C87">
        <f t="shared" si="16"/>
        <v>220001</v>
      </c>
      <c r="D87" s="3">
        <v>2</v>
      </c>
      <c r="E87" s="3">
        <v>26</v>
      </c>
      <c r="F87" s="3">
        <v>0</v>
      </c>
      <c r="G87" s="8">
        <v>9091</v>
      </c>
      <c r="H87">
        <v>5001</v>
      </c>
      <c r="I87" s="8">
        <v>0</v>
      </c>
      <c r="J87" t="str">
        <f t="shared" si="15"/>
        <v>研读后可学会《疾光电影》，并有一定概率提升熟练度</v>
      </c>
    </row>
    <row r="88" spans="1:10">
      <c r="A88">
        <v>220012</v>
      </c>
      <c r="B88" t="s">
        <v>278</v>
      </c>
      <c r="C88">
        <f t="shared" si="16"/>
        <v>220001</v>
      </c>
      <c r="D88" s="3">
        <v>3</v>
      </c>
      <c r="E88" s="3">
        <v>18</v>
      </c>
      <c r="F88" s="3">
        <v>0</v>
      </c>
      <c r="G88" s="8">
        <v>1000</v>
      </c>
      <c r="H88">
        <v>5001</v>
      </c>
      <c r="I88" s="8">
        <v>0</v>
      </c>
      <c r="J88" t="str">
        <f t="shared" si="15"/>
        <v>研读后可学会《灵魂火符》，并有一定概率提升熟练度</v>
      </c>
    </row>
    <row r="89" spans="1:10">
      <c r="A89">
        <v>220013</v>
      </c>
      <c r="B89" t="s">
        <v>624</v>
      </c>
      <c r="C89">
        <f t="shared" si="16"/>
        <v>220001</v>
      </c>
      <c r="D89" s="3">
        <v>3</v>
      </c>
      <c r="E89" s="3">
        <v>22</v>
      </c>
      <c r="F89" s="3">
        <v>0</v>
      </c>
      <c r="G89" s="8">
        <v>2727</v>
      </c>
      <c r="H89">
        <v>5001</v>
      </c>
      <c r="I89" s="8">
        <v>0</v>
      </c>
      <c r="J89" t="str">
        <f t="shared" si="15"/>
        <v>研读后可学会《蚀甲》，并有一定概率提升熟练度</v>
      </c>
    </row>
    <row r="90" spans="1:10">
      <c r="A90">
        <v>220014</v>
      </c>
      <c r="B90" t="s">
        <v>279</v>
      </c>
      <c r="C90">
        <f t="shared" si="16"/>
        <v>220001</v>
      </c>
      <c r="D90" s="3">
        <v>3</v>
      </c>
      <c r="E90" s="3">
        <v>25</v>
      </c>
      <c r="F90" s="3">
        <v>0</v>
      </c>
      <c r="G90" s="8">
        <v>4545</v>
      </c>
      <c r="H90">
        <v>5001</v>
      </c>
      <c r="I90" s="8">
        <v>0</v>
      </c>
      <c r="J90" t="str">
        <f t="shared" si="15"/>
        <v>研读后可学会《神圣战甲术》，并有一定概率提升熟练度</v>
      </c>
    </row>
    <row r="91" spans="1:10">
      <c r="A91">
        <v>220015</v>
      </c>
      <c r="B91" t="s">
        <v>280</v>
      </c>
      <c r="C91">
        <f t="shared" si="16"/>
        <v>220001</v>
      </c>
      <c r="D91" s="3">
        <v>1</v>
      </c>
      <c r="E91" s="3">
        <v>25</v>
      </c>
      <c r="F91" s="3">
        <v>0</v>
      </c>
      <c r="G91" s="8">
        <v>4545</v>
      </c>
      <c r="H91">
        <v>5001</v>
      </c>
      <c r="I91" s="8">
        <v>0</v>
      </c>
      <c r="J91" t="str">
        <f t="shared" si="15"/>
        <v>研读后可学会《刺杀剑术》，并有一定概率提升熟练度</v>
      </c>
    </row>
    <row r="92" spans="1:10">
      <c r="A92">
        <v>220016</v>
      </c>
      <c r="B92" t="s">
        <v>281</v>
      </c>
      <c r="C92">
        <f t="shared" si="16"/>
        <v>220001</v>
      </c>
      <c r="D92" s="3">
        <v>3</v>
      </c>
      <c r="E92" s="3">
        <v>28</v>
      </c>
      <c r="F92" s="3">
        <v>0</v>
      </c>
      <c r="G92" s="8">
        <v>8000</v>
      </c>
      <c r="H92">
        <v>5001</v>
      </c>
      <c r="I92" s="8">
        <v>0</v>
      </c>
      <c r="J92" t="str">
        <f t="shared" si="15"/>
        <v>研读后可学会《困魔咒》，并有一定概率提升熟练度</v>
      </c>
    </row>
    <row r="93" spans="1:10">
      <c r="A93">
        <v>220017</v>
      </c>
      <c r="B93" t="s">
        <v>282</v>
      </c>
      <c r="C93">
        <f t="shared" si="16"/>
        <v>220001</v>
      </c>
      <c r="D93" s="3">
        <v>3</v>
      </c>
      <c r="E93" s="3">
        <v>19</v>
      </c>
      <c r="F93" s="3">
        <v>0</v>
      </c>
      <c r="G93" s="8">
        <v>2000</v>
      </c>
      <c r="H93">
        <v>5001</v>
      </c>
      <c r="I93" s="8">
        <v>0</v>
      </c>
      <c r="J93" t="str">
        <f t="shared" si="15"/>
        <v>研读后可学会《召唤骷髅》，并有一定概率提升熟练度</v>
      </c>
    </row>
    <row r="94" spans="1:10">
      <c r="A94">
        <v>220018</v>
      </c>
      <c r="B94" t="s">
        <v>283</v>
      </c>
      <c r="C94">
        <f t="shared" si="16"/>
        <v>220001</v>
      </c>
      <c r="D94" s="3">
        <v>3</v>
      </c>
      <c r="E94" s="3">
        <v>20</v>
      </c>
      <c r="F94" s="3">
        <v>0</v>
      </c>
      <c r="G94" s="8">
        <v>2000</v>
      </c>
      <c r="H94">
        <v>5001</v>
      </c>
      <c r="I94" s="8">
        <v>0</v>
      </c>
      <c r="J94" t="str">
        <f>CONCATENATE("研读后可学会《",B94,"》，并有一定概率提升熟练度")</f>
        <v>研读后可学会《隐身术》，并有一定概率提升熟练度</v>
      </c>
    </row>
    <row r="95" spans="1:10">
      <c r="A95">
        <v>220019</v>
      </c>
      <c r="B95" t="s">
        <v>284</v>
      </c>
      <c r="C95">
        <f t="shared" si="16"/>
        <v>220001</v>
      </c>
      <c r="D95" s="3">
        <v>3</v>
      </c>
      <c r="E95" s="3">
        <v>21</v>
      </c>
      <c r="F95" s="3">
        <v>0</v>
      </c>
      <c r="G95" s="8">
        <v>2727</v>
      </c>
      <c r="H95">
        <v>5001</v>
      </c>
      <c r="I95" s="8">
        <v>0</v>
      </c>
      <c r="J95" t="str">
        <f t="shared" si="15"/>
        <v>研读后可学会《集体隐身术》，并有一定概率提升熟练度</v>
      </c>
    </row>
    <row r="96" spans="1:10">
      <c r="A96">
        <v>220020</v>
      </c>
      <c r="B96" t="s">
        <v>285</v>
      </c>
      <c r="C96">
        <f t="shared" si="16"/>
        <v>220001</v>
      </c>
      <c r="D96" s="3">
        <v>2</v>
      </c>
      <c r="E96" s="3">
        <v>13</v>
      </c>
      <c r="F96" s="3">
        <v>0</v>
      </c>
      <c r="G96" s="8">
        <v>1000</v>
      </c>
      <c r="H96">
        <v>5001</v>
      </c>
      <c r="I96" s="8">
        <v>0</v>
      </c>
      <c r="J96" t="str">
        <f t="shared" si="15"/>
        <v>研读后可学会《诱惑之光》，并有一定概率提升熟练度</v>
      </c>
    </row>
    <row r="97" spans="1:10">
      <c r="A97">
        <v>220021</v>
      </c>
      <c r="B97" t="s">
        <v>286</v>
      </c>
      <c r="C97">
        <f t="shared" si="16"/>
        <v>220001</v>
      </c>
      <c r="D97" s="3">
        <v>2</v>
      </c>
      <c r="E97" s="3">
        <v>19</v>
      </c>
      <c r="F97" s="3">
        <v>0</v>
      </c>
      <c r="G97" s="8">
        <v>2000</v>
      </c>
      <c r="H97">
        <v>5001</v>
      </c>
      <c r="I97" s="8">
        <v>0</v>
      </c>
      <c r="J97" t="str">
        <f t="shared" si="15"/>
        <v>研读后可学会《瞬息移动》，并有一定概率提升熟练度</v>
      </c>
    </row>
    <row r="98" spans="1:10">
      <c r="A98">
        <v>220022</v>
      </c>
      <c r="B98" t="s">
        <v>464</v>
      </c>
      <c r="C98">
        <f t="shared" si="16"/>
        <v>220001</v>
      </c>
      <c r="D98" s="3">
        <v>2</v>
      </c>
      <c r="E98" s="3">
        <v>24</v>
      </c>
      <c r="F98" s="3">
        <v>0</v>
      </c>
      <c r="G98" s="8">
        <v>4500</v>
      </c>
      <c r="H98">
        <v>5001</v>
      </c>
      <c r="I98" s="8">
        <v>0</v>
      </c>
      <c r="J98" t="str">
        <f t="shared" si="15"/>
        <v>研读后可学会《附体之炎》，并有一定概率提升熟练度</v>
      </c>
    </row>
    <row r="99" spans="1:10">
      <c r="A99">
        <v>220023</v>
      </c>
      <c r="B99" t="s">
        <v>287</v>
      </c>
      <c r="C99">
        <f t="shared" si="16"/>
        <v>220001</v>
      </c>
      <c r="D99" s="3">
        <v>2</v>
      </c>
      <c r="E99" s="3">
        <v>22</v>
      </c>
      <c r="F99" s="3">
        <v>0</v>
      </c>
      <c r="G99" s="8">
        <v>2700</v>
      </c>
      <c r="H99">
        <v>5001</v>
      </c>
      <c r="I99" s="8">
        <v>0</v>
      </c>
      <c r="J99" t="str">
        <f t="shared" si="15"/>
        <v>研读后可学会《爆裂火焰》，并有一定概率提升熟练度</v>
      </c>
    </row>
    <row r="100" spans="1:10">
      <c r="A100">
        <v>220024</v>
      </c>
      <c r="B100" t="s">
        <v>288</v>
      </c>
      <c r="C100">
        <f t="shared" si="16"/>
        <v>220001</v>
      </c>
      <c r="D100" s="3">
        <v>2</v>
      </c>
      <c r="E100" s="3">
        <v>30</v>
      </c>
      <c r="F100" s="3">
        <v>0</v>
      </c>
      <c r="G100" s="8">
        <v>8000</v>
      </c>
      <c r="H100">
        <v>5001</v>
      </c>
      <c r="I100" s="8">
        <v>0</v>
      </c>
      <c r="J100" t="str">
        <f t="shared" si="15"/>
        <v>研读后可学会《地狱雷光》，并有一定概率提升熟练度</v>
      </c>
    </row>
    <row r="101" spans="1:10">
      <c r="A101">
        <v>220025</v>
      </c>
      <c r="B101" t="s">
        <v>289</v>
      </c>
      <c r="C101">
        <f t="shared" si="16"/>
        <v>220001</v>
      </c>
      <c r="D101" s="3">
        <v>1</v>
      </c>
      <c r="E101" s="3">
        <v>28</v>
      </c>
      <c r="F101" s="3">
        <v>0</v>
      </c>
      <c r="G101" s="8">
        <v>8000</v>
      </c>
      <c r="H101">
        <v>5001</v>
      </c>
      <c r="I101" s="8">
        <v>0</v>
      </c>
      <c r="J101" t="str">
        <f t="shared" si="15"/>
        <v>研读后可学会《半月弯刀》，并有一定概率提升熟练度</v>
      </c>
    </row>
    <row r="102" spans="1:10">
      <c r="A102">
        <v>220026</v>
      </c>
      <c r="B102" t="s">
        <v>290</v>
      </c>
      <c r="C102">
        <f t="shared" si="16"/>
        <v>220001</v>
      </c>
      <c r="D102" s="3">
        <v>1</v>
      </c>
      <c r="E102" s="3">
        <v>35</v>
      </c>
      <c r="F102" s="3">
        <v>0</v>
      </c>
      <c r="G102" s="8">
        <v>20000</v>
      </c>
      <c r="H102">
        <v>5001</v>
      </c>
      <c r="I102" s="8">
        <v>0</v>
      </c>
      <c r="J102" t="str">
        <f t="shared" si="15"/>
        <v>研读后可学会《烈火剑法》，并有一定概率提升熟练度</v>
      </c>
    </row>
    <row r="103" spans="1:10">
      <c r="A103">
        <v>220027</v>
      </c>
      <c r="B103" t="s">
        <v>291</v>
      </c>
      <c r="C103">
        <f t="shared" si="16"/>
        <v>220001</v>
      </c>
      <c r="D103" s="3">
        <v>1</v>
      </c>
      <c r="E103" s="3">
        <v>30</v>
      </c>
      <c r="F103" s="3">
        <v>0</v>
      </c>
      <c r="G103" s="8">
        <v>8000</v>
      </c>
      <c r="H103">
        <v>5001</v>
      </c>
      <c r="I103" s="8">
        <v>0</v>
      </c>
      <c r="J103" t="str">
        <f t="shared" si="15"/>
        <v>研读后可学会《野蛮冲撞》，并有一定概率提升熟练度</v>
      </c>
    </row>
    <row r="104" spans="1:10">
      <c r="A104">
        <v>220028</v>
      </c>
      <c r="B104" t="s">
        <v>292</v>
      </c>
      <c r="C104">
        <f t="shared" si="16"/>
        <v>220001</v>
      </c>
      <c r="D104" s="3">
        <v>3</v>
      </c>
      <c r="E104" s="3">
        <v>26</v>
      </c>
      <c r="F104" s="3">
        <v>0</v>
      </c>
      <c r="G104" s="8">
        <v>9000</v>
      </c>
      <c r="H104">
        <v>5001</v>
      </c>
      <c r="I104" s="8">
        <v>0</v>
      </c>
      <c r="J104" t="str">
        <f t="shared" si="15"/>
        <v>研读后可学会《心灵启示》，并有一定概率提升熟练度</v>
      </c>
    </row>
    <row r="105" spans="1:10">
      <c r="A105">
        <v>220029</v>
      </c>
      <c r="B105" t="s">
        <v>293</v>
      </c>
      <c r="C105">
        <f t="shared" si="16"/>
        <v>220001</v>
      </c>
      <c r="D105" s="3">
        <v>3</v>
      </c>
      <c r="E105" s="3">
        <v>33</v>
      </c>
      <c r="F105" s="3">
        <v>0</v>
      </c>
      <c r="G105" s="8">
        <v>10000</v>
      </c>
      <c r="H105">
        <v>5001</v>
      </c>
      <c r="I105" s="8">
        <v>0</v>
      </c>
      <c r="J105" t="str">
        <f t="shared" si="15"/>
        <v>研读后可学会《群体治疗术》，并有一定概率提升熟练度</v>
      </c>
    </row>
    <row r="106" spans="1:10">
      <c r="A106">
        <v>220030</v>
      </c>
      <c r="B106" t="s">
        <v>294</v>
      </c>
      <c r="C106">
        <f t="shared" si="16"/>
        <v>220001</v>
      </c>
      <c r="D106" s="3">
        <v>3</v>
      </c>
      <c r="E106" s="3">
        <v>35</v>
      </c>
      <c r="F106" s="3">
        <v>0</v>
      </c>
      <c r="G106" s="8">
        <v>20000</v>
      </c>
      <c r="H106">
        <v>5001</v>
      </c>
      <c r="I106" s="8">
        <v>0</v>
      </c>
      <c r="J106" t="str">
        <f>CONCATENATE("研读后可学会《",B106,"》，并有一定概率提升熟练度")</f>
        <v>研读后可学会《召唤神兽》，并有一定概率提升熟练度</v>
      </c>
    </row>
    <row r="107" spans="1:10">
      <c r="A107">
        <v>220031</v>
      </c>
      <c r="B107" t="s">
        <v>295</v>
      </c>
      <c r="C107">
        <f t="shared" si="16"/>
        <v>220001</v>
      </c>
      <c r="D107" s="3">
        <v>2</v>
      </c>
      <c r="E107" s="3">
        <v>31</v>
      </c>
      <c r="F107" s="3">
        <v>0</v>
      </c>
      <c r="G107" s="8">
        <v>10000</v>
      </c>
      <c r="H107">
        <v>5001</v>
      </c>
      <c r="I107" s="8">
        <v>0</v>
      </c>
      <c r="J107" t="str">
        <f t="shared" si="15"/>
        <v>研读后可学会《魔法盾》，并有一定概率提升熟练度</v>
      </c>
    </row>
    <row r="108" spans="1:10">
      <c r="A108">
        <v>220032</v>
      </c>
      <c r="B108" t="s">
        <v>296</v>
      </c>
      <c r="C108">
        <f t="shared" si="16"/>
        <v>220001</v>
      </c>
      <c r="D108" s="3">
        <v>2</v>
      </c>
      <c r="E108" s="3">
        <v>32</v>
      </c>
      <c r="F108" s="3">
        <v>0</v>
      </c>
      <c r="G108" s="8">
        <v>10000</v>
      </c>
      <c r="H108">
        <v>5001</v>
      </c>
      <c r="I108" s="8">
        <v>0</v>
      </c>
      <c r="J108" t="str">
        <f t="shared" si="15"/>
        <v>研读后可学会《圣言术》，并有一定概率提升熟练度</v>
      </c>
    </row>
    <row r="109" spans="1:10">
      <c r="A109">
        <v>220033</v>
      </c>
      <c r="B109" t="s">
        <v>297</v>
      </c>
      <c r="C109">
        <f t="shared" si="16"/>
        <v>220001</v>
      </c>
      <c r="D109" s="3">
        <v>2</v>
      </c>
      <c r="E109" s="3">
        <v>35</v>
      </c>
      <c r="F109" s="3">
        <v>0</v>
      </c>
      <c r="G109" s="8">
        <v>20000</v>
      </c>
      <c r="H109">
        <v>5001</v>
      </c>
      <c r="I109" s="8">
        <v>0</v>
      </c>
      <c r="J109" t="str">
        <f t="shared" si="15"/>
        <v>研读后可学会《冰咆哮》，并有一定概率提升熟练度</v>
      </c>
    </row>
    <row r="110" spans="1:10">
      <c r="A110">
        <v>220034</v>
      </c>
      <c r="B110" t="s">
        <v>475</v>
      </c>
      <c r="C110">
        <f t="shared" si="16"/>
        <v>220001</v>
      </c>
      <c r="D110" s="3">
        <v>1</v>
      </c>
      <c r="E110" s="3">
        <v>52</v>
      </c>
      <c r="F110" s="3">
        <v>0</v>
      </c>
      <c r="G110" s="8">
        <v>50000</v>
      </c>
      <c r="H110" s="3">
        <v>5001</v>
      </c>
      <c r="I110" s="8">
        <v>0</v>
      </c>
      <c r="J110" t="str">
        <f t="shared" si="15"/>
        <v>研读后可学会《战神守护》，并有一定概率提升熟练度</v>
      </c>
    </row>
    <row r="111" spans="1:10">
      <c r="A111">
        <v>220035</v>
      </c>
      <c r="B111" t="s">
        <v>476</v>
      </c>
      <c r="C111">
        <f t="shared" si="16"/>
        <v>220001</v>
      </c>
      <c r="D111" s="3">
        <v>1</v>
      </c>
      <c r="E111" s="3">
        <v>60</v>
      </c>
      <c r="F111" s="3">
        <v>0</v>
      </c>
      <c r="G111" s="8">
        <v>50000</v>
      </c>
      <c r="H111" s="3">
        <v>5001</v>
      </c>
      <c r="I111" s="8">
        <v>0</v>
      </c>
      <c r="J111" t="str">
        <f t="shared" si="15"/>
        <v>研读后可学会《逐日剑法》，并有一定概率提升熟练度</v>
      </c>
    </row>
    <row r="112" spans="1:10">
      <c r="A112">
        <v>220036</v>
      </c>
      <c r="B112" t="s">
        <v>477</v>
      </c>
      <c r="C112">
        <f t="shared" si="16"/>
        <v>220001</v>
      </c>
      <c r="D112" s="3">
        <v>1</v>
      </c>
      <c r="E112" s="3">
        <v>64</v>
      </c>
      <c r="F112" s="3">
        <v>0</v>
      </c>
      <c r="G112" s="8">
        <v>50000</v>
      </c>
      <c r="H112" s="3">
        <v>5001</v>
      </c>
      <c r="I112" s="8">
        <v>0</v>
      </c>
      <c r="J112" t="str">
        <f t="shared" si="15"/>
        <v>研读后可学会《开天斩》，并有一定概率提升熟练度</v>
      </c>
    </row>
    <row r="113" spans="1:10">
      <c r="A113">
        <v>220037</v>
      </c>
      <c r="B113" t="s">
        <v>590</v>
      </c>
      <c r="C113">
        <f t="shared" si="16"/>
        <v>220001</v>
      </c>
      <c r="D113" s="3">
        <v>3</v>
      </c>
      <c r="E113" s="3">
        <v>39</v>
      </c>
      <c r="F113" s="3">
        <v>0</v>
      </c>
      <c r="G113" s="8">
        <v>50000</v>
      </c>
      <c r="H113" s="3">
        <v>5001</v>
      </c>
      <c r="I113" s="8">
        <v>0</v>
      </c>
      <c r="J113" t="str">
        <f t="shared" si="15"/>
        <v>研读后可学会《幽冥火咒》，并有一定概率提升熟练度</v>
      </c>
    </row>
    <row r="114" spans="1:10">
      <c r="A114">
        <v>220038</v>
      </c>
      <c r="B114" t="s">
        <v>591</v>
      </c>
      <c r="C114">
        <f t="shared" si="16"/>
        <v>220001</v>
      </c>
      <c r="D114" s="3">
        <v>2</v>
      </c>
      <c r="E114" s="3">
        <v>37</v>
      </c>
      <c r="F114" s="3">
        <v>0</v>
      </c>
      <c r="G114" s="8">
        <v>50000</v>
      </c>
      <c r="H114" s="3">
        <v>5001</v>
      </c>
      <c r="I114" s="8">
        <v>0</v>
      </c>
      <c r="J114" t="str">
        <f t="shared" si="15"/>
        <v>研读后可学会《狂雷闪》，并有一定概率提升熟练度</v>
      </c>
    </row>
    <row r="115" spans="1:10">
      <c r="A115">
        <v>220039</v>
      </c>
      <c r="B115" t="s">
        <v>592</v>
      </c>
      <c r="C115">
        <f t="shared" si="16"/>
        <v>220001</v>
      </c>
      <c r="D115" s="3">
        <v>2</v>
      </c>
      <c r="E115" s="3">
        <v>50</v>
      </c>
      <c r="F115" s="3">
        <v>0</v>
      </c>
      <c r="G115" s="8">
        <v>50000</v>
      </c>
      <c r="H115" s="3">
        <v>5001</v>
      </c>
      <c r="I115" s="8">
        <v>0</v>
      </c>
      <c r="J115" t="str">
        <f t="shared" si="15"/>
        <v>研读后可学会《怒炎》，并有一定概率提升熟练度</v>
      </c>
    </row>
    <row r="116" spans="1:10">
      <c r="A116">
        <v>220040</v>
      </c>
      <c r="B116" t="s">
        <v>616</v>
      </c>
      <c r="C116">
        <v>220001</v>
      </c>
      <c r="D116" s="3">
        <v>3</v>
      </c>
      <c r="E116" s="3">
        <v>80</v>
      </c>
      <c r="F116" s="3">
        <v>0</v>
      </c>
      <c r="G116" s="8">
        <v>90000</v>
      </c>
      <c r="H116" s="3">
        <v>5001</v>
      </c>
      <c r="I116" s="8">
        <v>0</v>
      </c>
      <c r="J116" t="str">
        <f t="shared" si="15"/>
        <v>研读后可学会《召唤月灵》，并有一定概率提升熟练度</v>
      </c>
    </row>
    <row r="117" spans="1:10">
      <c r="A117">
        <v>220041</v>
      </c>
      <c r="B117" t="s">
        <v>594</v>
      </c>
      <c r="C117">
        <v>220001</v>
      </c>
      <c r="D117" s="3">
        <v>3</v>
      </c>
      <c r="E117" s="3">
        <v>125</v>
      </c>
      <c r="F117" s="3">
        <v>0</v>
      </c>
      <c r="G117" s="8">
        <v>200000</v>
      </c>
      <c r="H117" s="3">
        <v>5001</v>
      </c>
      <c r="I117" s="8">
        <v>0</v>
      </c>
      <c r="J117" t="str">
        <f t="shared" si="15"/>
        <v>研读后可学会《召唤白虎》，并有一定概率提升熟练度</v>
      </c>
    </row>
    <row r="118" spans="1:10">
      <c r="A118">
        <v>220042</v>
      </c>
      <c r="B118" t="s">
        <v>621</v>
      </c>
      <c r="C118">
        <v>220001</v>
      </c>
      <c r="D118" s="3">
        <v>1</v>
      </c>
      <c r="E118" s="3">
        <v>55</v>
      </c>
      <c r="F118" s="3">
        <v>0</v>
      </c>
      <c r="G118" s="8">
        <v>50000</v>
      </c>
      <c r="H118" s="3">
        <v>5001</v>
      </c>
      <c r="I118" s="8">
        <v>0</v>
      </c>
      <c r="J118" t="str">
        <f t="shared" si="15"/>
        <v>研读后可学会《狂暴》，并有一定概率提升熟练度</v>
      </c>
    </row>
    <row r="119" spans="1:10">
      <c r="A119">
        <v>220043</v>
      </c>
      <c r="B119" t="s">
        <v>622</v>
      </c>
      <c r="C119">
        <v>220001</v>
      </c>
      <c r="D119" s="3">
        <v>2</v>
      </c>
      <c r="E119" s="3">
        <v>55</v>
      </c>
      <c r="F119" s="3">
        <v>0</v>
      </c>
      <c r="G119" s="8">
        <v>50000</v>
      </c>
      <c r="H119" s="3">
        <v>5001</v>
      </c>
      <c r="I119" s="8">
        <v>0</v>
      </c>
      <c r="J119" t="str">
        <f t="shared" si="15"/>
        <v>研读后可学会《通魔》，并有一定概率提升熟练度</v>
      </c>
    </row>
    <row r="120" spans="1:10">
      <c r="A120">
        <v>220044</v>
      </c>
      <c r="B120" t="s">
        <v>623</v>
      </c>
      <c r="C120">
        <v>220001</v>
      </c>
      <c r="D120" s="3">
        <v>3</v>
      </c>
      <c r="E120" s="3">
        <v>55</v>
      </c>
      <c r="F120" s="3">
        <v>0</v>
      </c>
      <c r="G120" s="8">
        <v>50000</v>
      </c>
      <c r="H120" s="3">
        <v>5001</v>
      </c>
      <c r="I120" s="8">
        <v>0</v>
      </c>
      <c r="J120" t="str">
        <f t="shared" si="15"/>
        <v>研读后可学会《圣盾》，并有一定概率提升熟练度</v>
      </c>
    </row>
    <row r="121" spans="1:10">
      <c r="A121">
        <v>299001</v>
      </c>
      <c r="B121" s="12" t="s">
        <v>301</v>
      </c>
      <c r="C121">
        <f>A121</f>
        <v>299001</v>
      </c>
      <c r="D121" s="3">
        <v>0</v>
      </c>
      <c r="E121" s="3">
        <v>1</v>
      </c>
      <c r="F121" s="3">
        <v>0</v>
      </c>
      <c r="G121" s="8">
        <v>16</v>
      </c>
      <c r="H121" s="3">
        <v>0</v>
      </c>
      <c r="I121" s="8">
        <v>0</v>
      </c>
      <c r="J121" t="s">
        <v>302</v>
      </c>
    </row>
    <row r="122" spans="1:10">
      <c r="A122">
        <v>299002</v>
      </c>
      <c r="B122" t="s">
        <v>307</v>
      </c>
      <c r="C122">
        <f t="shared" ref="C122:C140" si="17">A122</f>
        <v>299002</v>
      </c>
      <c r="D122" s="3">
        <v>0</v>
      </c>
      <c r="E122" s="3">
        <v>1</v>
      </c>
      <c r="F122" s="3">
        <v>0</v>
      </c>
      <c r="G122" s="8">
        <v>18</v>
      </c>
      <c r="H122" s="3">
        <v>0</v>
      </c>
      <c r="I122" s="8">
        <v>0</v>
      </c>
      <c r="J122" t="s">
        <v>469</v>
      </c>
    </row>
    <row r="123" spans="1:10">
      <c r="A123">
        <v>299003</v>
      </c>
      <c r="B123" t="s">
        <v>306</v>
      </c>
      <c r="C123">
        <f t="shared" si="17"/>
        <v>299003</v>
      </c>
      <c r="D123" s="3">
        <v>0</v>
      </c>
      <c r="E123" s="3">
        <v>1</v>
      </c>
      <c r="F123" s="3">
        <v>0</v>
      </c>
      <c r="G123" s="8">
        <v>20</v>
      </c>
      <c r="H123" s="3">
        <v>0</v>
      </c>
      <c r="I123" s="8">
        <v>0</v>
      </c>
      <c r="J123" t="s">
        <v>465</v>
      </c>
    </row>
    <row r="124" spans="1:10">
      <c r="A124">
        <v>299004</v>
      </c>
      <c r="B124" t="s">
        <v>310</v>
      </c>
      <c r="C124">
        <f t="shared" si="17"/>
        <v>299004</v>
      </c>
      <c r="D124" s="3">
        <v>0</v>
      </c>
      <c r="E124" s="3">
        <v>1</v>
      </c>
      <c r="F124" s="3">
        <v>0</v>
      </c>
      <c r="G124" s="8">
        <v>22</v>
      </c>
      <c r="H124" s="3">
        <v>0</v>
      </c>
      <c r="I124" s="8">
        <v>0</v>
      </c>
      <c r="J124" t="s">
        <v>466</v>
      </c>
    </row>
    <row r="125" spans="1:10">
      <c r="A125">
        <v>299005</v>
      </c>
      <c r="B125" t="s">
        <v>303</v>
      </c>
      <c r="C125">
        <f t="shared" si="17"/>
        <v>299005</v>
      </c>
      <c r="D125" s="3">
        <v>0</v>
      </c>
      <c r="E125" s="3">
        <v>1</v>
      </c>
      <c r="F125" s="3">
        <v>0</v>
      </c>
      <c r="G125" s="8">
        <v>24</v>
      </c>
      <c r="H125" s="3">
        <v>0</v>
      </c>
      <c r="I125" s="8">
        <v>0</v>
      </c>
      <c r="J125" t="s">
        <v>467</v>
      </c>
    </row>
    <row r="126" spans="1:10">
      <c r="A126">
        <v>299006</v>
      </c>
      <c r="B126" t="s">
        <v>308</v>
      </c>
      <c r="C126">
        <f t="shared" si="17"/>
        <v>299006</v>
      </c>
      <c r="D126" s="3">
        <v>0</v>
      </c>
      <c r="E126" s="3">
        <v>1</v>
      </c>
      <c r="F126" s="3">
        <v>0</v>
      </c>
      <c r="G126" s="8">
        <v>26</v>
      </c>
      <c r="H126" s="3">
        <v>0</v>
      </c>
      <c r="I126" s="8">
        <v>0</v>
      </c>
      <c r="J126" t="s">
        <v>470</v>
      </c>
    </row>
    <row r="127" spans="1:10">
      <c r="A127">
        <v>299007</v>
      </c>
      <c r="B127" t="s">
        <v>304</v>
      </c>
      <c r="C127">
        <f t="shared" si="17"/>
        <v>299007</v>
      </c>
      <c r="D127" s="3">
        <v>0</v>
      </c>
      <c r="E127" s="3">
        <v>1</v>
      </c>
      <c r="F127" s="3">
        <v>0</v>
      </c>
      <c r="G127" s="8">
        <v>28</v>
      </c>
      <c r="H127" s="3">
        <v>0</v>
      </c>
      <c r="I127" s="8">
        <v>0</v>
      </c>
      <c r="J127" t="s">
        <v>471</v>
      </c>
    </row>
    <row r="128" spans="1:10">
      <c r="A128">
        <v>299008</v>
      </c>
      <c r="B128" t="s">
        <v>305</v>
      </c>
      <c r="C128">
        <f t="shared" si="17"/>
        <v>299008</v>
      </c>
      <c r="D128" s="3">
        <v>0</v>
      </c>
      <c r="E128" s="3">
        <v>1</v>
      </c>
      <c r="F128" s="3">
        <v>0</v>
      </c>
      <c r="G128" s="8">
        <v>30</v>
      </c>
      <c r="H128" s="3">
        <v>0</v>
      </c>
      <c r="I128" s="8">
        <v>0</v>
      </c>
      <c r="J128" t="s">
        <v>468</v>
      </c>
    </row>
    <row r="129" spans="1:10">
      <c r="A129">
        <v>299009</v>
      </c>
      <c r="B129" t="s">
        <v>325</v>
      </c>
      <c r="C129">
        <f t="shared" si="17"/>
        <v>299009</v>
      </c>
      <c r="D129" s="3">
        <v>0</v>
      </c>
      <c r="E129" s="3">
        <v>1</v>
      </c>
      <c r="F129" s="3">
        <v>0</v>
      </c>
      <c r="G129" s="8">
        <v>32</v>
      </c>
      <c r="H129" s="3">
        <v>0</v>
      </c>
      <c r="I129" s="8">
        <v>0</v>
      </c>
      <c r="J129" t="s">
        <v>473</v>
      </c>
    </row>
    <row r="130" spans="1:10">
      <c r="A130">
        <v>299010</v>
      </c>
      <c r="B130" t="s">
        <v>309</v>
      </c>
      <c r="C130">
        <f t="shared" si="17"/>
        <v>299010</v>
      </c>
      <c r="D130" s="3">
        <v>0</v>
      </c>
      <c r="E130" s="3">
        <v>1</v>
      </c>
      <c r="F130" s="3">
        <v>0</v>
      </c>
      <c r="G130" s="8">
        <v>34</v>
      </c>
      <c r="H130" s="3">
        <v>0</v>
      </c>
      <c r="I130" s="8">
        <v>0</v>
      </c>
      <c r="J130" t="s">
        <v>472</v>
      </c>
    </row>
    <row r="131" spans="1:10">
      <c r="A131">
        <v>299011</v>
      </c>
      <c r="B131" t="s">
        <v>322</v>
      </c>
      <c r="C131">
        <f t="shared" si="17"/>
        <v>299011</v>
      </c>
      <c r="D131" s="3">
        <v>0</v>
      </c>
      <c r="E131" s="3">
        <v>1</v>
      </c>
      <c r="F131" s="3">
        <v>0</v>
      </c>
      <c r="G131" s="8">
        <v>36</v>
      </c>
      <c r="H131" s="3">
        <v>0</v>
      </c>
      <c r="I131" s="8">
        <v>0</v>
      </c>
      <c r="J131" t="s">
        <v>474</v>
      </c>
    </row>
    <row r="132" spans="1:10">
      <c r="A132">
        <v>299012</v>
      </c>
      <c r="B132" t="s">
        <v>324</v>
      </c>
      <c r="C132">
        <f t="shared" si="17"/>
        <v>299012</v>
      </c>
      <c r="D132" s="3">
        <v>0</v>
      </c>
      <c r="E132" s="3">
        <v>1</v>
      </c>
      <c r="F132" s="3">
        <v>0</v>
      </c>
      <c r="G132" s="8">
        <v>38</v>
      </c>
      <c r="H132" s="3">
        <v>0</v>
      </c>
      <c r="I132" s="8">
        <v>0</v>
      </c>
      <c r="J132" t="s">
        <v>474</v>
      </c>
    </row>
    <row r="133" spans="1:10">
      <c r="A133">
        <v>299013</v>
      </c>
      <c r="B133" t="s">
        <v>311</v>
      </c>
      <c r="C133">
        <f t="shared" si="17"/>
        <v>299013</v>
      </c>
      <c r="D133" s="3">
        <v>0</v>
      </c>
      <c r="E133" s="3">
        <v>1</v>
      </c>
      <c r="F133" s="3">
        <v>0</v>
      </c>
      <c r="G133" s="8">
        <v>40</v>
      </c>
      <c r="H133" s="3">
        <v>0</v>
      </c>
      <c r="I133" s="8">
        <v>0</v>
      </c>
      <c r="J133" t="s">
        <v>474</v>
      </c>
    </row>
    <row r="134" spans="1:10">
      <c r="A134">
        <v>299014</v>
      </c>
      <c r="B134" t="s">
        <v>321</v>
      </c>
      <c r="C134">
        <f t="shared" si="17"/>
        <v>299014</v>
      </c>
      <c r="D134" s="3">
        <v>0</v>
      </c>
      <c r="E134" s="3">
        <v>1</v>
      </c>
      <c r="F134" s="3">
        <v>0</v>
      </c>
      <c r="G134" s="8">
        <v>42</v>
      </c>
      <c r="H134" s="3">
        <v>0</v>
      </c>
      <c r="I134" s="8">
        <v>0</v>
      </c>
      <c r="J134" t="s">
        <v>474</v>
      </c>
    </row>
    <row r="135" spans="1:10">
      <c r="A135">
        <v>299015</v>
      </c>
      <c r="B135" t="s">
        <v>323</v>
      </c>
      <c r="C135">
        <f t="shared" si="17"/>
        <v>299015</v>
      </c>
      <c r="D135" s="3">
        <v>0</v>
      </c>
      <c r="E135" s="3">
        <v>1</v>
      </c>
      <c r="F135" s="3">
        <v>0</v>
      </c>
      <c r="G135" s="8">
        <v>44</v>
      </c>
      <c r="H135" s="3">
        <v>0</v>
      </c>
      <c r="I135" s="8">
        <v>0</v>
      </c>
      <c r="J135" t="s">
        <v>474</v>
      </c>
    </row>
    <row r="136" spans="1:10">
      <c r="A136">
        <v>299016</v>
      </c>
      <c r="B136" t="s">
        <v>312</v>
      </c>
      <c r="C136">
        <f t="shared" si="17"/>
        <v>299016</v>
      </c>
      <c r="D136" s="3">
        <v>0</v>
      </c>
      <c r="E136" s="3">
        <v>1</v>
      </c>
      <c r="F136" s="3">
        <v>0</v>
      </c>
      <c r="G136" s="8">
        <v>46</v>
      </c>
      <c r="H136" s="3">
        <v>0</v>
      </c>
      <c r="I136" s="8">
        <v>0</v>
      </c>
      <c r="J136" t="s">
        <v>474</v>
      </c>
    </row>
    <row r="137" spans="1:10">
      <c r="A137">
        <v>299017</v>
      </c>
      <c r="B137" t="s">
        <v>313</v>
      </c>
      <c r="C137">
        <f t="shared" si="17"/>
        <v>299017</v>
      </c>
      <c r="D137" s="3">
        <v>0</v>
      </c>
      <c r="E137" s="3">
        <v>1</v>
      </c>
      <c r="F137" s="3">
        <v>0</v>
      </c>
      <c r="G137" s="8">
        <v>48</v>
      </c>
      <c r="H137" s="3">
        <v>0</v>
      </c>
      <c r="I137" s="8">
        <v>0</v>
      </c>
      <c r="J137" t="s">
        <v>474</v>
      </c>
    </row>
    <row r="138" spans="1:10">
      <c r="A138">
        <v>299018</v>
      </c>
      <c r="B138" t="s">
        <v>314</v>
      </c>
      <c r="C138">
        <f t="shared" si="17"/>
        <v>299018</v>
      </c>
      <c r="D138" s="3">
        <v>0</v>
      </c>
      <c r="E138" s="3">
        <v>1</v>
      </c>
      <c r="F138" s="3">
        <v>0</v>
      </c>
      <c r="G138" s="8">
        <v>50</v>
      </c>
      <c r="H138" s="3">
        <v>0</v>
      </c>
      <c r="I138" s="8">
        <v>0</v>
      </c>
      <c r="J138" t="s">
        <v>474</v>
      </c>
    </row>
    <row r="139" spans="1:10">
      <c r="A139">
        <v>299019</v>
      </c>
      <c r="B139" t="s">
        <v>327</v>
      </c>
      <c r="C139">
        <f t="shared" si="17"/>
        <v>299019</v>
      </c>
      <c r="D139" s="3">
        <v>0</v>
      </c>
      <c r="E139" s="3">
        <v>1</v>
      </c>
      <c r="F139" s="3">
        <v>0</v>
      </c>
      <c r="G139" s="8">
        <v>52</v>
      </c>
      <c r="H139" s="3">
        <v>0</v>
      </c>
      <c r="I139" s="8">
        <v>0</v>
      </c>
      <c r="J139" t="s">
        <v>474</v>
      </c>
    </row>
    <row r="140" spans="1:10">
      <c r="A140">
        <v>299020</v>
      </c>
      <c r="B140" t="s">
        <v>326</v>
      </c>
      <c r="C140">
        <f t="shared" si="17"/>
        <v>299020</v>
      </c>
      <c r="D140" s="3">
        <v>0</v>
      </c>
      <c r="E140" s="3">
        <v>1</v>
      </c>
      <c r="F140" s="3">
        <v>0</v>
      </c>
      <c r="G140" s="8">
        <v>54</v>
      </c>
      <c r="H140" s="3">
        <v>0</v>
      </c>
      <c r="I140" s="8">
        <v>0</v>
      </c>
      <c r="J140" t="s">
        <v>474</v>
      </c>
    </row>
    <row r="141" spans="1:10">
      <c r="A141">
        <v>299021</v>
      </c>
      <c r="B141" t="s">
        <v>581</v>
      </c>
      <c r="C141">
        <f>C134</f>
        <v>299014</v>
      </c>
      <c r="D141" s="3">
        <v>0</v>
      </c>
      <c r="E141" s="3">
        <v>1</v>
      </c>
      <c r="F141" s="3">
        <v>0</v>
      </c>
      <c r="G141" s="8">
        <v>56</v>
      </c>
      <c r="H141" s="3">
        <v>0</v>
      </c>
      <c r="I141" s="8">
        <v>0</v>
      </c>
      <c r="J141" t="s">
        <v>474</v>
      </c>
    </row>
    <row r="142" spans="1:10">
      <c r="A142">
        <v>299022</v>
      </c>
      <c r="B142" t="s">
        <v>582</v>
      </c>
      <c r="C142">
        <f>A142</f>
        <v>299022</v>
      </c>
      <c r="D142" s="3">
        <v>0</v>
      </c>
      <c r="E142" s="3">
        <v>1</v>
      </c>
      <c r="F142" s="3">
        <v>0</v>
      </c>
      <c r="G142" s="8">
        <v>58</v>
      </c>
      <c r="H142" s="3">
        <v>0</v>
      </c>
      <c r="I142" s="8">
        <v>0</v>
      </c>
      <c r="J142" t="s">
        <v>474</v>
      </c>
    </row>
    <row r="143" spans="1:10">
      <c r="A143">
        <v>299023</v>
      </c>
      <c r="B143" t="s">
        <v>587</v>
      </c>
      <c r="C143">
        <f t="shared" ref="C143:C148" si="18">A143</f>
        <v>299023</v>
      </c>
      <c r="D143" s="3">
        <v>0</v>
      </c>
      <c r="E143" s="3">
        <v>1</v>
      </c>
      <c r="F143" s="3">
        <v>0</v>
      </c>
      <c r="G143" s="8">
        <v>60</v>
      </c>
      <c r="H143" s="3">
        <v>0</v>
      </c>
      <c r="I143" s="8">
        <v>0</v>
      </c>
      <c r="J143" t="s">
        <v>474</v>
      </c>
    </row>
    <row r="144" spans="1:10">
      <c r="A144">
        <v>299024</v>
      </c>
      <c r="B144" t="s">
        <v>585</v>
      </c>
      <c r="C144">
        <f t="shared" si="18"/>
        <v>299024</v>
      </c>
      <c r="D144" s="3">
        <v>0</v>
      </c>
      <c r="E144" s="3">
        <v>1</v>
      </c>
      <c r="F144" s="3">
        <v>0</v>
      </c>
      <c r="G144" s="8">
        <v>62</v>
      </c>
      <c r="H144" s="3">
        <v>0</v>
      </c>
      <c r="I144" s="8">
        <v>0</v>
      </c>
      <c r="J144" t="s">
        <v>474</v>
      </c>
    </row>
    <row r="145" spans="1:10">
      <c r="A145">
        <v>299025</v>
      </c>
      <c r="B145" t="s">
        <v>588</v>
      </c>
      <c r="C145">
        <f t="shared" si="18"/>
        <v>299025</v>
      </c>
      <c r="D145" s="3">
        <v>0</v>
      </c>
      <c r="E145" s="3">
        <v>1</v>
      </c>
      <c r="F145" s="3">
        <v>0</v>
      </c>
      <c r="G145" s="8">
        <v>64</v>
      </c>
      <c r="H145" s="3">
        <v>0</v>
      </c>
      <c r="I145" s="8">
        <v>0</v>
      </c>
      <c r="J145" t="s">
        <v>474</v>
      </c>
    </row>
    <row r="146" spans="1:10">
      <c r="A146">
        <v>299026</v>
      </c>
      <c r="B146" t="s">
        <v>583</v>
      </c>
      <c r="C146">
        <f t="shared" si="18"/>
        <v>299026</v>
      </c>
      <c r="D146" s="3">
        <v>0</v>
      </c>
      <c r="E146" s="3">
        <v>1</v>
      </c>
      <c r="F146" s="3">
        <v>0</v>
      </c>
      <c r="G146" s="8">
        <v>66</v>
      </c>
      <c r="H146" s="3">
        <v>0</v>
      </c>
      <c r="I146" s="8">
        <v>0</v>
      </c>
      <c r="J146" t="s">
        <v>474</v>
      </c>
    </row>
    <row r="147" spans="1:10">
      <c r="A147">
        <v>299027</v>
      </c>
      <c r="B147" t="s">
        <v>586</v>
      </c>
      <c r="C147">
        <f t="shared" si="18"/>
        <v>299027</v>
      </c>
      <c r="D147" s="3">
        <v>0</v>
      </c>
      <c r="E147" s="3">
        <v>1</v>
      </c>
      <c r="F147" s="3">
        <v>0</v>
      </c>
      <c r="G147" s="8">
        <v>68</v>
      </c>
      <c r="H147" s="3">
        <v>0</v>
      </c>
      <c r="I147" s="8">
        <v>0</v>
      </c>
      <c r="J147" t="s">
        <v>474</v>
      </c>
    </row>
    <row r="148" spans="1:10">
      <c r="A148">
        <v>299028</v>
      </c>
      <c r="B148" t="s">
        <v>617</v>
      </c>
      <c r="C148">
        <f t="shared" si="18"/>
        <v>299028</v>
      </c>
      <c r="D148" s="3">
        <v>0</v>
      </c>
      <c r="E148" s="3">
        <v>1</v>
      </c>
      <c r="F148" s="3">
        <v>0</v>
      </c>
      <c r="G148" s="8">
        <v>10000</v>
      </c>
      <c r="H148" s="3">
        <v>0</v>
      </c>
      <c r="I148" s="8">
        <v>0</v>
      </c>
      <c r="J148" t="s">
        <v>618</v>
      </c>
    </row>
  </sheetData>
  <mergeCells count="1">
    <mergeCell ref="A1:J1"/>
  </mergeCells>
  <phoneticPr fontId="8" type="noConversion"/>
  <dataValidations count="1">
    <dataValidation allowBlank="1" showInputMessage="1" showErrorMessage="1" sqref="G2:G3 I25:I38 G98:G103 G24:G76 G105:G65542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:C15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1102</v>
      </c>
      <c r="B8" s="24" t="s">
        <v>579</v>
      </c>
    </row>
    <row r="9" spans="1:2">
      <c r="A9">
        <v>5001</v>
      </c>
      <c r="B9" t="s">
        <v>299</v>
      </c>
    </row>
    <row r="10" spans="1:2">
      <c r="A10">
        <v>5002</v>
      </c>
      <c r="B10" t="s">
        <v>615</v>
      </c>
    </row>
    <row r="11" spans="1:2">
      <c r="A11">
        <v>5101</v>
      </c>
      <c r="B11" t="s">
        <v>329</v>
      </c>
    </row>
    <row r="12" spans="1:2">
      <c r="A12">
        <v>5102</v>
      </c>
      <c r="B12" t="s">
        <v>584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461</v>
      </c>
      <c r="B1" t="s">
        <v>457</v>
      </c>
      <c r="C1" t="s">
        <v>458</v>
      </c>
      <c r="D1" t="s">
        <v>459</v>
      </c>
      <c r="E1" t="s">
        <v>460</v>
      </c>
      <c r="G1" t="s">
        <v>462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布衣(男)</v>
      </c>
      <c r="B57">
        <f>装备!A59</f>
        <v>302001</v>
      </c>
      <c r="C57">
        <f>装备!C59</f>
        <v>302001</v>
      </c>
      <c r="D57">
        <v>-21</v>
      </c>
      <c r="E57">
        <v>-60</v>
      </c>
    </row>
    <row r="58" spans="1:8">
      <c r="A58" t="str">
        <f>装备!B60</f>
        <v>轻型盔甲(男)</v>
      </c>
      <c r="B58">
        <f>装备!A60</f>
        <v>302002</v>
      </c>
      <c r="C58">
        <f>装备!C60</f>
        <v>302002</v>
      </c>
      <c r="D58">
        <v>-21</v>
      </c>
      <c r="E58">
        <v>-60</v>
      </c>
    </row>
    <row r="59" spans="1:8">
      <c r="A59" t="str">
        <f>装备!B61</f>
        <v>中型盔甲(男)</v>
      </c>
      <c r="B59">
        <f>装备!A61</f>
        <v>302003</v>
      </c>
      <c r="C59">
        <f>装备!C61</f>
        <v>302003</v>
      </c>
      <c r="D59">
        <v>-20</v>
      </c>
      <c r="E59">
        <v>-60</v>
      </c>
    </row>
    <row r="60" spans="1:8">
      <c r="A60" t="str">
        <f>装备!B62</f>
        <v>重盔甲(男)</v>
      </c>
      <c r="B60">
        <f>装备!A62</f>
        <v>302004</v>
      </c>
      <c r="C60">
        <f>装备!C62</f>
        <v>302004</v>
      </c>
      <c r="D60">
        <v>-19</v>
      </c>
      <c r="E60">
        <v>-57</v>
      </c>
    </row>
    <row r="61" spans="1:8">
      <c r="A61" t="str">
        <f>装备!B63</f>
        <v>魔法长袍(男)</v>
      </c>
      <c r="B61">
        <f>装备!A63</f>
        <v>302005</v>
      </c>
      <c r="C61">
        <f>装备!C63</f>
        <v>302005</v>
      </c>
      <c r="D61">
        <v>-21</v>
      </c>
      <c r="E61">
        <v>-58</v>
      </c>
    </row>
    <row r="62" spans="1:8">
      <c r="A62" t="str">
        <f>装备!B64</f>
        <v>灵魂战衣(男)</v>
      </c>
      <c r="B62">
        <f>装备!A64</f>
        <v>302006</v>
      </c>
      <c r="C62">
        <f>装备!C64</f>
        <v>302006</v>
      </c>
      <c r="D62">
        <v>-22</v>
      </c>
      <c r="E62">
        <v>-61</v>
      </c>
    </row>
    <row r="63" spans="1:8">
      <c r="A63" t="str">
        <f>装备!B65</f>
        <v>战神盔甲(男)</v>
      </c>
      <c r="B63">
        <f>装备!A65</f>
        <v>302007</v>
      </c>
      <c r="C63">
        <f>装备!C65</f>
        <v>302004</v>
      </c>
      <c r="D63">
        <v>-19</v>
      </c>
      <c r="E63">
        <v>-57</v>
      </c>
    </row>
    <row r="64" spans="1:8">
      <c r="A64" t="str">
        <f>装备!B66</f>
        <v>幽灵战衣(男)</v>
      </c>
      <c r="B64">
        <f>装备!A66</f>
        <v>302008</v>
      </c>
      <c r="C64">
        <f>装备!C66</f>
        <v>302006</v>
      </c>
      <c r="D64">
        <v>-22</v>
      </c>
      <c r="E64">
        <v>-61</v>
      </c>
    </row>
    <row r="65" spans="1:5">
      <c r="A65" t="str">
        <f>装备!B67</f>
        <v>恶魔长袍(男)</v>
      </c>
      <c r="B65">
        <f>装备!A67</f>
        <v>302009</v>
      </c>
      <c r="C65">
        <f>装备!C67</f>
        <v>302005</v>
      </c>
      <c r="D65">
        <v>-21</v>
      </c>
      <c r="E65">
        <v>-58</v>
      </c>
    </row>
    <row r="66" spans="1:5">
      <c r="A66" t="str">
        <f>装备!B68</f>
        <v>天魔神甲</v>
      </c>
      <c r="B66">
        <f>装备!A68</f>
        <v>302010</v>
      </c>
      <c r="C66">
        <f>装备!C68</f>
        <v>302010</v>
      </c>
      <c r="D66">
        <v>-14</v>
      </c>
      <c r="E66">
        <v>-38</v>
      </c>
    </row>
    <row r="67" spans="1:5">
      <c r="A67" t="str">
        <f>装备!B69</f>
        <v>法神披风</v>
      </c>
      <c r="B67">
        <f>装备!A69</f>
        <v>302011</v>
      </c>
      <c r="C67">
        <f>装备!C69</f>
        <v>302011</v>
      </c>
      <c r="D67">
        <v>-9</v>
      </c>
      <c r="E67">
        <v>-58</v>
      </c>
    </row>
    <row r="68" spans="1:5">
      <c r="A68" t="str">
        <f>装备!B70</f>
        <v>天尊道袍</v>
      </c>
      <c r="B68">
        <f>装备!A70</f>
        <v>302012</v>
      </c>
      <c r="C68">
        <f>装备!C70</f>
        <v>302012</v>
      </c>
      <c r="D68">
        <v>-14</v>
      </c>
      <c r="E68">
        <v>-60</v>
      </c>
    </row>
    <row r="69" spans="1:5">
      <c r="A69" t="str">
        <f>装备!B71</f>
        <v>雷霆战甲(男)</v>
      </c>
      <c r="B69">
        <f>装备!A71</f>
        <v>302013</v>
      </c>
      <c r="C69">
        <f>装备!C71</f>
        <v>302013</v>
      </c>
      <c r="D69">
        <f t="shared" ref="D69:D71" si="6">$I$59-G69</f>
        <v>0</v>
      </c>
      <c r="E69">
        <f t="shared" ref="E69:E71" si="7">$I$60-H69</f>
        <v>0</v>
      </c>
    </row>
    <row r="70" spans="1:5">
      <c r="A70" t="str">
        <f>装备!B72</f>
        <v>烈焰魔衣(男)</v>
      </c>
      <c r="B70">
        <f>装备!A72</f>
        <v>302014</v>
      </c>
      <c r="C70">
        <f t="shared" ref="C70:C100" si="8">B70</f>
        <v>302014</v>
      </c>
      <c r="D70">
        <f t="shared" si="6"/>
        <v>0</v>
      </c>
      <c r="E70">
        <f t="shared" si="7"/>
        <v>0</v>
      </c>
    </row>
    <row r="71" spans="1:5">
      <c r="A71" t="str">
        <f>装备!B73</f>
        <v>光芒道袍(男)</v>
      </c>
      <c r="B71">
        <f>装备!A73</f>
        <v>302015</v>
      </c>
      <c r="C71">
        <f t="shared" si="8"/>
        <v>302015</v>
      </c>
      <c r="D71">
        <f t="shared" si="6"/>
        <v>0</v>
      </c>
      <c r="E71">
        <f t="shared" si="7"/>
        <v>0</v>
      </c>
    </row>
    <row r="72" spans="1:5">
      <c r="A72" t="str">
        <f>装备!B74</f>
        <v>凤天魔甲</v>
      </c>
      <c r="B72">
        <f>装备!A74</f>
        <v>302016</v>
      </c>
      <c r="C72">
        <f>装备!C74</f>
        <v>302016</v>
      </c>
      <c r="D72">
        <v>-20</v>
      </c>
      <c r="E72">
        <v>-50</v>
      </c>
    </row>
    <row r="73" spans="1:5">
      <c r="A73" t="str">
        <f>装备!B75</f>
        <v>虎啸战甲(男)</v>
      </c>
      <c r="B73">
        <f>装备!A75</f>
        <v>302017</v>
      </c>
      <c r="C73">
        <f>装备!C75</f>
        <v>302017</v>
      </c>
      <c r="D73">
        <v>-20</v>
      </c>
      <c r="E73">
        <v>-37</v>
      </c>
    </row>
    <row r="74" spans="1:5">
      <c r="A74" t="str">
        <f>装备!B76</f>
        <v>聚魔法衣(男)</v>
      </c>
      <c r="B74">
        <f>装备!A76</f>
        <v>302018</v>
      </c>
      <c r="C74">
        <f>装备!C76</f>
        <v>302018</v>
      </c>
      <c r="D74">
        <v>-20</v>
      </c>
      <c r="E74">
        <v>-37</v>
      </c>
    </row>
    <row r="75" spans="1:5">
      <c r="A75" t="str">
        <f>装备!B77</f>
        <v>暗咒道袍(男)</v>
      </c>
      <c r="B75">
        <f>装备!A77</f>
        <v>302019</v>
      </c>
      <c r="C75">
        <f>装备!C77</f>
        <v>302019</v>
      </c>
      <c r="D75">
        <v>-20</v>
      </c>
      <c r="E75">
        <v>-37</v>
      </c>
    </row>
    <row r="76" spans="1:5">
      <c r="A76" t="str">
        <f>装备!B78</f>
        <v>王者甲(男)</v>
      </c>
      <c r="B76">
        <f>装备!A78</f>
        <v>302020</v>
      </c>
      <c r="C76">
        <f>装备!C78</f>
        <v>302020</v>
      </c>
      <c r="D76">
        <v>-20</v>
      </c>
      <c r="E76">
        <v>-48</v>
      </c>
    </row>
    <row r="77" spans="1:5">
      <c r="A77" t="str">
        <f>装备!B79</f>
        <v>王者衣(男)</v>
      </c>
      <c r="B77">
        <f>装备!A79</f>
        <v>302021</v>
      </c>
      <c r="C77">
        <f>装备!C79</f>
        <v>302021</v>
      </c>
      <c r="D77">
        <v>-24</v>
      </c>
      <c r="E77">
        <v>-50</v>
      </c>
    </row>
    <row r="78" spans="1:5">
      <c r="A78" t="str">
        <f>装备!B80</f>
        <v>王者袍(男)</v>
      </c>
      <c r="B78">
        <f>装备!A80</f>
        <v>302022</v>
      </c>
      <c r="C78">
        <f>装备!C80</f>
        <v>302022</v>
      </c>
      <c r="D78">
        <v>-23</v>
      </c>
      <c r="E78">
        <v>-58</v>
      </c>
    </row>
    <row r="79" spans="1:5">
      <c r="A79" t="str">
        <f>装备!B81</f>
        <v>天龙甲(男)</v>
      </c>
      <c r="B79">
        <f>装备!A81</f>
        <v>302023</v>
      </c>
      <c r="C79">
        <f>装备!C81</f>
        <v>302023</v>
      </c>
      <c r="D79">
        <v>15</v>
      </c>
      <c r="E79">
        <v>4</v>
      </c>
    </row>
    <row r="80" spans="1:5">
      <c r="A80" t="str">
        <f>装备!B82</f>
        <v>天龙衣(男)</v>
      </c>
      <c r="B80">
        <f>装备!A82</f>
        <v>302024</v>
      </c>
      <c r="C80">
        <f>装备!C82</f>
        <v>302023</v>
      </c>
      <c r="D80">
        <v>15</v>
      </c>
      <c r="E80">
        <v>4</v>
      </c>
    </row>
    <row r="81" spans="1:5">
      <c r="A81" t="str">
        <f>装备!B83</f>
        <v>天龙袍(男)</v>
      </c>
      <c r="B81">
        <f>装备!A83</f>
        <v>302025</v>
      </c>
      <c r="C81">
        <f>装备!C83</f>
        <v>302023</v>
      </c>
      <c r="D81">
        <v>15</v>
      </c>
      <c r="E81">
        <v>4</v>
      </c>
    </row>
    <row r="82" spans="1:5">
      <c r="A82" t="str">
        <f>装备!B84</f>
        <v>倚天甲(男)</v>
      </c>
      <c r="B82">
        <f>装备!A84</f>
        <v>302026</v>
      </c>
      <c r="C82">
        <f>装备!C84</f>
        <v>302026</v>
      </c>
      <c r="D82">
        <v>15</v>
      </c>
      <c r="E82">
        <v>4</v>
      </c>
    </row>
    <row r="83" spans="1:5">
      <c r="A83" t="str">
        <f>装备!B85</f>
        <v>倚天衣(男)</v>
      </c>
      <c r="B83">
        <f>装备!A85</f>
        <v>302027</v>
      </c>
      <c r="C83">
        <f>装备!C85</f>
        <v>302026</v>
      </c>
      <c r="D83">
        <v>15</v>
      </c>
      <c r="E83">
        <v>4</v>
      </c>
    </row>
    <row r="84" spans="1:5">
      <c r="A84" t="str">
        <f>装备!B86</f>
        <v>倚天袍(男)</v>
      </c>
      <c r="B84">
        <f>装备!A86</f>
        <v>302028</v>
      </c>
      <c r="C84">
        <f>装备!C86</f>
        <v>302026</v>
      </c>
      <c r="D84">
        <v>15</v>
      </c>
      <c r="E84">
        <v>4</v>
      </c>
    </row>
    <row r="85" spans="1:5">
      <c r="A85" t="str">
        <f>装备!B87</f>
        <v>传奇神装(男)</v>
      </c>
      <c r="B85">
        <f>装备!A87</f>
        <v>302029</v>
      </c>
      <c r="C85">
        <f>装备!C87</f>
        <v>302029</v>
      </c>
      <c r="D85">
        <v>19</v>
      </c>
      <c r="E85">
        <v>29</v>
      </c>
    </row>
    <row r="86" spans="1:5">
      <c r="A86" t="str">
        <f>装备!B88</f>
        <v>布衣(女)</v>
      </c>
      <c r="B86">
        <f>装备!A88</f>
        <v>303001</v>
      </c>
      <c r="C86">
        <f>装备!C88</f>
        <v>303001</v>
      </c>
      <c r="D86">
        <v>-21</v>
      </c>
      <c r="E86">
        <v>-60</v>
      </c>
    </row>
    <row r="87" spans="1:5">
      <c r="A87" t="str">
        <f>装备!B89</f>
        <v>轻型盔甲(女)</v>
      </c>
      <c r="B87">
        <f>装备!A89</f>
        <v>303002</v>
      </c>
      <c r="C87">
        <f>装备!C89</f>
        <v>303002</v>
      </c>
      <c r="D87">
        <v>-21</v>
      </c>
      <c r="E87">
        <v>-60</v>
      </c>
    </row>
    <row r="88" spans="1:5">
      <c r="A88" t="str">
        <f>装备!B90</f>
        <v>中型盔甲(女)</v>
      </c>
      <c r="B88">
        <f>装备!A90</f>
        <v>303003</v>
      </c>
      <c r="C88">
        <f>装备!C90</f>
        <v>303003</v>
      </c>
      <c r="D88">
        <v>-20</v>
      </c>
      <c r="E88">
        <v>-60</v>
      </c>
    </row>
    <row r="89" spans="1:5">
      <c r="A89" t="str">
        <f>装备!B91</f>
        <v>重盔甲(女)</v>
      </c>
      <c r="B89">
        <f>装备!A91</f>
        <v>303004</v>
      </c>
      <c r="C89">
        <f>装备!C91</f>
        <v>303004</v>
      </c>
      <c r="D89">
        <v>-23</v>
      </c>
      <c r="E89">
        <v>-56</v>
      </c>
    </row>
    <row r="90" spans="1:5">
      <c r="A90" t="str">
        <f>装备!B92</f>
        <v>魔法长袍(女)</v>
      </c>
      <c r="B90">
        <f>装备!A92</f>
        <v>303005</v>
      </c>
      <c r="C90">
        <f>装备!C92</f>
        <v>303005</v>
      </c>
      <c r="D90">
        <v>-21</v>
      </c>
      <c r="E90">
        <v>-56</v>
      </c>
    </row>
    <row r="91" spans="1:5">
      <c r="A91" t="str">
        <f>装备!B93</f>
        <v>灵魂战衣(女)</v>
      </c>
      <c r="B91">
        <f>装备!A93</f>
        <v>303006</v>
      </c>
      <c r="C91">
        <f>装备!C93</f>
        <v>303006</v>
      </c>
      <c r="D91">
        <v>-21</v>
      </c>
      <c r="E91">
        <v>-58</v>
      </c>
    </row>
    <row r="92" spans="1:5">
      <c r="A92" t="str">
        <f>装备!B94</f>
        <v>战神盔甲(女)</v>
      </c>
      <c r="B92">
        <f>装备!A94</f>
        <v>303007</v>
      </c>
      <c r="C92">
        <f>装备!C94</f>
        <v>303004</v>
      </c>
      <c r="D92">
        <v>-23</v>
      </c>
      <c r="E92">
        <v>-56</v>
      </c>
    </row>
    <row r="93" spans="1:5">
      <c r="A93" t="str">
        <f>装备!B95</f>
        <v>幽灵战衣(女)</v>
      </c>
      <c r="B93">
        <f>装备!A95</f>
        <v>303008</v>
      </c>
      <c r="C93">
        <f>装备!C95</f>
        <v>303006</v>
      </c>
      <c r="D93">
        <v>-21</v>
      </c>
      <c r="E93">
        <v>-58</v>
      </c>
    </row>
    <row r="94" spans="1:5">
      <c r="A94" t="str">
        <f>装备!B96</f>
        <v>恶魔长袍(女)</v>
      </c>
      <c r="B94">
        <f>装备!A96</f>
        <v>303009</v>
      </c>
      <c r="C94">
        <f>装备!C96</f>
        <v>303005</v>
      </c>
      <c r="D94">
        <v>-21</v>
      </c>
      <c r="E94">
        <v>-56</v>
      </c>
    </row>
    <row r="95" spans="1:5">
      <c r="A95" t="str">
        <f>装备!B97</f>
        <v>圣战宝甲</v>
      </c>
      <c r="B95">
        <f>装备!A97</f>
        <v>303010</v>
      </c>
      <c r="C95">
        <f>装备!C97</f>
        <v>303010</v>
      </c>
      <c r="D95">
        <v>-18</v>
      </c>
      <c r="E95">
        <v>-30</v>
      </c>
    </row>
    <row r="96" spans="1:5">
      <c r="A96" t="str">
        <f>装备!B98</f>
        <v>霓裳羽衣</v>
      </c>
      <c r="B96">
        <f>装备!A98</f>
        <v>303011</v>
      </c>
      <c r="C96">
        <f>装备!C98</f>
        <v>303011</v>
      </c>
      <c r="D96">
        <v>-18</v>
      </c>
      <c r="E96">
        <v>-58</v>
      </c>
    </row>
    <row r="97" spans="1:10">
      <c r="A97" t="str">
        <f>装备!B99</f>
        <v>天师长袍</v>
      </c>
      <c r="B97">
        <f>装备!A99</f>
        <v>303012</v>
      </c>
      <c r="C97">
        <f>装备!C99</f>
        <v>303012</v>
      </c>
      <c r="D97">
        <v>-20</v>
      </c>
      <c r="E97">
        <v>-58</v>
      </c>
    </row>
    <row r="98" spans="1:10">
      <c r="A98" t="str">
        <f>装备!B100</f>
        <v>雷霆战甲(女)</v>
      </c>
      <c r="B98">
        <f>装备!A100</f>
        <v>303013</v>
      </c>
      <c r="C98">
        <f>装备!C100</f>
        <v>303013</v>
      </c>
      <c r="D98">
        <v>2</v>
      </c>
      <c r="E98">
        <f t="shared" ref="E98:E100" si="9">$I$60-H98</f>
        <v>0</v>
      </c>
    </row>
    <row r="99" spans="1:10">
      <c r="A99" t="str">
        <f>装备!B101</f>
        <v>烈焰魔衣(女)</v>
      </c>
      <c r="B99">
        <f>装备!A101</f>
        <v>303014</v>
      </c>
      <c r="C99">
        <f t="shared" si="8"/>
        <v>303014</v>
      </c>
      <c r="D99">
        <v>2</v>
      </c>
      <c r="E99">
        <f t="shared" si="9"/>
        <v>0</v>
      </c>
    </row>
    <row r="100" spans="1:10">
      <c r="A100" t="str">
        <f>装备!B102</f>
        <v>光芒道袍(女)</v>
      </c>
      <c r="B100">
        <f>装备!A102</f>
        <v>303015</v>
      </c>
      <c r="C100">
        <f t="shared" si="8"/>
        <v>303015</v>
      </c>
      <c r="D100">
        <v>2</v>
      </c>
      <c r="E100">
        <f t="shared" si="9"/>
        <v>0</v>
      </c>
    </row>
    <row r="101" spans="1:10">
      <c r="A101" t="str">
        <f>装备!B103</f>
        <v>凰天魔衣</v>
      </c>
      <c r="B101">
        <f>装备!A103</f>
        <v>303016</v>
      </c>
      <c r="C101">
        <f>装备!C103</f>
        <v>303016</v>
      </c>
      <c r="D101">
        <v>-22</v>
      </c>
      <c r="E101">
        <v>-56</v>
      </c>
      <c r="J101" t="s">
        <v>463</v>
      </c>
    </row>
    <row r="102" spans="1:10">
      <c r="A102" t="str">
        <f>装备!B104</f>
        <v>虎啸战甲(女)</v>
      </c>
      <c r="B102">
        <f>装备!A104</f>
        <v>303017</v>
      </c>
      <c r="C102">
        <f>装备!C104</f>
        <v>303017</v>
      </c>
      <c r="D102">
        <v>-24</v>
      </c>
      <c r="E102">
        <v>-43</v>
      </c>
    </row>
    <row r="103" spans="1:10">
      <c r="A103" t="str">
        <f>装备!B105</f>
        <v>聚魔法衣(女)</v>
      </c>
      <c r="B103">
        <f>装备!A105</f>
        <v>303018</v>
      </c>
      <c r="C103">
        <f>装备!C105</f>
        <v>303018</v>
      </c>
      <c r="D103">
        <v>-24</v>
      </c>
      <c r="E103">
        <v>-43</v>
      </c>
    </row>
    <row r="104" spans="1:10">
      <c r="A104" t="str">
        <f>装备!B106</f>
        <v>暗咒道袍(女)</v>
      </c>
      <c r="B104">
        <f>装备!A106</f>
        <v>303019</v>
      </c>
      <c r="C104">
        <f>装备!C106</f>
        <v>303019</v>
      </c>
      <c r="D104">
        <v>-24</v>
      </c>
      <c r="E104">
        <v>-43</v>
      </c>
    </row>
    <row r="105" spans="1:10">
      <c r="A105" t="str">
        <f>装备!B107</f>
        <v>王者甲(女)</v>
      </c>
      <c r="B105">
        <f>装备!A107</f>
        <v>303020</v>
      </c>
      <c r="C105">
        <f>装备!C107</f>
        <v>303020</v>
      </c>
      <c r="D105">
        <v>-24</v>
      </c>
      <c r="E105">
        <v>-48</v>
      </c>
    </row>
    <row r="106" spans="1:10">
      <c r="A106" t="str">
        <f>装备!B108</f>
        <v>王者衣(女)</v>
      </c>
      <c r="B106">
        <f>装备!A108</f>
        <v>303021</v>
      </c>
      <c r="C106">
        <f>装备!C108</f>
        <v>303021</v>
      </c>
      <c r="D106">
        <v>-30</v>
      </c>
      <c r="E106">
        <v>-51</v>
      </c>
    </row>
    <row r="107" spans="1:10">
      <c r="A107" t="str">
        <f>装备!B109</f>
        <v>王者袍(女)</v>
      </c>
      <c r="B107">
        <f>装备!A109</f>
        <v>303022</v>
      </c>
      <c r="C107">
        <f>装备!C109</f>
        <v>303022</v>
      </c>
      <c r="D107">
        <v>-30</v>
      </c>
      <c r="E107">
        <v>-60</v>
      </c>
    </row>
    <row r="108" spans="1:10">
      <c r="A108" t="str">
        <f>装备!B110</f>
        <v>天龙甲(女)</v>
      </c>
      <c r="B108">
        <f>装备!A110</f>
        <v>303023</v>
      </c>
      <c r="C108">
        <f>装备!C110</f>
        <v>303023</v>
      </c>
      <c r="D108">
        <v>11</v>
      </c>
      <c r="E108">
        <v>5</v>
      </c>
    </row>
    <row r="109" spans="1:10">
      <c r="A109" t="str">
        <f>装备!B111</f>
        <v>天龙衣(女)</v>
      </c>
      <c r="B109">
        <f>装备!A111</f>
        <v>303024</v>
      </c>
      <c r="C109">
        <f>装备!C111</f>
        <v>303023</v>
      </c>
      <c r="D109">
        <v>11</v>
      </c>
      <c r="E109">
        <v>5</v>
      </c>
    </row>
    <row r="110" spans="1:10">
      <c r="A110" t="str">
        <f>装备!B112</f>
        <v>天龙袍(女)</v>
      </c>
      <c r="B110">
        <f>装备!A112</f>
        <v>303025</v>
      </c>
      <c r="C110">
        <f>装备!C112</f>
        <v>303023</v>
      </c>
      <c r="D110">
        <v>11</v>
      </c>
      <c r="E110">
        <v>5</v>
      </c>
    </row>
    <row r="111" spans="1:10">
      <c r="A111" t="str">
        <f>装备!B113</f>
        <v>倚天甲(女)</v>
      </c>
      <c r="B111">
        <f>装备!A113</f>
        <v>303026</v>
      </c>
      <c r="C111">
        <f>装备!C113</f>
        <v>303026</v>
      </c>
      <c r="D111">
        <v>11</v>
      </c>
      <c r="E111">
        <v>5</v>
      </c>
    </row>
    <row r="112" spans="1:10">
      <c r="A112" t="str">
        <f>装备!B114</f>
        <v>倚天衣(女)</v>
      </c>
      <c r="B112">
        <f>装备!A114</f>
        <v>303027</v>
      </c>
      <c r="C112">
        <f>装备!C114</f>
        <v>303026</v>
      </c>
      <c r="D112">
        <v>11</v>
      </c>
      <c r="E112">
        <v>5</v>
      </c>
    </row>
    <row r="113" spans="1:9">
      <c r="A113" t="str">
        <f>装备!B115</f>
        <v>倚天袍(女)</v>
      </c>
      <c r="B113">
        <f>装备!A115</f>
        <v>303028</v>
      </c>
      <c r="C113">
        <f>装备!C115</f>
        <v>303026</v>
      </c>
      <c r="D113">
        <v>11</v>
      </c>
      <c r="E113">
        <v>5</v>
      </c>
    </row>
    <row r="114" spans="1:9">
      <c r="A114" t="str">
        <f>装备!B116</f>
        <v>传奇神装(女)</v>
      </c>
      <c r="B114">
        <f>装备!A116</f>
        <v>303029</v>
      </c>
      <c r="C114">
        <f>装备!C116</f>
        <v>303029</v>
      </c>
      <c r="D114">
        <v>15</v>
      </c>
      <c r="E114">
        <v>27</v>
      </c>
    </row>
    <row r="115" spans="1:9">
      <c r="A115" t="str">
        <f>装备!B117</f>
        <v>青铜头盔</v>
      </c>
      <c r="B115">
        <f>装备!A117</f>
        <v>304001</v>
      </c>
      <c r="C115">
        <f>装备!C117</f>
        <v>304001</v>
      </c>
      <c r="D115">
        <f>$I$118-G115</f>
        <v>-16</v>
      </c>
      <c r="E115">
        <f>$I$119-H115</f>
        <v>-6</v>
      </c>
      <c r="G115">
        <v>115</v>
      </c>
      <c r="H115">
        <v>38</v>
      </c>
    </row>
    <row r="116" spans="1:9">
      <c r="A116" t="str">
        <f>装备!B118</f>
        <v>魔法头盔</v>
      </c>
      <c r="B116">
        <f>装备!A118</f>
        <v>304002</v>
      </c>
      <c r="C116">
        <f>装备!C118</f>
        <v>304001</v>
      </c>
      <c r="D116">
        <f t="shared" ref="D116:D139" si="10">$I$118-G116</f>
        <v>-16</v>
      </c>
      <c r="E116">
        <f t="shared" ref="E116:E139" si="11">$I$119-H116</f>
        <v>-6</v>
      </c>
      <c r="G116">
        <v>115</v>
      </c>
      <c r="H116">
        <v>38</v>
      </c>
    </row>
    <row r="117" spans="1:9">
      <c r="A117" t="str">
        <f>装备!B119</f>
        <v>骷髅头盔</v>
      </c>
      <c r="B117">
        <f>装备!A119</f>
        <v>304003</v>
      </c>
      <c r="C117">
        <f>装备!C119</f>
        <v>304003</v>
      </c>
      <c r="D117">
        <f t="shared" si="10"/>
        <v>-4</v>
      </c>
      <c r="E117">
        <f t="shared" si="11"/>
        <v>-21</v>
      </c>
      <c r="G117">
        <v>103</v>
      </c>
      <c r="H117">
        <v>53</v>
      </c>
    </row>
    <row r="118" spans="1:9">
      <c r="A118" t="str">
        <f>装备!B120</f>
        <v>道士头盔</v>
      </c>
      <c r="B118">
        <f>装备!A120</f>
        <v>304004</v>
      </c>
      <c r="C118">
        <f>装备!C120</f>
        <v>304004</v>
      </c>
      <c r="D118">
        <f t="shared" si="10"/>
        <v>-16</v>
      </c>
      <c r="E118">
        <f t="shared" si="11"/>
        <v>-23</v>
      </c>
      <c r="G118">
        <v>115</v>
      </c>
      <c r="H118">
        <v>55</v>
      </c>
      <c r="I118">
        <v>99</v>
      </c>
    </row>
    <row r="119" spans="1:9">
      <c r="A119" t="str">
        <f>装备!B121</f>
        <v>记忆头盔</v>
      </c>
      <c r="B119">
        <f>装备!A121</f>
        <v>304005</v>
      </c>
      <c r="C119">
        <f>装备!C121</f>
        <v>304005</v>
      </c>
      <c r="D119">
        <f t="shared" si="10"/>
        <v>-16</v>
      </c>
      <c r="E119">
        <f t="shared" si="11"/>
        <v>-20</v>
      </c>
      <c r="G119">
        <v>115</v>
      </c>
      <c r="H119">
        <v>52</v>
      </c>
      <c r="I119">
        <v>32</v>
      </c>
    </row>
    <row r="120" spans="1:9">
      <c r="A120" t="str">
        <f>装备!B122</f>
        <v>祈祷头盔</v>
      </c>
      <c r="B120">
        <f>装备!A122</f>
        <v>304006</v>
      </c>
      <c r="C120">
        <f>装备!C122</f>
        <v>304006</v>
      </c>
      <c r="D120">
        <f t="shared" si="10"/>
        <v>-17</v>
      </c>
      <c r="E120">
        <f t="shared" si="11"/>
        <v>-22</v>
      </c>
      <c r="G120">
        <v>116</v>
      </c>
      <c r="H120">
        <v>54</v>
      </c>
    </row>
    <row r="121" spans="1:9">
      <c r="A121" t="str">
        <f>装备!B123</f>
        <v>黑铁头盔</v>
      </c>
      <c r="B121">
        <f>装备!A123</f>
        <v>304007</v>
      </c>
      <c r="C121">
        <f>装备!C123</f>
        <v>304007</v>
      </c>
      <c r="D121">
        <f t="shared" si="10"/>
        <v>-18</v>
      </c>
      <c r="E121">
        <f t="shared" si="11"/>
        <v>-24</v>
      </c>
      <c r="G121">
        <v>117</v>
      </c>
      <c r="H121">
        <v>56</v>
      </c>
    </row>
    <row r="122" spans="1:9">
      <c r="A122" t="str">
        <f>装备!B124</f>
        <v>圣战头盔</v>
      </c>
      <c r="B122">
        <f>装备!A124</f>
        <v>304008</v>
      </c>
      <c r="C122">
        <f>装备!C124</f>
        <v>304008</v>
      </c>
      <c r="D122">
        <f t="shared" si="10"/>
        <v>-15</v>
      </c>
      <c r="E122">
        <f t="shared" si="11"/>
        <v>-16</v>
      </c>
      <c r="G122">
        <v>114</v>
      </c>
      <c r="H122">
        <v>48</v>
      </c>
    </row>
    <row r="123" spans="1:9">
      <c r="A123" t="str">
        <f>装备!B125</f>
        <v>法神头盔</v>
      </c>
      <c r="B123">
        <f>装备!A125</f>
        <v>304009</v>
      </c>
      <c r="C123">
        <f>装备!C125</f>
        <v>304009</v>
      </c>
      <c r="D123">
        <f t="shared" si="10"/>
        <v>-14</v>
      </c>
      <c r="E123">
        <f t="shared" si="11"/>
        <v>-21</v>
      </c>
      <c r="G123">
        <v>113</v>
      </c>
      <c r="H123">
        <v>53</v>
      </c>
    </row>
    <row r="124" spans="1:9">
      <c r="A124" t="str">
        <f>装备!B126</f>
        <v>天尊头盔</v>
      </c>
      <c r="B124">
        <f>装备!A126</f>
        <v>304010</v>
      </c>
      <c r="C124">
        <f>装备!C126</f>
        <v>304010</v>
      </c>
      <c r="D124">
        <f t="shared" si="10"/>
        <v>-15</v>
      </c>
      <c r="E124">
        <f t="shared" si="11"/>
        <v>-13</v>
      </c>
      <c r="G124">
        <v>114</v>
      </c>
      <c r="H124">
        <v>45</v>
      </c>
    </row>
    <row r="125" spans="1:9">
      <c r="A125" t="str">
        <f>装备!B127</f>
        <v>圣龙盔</v>
      </c>
      <c r="B125">
        <f>装备!A127</f>
        <v>304011</v>
      </c>
      <c r="C125">
        <f>装备!C127</f>
        <v>304011</v>
      </c>
      <c r="D125">
        <f t="shared" si="10"/>
        <v>-15</v>
      </c>
      <c r="E125">
        <f t="shared" si="11"/>
        <v>-20</v>
      </c>
      <c r="G125">
        <v>114</v>
      </c>
      <c r="H125">
        <v>52</v>
      </c>
    </row>
    <row r="126" spans="1:9">
      <c r="A126" t="str">
        <f>装备!B128</f>
        <v>天龙盔</v>
      </c>
      <c r="B126">
        <f>装备!A128</f>
        <v>304012</v>
      </c>
      <c r="C126">
        <f>装备!C128</f>
        <v>304011</v>
      </c>
      <c r="D126">
        <f t="shared" si="10"/>
        <v>-15</v>
      </c>
      <c r="E126">
        <f t="shared" si="11"/>
        <v>-20</v>
      </c>
      <c r="G126">
        <v>114</v>
      </c>
      <c r="H126">
        <v>52</v>
      </c>
    </row>
    <row r="127" spans="1:9">
      <c r="A127" t="str">
        <f>装备!B129</f>
        <v>魔龙盔</v>
      </c>
      <c r="B127">
        <f>装备!A129</f>
        <v>304013</v>
      </c>
      <c r="C127">
        <f>装备!C129</f>
        <v>304011</v>
      </c>
      <c r="D127">
        <f t="shared" si="10"/>
        <v>-15</v>
      </c>
      <c r="E127">
        <f t="shared" si="11"/>
        <v>-20</v>
      </c>
      <c r="G127">
        <v>114</v>
      </c>
      <c r="H127">
        <v>52</v>
      </c>
    </row>
    <row r="128" spans="1:9">
      <c r="A128" t="str">
        <f>装备!B130</f>
        <v>星王战盔</v>
      </c>
      <c r="B128">
        <f>装备!A130</f>
        <v>304014</v>
      </c>
      <c r="C128">
        <f>装备!C130</f>
        <v>304014</v>
      </c>
      <c r="D128">
        <f t="shared" si="10"/>
        <v>-14</v>
      </c>
      <c r="E128">
        <f t="shared" si="11"/>
        <v>-20</v>
      </c>
      <c r="G128">
        <v>113</v>
      </c>
      <c r="H128">
        <v>52</v>
      </c>
    </row>
    <row r="129" spans="1:8">
      <c r="A129" t="str">
        <f>装备!B131</f>
        <v>星王魔盔</v>
      </c>
      <c r="B129">
        <f>装备!A131</f>
        <v>304015</v>
      </c>
      <c r="C129">
        <f>装备!C131</f>
        <v>304014</v>
      </c>
      <c r="D129">
        <f t="shared" si="10"/>
        <v>-14</v>
      </c>
      <c r="E129">
        <f t="shared" si="11"/>
        <v>-20</v>
      </c>
      <c r="G129">
        <v>113</v>
      </c>
      <c r="H129">
        <v>52</v>
      </c>
    </row>
    <row r="130" spans="1:8">
      <c r="A130" t="str">
        <f>装备!B132</f>
        <v>星王道盔</v>
      </c>
      <c r="B130">
        <f>装备!A132</f>
        <v>304016</v>
      </c>
      <c r="C130">
        <f>装备!C132</f>
        <v>304014</v>
      </c>
      <c r="D130">
        <f t="shared" si="10"/>
        <v>-14</v>
      </c>
      <c r="E130">
        <f t="shared" si="11"/>
        <v>-20</v>
      </c>
      <c r="G130">
        <v>113</v>
      </c>
      <c r="H130">
        <v>52</v>
      </c>
    </row>
    <row r="131" spans="1:8">
      <c r="A131" t="str">
        <f>装备!B133</f>
        <v>狂雷战盔</v>
      </c>
      <c r="B131">
        <f>装备!A133</f>
        <v>304017</v>
      </c>
      <c r="C131">
        <f>装备!C133</f>
        <v>304017</v>
      </c>
      <c r="D131">
        <f t="shared" si="10"/>
        <v>-14</v>
      </c>
      <c r="E131">
        <f t="shared" si="11"/>
        <v>-20</v>
      </c>
      <c r="G131">
        <v>113</v>
      </c>
      <c r="H131">
        <v>52</v>
      </c>
    </row>
    <row r="132" spans="1:8">
      <c r="A132" t="str">
        <f>装备!B134</f>
        <v>逆火魔盔</v>
      </c>
      <c r="B132">
        <f>装备!A134</f>
        <v>304018</v>
      </c>
      <c r="C132">
        <f>装备!C134</f>
        <v>304018</v>
      </c>
      <c r="D132">
        <f t="shared" si="10"/>
        <v>-13</v>
      </c>
      <c r="E132">
        <f t="shared" si="11"/>
        <v>-18</v>
      </c>
      <c r="G132">
        <v>112</v>
      </c>
      <c r="H132">
        <v>50</v>
      </c>
    </row>
    <row r="133" spans="1:8">
      <c r="A133" t="str">
        <f>装备!B135</f>
        <v>通云道盔</v>
      </c>
      <c r="B133">
        <f>装备!A135</f>
        <v>304019</v>
      </c>
      <c r="C133">
        <f>装备!C135</f>
        <v>304019</v>
      </c>
      <c r="D133">
        <f t="shared" si="10"/>
        <v>-15</v>
      </c>
      <c r="E133">
        <f t="shared" si="11"/>
        <v>-14</v>
      </c>
      <c r="G133">
        <v>114</v>
      </c>
      <c r="H133">
        <v>46</v>
      </c>
    </row>
    <row r="134" spans="1:8">
      <c r="A134" t="str">
        <f>装备!B136</f>
        <v>王者战盔</v>
      </c>
      <c r="B134">
        <f>装备!A136</f>
        <v>304020</v>
      </c>
      <c r="C134">
        <f>装备!C136</f>
        <v>304020</v>
      </c>
      <c r="D134">
        <f t="shared" si="10"/>
        <v>-11</v>
      </c>
      <c r="E134">
        <f t="shared" si="11"/>
        <v>-15</v>
      </c>
      <c r="G134">
        <v>110</v>
      </c>
      <c r="H134">
        <v>47</v>
      </c>
    </row>
    <row r="135" spans="1:8">
      <c r="A135" t="str">
        <f>装备!B137</f>
        <v>王者魔盔</v>
      </c>
      <c r="B135">
        <f>装备!A137</f>
        <v>304021</v>
      </c>
      <c r="C135">
        <f>装备!C137</f>
        <v>304020</v>
      </c>
      <c r="D135">
        <f t="shared" si="10"/>
        <v>-11</v>
      </c>
      <c r="E135">
        <f t="shared" si="11"/>
        <v>-15</v>
      </c>
      <c r="G135">
        <v>110</v>
      </c>
      <c r="H135">
        <v>47</v>
      </c>
    </row>
    <row r="136" spans="1:8">
      <c r="A136" t="str">
        <f>装备!B138</f>
        <v>王者道盔</v>
      </c>
      <c r="B136">
        <f>装备!A138</f>
        <v>304022</v>
      </c>
      <c r="C136">
        <f>装备!C138</f>
        <v>304020</v>
      </c>
      <c r="D136">
        <f t="shared" si="10"/>
        <v>-11</v>
      </c>
      <c r="E136">
        <f t="shared" si="11"/>
        <v>-15</v>
      </c>
      <c r="G136">
        <v>110</v>
      </c>
      <c r="H136">
        <v>47</v>
      </c>
    </row>
    <row r="137" spans="1:8">
      <c r="A137" t="str">
        <f>装备!B139</f>
        <v>炎龙战盔</v>
      </c>
      <c r="B137">
        <f>装备!A139</f>
        <v>304023</v>
      </c>
      <c r="C137">
        <f>装备!C139</f>
        <v>304023</v>
      </c>
      <c r="D137">
        <f t="shared" si="10"/>
        <v>-13</v>
      </c>
      <c r="E137">
        <f t="shared" si="11"/>
        <v>-15</v>
      </c>
      <c r="G137">
        <v>112</v>
      </c>
      <c r="H137">
        <v>47</v>
      </c>
    </row>
    <row r="138" spans="1:8">
      <c r="A138" t="str">
        <f>装备!B140</f>
        <v>雷龙魔盔</v>
      </c>
      <c r="B138">
        <f>装备!A140</f>
        <v>304024</v>
      </c>
      <c r="C138">
        <f>装备!C140</f>
        <v>304024</v>
      </c>
      <c r="D138">
        <f t="shared" si="10"/>
        <v>-10</v>
      </c>
      <c r="E138">
        <f t="shared" si="11"/>
        <v>-13</v>
      </c>
      <c r="G138">
        <v>109</v>
      </c>
      <c r="H138">
        <v>45</v>
      </c>
    </row>
    <row r="139" spans="1:8">
      <c r="A139" t="str">
        <f>装备!B141</f>
        <v>青龙道盔</v>
      </c>
      <c r="B139">
        <f>装备!A141</f>
        <v>304025</v>
      </c>
      <c r="C139">
        <f>装备!C141</f>
        <v>304025</v>
      </c>
      <c r="D139">
        <f t="shared" si="10"/>
        <v>-15</v>
      </c>
      <c r="E139">
        <f t="shared" si="11"/>
        <v>-18</v>
      </c>
      <c r="G139">
        <v>114</v>
      </c>
      <c r="H139">
        <v>50</v>
      </c>
    </row>
    <row r="140" spans="1:8">
      <c r="A140" t="str">
        <f>装备!B142</f>
        <v>荣耀战盔</v>
      </c>
      <c r="B140">
        <f>装备!A142</f>
        <v>304026</v>
      </c>
      <c r="C140">
        <f>装备!C142</f>
        <v>304026</v>
      </c>
      <c r="D140">
        <f t="shared" ref="D140:D149" si="12">$I$118-G140</f>
        <v>-13</v>
      </c>
      <c r="E140">
        <f t="shared" ref="E140:E149" si="13">$I$119-H140</f>
        <v>-18</v>
      </c>
      <c r="G140">
        <v>112</v>
      </c>
      <c r="H140">
        <v>50</v>
      </c>
    </row>
    <row r="141" spans="1:8">
      <c r="A141" t="str">
        <f>装备!B143</f>
        <v>荣耀魔盔</v>
      </c>
      <c r="B141">
        <f>装备!A143</f>
        <v>304027</v>
      </c>
      <c r="C141">
        <f>装备!C143</f>
        <v>304027</v>
      </c>
      <c r="D141">
        <f t="shared" si="12"/>
        <v>-13</v>
      </c>
      <c r="E141">
        <f t="shared" si="13"/>
        <v>-18</v>
      </c>
      <c r="G141">
        <v>112</v>
      </c>
      <c r="H141">
        <v>50</v>
      </c>
    </row>
    <row r="142" spans="1:8">
      <c r="A142" t="str">
        <f>装备!B144</f>
        <v>荣耀道盔</v>
      </c>
      <c r="B142">
        <f>装备!A144</f>
        <v>304028</v>
      </c>
      <c r="C142">
        <f>装备!C144</f>
        <v>304028</v>
      </c>
      <c r="D142">
        <f t="shared" si="12"/>
        <v>-13</v>
      </c>
      <c r="E142">
        <f t="shared" si="13"/>
        <v>-18</v>
      </c>
      <c r="G142">
        <v>112</v>
      </c>
      <c r="H142">
        <v>50</v>
      </c>
    </row>
    <row r="143" spans="1:8">
      <c r="A143" t="str">
        <f>装备!B145</f>
        <v>天龙战盔</v>
      </c>
      <c r="B143">
        <f>装备!A145</f>
        <v>304029</v>
      </c>
      <c r="C143">
        <f>装备!C145</f>
        <v>304029</v>
      </c>
      <c r="D143">
        <f t="shared" si="12"/>
        <v>-15</v>
      </c>
      <c r="E143">
        <f t="shared" si="13"/>
        <v>-13</v>
      </c>
      <c r="G143">
        <v>114</v>
      </c>
      <c r="H143">
        <v>45</v>
      </c>
    </row>
    <row r="144" spans="1:8">
      <c r="A144" t="str">
        <f>装备!B146</f>
        <v>天龙魔盔</v>
      </c>
      <c r="B144">
        <f>装备!A146</f>
        <v>304030</v>
      </c>
      <c r="C144">
        <f>装备!C146</f>
        <v>304029</v>
      </c>
      <c r="D144">
        <f t="shared" si="12"/>
        <v>-15</v>
      </c>
      <c r="E144">
        <f t="shared" si="13"/>
        <v>-13</v>
      </c>
      <c r="G144">
        <v>114</v>
      </c>
      <c r="H144">
        <v>45</v>
      </c>
    </row>
    <row r="145" spans="1:8">
      <c r="A145" t="str">
        <f>装备!B147</f>
        <v>天龙道盔</v>
      </c>
      <c r="B145">
        <f>装备!A147</f>
        <v>304031</v>
      </c>
      <c r="C145">
        <f>装备!C147</f>
        <v>304029</v>
      </c>
      <c r="D145">
        <f t="shared" si="12"/>
        <v>-15</v>
      </c>
      <c r="E145">
        <f t="shared" si="13"/>
        <v>-13</v>
      </c>
      <c r="G145">
        <v>114</v>
      </c>
      <c r="H145">
        <v>45</v>
      </c>
    </row>
    <row r="146" spans="1:8">
      <c r="A146" t="str">
        <f>装备!B148</f>
        <v>虎威战盔</v>
      </c>
      <c r="B146">
        <f>装备!A148</f>
        <v>304032</v>
      </c>
      <c r="C146">
        <f>装备!C148</f>
        <v>304032</v>
      </c>
      <c r="D146">
        <f t="shared" si="12"/>
        <v>-13</v>
      </c>
      <c r="E146">
        <f t="shared" si="13"/>
        <v>-18</v>
      </c>
      <c r="G146">
        <v>112</v>
      </c>
      <c r="H146">
        <v>50</v>
      </c>
    </row>
    <row r="147" spans="1:8">
      <c r="A147" t="str">
        <f>装备!B149</f>
        <v>虎威法冠</v>
      </c>
      <c r="B147">
        <f>装备!A149</f>
        <v>304033</v>
      </c>
      <c r="C147">
        <f>装备!C149</f>
        <v>304032</v>
      </c>
      <c r="D147">
        <f t="shared" si="12"/>
        <v>-13</v>
      </c>
      <c r="E147">
        <f t="shared" si="13"/>
        <v>-18</v>
      </c>
      <c r="G147">
        <v>112</v>
      </c>
      <c r="H147">
        <v>50</v>
      </c>
    </row>
    <row r="148" spans="1:8">
      <c r="A148" t="str">
        <f>装备!B150</f>
        <v>虎威道盔</v>
      </c>
      <c r="B148">
        <f>装备!A150</f>
        <v>304034</v>
      </c>
      <c r="C148">
        <f>装备!C150</f>
        <v>304032</v>
      </c>
      <c r="D148">
        <f t="shared" si="12"/>
        <v>-13</v>
      </c>
      <c r="E148">
        <f t="shared" si="13"/>
        <v>-18</v>
      </c>
      <c r="G148">
        <v>112</v>
      </c>
      <c r="H148">
        <v>50</v>
      </c>
    </row>
    <row r="149" spans="1:8">
      <c r="A149" t="str">
        <f>装备!B151</f>
        <v>传奇之冠</v>
      </c>
      <c r="B149">
        <f>装备!A151</f>
        <v>304035</v>
      </c>
      <c r="C149">
        <f>装备!C151</f>
        <v>304035</v>
      </c>
      <c r="D149">
        <f t="shared" si="12"/>
        <v>-8</v>
      </c>
      <c r="E149">
        <f t="shared" si="13"/>
        <v>-6</v>
      </c>
      <c r="G149">
        <v>107</v>
      </c>
      <c r="H149">
        <v>38</v>
      </c>
    </row>
  </sheetData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29" sqref="F29"/>
    </sheetView>
  </sheetViews>
  <sheetFormatPr defaultRowHeight="14.25"/>
  <cols>
    <col min="1" max="1" width="11.625" bestFit="1" customWidth="1"/>
  </cols>
  <sheetData>
    <row r="1" spans="1:12">
      <c r="A1" t="s">
        <v>461</v>
      </c>
      <c r="B1" t="s">
        <v>558</v>
      </c>
      <c r="C1" t="s">
        <v>568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</row>
    <row r="2" spans="1:12">
      <c r="A2" t="str">
        <f>VLOOKUP(B2,装备!A:B,2,TRUE)</f>
        <v>尘埃(微光)</v>
      </c>
      <c r="B2" s="6">
        <v>311006</v>
      </c>
      <c r="C2" s="6">
        <v>1</v>
      </c>
      <c r="D2">
        <v>0</v>
      </c>
      <c r="E2">
        <v>205007</v>
      </c>
      <c r="F2">
        <v>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6">
        <v>311007</v>
      </c>
      <c r="C3" s="6">
        <v>1</v>
      </c>
      <c r="D3">
        <f>B2</f>
        <v>311006</v>
      </c>
      <c r="E3">
        <v>205007</v>
      </c>
      <c r="F3">
        <v>110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6">
        <v>311008</v>
      </c>
      <c r="C4" s="6">
        <v>1</v>
      </c>
      <c r="D4">
        <f t="shared" ref="D4:D13" si="0">B3</f>
        <v>311007</v>
      </c>
      <c r="E4">
        <v>205007</v>
      </c>
      <c r="F4">
        <v>180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6">
        <v>311009</v>
      </c>
      <c r="C5" s="6">
        <v>1</v>
      </c>
      <c r="D5">
        <f t="shared" si="0"/>
        <v>311008</v>
      </c>
      <c r="E5">
        <v>205007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6">
        <v>311010</v>
      </c>
      <c r="C6" s="6">
        <v>1</v>
      </c>
      <c r="D6">
        <f t="shared" si="0"/>
        <v>311009</v>
      </c>
      <c r="E6">
        <v>205007</v>
      </c>
      <c r="F6">
        <v>300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6">
        <v>311011</v>
      </c>
      <c r="C7" s="6">
        <v>1</v>
      </c>
      <c r="D7">
        <f t="shared" si="0"/>
        <v>311010</v>
      </c>
      <c r="E7">
        <v>205008</v>
      </c>
      <c r="F7">
        <v>255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6">
        <v>311012</v>
      </c>
      <c r="C8" s="6">
        <v>1</v>
      </c>
      <c r="D8">
        <f t="shared" si="0"/>
        <v>311011</v>
      </c>
      <c r="E8">
        <v>205008</v>
      </c>
      <c r="F8">
        <v>290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6">
        <v>311013</v>
      </c>
      <c r="C9" s="6">
        <v>1</v>
      </c>
      <c r="D9">
        <f t="shared" si="0"/>
        <v>311012</v>
      </c>
      <c r="E9">
        <v>205008</v>
      </c>
      <c r="F9">
        <v>340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6">
        <v>311014</v>
      </c>
      <c r="C10" s="6">
        <v>1</v>
      </c>
      <c r="D10">
        <f t="shared" si="0"/>
        <v>311013</v>
      </c>
      <c r="E10">
        <v>205008</v>
      </c>
      <c r="F10">
        <v>430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6">
        <v>311015</v>
      </c>
      <c r="C11" s="6">
        <v>1</v>
      </c>
      <c r="D11">
        <f t="shared" si="0"/>
        <v>311014</v>
      </c>
      <c r="E11">
        <v>205009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6">
        <v>311016</v>
      </c>
      <c r="C12" s="6">
        <v>1</v>
      </c>
      <c r="D12">
        <f t="shared" si="0"/>
        <v>311015</v>
      </c>
      <c r="E12">
        <v>205009</v>
      </c>
      <c r="F12">
        <v>450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6">
        <v>311017</v>
      </c>
      <c r="C13" s="6">
        <v>1</v>
      </c>
      <c r="D13">
        <f t="shared" si="0"/>
        <v>311016</v>
      </c>
      <c r="E13">
        <v>205009</v>
      </c>
      <c r="F13">
        <v>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驰天护盾</v>
      </c>
      <c r="B14" s="6">
        <v>312001</v>
      </c>
      <c r="C14" s="6">
        <v>1</v>
      </c>
      <c r="D14">
        <v>0</v>
      </c>
      <c r="E14">
        <v>205001</v>
      </c>
      <c r="F14">
        <v>25</v>
      </c>
      <c r="G14">
        <v>205004</v>
      </c>
      <c r="H14">
        <v>25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洪天护盾</v>
      </c>
      <c r="B15" s="6">
        <v>312002</v>
      </c>
      <c r="C15" s="6">
        <v>1</v>
      </c>
      <c r="D15">
        <f>B14</f>
        <v>312001</v>
      </c>
      <c r="E15">
        <v>205001</v>
      </c>
      <c r="F15">
        <v>60</v>
      </c>
      <c r="G15">
        <v>205004</v>
      </c>
      <c r="H15">
        <v>60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玄天护盾</v>
      </c>
      <c r="B16" s="6">
        <v>312003</v>
      </c>
      <c r="C16" s="6">
        <v>1</v>
      </c>
      <c r="D16">
        <f t="shared" ref="D16:D25" si="1">B15</f>
        <v>312002</v>
      </c>
      <c r="E16">
        <v>205001</v>
      </c>
      <c r="F16">
        <v>110</v>
      </c>
      <c r="G16">
        <v>205004</v>
      </c>
      <c r="H16">
        <v>110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鸿天护盾</v>
      </c>
      <c r="B17" s="6">
        <v>312004</v>
      </c>
      <c r="C17" s="6">
        <v>1</v>
      </c>
      <c r="D17">
        <f t="shared" si="1"/>
        <v>312003</v>
      </c>
      <c r="E17">
        <v>205001</v>
      </c>
      <c r="F17">
        <v>170</v>
      </c>
      <c r="G17">
        <v>205004</v>
      </c>
      <c r="H17">
        <v>170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镇天护盾</v>
      </c>
      <c r="B18" s="6">
        <v>312005</v>
      </c>
      <c r="C18" s="6">
        <v>1</v>
      </c>
      <c r="D18">
        <f t="shared" si="1"/>
        <v>312004</v>
      </c>
      <c r="E18">
        <v>205002</v>
      </c>
      <c r="F18">
        <v>80</v>
      </c>
      <c r="G18">
        <v>205005</v>
      </c>
      <c r="H18">
        <v>80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通天护盾</v>
      </c>
      <c r="B19" s="6">
        <v>312006</v>
      </c>
      <c r="C19" s="6">
        <v>1</v>
      </c>
      <c r="D19">
        <f t="shared" si="1"/>
        <v>312005</v>
      </c>
      <c r="E19">
        <v>205002</v>
      </c>
      <c r="F19">
        <v>155</v>
      </c>
      <c r="G19">
        <v>205005</v>
      </c>
      <c r="H19">
        <v>155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凌天护盾</v>
      </c>
      <c r="B20" s="6">
        <v>312007</v>
      </c>
      <c r="C20" s="6">
        <v>1</v>
      </c>
      <c r="D20">
        <f t="shared" si="1"/>
        <v>312006</v>
      </c>
      <c r="E20">
        <v>205002</v>
      </c>
      <c r="F20">
        <v>235</v>
      </c>
      <c r="G20">
        <v>205005</v>
      </c>
      <c r="H20">
        <v>235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傲天护盾</v>
      </c>
      <c r="B21" s="6">
        <v>312008</v>
      </c>
      <c r="C21" s="6">
        <v>1</v>
      </c>
      <c r="D21">
        <f t="shared" si="1"/>
        <v>312007</v>
      </c>
      <c r="E21">
        <v>205002</v>
      </c>
      <c r="F21">
        <v>320</v>
      </c>
      <c r="G21">
        <v>205005</v>
      </c>
      <c r="H21">
        <v>320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逆天护盾</v>
      </c>
      <c r="B22" s="6">
        <v>312009</v>
      </c>
      <c r="C22" s="6">
        <v>1</v>
      </c>
      <c r="D22">
        <f t="shared" si="1"/>
        <v>312008</v>
      </c>
      <c r="E22">
        <v>205003</v>
      </c>
      <c r="F22">
        <v>115</v>
      </c>
      <c r="G22">
        <v>205006</v>
      </c>
      <c r="H22">
        <v>115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不灭护盾</v>
      </c>
      <c r="B23" s="6">
        <v>312010</v>
      </c>
      <c r="C23" s="6">
        <v>1</v>
      </c>
      <c r="D23">
        <f t="shared" si="1"/>
        <v>312009</v>
      </c>
      <c r="E23">
        <v>205003</v>
      </c>
      <c r="F23">
        <v>255</v>
      </c>
      <c r="G23">
        <v>205006</v>
      </c>
      <c r="H23">
        <v>255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无上护盾</v>
      </c>
      <c r="B24" s="6">
        <v>312011</v>
      </c>
      <c r="C24" s="6">
        <v>1</v>
      </c>
      <c r="D24">
        <f t="shared" si="1"/>
        <v>312010</v>
      </c>
      <c r="E24">
        <v>205003</v>
      </c>
      <c r="F24">
        <v>380</v>
      </c>
      <c r="G24">
        <v>205006</v>
      </c>
      <c r="H24">
        <v>380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洪荒护盾</v>
      </c>
      <c r="B25" s="6">
        <v>312012</v>
      </c>
      <c r="C25" s="6">
        <v>1</v>
      </c>
      <c r="D25">
        <f t="shared" si="1"/>
        <v>312011</v>
      </c>
      <c r="E25">
        <v>205003</v>
      </c>
      <c r="F25">
        <v>500</v>
      </c>
      <c r="G25">
        <v>205006</v>
      </c>
      <c r="H25">
        <v>500</v>
      </c>
      <c r="I25">
        <v>0</v>
      </c>
      <c r="J25">
        <v>0</v>
      </c>
      <c r="K25">
        <v>0</v>
      </c>
      <c r="L25">
        <v>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装备外观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2015-10-22T02:36:42Z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