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jlaz\Desktop\"/>
    </mc:Choice>
  </mc:AlternateContent>
  <bookViews>
    <workbookView xWindow="0" yWindow="0" windowWidth="28800" windowHeight="1225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0" i="1" l="1"/>
  <c r="H42" i="1"/>
  <c r="H46" i="1"/>
  <c r="H50" i="1"/>
  <c r="H54" i="1"/>
  <c r="I54" i="1" s="1"/>
  <c r="H58" i="1"/>
  <c r="H62" i="1"/>
  <c r="H39" i="1"/>
  <c r="N43" i="1"/>
  <c r="N47" i="1"/>
  <c r="N51" i="1"/>
  <c r="N55" i="1"/>
  <c r="N59" i="1"/>
  <c r="N8" i="1"/>
  <c r="M4" i="1"/>
  <c r="M8" i="1"/>
  <c r="M12" i="1"/>
  <c r="N12" i="1" s="1"/>
  <c r="M16" i="1"/>
  <c r="M3" i="1"/>
  <c r="H6" i="1"/>
  <c r="H10" i="1"/>
  <c r="H14" i="1"/>
  <c r="A11" i="1"/>
  <c r="A10" i="1"/>
  <c r="D3" i="1" s="1"/>
  <c r="D4" i="1"/>
  <c r="D7" i="1"/>
  <c r="D2" i="1"/>
  <c r="A3" i="1"/>
  <c r="A4" i="1"/>
  <c r="A5" i="1"/>
  <c r="A6" i="1"/>
  <c r="A7" i="1"/>
  <c r="A2" i="1"/>
  <c r="I50" i="1" l="1"/>
  <c r="N4" i="1"/>
  <c r="I62" i="1"/>
  <c r="I46" i="1"/>
  <c r="N16" i="1"/>
  <c r="I58" i="1"/>
  <c r="I42" i="1"/>
  <c r="M20" i="1"/>
  <c r="N20" i="1" s="1"/>
  <c r="M14" i="1"/>
  <c r="N14" i="1" s="1"/>
  <c r="M10" i="1"/>
  <c r="N10" i="1" s="1"/>
  <c r="M6" i="1"/>
  <c r="N6" i="1" s="1"/>
  <c r="M19" i="1"/>
  <c r="N19" i="1" s="1"/>
  <c r="N57" i="1"/>
  <c r="N53" i="1"/>
  <c r="N49" i="1"/>
  <c r="N45" i="1"/>
  <c r="N41" i="1"/>
  <c r="H64" i="1"/>
  <c r="I64" i="1" s="1"/>
  <c r="H60" i="1"/>
  <c r="I60" i="1" s="1"/>
  <c r="H56" i="1"/>
  <c r="I56" i="1" s="1"/>
  <c r="H52" i="1"/>
  <c r="I52" i="1" s="1"/>
  <c r="H48" i="1"/>
  <c r="I48" i="1" s="1"/>
  <c r="H44" i="1"/>
  <c r="I44" i="1" s="1"/>
  <c r="H40" i="1"/>
  <c r="I40" i="1" s="1"/>
  <c r="H13" i="1"/>
  <c r="H9" i="1"/>
  <c r="H5" i="1"/>
  <c r="M21" i="1"/>
  <c r="N21" i="1" s="1"/>
  <c r="M15" i="1"/>
  <c r="N15" i="1" s="1"/>
  <c r="M11" i="1"/>
  <c r="N11" i="1" s="1"/>
  <c r="M7" i="1"/>
  <c r="N7" i="1" s="1"/>
  <c r="M18" i="1"/>
  <c r="N18" i="1" s="1"/>
  <c r="N58" i="1"/>
  <c r="N54" i="1"/>
  <c r="N50" i="1"/>
  <c r="N46" i="1"/>
  <c r="N42" i="1"/>
  <c r="H65" i="1"/>
  <c r="I65" i="1" s="1"/>
  <c r="H61" i="1"/>
  <c r="I61" i="1" s="1"/>
  <c r="H57" i="1"/>
  <c r="I57" i="1" s="1"/>
  <c r="H53" i="1"/>
  <c r="I53" i="1" s="1"/>
  <c r="H49" i="1"/>
  <c r="I49" i="1" s="1"/>
  <c r="H45" i="1"/>
  <c r="I45" i="1" s="1"/>
  <c r="H41" i="1"/>
  <c r="I41" i="1" s="1"/>
  <c r="H66" i="1"/>
  <c r="I66" i="1" s="1"/>
  <c r="D6" i="1"/>
  <c r="H12" i="1"/>
  <c r="H8" i="1"/>
  <c r="H4" i="1"/>
  <c r="D5" i="1"/>
  <c r="H2" i="1"/>
  <c r="I14" i="1" s="1"/>
  <c r="H11" i="1"/>
  <c r="H7" i="1"/>
  <c r="I7" i="1" s="1"/>
  <c r="H3" i="1"/>
  <c r="M17" i="1"/>
  <c r="N17" i="1" s="1"/>
  <c r="M13" i="1"/>
  <c r="N13" i="1" s="1"/>
  <c r="M9" i="1"/>
  <c r="N9" i="1" s="1"/>
  <c r="M5" i="1"/>
  <c r="N5" i="1" s="1"/>
  <c r="N39" i="1"/>
  <c r="O43" i="1" s="1"/>
  <c r="N56" i="1"/>
  <c r="N52" i="1"/>
  <c r="O52" i="1" s="1"/>
  <c r="N48" i="1"/>
  <c r="N44" i="1"/>
  <c r="O44" i="1" s="1"/>
  <c r="N40" i="1"/>
  <c r="O40" i="1" s="1"/>
  <c r="H63" i="1"/>
  <c r="I63" i="1" s="1"/>
  <c r="H59" i="1"/>
  <c r="I59" i="1" s="1"/>
  <c r="H55" i="1"/>
  <c r="I55" i="1" s="1"/>
  <c r="H51" i="1"/>
  <c r="I51" i="1" s="1"/>
  <c r="H47" i="1"/>
  <c r="I47" i="1" s="1"/>
  <c r="H43" i="1"/>
  <c r="I43" i="1" s="1"/>
  <c r="O56" i="1" l="1"/>
  <c r="I11" i="1"/>
  <c r="I8" i="1"/>
  <c r="O46" i="1"/>
  <c r="O45" i="1"/>
  <c r="O59" i="1"/>
  <c r="O47" i="1"/>
  <c r="O51" i="1"/>
  <c r="I12" i="1"/>
  <c r="O50" i="1"/>
  <c r="I5" i="1"/>
  <c r="O49" i="1"/>
  <c r="I10" i="1"/>
  <c r="O48" i="1"/>
  <c r="I3" i="1"/>
  <c r="O54" i="1"/>
  <c r="I9" i="1"/>
  <c r="O53" i="1"/>
  <c r="I6" i="1"/>
  <c r="O55" i="1"/>
  <c r="I4" i="1"/>
  <c r="O42" i="1"/>
  <c r="O58" i="1"/>
  <c r="I13" i="1"/>
  <c r="O41" i="1"/>
  <c r="O57" i="1"/>
</calcChain>
</file>

<file path=xl/sharedStrings.xml><?xml version="1.0" encoding="utf-8"?>
<sst xmlns="http://schemas.openxmlformats.org/spreadsheetml/2006/main" count="49" uniqueCount="37">
  <si>
    <t>자중</t>
    <phoneticPr fontId="1" type="noConversion"/>
  </si>
  <si>
    <t>1st trial</t>
    <phoneticPr fontId="1" type="noConversion"/>
  </si>
  <si>
    <t>파운드</t>
    <phoneticPr fontId="1" type="noConversion"/>
  </si>
  <si>
    <t>mV/V</t>
    <phoneticPr fontId="1" type="noConversion"/>
  </si>
  <si>
    <t>lb</t>
    <phoneticPr fontId="1" type="noConversion"/>
  </si>
  <si>
    <t>N</t>
    <phoneticPr fontId="1" type="noConversion"/>
  </si>
  <si>
    <t>N</t>
    <phoneticPr fontId="1" type="noConversion"/>
  </si>
  <si>
    <t>N(재확인)</t>
    <phoneticPr fontId="1" type="noConversion"/>
  </si>
  <si>
    <t>y=20.73753x</t>
    <phoneticPr fontId="1" type="noConversion"/>
  </si>
  <si>
    <t>N</t>
    <phoneticPr fontId="1" type="noConversion"/>
  </si>
  <si>
    <t>actual N</t>
    <phoneticPr fontId="1" type="noConversion"/>
  </si>
  <si>
    <t>2nd trial</t>
    <phoneticPr fontId="1" type="noConversion"/>
  </si>
  <si>
    <t>자중</t>
    <phoneticPr fontId="1" type="noConversion"/>
  </si>
  <si>
    <t>pwm</t>
    <phoneticPr fontId="1" type="noConversion"/>
  </si>
  <si>
    <t>mV/V</t>
    <phoneticPr fontId="1" type="noConversion"/>
  </si>
  <si>
    <t>N</t>
    <phoneticPr fontId="1" type="noConversion"/>
  </si>
  <si>
    <t>+0.51954    mV/V</t>
  </si>
  <si>
    <t>3rd trial</t>
    <phoneticPr fontId="1" type="noConversion"/>
  </si>
  <si>
    <t>4th trial</t>
    <phoneticPr fontId="1" type="noConversion"/>
  </si>
  <si>
    <t>pwm</t>
    <phoneticPr fontId="1" type="noConversion"/>
  </si>
  <si>
    <t>N</t>
    <phoneticPr fontId="1" type="noConversion"/>
  </si>
  <si>
    <t>자중</t>
    <phoneticPr fontId="1" type="noConversion"/>
  </si>
  <si>
    <t>polyfit</t>
    <phoneticPr fontId="1" type="noConversion"/>
  </si>
  <si>
    <t>pwm^2</t>
    <phoneticPr fontId="1" type="noConversion"/>
  </si>
  <si>
    <t>pwm</t>
    <phoneticPr fontId="1" type="noConversion"/>
  </si>
  <si>
    <t>N=</t>
    <phoneticPr fontId="1" type="noConversion"/>
  </si>
  <si>
    <t>4차 시행</t>
    <phoneticPr fontId="1" type="noConversion"/>
  </si>
  <si>
    <t>3차시행</t>
    <phoneticPr fontId="1" type="noConversion"/>
  </si>
  <si>
    <t>inverse</t>
    <phoneticPr fontId="1" type="noConversion"/>
  </si>
  <si>
    <t>pwm=</t>
    <phoneticPr fontId="1" type="noConversion"/>
  </si>
  <si>
    <t>pm</t>
    <phoneticPr fontId="1" type="noConversion"/>
  </si>
  <si>
    <t>sqrt(</t>
    <phoneticPr fontId="1" type="noConversion"/>
  </si>
  <si>
    <t>)</t>
    <phoneticPr fontId="1" type="noConversion"/>
  </si>
  <si>
    <t>p</t>
    <phoneticPr fontId="1" type="noConversion"/>
  </si>
  <si>
    <t>Force</t>
    <phoneticPr fontId="1" type="noConversion"/>
  </si>
  <si>
    <t>1111.0727574267 ± 1.9797698570018×10^-11 sqrt(1.1364559709153×10^26 y + 1.5595066748087×10^25)</t>
    <phoneticPr fontId="1" type="noConversion"/>
  </si>
  <si>
    <t>valid under 1833 pwm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</si>
</sst>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7373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1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2" fillId="0" borderId="4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abSelected="1" topLeftCell="D48" workbookViewId="0">
      <selection activeCell="G72" sqref="G72"/>
    </sheetView>
  </sheetViews>
  <sheetFormatPr defaultRowHeight="16.5" x14ac:dyDescent="0.3"/>
  <cols>
    <col min="10" max="10" width="9.25" bestFit="1" customWidth="1"/>
  </cols>
  <sheetData>
    <row r="1" spans="1:14" x14ac:dyDescent="0.3">
      <c r="A1" s="2" t="s">
        <v>6</v>
      </c>
      <c r="B1" s="3" t="s">
        <v>2</v>
      </c>
      <c r="C1" s="3" t="s">
        <v>3</v>
      </c>
      <c r="D1" s="4" t="s">
        <v>7</v>
      </c>
      <c r="F1" s="12" t="s">
        <v>1</v>
      </c>
      <c r="G1" s="13"/>
      <c r="H1" s="3" t="s">
        <v>9</v>
      </c>
      <c r="I1" s="4" t="s">
        <v>10</v>
      </c>
      <c r="K1" s="12" t="s">
        <v>11</v>
      </c>
      <c r="L1" s="13"/>
      <c r="M1" s="13"/>
      <c r="N1" s="14"/>
    </row>
    <row r="2" spans="1:14" x14ac:dyDescent="0.3">
      <c r="A2" s="5">
        <f>$C$18*B2</f>
        <v>0</v>
      </c>
      <c r="B2" s="8">
        <v>0</v>
      </c>
      <c r="C2" s="8">
        <v>0</v>
      </c>
      <c r="D2" s="7">
        <f>$A$10*C2+$A$11</f>
        <v>0</v>
      </c>
      <c r="F2" s="5" t="s">
        <v>0</v>
      </c>
      <c r="G2" s="8">
        <v>-4.453E-2</v>
      </c>
      <c r="H2" s="8">
        <f>G2*$A$10</f>
        <v>-0.92344217249417249</v>
      </c>
      <c r="I2" s="7"/>
      <c r="K2" s="5" t="s">
        <v>13</v>
      </c>
      <c r="L2" s="8" t="s">
        <v>14</v>
      </c>
      <c r="M2" s="8" t="s">
        <v>15</v>
      </c>
      <c r="N2" s="7" t="s">
        <v>10</v>
      </c>
    </row>
    <row r="3" spans="1:14" x14ac:dyDescent="0.3">
      <c r="A3" s="5">
        <f t="shared" ref="A3:A7" si="0">$C$18*B3</f>
        <v>8.8964432565018008</v>
      </c>
      <c r="B3" s="8">
        <v>2</v>
      </c>
      <c r="C3" s="8">
        <v>0.42899999999999999</v>
      </c>
      <c r="D3" s="7">
        <f t="shared" ref="D3:D7" si="1">$A$10*C3+$A$11</f>
        <v>8.8963999999999999</v>
      </c>
      <c r="F3" s="5">
        <v>1241</v>
      </c>
      <c r="G3" s="8">
        <v>-2.971E-2</v>
      </c>
      <c r="H3" s="8">
        <f t="shared" ref="H3:H14" si="2">G3*$A$10</f>
        <v>-0.61611199067599065</v>
      </c>
      <c r="I3" s="7">
        <f>H3-$H$2</f>
        <v>0.30733018181818184</v>
      </c>
      <c r="K3" s="5" t="s">
        <v>12</v>
      </c>
      <c r="L3" s="8">
        <v>-3.6929999999999998E-2</v>
      </c>
      <c r="M3" s="8">
        <f>L3*$A$10</f>
        <v>-0.765836951048951</v>
      </c>
      <c r="N3" s="7"/>
    </row>
    <row r="4" spans="1:14" x14ac:dyDescent="0.3">
      <c r="A4" s="5">
        <f t="shared" si="0"/>
        <v>17.792886513003602</v>
      </c>
      <c r="B4" s="8">
        <v>4</v>
      </c>
      <c r="C4" s="8">
        <v>0.8579</v>
      </c>
      <c r="D4" s="7">
        <f t="shared" si="1"/>
        <v>17.790726247086248</v>
      </c>
      <c r="F4" s="5">
        <v>1361</v>
      </c>
      <c r="G4" s="8">
        <v>1.474E-2</v>
      </c>
      <c r="H4" s="8">
        <f t="shared" si="2"/>
        <v>0.30567117948717948</v>
      </c>
      <c r="I4" s="7">
        <f t="shared" ref="I4:I14" si="3">H4-$H$2</f>
        <v>1.229113351981352</v>
      </c>
      <c r="K4" s="5">
        <v>1206</v>
      </c>
      <c r="L4" s="8">
        <v>-3.2099999999999997E-2</v>
      </c>
      <c r="M4" s="8">
        <f t="shared" ref="M4:M21" si="4">L4*$A$10</f>
        <v>-0.66567468531468521</v>
      </c>
      <c r="N4" s="7">
        <f>M4-$M$3</f>
        <v>0.10016226573426579</v>
      </c>
    </row>
    <row r="5" spans="1:14" x14ac:dyDescent="0.3">
      <c r="A5" s="5">
        <f t="shared" si="0"/>
        <v>26.689329769505402</v>
      </c>
      <c r="B5" s="8">
        <v>6</v>
      </c>
      <c r="C5" s="8">
        <v>1.2879</v>
      </c>
      <c r="D5" s="7">
        <f t="shared" si="1"/>
        <v>26.707863776223775</v>
      </c>
      <c r="F5" s="5">
        <v>1422</v>
      </c>
      <c r="G5" s="8">
        <v>5.8959999999999999E-2</v>
      </c>
      <c r="H5" s="8">
        <f t="shared" si="2"/>
        <v>1.2226847179487179</v>
      </c>
      <c r="I5" s="7">
        <f t="shared" si="3"/>
        <v>2.1461268904428903</v>
      </c>
      <c r="K5" s="5">
        <v>1264</v>
      </c>
      <c r="L5" s="8">
        <v>-1.806E-2</v>
      </c>
      <c r="M5" s="8">
        <f t="shared" si="4"/>
        <v>-0.37451977622377619</v>
      </c>
      <c r="N5" s="7">
        <f t="shared" ref="N5:N22" si="5">M5-$M$3</f>
        <v>0.39131717482517481</v>
      </c>
    </row>
    <row r="6" spans="1:14" x14ac:dyDescent="0.3">
      <c r="A6" s="5">
        <f t="shared" si="0"/>
        <v>35.585773026007203</v>
      </c>
      <c r="B6" s="8">
        <v>8</v>
      </c>
      <c r="C6" s="8">
        <v>1.7163999999999999</v>
      </c>
      <c r="D6" s="7">
        <f t="shared" si="1"/>
        <v>35.593895011655007</v>
      </c>
      <c r="F6" s="5">
        <v>1488</v>
      </c>
      <c r="G6" s="8">
        <v>0.10818</v>
      </c>
      <c r="H6" s="8">
        <f t="shared" si="2"/>
        <v>2.2433859020979021</v>
      </c>
      <c r="I6" s="7">
        <f t="shared" si="3"/>
        <v>3.1668280745920745</v>
      </c>
      <c r="K6" s="5">
        <v>1315</v>
      </c>
      <c r="L6" s="8">
        <v>1.2700000000000001E-3</v>
      </c>
      <c r="M6" s="8">
        <f t="shared" si="4"/>
        <v>2.6336662004662004E-2</v>
      </c>
      <c r="N6" s="7">
        <f t="shared" si="5"/>
        <v>0.792173613053613</v>
      </c>
    </row>
    <row r="7" spans="1:14" x14ac:dyDescent="0.3">
      <c r="A7" s="5">
        <f t="shared" si="0"/>
        <v>44.482216282509</v>
      </c>
      <c r="B7" s="8">
        <v>10</v>
      </c>
      <c r="C7" s="8">
        <v>2.1463999999999999</v>
      </c>
      <c r="D7" s="7">
        <f t="shared" si="1"/>
        <v>44.511032540792534</v>
      </c>
      <c r="F7" s="5">
        <v>1535</v>
      </c>
      <c r="G7" s="8">
        <v>0.15573999999999999</v>
      </c>
      <c r="H7" s="8">
        <f t="shared" si="2"/>
        <v>3.2296627878787874</v>
      </c>
      <c r="I7" s="7">
        <f t="shared" si="3"/>
        <v>4.1531049603729597</v>
      </c>
      <c r="K7" s="5">
        <v>1375</v>
      </c>
      <c r="L7" s="8">
        <v>3.0290000000000001E-2</v>
      </c>
      <c r="M7" s="8">
        <f t="shared" si="4"/>
        <v>0.62813975757575757</v>
      </c>
      <c r="N7" s="7">
        <f t="shared" si="5"/>
        <v>1.3939767086247086</v>
      </c>
    </row>
    <row r="8" spans="1:14" x14ac:dyDescent="0.3">
      <c r="A8" s="5"/>
      <c r="B8" s="8"/>
      <c r="C8" s="8"/>
      <c r="D8" s="7"/>
      <c r="F8" s="5">
        <v>1581</v>
      </c>
      <c r="G8" s="8">
        <v>0.20197999999999999</v>
      </c>
      <c r="H8" s="8">
        <f t="shared" si="2"/>
        <v>4.1885661351981351</v>
      </c>
      <c r="I8" s="7">
        <f t="shared" si="3"/>
        <v>5.1120083076923075</v>
      </c>
      <c r="K8" s="5">
        <v>1430</v>
      </c>
      <c r="L8" s="8">
        <v>6.837E-2</v>
      </c>
      <c r="M8" s="8">
        <f t="shared" si="4"/>
        <v>1.417824867132867</v>
      </c>
      <c r="N8" s="7">
        <f t="shared" si="5"/>
        <v>2.1836618181818181</v>
      </c>
    </row>
    <row r="9" spans="1:14" x14ac:dyDescent="0.3">
      <c r="A9" s="5"/>
      <c r="B9" s="8"/>
      <c r="C9" s="8"/>
      <c r="D9" s="7"/>
      <c r="F9" s="5">
        <v>1633</v>
      </c>
      <c r="G9" s="8">
        <v>0.25612000000000001</v>
      </c>
      <c r="H9" s="8">
        <f t="shared" si="2"/>
        <v>5.3112959627039631</v>
      </c>
      <c r="I9" s="7">
        <f t="shared" si="3"/>
        <v>6.2347381351981355</v>
      </c>
      <c r="K9" s="5">
        <v>1470</v>
      </c>
      <c r="L9" s="8">
        <v>0.11312</v>
      </c>
      <c r="M9" s="8">
        <f t="shared" si="4"/>
        <v>2.3458292960372957</v>
      </c>
      <c r="N9" s="7">
        <f t="shared" si="5"/>
        <v>3.1116662470862466</v>
      </c>
    </row>
    <row r="10" spans="1:14" x14ac:dyDescent="0.3">
      <c r="A10" s="5">
        <f>8.8964/0.429</f>
        <v>20.737529137529137</v>
      </c>
      <c r="B10" s="8"/>
      <c r="C10" s="8"/>
      <c r="D10" s="7"/>
      <c r="F10" s="5">
        <v>1696</v>
      </c>
      <c r="G10" s="8">
        <v>0.33323000000000003</v>
      </c>
      <c r="H10" s="8">
        <f t="shared" si="2"/>
        <v>6.9103668344988352</v>
      </c>
      <c r="I10" s="7">
        <f t="shared" si="3"/>
        <v>7.8338090069930075</v>
      </c>
      <c r="K10" s="5">
        <v>1547</v>
      </c>
      <c r="L10" s="8">
        <v>0.15525</v>
      </c>
      <c r="M10" s="8">
        <f t="shared" si="4"/>
        <v>3.2195013986013983</v>
      </c>
      <c r="N10" s="7">
        <f t="shared" si="5"/>
        <v>3.9853383496503492</v>
      </c>
    </row>
    <row r="11" spans="1:14" x14ac:dyDescent="0.3">
      <c r="A11" s="5">
        <f>0</f>
        <v>0</v>
      </c>
      <c r="B11" s="8"/>
      <c r="C11" s="8"/>
      <c r="D11" s="7"/>
      <c r="F11" s="5">
        <v>1743</v>
      </c>
      <c r="G11" s="8">
        <v>0.40570000000000001</v>
      </c>
      <c r="H11" s="8">
        <f t="shared" si="2"/>
        <v>8.4132155710955701</v>
      </c>
      <c r="I11" s="7">
        <f t="shared" si="3"/>
        <v>9.3366577435897433</v>
      </c>
      <c r="K11" s="5">
        <v>1608</v>
      </c>
      <c r="L11" s="8">
        <v>0.21959000000000001</v>
      </c>
      <c r="M11" s="8">
        <f t="shared" si="4"/>
        <v>4.5537540233100229</v>
      </c>
      <c r="N11" s="7">
        <f t="shared" si="5"/>
        <v>5.3195909743589738</v>
      </c>
    </row>
    <row r="12" spans="1:14" ht="17.25" thickBot="1" x14ac:dyDescent="0.35">
      <c r="A12" s="9"/>
      <c r="B12" s="10" t="s">
        <v>8</v>
      </c>
      <c r="C12" s="10"/>
      <c r="D12" s="11"/>
      <c r="F12" s="5">
        <v>1781</v>
      </c>
      <c r="G12" s="8">
        <v>0.36309000000000002</v>
      </c>
      <c r="H12" s="8">
        <f t="shared" si="2"/>
        <v>7.5295894545454551</v>
      </c>
      <c r="I12" s="7">
        <f t="shared" si="3"/>
        <v>8.4530316270396284</v>
      </c>
      <c r="K12" s="5">
        <v>1653</v>
      </c>
      <c r="L12" s="8">
        <v>0.26906000000000002</v>
      </c>
      <c r="M12" s="8">
        <f t="shared" si="4"/>
        <v>5.5796395897435902</v>
      </c>
      <c r="N12" s="7">
        <f t="shared" si="5"/>
        <v>6.3454765407925411</v>
      </c>
    </row>
    <row r="13" spans="1:14" x14ac:dyDescent="0.3">
      <c r="F13" s="5">
        <v>1804</v>
      </c>
      <c r="G13" s="8">
        <v>0.38500000000000001</v>
      </c>
      <c r="H13" s="8">
        <f t="shared" si="2"/>
        <v>7.9839487179487181</v>
      </c>
      <c r="I13" s="7">
        <f t="shared" si="3"/>
        <v>8.9073908904428905</v>
      </c>
      <c r="K13" s="5">
        <v>1690</v>
      </c>
      <c r="L13" s="8">
        <v>0.31315999999999999</v>
      </c>
      <c r="M13" s="8">
        <f t="shared" si="4"/>
        <v>6.494164624708624</v>
      </c>
      <c r="N13" s="7">
        <f t="shared" si="5"/>
        <v>7.2600015757575749</v>
      </c>
    </row>
    <row r="14" spans="1:14" ht="17.25" thickBot="1" x14ac:dyDescent="0.35">
      <c r="F14" s="9">
        <v>1846</v>
      </c>
      <c r="G14" s="10">
        <v>0.43812000000000001</v>
      </c>
      <c r="H14" s="10">
        <f t="shared" si="2"/>
        <v>9.0855262657342664</v>
      </c>
      <c r="I14" s="11">
        <f t="shared" si="3"/>
        <v>10.00896843822844</v>
      </c>
      <c r="K14" s="5">
        <v>1734</v>
      </c>
      <c r="L14" s="8">
        <v>0.37241999999999997</v>
      </c>
      <c r="M14" s="8">
        <f t="shared" si="4"/>
        <v>7.723070601398601</v>
      </c>
      <c r="N14" s="7">
        <f t="shared" si="5"/>
        <v>8.4889075524475519</v>
      </c>
    </row>
    <row r="15" spans="1:14" x14ac:dyDescent="0.3">
      <c r="K15" s="5">
        <v>1770</v>
      </c>
      <c r="L15" s="8">
        <v>0.42780000000000001</v>
      </c>
      <c r="M15" s="8">
        <f t="shared" si="4"/>
        <v>8.8715149650349652</v>
      </c>
      <c r="N15" s="7">
        <f t="shared" si="5"/>
        <v>9.6373519160839169</v>
      </c>
    </row>
    <row r="16" spans="1:14" ht="17.25" thickBot="1" x14ac:dyDescent="0.35">
      <c r="K16" s="5">
        <v>1809</v>
      </c>
      <c r="L16" s="8">
        <v>0.47387000000000001</v>
      </c>
      <c r="M16" s="8">
        <f t="shared" si="4"/>
        <v>9.8268929324009324</v>
      </c>
      <c r="N16" s="7">
        <f t="shared" si="5"/>
        <v>10.592729883449884</v>
      </c>
    </row>
    <row r="17" spans="2:24" x14ac:dyDescent="0.3">
      <c r="B17" s="2" t="s">
        <v>4</v>
      </c>
      <c r="C17" s="4" t="s">
        <v>5</v>
      </c>
      <c r="K17" s="5">
        <v>1812</v>
      </c>
      <c r="L17" s="8">
        <v>0.49963000000000002</v>
      </c>
      <c r="M17" s="8">
        <f t="shared" si="4"/>
        <v>10.361091682983684</v>
      </c>
      <c r="N17" s="7">
        <f t="shared" si="5"/>
        <v>11.126928634032636</v>
      </c>
    </row>
    <row r="18" spans="2:24" ht="17.25" thickBot="1" x14ac:dyDescent="0.35">
      <c r="B18" s="9">
        <v>1</v>
      </c>
      <c r="C18" s="11">
        <v>4.4482216282509004</v>
      </c>
      <c r="K18" s="5">
        <v>1844</v>
      </c>
      <c r="L18" s="8">
        <v>0.5202</v>
      </c>
      <c r="M18" s="8">
        <f t="shared" si="4"/>
        <v>10.787662657342658</v>
      </c>
      <c r="N18" s="7">
        <f t="shared" si="5"/>
        <v>11.553499608391609</v>
      </c>
    </row>
    <row r="19" spans="2:24" x14ac:dyDescent="0.3">
      <c r="K19" s="5">
        <v>1855</v>
      </c>
      <c r="L19" s="8">
        <v>0.58257999999999999</v>
      </c>
      <c r="M19" s="8">
        <f t="shared" si="4"/>
        <v>12.081269724941725</v>
      </c>
      <c r="N19" s="7">
        <f t="shared" si="5"/>
        <v>12.847106675990677</v>
      </c>
    </row>
    <row r="20" spans="2:24" x14ac:dyDescent="0.3">
      <c r="K20" s="5">
        <v>1861</v>
      </c>
      <c r="L20" s="8">
        <v>0.69064000000000003</v>
      </c>
      <c r="M20" s="8">
        <f t="shared" si="4"/>
        <v>14.322167123543124</v>
      </c>
      <c r="N20" s="7">
        <f t="shared" si="5"/>
        <v>15.088004074592076</v>
      </c>
    </row>
    <row r="21" spans="2:24" ht="17.25" thickBot="1" x14ac:dyDescent="0.35">
      <c r="K21" s="9">
        <v>1868</v>
      </c>
      <c r="L21" s="10">
        <v>0.74260999999999999</v>
      </c>
      <c r="M21" s="10">
        <f t="shared" si="4"/>
        <v>15.399896512820511</v>
      </c>
      <c r="N21" s="11">
        <f t="shared" si="5"/>
        <v>16.165733463869461</v>
      </c>
    </row>
    <row r="31" spans="2:24" x14ac:dyDescent="0.3">
      <c r="W31">
        <v>1830</v>
      </c>
      <c r="X31" t="s">
        <v>16</v>
      </c>
    </row>
    <row r="36" spans="5:15" ht="17.25" thickBot="1" x14ac:dyDescent="0.35"/>
    <row r="37" spans="5:15" x14ac:dyDescent="0.3">
      <c r="E37" s="12" t="s">
        <v>18</v>
      </c>
      <c r="F37" s="13"/>
      <c r="G37" s="13"/>
      <c r="H37" s="13"/>
      <c r="I37" s="14"/>
      <c r="K37" s="12" t="s">
        <v>17</v>
      </c>
      <c r="L37" s="13"/>
      <c r="M37" s="13"/>
      <c r="N37" s="13"/>
      <c r="O37" s="14"/>
    </row>
    <row r="38" spans="5:15" x14ac:dyDescent="0.3">
      <c r="E38" s="5"/>
      <c r="F38" s="8" t="s">
        <v>19</v>
      </c>
      <c r="G38" s="8" t="s">
        <v>3</v>
      </c>
      <c r="H38" s="8" t="s">
        <v>20</v>
      </c>
      <c r="I38" s="7" t="s">
        <v>10</v>
      </c>
      <c r="K38" s="5"/>
      <c r="L38" s="8" t="s">
        <v>13</v>
      </c>
      <c r="M38" s="8" t="s">
        <v>14</v>
      </c>
      <c r="N38" s="8" t="s">
        <v>15</v>
      </c>
      <c r="O38" s="7" t="s">
        <v>10</v>
      </c>
    </row>
    <row r="39" spans="5:15" x14ac:dyDescent="0.3">
      <c r="E39" s="5"/>
      <c r="F39" s="8" t="s">
        <v>21</v>
      </c>
      <c r="G39" s="8">
        <v>-2.4140000000000002E-2</v>
      </c>
      <c r="H39" s="8">
        <f>G39*$A$10</f>
        <v>-0.50060395337995345</v>
      </c>
      <c r="I39" s="7"/>
      <c r="K39" s="5"/>
      <c r="L39" s="8" t="s">
        <v>12</v>
      </c>
      <c r="M39" s="8">
        <v>-2.8799999999999999E-2</v>
      </c>
      <c r="N39" s="8">
        <f>M39*$A$10</f>
        <v>-0.59724083916083914</v>
      </c>
      <c r="O39" s="7"/>
    </row>
    <row r="40" spans="5:15" x14ac:dyDescent="0.3">
      <c r="E40" s="15">
        <v>1</v>
      </c>
      <c r="F40" s="16">
        <v>1224</v>
      </c>
      <c r="G40" s="16">
        <v>-1.5310000000000001E-2</v>
      </c>
      <c r="H40" s="16">
        <f t="shared" ref="H40:H66" si="6">G40*$A$10</f>
        <v>-0.31749157109557108</v>
      </c>
      <c r="I40" s="17">
        <f>H40-$H$39</f>
        <v>0.18311238228438237</v>
      </c>
      <c r="K40" s="15">
        <v>1</v>
      </c>
      <c r="L40" s="16">
        <v>1224</v>
      </c>
      <c r="M40" s="16">
        <v>-1.7160000000000002E-2</v>
      </c>
      <c r="N40" s="16">
        <f t="shared" ref="N40:N59" si="7">M40*$A$10</f>
        <v>-0.35585600000000001</v>
      </c>
      <c r="O40" s="17">
        <f>N40-$N$39</f>
        <v>0.24138483916083914</v>
      </c>
    </row>
    <row r="41" spans="5:15" x14ac:dyDescent="0.3">
      <c r="E41" s="15">
        <v>2</v>
      </c>
      <c r="F41" s="16">
        <v>1291</v>
      </c>
      <c r="G41" s="16">
        <v>4.9800000000000001E-3</v>
      </c>
      <c r="H41" s="16">
        <f t="shared" si="6"/>
        <v>0.1032728951048951</v>
      </c>
      <c r="I41" s="17">
        <f t="shared" ref="I41:I66" si="8">H41-$H$39</f>
        <v>0.60387684848484857</v>
      </c>
      <c r="K41" s="15">
        <v>2</v>
      </c>
      <c r="L41" s="16">
        <v>1270</v>
      </c>
      <c r="M41" s="16">
        <v>-4.8700000000000002E-3</v>
      </c>
      <c r="N41" s="16">
        <f t="shared" si="7"/>
        <v>-0.1009917668997669</v>
      </c>
      <c r="O41" s="17">
        <f t="shared" ref="O41:O59" si="9">N41-$N$39</f>
        <v>0.49624907226107223</v>
      </c>
    </row>
    <row r="42" spans="5:15" x14ac:dyDescent="0.3">
      <c r="E42" s="15">
        <v>3</v>
      </c>
      <c r="F42" s="16">
        <v>1316</v>
      </c>
      <c r="G42" s="16">
        <v>1.3050000000000001E-2</v>
      </c>
      <c r="H42" s="16">
        <f t="shared" si="6"/>
        <v>0.27062475524475527</v>
      </c>
      <c r="I42" s="17">
        <f t="shared" si="8"/>
        <v>0.77122870862470871</v>
      </c>
      <c r="K42" s="15">
        <v>3</v>
      </c>
      <c r="L42" s="16">
        <v>1310</v>
      </c>
      <c r="M42" s="16">
        <v>1.112E-2</v>
      </c>
      <c r="N42" s="16">
        <f t="shared" si="7"/>
        <v>0.23060132400932398</v>
      </c>
      <c r="O42" s="17">
        <f t="shared" si="9"/>
        <v>0.82784216317016313</v>
      </c>
    </row>
    <row r="43" spans="5:15" x14ac:dyDescent="0.3">
      <c r="E43" s="15">
        <v>4</v>
      </c>
      <c r="F43" s="16">
        <v>1341</v>
      </c>
      <c r="G43" s="16">
        <v>2.5989999999999999E-2</v>
      </c>
      <c r="H43" s="16">
        <f t="shared" si="6"/>
        <v>0.53896838228438226</v>
      </c>
      <c r="I43" s="17">
        <f t="shared" si="8"/>
        <v>1.0395723356643356</v>
      </c>
      <c r="K43" s="15">
        <v>4</v>
      </c>
      <c r="L43" s="16">
        <v>1342</v>
      </c>
      <c r="M43" s="16">
        <v>2.462E-2</v>
      </c>
      <c r="N43" s="16">
        <f t="shared" si="7"/>
        <v>0.51055796736596737</v>
      </c>
      <c r="O43" s="17">
        <f t="shared" si="9"/>
        <v>1.1077988065268065</v>
      </c>
    </row>
    <row r="44" spans="5:15" x14ac:dyDescent="0.3">
      <c r="E44" s="15">
        <v>5</v>
      </c>
      <c r="F44" s="16">
        <v>1370</v>
      </c>
      <c r="G44" s="16">
        <v>4.3279999999999999E-2</v>
      </c>
      <c r="H44" s="16">
        <f t="shared" si="6"/>
        <v>0.89752026107226102</v>
      </c>
      <c r="I44" s="17">
        <f t="shared" si="8"/>
        <v>1.3981242144522144</v>
      </c>
      <c r="K44" s="15">
        <v>5</v>
      </c>
      <c r="L44" s="16">
        <v>1383</v>
      </c>
      <c r="M44" s="16">
        <v>4.7399999999999998E-2</v>
      </c>
      <c r="N44" s="16">
        <f t="shared" si="7"/>
        <v>0.98295888111888108</v>
      </c>
      <c r="O44" s="17">
        <f t="shared" si="9"/>
        <v>1.5801997202797202</v>
      </c>
    </row>
    <row r="45" spans="5:15" x14ac:dyDescent="0.3">
      <c r="E45" s="15">
        <v>6</v>
      </c>
      <c r="F45" s="16">
        <v>1430</v>
      </c>
      <c r="G45" s="16">
        <v>7.4459999999999998E-2</v>
      </c>
      <c r="H45" s="16">
        <f t="shared" si="6"/>
        <v>1.5441164195804196</v>
      </c>
      <c r="I45" s="17">
        <f t="shared" si="8"/>
        <v>2.0447203729603731</v>
      </c>
      <c r="K45" s="15">
        <v>6</v>
      </c>
      <c r="L45" s="16">
        <v>1439</v>
      </c>
      <c r="M45" s="16">
        <v>9.0329999999999994E-2</v>
      </c>
      <c r="N45" s="16">
        <f t="shared" si="7"/>
        <v>1.8732210069930069</v>
      </c>
      <c r="O45" s="17">
        <f t="shared" si="9"/>
        <v>2.4704618461538459</v>
      </c>
    </row>
    <row r="46" spans="5:15" x14ac:dyDescent="0.3">
      <c r="E46" s="15">
        <v>7</v>
      </c>
      <c r="F46" s="16">
        <v>1455</v>
      </c>
      <c r="G46" s="16">
        <v>0.10017</v>
      </c>
      <c r="H46" s="16">
        <f t="shared" si="6"/>
        <v>2.0772782937062937</v>
      </c>
      <c r="I46" s="17">
        <f t="shared" si="8"/>
        <v>2.5778822470862472</v>
      </c>
      <c r="K46" s="15">
        <v>7</v>
      </c>
      <c r="L46" s="16">
        <v>1484</v>
      </c>
      <c r="M46" s="16">
        <v>0.1258</v>
      </c>
      <c r="N46" s="16">
        <f t="shared" si="7"/>
        <v>2.6087811655011652</v>
      </c>
      <c r="O46" s="17">
        <f t="shared" si="9"/>
        <v>3.2060220046620045</v>
      </c>
    </row>
    <row r="47" spans="5:15" x14ac:dyDescent="0.3">
      <c r="E47" s="15">
        <v>8</v>
      </c>
      <c r="F47" s="16">
        <v>1503</v>
      </c>
      <c r="G47" s="16">
        <v>0.13295999999999999</v>
      </c>
      <c r="H47" s="16">
        <f t="shared" si="6"/>
        <v>2.7572618741258741</v>
      </c>
      <c r="I47" s="17">
        <f t="shared" si="8"/>
        <v>3.2578658275058276</v>
      </c>
      <c r="K47" s="15">
        <v>8</v>
      </c>
      <c r="L47" s="16">
        <v>1524</v>
      </c>
      <c r="M47" s="16">
        <v>0.16163</v>
      </c>
      <c r="N47" s="16">
        <f t="shared" si="7"/>
        <v>3.3518068344988343</v>
      </c>
      <c r="O47" s="17">
        <f t="shared" si="9"/>
        <v>3.9490476736596736</v>
      </c>
    </row>
    <row r="48" spans="5:15" x14ac:dyDescent="0.3">
      <c r="E48" s="15">
        <v>9</v>
      </c>
      <c r="F48" s="16">
        <v>1547</v>
      </c>
      <c r="G48" s="16">
        <v>0.17534</v>
      </c>
      <c r="H48" s="16">
        <f t="shared" si="6"/>
        <v>3.6361183589743589</v>
      </c>
      <c r="I48" s="17">
        <f t="shared" si="8"/>
        <v>4.136722312354312</v>
      </c>
      <c r="K48" s="15">
        <v>9</v>
      </c>
      <c r="L48" s="16">
        <v>1578</v>
      </c>
      <c r="M48" s="16">
        <v>0.22225</v>
      </c>
      <c r="N48" s="16">
        <f t="shared" si="7"/>
        <v>4.6089158508158503</v>
      </c>
      <c r="O48" s="17">
        <f t="shared" si="9"/>
        <v>5.2061566899766891</v>
      </c>
    </row>
    <row r="49" spans="5:15" x14ac:dyDescent="0.3">
      <c r="E49" s="15">
        <v>10</v>
      </c>
      <c r="F49" s="16">
        <v>1584</v>
      </c>
      <c r="G49" s="16">
        <v>0.20799000000000001</v>
      </c>
      <c r="H49" s="16">
        <f t="shared" si="6"/>
        <v>4.3131986853146858</v>
      </c>
      <c r="I49" s="17">
        <f t="shared" si="8"/>
        <v>4.8138026386946393</v>
      </c>
      <c r="K49" s="15">
        <v>10</v>
      </c>
      <c r="L49" s="16">
        <v>1618</v>
      </c>
      <c r="M49" s="16">
        <v>0.27439000000000002</v>
      </c>
      <c r="N49" s="16">
        <f t="shared" si="7"/>
        <v>5.6901706200466204</v>
      </c>
      <c r="O49" s="17">
        <f t="shared" si="9"/>
        <v>6.2874114592074593</v>
      </c>
    </row>
    <row r="50" spans="5:15" x14ac:dyDescent="0.3">
      <c r="E50" s="15">
        <v>11</v>
      </c>
      <c r="F50" s="16">
        <v>1614</v>
      </c>
      <c r="G50" s="16">
        <v>0.24568000000000001</v>
      </c>
      <c r="H50" s="16">
        <f t="shared" si="6"/>
        <v>5.0947961585081583</v>
      </c>
      <c r="I50" s="17">
        <f t="shared" si="8"/>
        <v>5.5954001118881118</v>
      </c>
      <c r="K50" s="15">
        <v>11</v>
      </c>
      <c r="L50" s="16">
        <v>1659</v>
      </c>
      <c r="M50" s="16">
        <v>0.32457000000000003</v>
      </c>
      <c r="N50" s="16">
        <f t="shared" si="7"/>
        <v>6.7307798321678325</v>
      </c>
      <c r="O50" s="17">
        <f t="shared" si="9"/>
        <v>7.3280206713286713</v>
      </c>
    </row>
    <row r="51" spans="5:15" x14ac:dyDescent="0.3">
      <c r="E51" s="15">
        <v>12</v>
      </c>
      <c r="F51" s="16">
        <v>1665</v>
      </c>
      <c r="G51" s="16">
        <v>0.30623</v>
      </c>
      <c r="H51" s="16">
        <f t="shared" si="6"/>
        <v>6.3504535477855475</v>
      </c>
      <c r="I51" s="17">
        <f t="shared" si="8"/>
        <v>6.8510575011655011</v>
      </c>
      <c r="K51" s="15">
        <v>12</v>
      </c>
      <c r="L51" s="16">
        <v>1690</v>
      </c>
      <c r="M51" s="16">
        <v>0.36159999999999998</v>
      </c>
      <c r="N51" s="16">
        <f t="shared" si="7"/>
        <v>7.4986905361305354</v>
      </c>
      <c r="O51" s="17">
        <f t="shared" si="9"/>
        <v>8.0959313752913751</v>
      </c>
    </row>
    <row r="52" spans="5:15" x14ac:dyDescent="0.3">
      <c r="E52" s="15">
        <v>13</v>
      </c>
      <c r="F52" s="16">
        <v>1706</v>
      </c>
      <c r="G52" s="16">
        <v>0.35119</v>
      </c>
      <c r="H52" s="16">
        <f t="shared" si="6"/>
        <v>7.2828128578088576</v>
      </c>
      <c r="I52" s="17">
        <f t="shared" si="8"/>
        <v>7.7834168111888111</v>
      </c>
      <c r="K52" s="15">
        <v>13</v>
      </c>
      <c r="L52" s="16">
        <v>1725</v>
      </c>
      <c r="M52" s="16">
        <v>0.41309000000000001</v>
      </c>
      <c r="N52" s="16">
        <f t="shared" si="7"/>
        <v>8.5664659114219113</v>
      </c>
      <c r="O52" s="17">
        <f t="shared" si="9"/>
        <v>9.163706750582751</v>
      </c>
    </row>
    <row r="53" spans="5:15" x14ac:dyDescent="0.3">
      <c r="E53" s="15">
        <v>14</v>
      </c>
      <c r="F53" s="16">
        <v>1725</v>
      </c>
      <c r="G53" s="16">
        <v>0.38186999999999999</v>
      </c>
      <c r="H53" s="16">
        <f t="shared" si="6"/>
        <v>7.9190402517482514</v>
      </c>
      <c r="I53" s="17">
        <f t="shared" si="8"/>
        <v>8.4196442051282041</v>
      </c>
      <c r="K53" s="15">
        <v>14</v>
      </c>
      <c r="L53" s="16">
        <v>1753</v>
      </c>
      <c r="M53" s="16">
        <v>0.45848</v>
      </c>
      <c r="N53" s="16">
        <f t="shared" si="7"/>
        <v>9.5077423589743582</v>
      </c>
      <c r="O53" s="17">
        <f t="shared" si="9"/>
        <v>10.104983198135198</v>
      </c>
    </row>
    <row r="54" spans="5:15" x14ac:dyDescent="0.3">
      <c r="E54" s="15">
        <v>15</v>
      </c>
      <c r="F54" s="16">
        <v>1755</v>
      </c>
      <c r="G54" s="16">
        <v>0.41597000000000001</v>
      </c>
      <c r="H54" s="16">
        <f t="shared" si="6"/>
        <v>8.6261899953379952</v>
      </c>
      <c r="I54" s="17">
        <f t="shared" si="8"/>
        <v>9.1267939487179479</v>
      </c>
      <c r="K54" s="15">
        <v>15</v>
      </c>
      <c r="L54" s="16">
        <v>1790</v>
      </c>
      <c r="M54" s="16">
        <v>0.51346000000000003</v>
      </c>
      <c r="N54" s="16">
        <f t="shared" si="7"/>
        <v>10.647891710955712</v>
      </c>
      <c r="O54" s="17">
        <f t="shared" si="9"/>
        <v>11.245132550116551</v>
      </c>
    </row>
    <row r="55" spans="5:15" x14ac:dyDescent="0.3">
      <c r="E55" s="15">
        <v>16</v>
      </c>
      <c r="F55" s="16">
        <v>1781</v>
      </c>
      <c r="G55" s="16">
        <v>0.45478000000000002</v>
      </c>
      <c r="H55" s="16">
        <f t="shared" si="6"/>
        <v>9.4310135011655021</v>
      </c>
      <c r="I55" s="17">
        <f t="shared" si="8"/>
        <v>9.9316174545454547</v>
      </c>
      <c r="K55" s="15">
        <v>16</v>
      </c>
      <c r="L55" s="16">
        <v>1817</v>
      </c>
      <c r="M55" s="16">
        <v>0.55693000000000004</v>
      </c>
      <c r="N55" s="16">
        <f t="shared" si="7"/>
        <v>11.549352102564104</v>
      </c>
      <c r="O55" s="17">
        <f t="shared" si="9"/>
        <v>12.146592941724943</v>
      </c>
    </row>
    <row r="56" spans="5:15" x14ac:dyDescent="0.3">
      <c r="E56" s="15">
        <v>17</v>
      </c>
      <c r="F56" s="16">
        <v>1817</v>
      </c>
      <c r="G56" s="16">
        <v>0.50768000000000002</v>
      </c>
      <c r="H56" s="16">
        <f t="shared" si="6"/>
        <v>10.528028792540793</v>
      </c>
      <c r="I56" s="17">
        <f t="shared" si="8"/>
        <v>11.028632745920746</v>
      </c>
      <c r="K56" s="15">
        <v>17</v>
      </c>
      <c r="L56" s="16">
        <v>1842</v>
      </c>
      <c r="M56" s="16">
        <v>0.59860999999999998</v>
      </c>
      <c r="N56" s="16">
        <f t="shared" si="7"/>
        <v>12.413692317016316</v>
      </c>
      <c r="O56" s="17">
        <f t="shared" si="9"/>
        <v>13.010933156177156</v>
      </c>
    </row>
    <row r="57" spans="5:15" x14ac:dyDescent="0.3">
      <c r="E57" s="15">
        <v>18</v>
      </c>
      <c r="F57" s="16">
        <v>1833</v>
      </c>
      <c r="G57" s="16">
        <v>0.53215999999999997</v>
      </c>
      <c r="H57" s="16">
        <f t="shared" si="6"/>
        <v>11.035683505827505</v>
      </c>
      <c r="I57" s="17">
        <f t="shared" si="8"/>
        <v>11.536287459207458</v>
      </c>
      <c r="K57" s="5">
        <v>18</v>
      </c>
      <c r="L57" s="8">
        <v>1858</v>
      </c>
      <c r="M57" s="8">
        <v>0.73233999999999999</v>
      </c>
      <c r="N57" s="8">
        <f t="shared" si="7"/>
        <v>15.186922088578088</v>
      </c>
      <c r="O57" s="7">
        <f t="shared" si="9"/>
        <v>15.784162927738928</v>
      </c>
    </row>
    <row r="58" spans="5:15" x14ac:dyDescent="0.3">
      <c r="E58" s="5">
        <v>19</v>
      </c>
      <c r="F58" s="8">
        <v>1839</v>
      </c>
      <c r="G58" s="8">
        <v>0.53442000000000001</v>
      </c>
      <c r="H58" s="8">
        <f t="shared" si="6"/>
        <v>11.082550321678321</v>
      </c>
      <c r="I58" s="7">
        <f t="shared" si="8"/>
        <v>11.583154275058273</v>
      </c>
      <c r="K58" s="5">
        <v>19</v>
      </c>
      <c r="L58" s="8">
        <v>1865</v>
      </c>
      <c r="M58" s="8">
        <v>0.79881000000000002</v>
      </c>
      <c r="N58" s="8">
        <f t="shared" si="7"/>
        <v>16.565345650349649</v>
      </c>
      <c r="O58" s="7">
        <f t="shared" si="9"/>
        <v>17.162586489510488</v>
      </c>
    </row>
    <row r="59" spans="5:15" ht="17.25" thickBot="1" x14ac:dyDescent="0.35">
      <c r="E59" s="5">
        <v>20</v>
      </c>
      <c r="F59" s="8">
        <v>1846</v>
      </c>
      <c r="G59" s="8">
        <v>0.54383999999999999</v>
      </c>
      <c r="H59" s="8">
        <f t="shared" si="6"/>
        <v>11.277897846153845</v>
      </c>
      <c r="I59" s="7">
        <f t="shared" si="8"/>
        <v>11.778501799533798</v>
      </c>
      <c r="K59" s="9">
        <v>20</v>
      </c>
      <c r="L59" s="10">
        <v>1889</v>
      </c>
      <c r="M59" s="10">
        <v>0.81567000000000001</v>
      </c>
      <c r="N59" s="10">
        <f t="shared" si="7"/>
        <v>16.914980391608392</v>
      </c>
      <c r="O59" s="11">
        <f t="shared" si="9"/>
        <v>17.512221230769232</v>
      </c>
    </row>
    <row r="60" spans="5:15" x14ac:dyDescent="0.3">
      <c r="E60" s="5">
        <v>21</v>
      </c>
      <c r="F60" s="8">
        <v>1848</v>
      </c>
      <c r="G60" s="8">
        <v>0.55283000000000004</v>
      </c>
      <c r="H60" s="8">
        <f t="shared" si="6"/>
        <v>11.464328233100234</v>
      </c>
      <c r="I60" s="7">
        <f t="shared" si="8"/>
        <v>11.964932186480187</v>
      </c>
    </row>
    <row r="61" spans="5:15" ht="17.25" thickBot="1" x14ac:dyDescent="0.35">
      <c r="E61" s="5">
        <v>22</v>
      </c>
      <c r="F61" s="8">
        <v>1853</v>
      </c>
      <c r="G61" s="8">
        <v>0.59811999999999999</v>
      </c>
      <c r="H61" s="8">
        <f t="shared" si="6"/>
        <v>12.403530927738927</v>
      </c>
      <c r="I61" s="7">
        <f t="shared" si="8"/>
        <v>12.90413488111888</v>
      </c>
    </row>
    <row r="62" spans="5:15" x14ac:dyDescent="0.3">
      <c r="E62" s="5">
        <v>23</v>
      </c>
      <c r="F62" s="8">
        <v>1859</v>
      </c>
      <c r="G62" s="8">
        <v>0.64395999999999998</v>
      </c>
      <c r="H62" s="8">
        <f t="shared" si="6"/>
        <v>13.354139263403262</v>
      </c>
      <c r="I62" s="7">
        <f t="shared" si="8"/>
        <v>13.854743216783215</v>
      </c>
      <c r="K62" s="2"/>
      <c r="L62" s="3" t="s">
        <v>22</v>
      </c>
      <c r="M62" s="4" t="s">
        <v>27</v>
      </c>
    </row>
    <row r="63" spans="5:15" x14ac:dyDescent="0.3">
      <c r="E63" s="5">
        <v>24</v>
      </c>
      <c r="F63" s="8">
        <v>1860</v>
      </c>
      <c r="G63" s="8">
        <v>0.67039000000000004</v>
      </c>
      <c r="H63" s="8">
        <f t="shared" si="6"/>
        <v>13.902232158508159</v>
      </c>
      <c r="I63" s="7">
        <f t="shared" si="8"/>
        <v>14.402836111888112</v>
      </c>
      <c r="K63" s="5" t="s">
        <v>25</v>
      </c>
      <c r="L63" s="6">
        <v>2.5316420535973001E-5</v>
      </c>
      <c r="M63" s="7" t="s">
        <v>23</v>
      </c>
    </row>
    <row r="64" spans="5:15" x14ac:dyDescent="0.3">
      <c r="E64" s="5">
        <v>25</v>
      </c>
      <c r="F64" s="8">
        <v>1864</v>
      </c>
      <c r="G64" s="8">
        <v>0.68284</v>
      </c>
      <c r="H64" s="8">
        <f t="shared" si="6"/>
        <v>14.160414396270395</v>
      </c>
      <c r="I64" s="7">
        <f t="shared" si="8"/>
        <v>14.661018349650348</v>
      </c>
      <c r="K64" s="5"/>
      <c r="L64" s="8">
        <v>-5.6750002015118602E-2</v>
      </c>
      <c r="M64" s="7" t="s">
        <v>24</v>
      </c>
    </row>
    <row r="65" spans="5:15" ht="17.25" thickBot="1" x14ac:dyDescent="0.35">
      <c r="E65" s="5">
        <v>26</v>
      </c>
      <c r="F65" s="8">
        <v>1871</v>
      </c>
      <c r="G65" s="8">
        <v>0.70023999999999997</v>
      </c>
      <c r="H65" s="8">
        <f t="shared" si="6"/>
        <v>14.521247403263402</v>
      </c>
      <c r="I65" s="7">
        <f t="shared" si="8"/>
        <v>15.021851356643355</v>
      </c>
      <c r="K65" s="9"/>
      <c r="L65" s="10">
        <v>31.715683123755799</v>
      </c>
      <c r="M65" s="11"/>
    </row>
    <row r="66" spans="5:15" ht="17.25" thickBot="1" x14ac:dyDescent="0.35">
      <c r="E66" s="9">
        <v>27</v>
      </c>
      <c r="F66" s="10">
        <v>1877</v>
      </c>
      <c r="G66" s="10">
        <v>0.70496999999999999</v>
      </c>
      <c r="H66" s="10">
        <f t="shared" si="6"/>
        <v>14.619335916083916</v>
      </c>
      <c r="I66" s="11">
        <f t="shared" si="8"/>
        <v>15.119939869463868</v>
      </c>
    </row>
    <row r="68" spans="5:15" ht="17.25" thickBot="1" x14ac:dyDescent="0.35"/>
    <row r="69" spans="5:15" x14ac:dyDescent="0.3">
      <c r="F69" s="2"/>
      <c r="G69" s="3" t="s">
        <v>22</v>
      </c>
      <c r="H69" s="4" t="s">
        <v>26</v>
      </c>
    </row>
    <row r="70" spans="5:15" x14ac:dyDescent="0.3">
      <c r="F70" s="5" t="s">
        <v>25</v>
      </c>
      <c r="G70" s="6">
        <v>2.2450083984683899E-5</v>
      </c>
      <c r="H70" s="7" t="s">
        <v>23</v>
      </c>
      <c r="J70" s="1">
        <f>G70*F57*F57+G71*F57+G72</f>
        <v>11.563285616971807</v>
      </c>
    </row>
    <row r="71" spans="5:15" x14ac:dyDescent="0.3">
      <c r="F71" s="5"/>
      <c r="G71" s="8">
        <v>-4.9887353434648E-2</v>
      </c>
      <c r="H71" s="7" t="s">
        <v>24</v>
      </c>
    </row>
    <row r="72" spans="5:15" ht="17.25" thickBot="1" x14ac:dyDescent="0.35">
      <c r="F72" s="9"/>
      <c r="G72" s="10">
        <v>27.577014233465999</v>
      </c>
      <c r="H72" s="11"/>
    </row>
    <row r="73" spans="5:15" ht="17.25" thickBot="1" x14ac:dyDescent="0.35"/>
    <row r="74" spans="5:15" x14ac:dyDescent="0.3">
      <c r="F74" s="2" t="s">
        <v>28</v>
      </c>
      <c r="G74" s="3"/>
      <c r="H74" s="3"/>
      <c r="I74" s="3"/>
      <c r="J74" s="3"/>
      <c r="K74" s="3"/>
      <c r="L74" s="3"/>
      <c r="M74" s="3"/>
      <c r="N74" s="3"/>
      <c r="O74" s="4"/>
    </row>
    <row r="75" spans="5:15" x14ac:dyDescent="0.3">
      <c r="F75" s="18" t="s">
        <v>35</v>
      </c>
      <c r="G75" s="8"/>
      <c r="H75" s="8"/>
      <c r="I75" s="8"/>
      <c r="J75" s="8"/>
      <c r="K75" s="8"/>
      <c r="L75" s="8"/>
      <c r="M75" s="8"/>
      <c r="N75" s="8"/>
      <c r="O75" s="7"/>
    </row>
    <row r="76" spans="5:15" x14ac:dyDescent="0.3">
      <c r="F76" s="5" t="s">
        <v>29</v>
      </c>
      <c r="G76" s="8">
        <v>1111.0727574267</v>
      </c>
      <c r="H76" s="8" t="s">
        <v>30</v>
      </c>
      <c r="I76" s="8" t="s">
        <v>31</v>
      </c>
      <c r="J76" s="8">
        <v>44543.263209271499</v>
      </c>
      <c r="K76" s="8" t="s">
        <v>34</v>
      </c>
      <c r="L76" s="8" t="s">
        <v>33</v>
      </c>
      <c r="M76" s="8">
        <v>6112.4687687348096</v>
      </c>
      <c r="N76" s="8" t="s">
        <v>32</v>
      </c>
      <c r="O76" s="7"/>
    </row>
    <row r="77" spans="5:15" ht="17.25" thickBot="1" x14ac:dyDescent="0.35">
      <c r="F77" s="9" t="s">
        <v>36</v>
      </c>
      <c r="G77" s="10"/>
      <c r="H77" s="10"/>
      <c r="I77" s="10"/>
      <c r="J77" s="10"/>
      <c r="K77" s="10"/>
      <c r="L77" s="10"/>
      <c r="M77" s="10"/>
      <c r="N77" s="10"/>
      <c r="O77" s="11"/>
    </row>
  </sheetData>
  <mergeCells count="4">
    <mergeCell ref="F1:G1"/>
    <mergeCell ref="K1:N1"/>
    <mergeCell ref="K37:O37"/>
    <mergeCell ref="E37:I37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 Jae Lee</dc:creator>
  <cp:lastModifiedBy>Seung Jae Lee</cp:lastModifiedBy>
  <dcterms:created xsi:type="dcterms:W3CDTF">2018-08-16T06:28:36Z</dcterms:created>
  <dcterms:modified xsi:type="dcterms:W3CDTF">2018-08-16T11:42:58Z</dcterms:modified>
</cp:coreProperties>
</file>