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772CB580-1943-407F-883B-3716269A7B52}" xr6:coauthVersionLast="47" xr6:coauthVersionMax="47" xr10:uidLastSave="{00000000-0000-0000-0000-000000000000}"/>
  <bookViews>
    <workbookView xWindow="-110" yWindow="-110" windowWidth="19420" windowHeight="10420" firstSheet="23" activeTab="28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  <sheet name="MB MEACSYTEM" sheetId="4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39" l="1"/>
  <c r="G11" i="39"/>
  <c r="I18" i="35"/>
  <c r="C21" i="39"/>
  <c r="D21" i="39"/>
  <c r="E21" i="39"/>
  <c r="E11" i="39"/>
  <c r="C5" i="39"/>
  <c r="C11" i="39" s="1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<sst xmlns="http://schemas.openxmlformats.org/spreadsheetml/2006/main" count="1141" uniqueCount="353">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</sst>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opLeftCell="A20" workbookViewId="0">
      <selection activeCell="E25" sqref="E25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325</v>
      </c>
      <c r="C9" s="11">
        <v>1250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1250</v>
      </c>
      <c r="D21" s="11"/>
      <c r="E21" s="11"/>
      <c r="F21" s="11">
        <f>SUM(F7:F19)+150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4107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4107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4611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24" workbookViewId="0">
      <selection activeCell="D41" sqref="D41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1500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  <c r="J11">
        <v>2500</v>
      </c>
    </row>
    <row r="14" spans="1:10" x14ac:dyDescent="0.35">
      <c r="J14">
        <f>SUM(J5:J12)</f>
        <v>6316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22500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8" workbookViewId="0">
      <selection activeCell="I18" sqref="I18"/>
    </sheetView>
  </sheetViews>
  <sheetFormatPr baseColWidth="10" defaultRowHeight="15.5" x14ac:dyDescent="0.35"/>
  <cols>
    <col min="1" max="1" width="11.08203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35">
      <c r="A15" t="s">
        <v>285</v>
      </c>
      <c r="B15" t="s">
        <v>326</v>
      </c>
      <c r="C15" s="20">
        <v>9600</v>
      </c>
      <c r="D15" s="20">
        <f>C15+(C15*20%)</f>
        <v>11520</v>
      </c>
      <c r="E15" s="20">
        <f>C15*21%</f>
        <v>2016</v>
      </c>
      <c r="F15" s="20">
        <f>C15-E15</f>
        <v>7584</v>
      </c>
      <c r="G15" s="20">
        <f>D15-C15</f>
        <v>1920</v>
      </c>
    </row>
    <row r="16" spans="1:10" x14ac:dyDescent="0.3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9" x14ac:dyDescent="0.35">
      <c r="A18" t="s">
        <v>313</v>
      </c>
      <c r="C18">
        <f>C15+C16</f>
        <v>13600</v>
      </c>
      <c r="D18">
        <f>D15+D16</f>
        <v>16320</v>
      </c>
      <c r="E18" s="5">
        <f>E15+E16</f>
        <v>2856</v>
      </c>
      <c r="F18" s="19">
        <f>F15+F16</f>
        <v>10744</v>
      </c>
      <c r="G18" s="5">
        <f>G15+G16</f>
        <v>2720</v>
      </c>
      <c r="I18">
        <f>F18-4100</f>
        <v>6644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24" zoomScale="106" workbookViewId="0">
      <selection activeCell="E19" sqref="E1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D18" t="s">
        <v>264</v>
      </c>
      <c r="E18">
        <v>250000</v>
      </c>
    </row>
    <row r="19" spans="1:10" x14ac:dyDescent="0.35">
      <c r="D19" t="s">
        <v>264</v>
      </c>
      <c r="E19">
        <v>125000</v>
      </c>
    </row>
    <row r="23" spans="1:10" x14ac:dyDescent="0.35">
      <c r="H23" t="s">
        <v>278</v>
      </c>
      <c r="J23">
        <v>14000</v>
      </c>
    </row>
    <row r="24" spans="1:10" x14ac:dyDescent="0.35">
      <c r="H24" t="s">
        <v>106</v>
      </c>
      <c r="J24">
        <v>600000</v>
      </c>
    </row>
    <row r="25" spans="1:10" x14ac:dyDescent="0.3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35">
      <c r="H26" t="s">
        <v>288</v>
      </c>
      <c r="J26">
        <v>113000</v>
      </c>
    </row>
    <row r="27" spans="1:10" x14ac:dyDescent="0.35">
      <c r="H27" t="s">
        <v>322</v>
      </c>
      <c r="J27">
        <v>300000</v>
      </c>
    </row>
    <row r="28" spans="1:10" x14ac:dyDescent="0.35">
      <c r="H28" t="s">
        <v>321</v>
      </c>
      <c r="J28">
        <v>550500</v>
      </c>
    </row>
    <row r="31" spans="1:10" x14ac:dyDescent="0.35">
      <c r="A31" t="s">
        <v>261</v>
      </c>
      <c r="B31">
        <f>A2-E25</f>
        <v>-4870000</v>
      </c>
    </row>
    <row r="32" spans="1:10" x14ac:dyDescent="0.35">
      <c r="A32" t="s">
        <v>262</v>
      </c>
      <c r="B32">
        <f>A2-L2</f>
        <v>-198500</v>
      </c>
    </row>
    <row r="37" spans="1:12" x14ac:dyDescent="0.35">
      <c r="A37" t="s">
        <v>265</v>
      </c>
      <c r="E37" t="s">
        <v>289</v>
      </c>
    </row>
    <row r="38" spans="1:12" x14ac:dyDescent="0.3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3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3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3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3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3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3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35">
      <c r="E45" t="s">
        <v>297</v>
      </c>
      <c r="F45">
        <v>120000</v>
      </c>
    </row>
    <row r="46" spans="1:12" x14ac:dyDescent="0.35">
      <c r="E46" t="s">
        <v>298</v>
      </c>
      <c r="F46">
        <v>1300000</v>
      </c>
    </row>
    <row r="47" spans="1:12" x14ac:dyDescent="0.35">
      <c r="H47" t="s">
        <v>301</v>
      </c>
      <c r="I47">
        <f>SUM(I40:I44)</f>
        <v>966000</v>
      </c>
    </row>
    <row r="50" spans="1:6" x14ac:dyDescent="0.3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1"/>
  <sheetViews>
    <sheetView topLeftCell="A9" workbookViewId="0">
      <selection activeCell="G22" sqref="G22"/>
    </sheetView>
  </sheetViews>
  <sheetFormatPr baseColWidth="10" defaultRowHeight="15.5" x14ac:dyDescent="0.35"/>
  <cols>
    <col min="1" max="1" width="30.1640625" bestFit="1" customWidth="1"/>
    <col min="2" max="2" width="18.83203125" bestFit="1" customWidth="1"/>
  </cols>
  <sheetData>
    <row r="3" spans="1:7" x14ac:dyDescent="0.35">
      <c r="A3" s="5" t="s">
        <v>331</v>
      </c>
      <c r="B3" s="5"/>
      <c r="C3" s="5"/>
      <c r="D3" s="5"/>
      <c r="E3" s="5"/>
    </row>
    <row r="4" spans="1:7" x14ac:dyDescent="0.35">
      <c r="A4" s="5"/>
      <c r="B4" s="5"/>
      <c r="C4" s="5" t="s">
        <v>332</v>
      </c>
      <c r="D4" s="5"/>
      <c r="E4" s="5" t="s">
        <v>333</v>
      </c>
    </row>
    <row r="5" spans="1:7" x14ac:dyDescent="0.35">
      <c r="A5" s="5"/>
      <c r="B5" s="5" t="s">
        <v>327</v>
      </c>
      <c r="C5" s="5">
        <f>75000*6</f>
        <v>450000</v>
      </c>
      <c r="D5" s="5"/>
      <c r="E5" s="5">
        <v>450000</v>
      </c>
    </row>
    <row r="6" spans="1:7" x14ac:dyDescent="0.35">
      <c r="A6" s="5"/>
      <c r="B6" s="5" t="s">
        <v>328</v>
      </c>
      <c r="C6" s="5">
        <v>432000</v>
      </c>
      <c r="D6" s="5"/>
      <c r="E6" s="5">
        <v>450000</v>
      </c>
    </row>
    <row r="7" spans="1:7" x14ac:dyDescent="0.35">
      <c r="A7" s="5"/>
      <c r="B7" s="5" t="s">
        <v>340</v>
      </c>
      <c r="C7" s="5"/>
      <c r="D7" s="5"/>
      <c r="E7" s="5">
        <v>60000</v>
      </c>
    </row>
    <row r="8" spans="1:7" x14ac:dyDescent="0.35">
      <c r="A8" s="5"/>
      <c r="B8" s="5" t="s">
        <v>329</v>
      </c>
      <c r="C8" s="5">
        <v>60000</v>
      </c>
      <c r="D8" s="5"/>
      <c r="E8" s="5">
        <v>60000</v>
      </c>
    </row>
    <row r="9" spans="1:7" x14ac:dyDescent="0.35">
      <c r="A9" s="5"/>
      <c r="B9" s="5" t="s">
        <v>330</v>
      </c>
      <c r="C9" s="5">
        <v>180000</v>
      </c>
      <c r="D9" s="5"/>
      <c r="E9" s="5">
        <v>180000</v>
      </c>
    </row>
    <row r="10" spans="1:7" x14ac:dyDescent="0.35">
      <c r="A10" s="5"/>
      <c r="B10" s="5"/>
      <c r="C10" s="5"/>
      <c r="D10" s="5"/>
      <c r="E10" s="5"/>
    </row>
    <row r="11" spans="1:7" x14ac:dyDescent="0.3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35">
      <c r="A14" t="s">
        <v>334</v>
      </c>
      <c r="B14" t="s">
        <v>335</v>
      </c>
      <c r="C14">
        <v>2000000</v>
      </c>
      <c r="E14" s="5">
        <v>500000</v>
      </c>
    </row>
    <row r="15" spans="1:7" x14ac:dyDescent="0.35">
      <c r="B15" t="s">
        <v>339</v>
      </c>
      <c r="C15">
        <v>600000</v>
      </c>
      <c r="E15" s="5">
        <v>600000</v>
      </c>
    </row>
    <row r="16" spans="1:7" x14ac:dyDescent="0.35">
      <c r="B16" t="s">
        <v>336</v>
      </c>
      <c r="C16">
        <v>45000</v>
      </c>
      <c r="E16" s="5">
        <v>45000</v>
      </c>
    </row>
    <row r="17" spans="2:7" x14ac:dyDescent="0.35">
      <c r="B17" t="s">
        <v>337</v>
      </c>
      <c r="C17">
        <v>150000</v>
      </c>
      <c r="E17" s="5">
        <v>150000</v>
      </c>
    </row>
    <row r="18" spans="2:7" x14ac:dyDescent="0.35">
      <c r="B18" t="s">
        <v>341</v>
      </c>
      <c r="E18" s="5">
        <v>32000</v>
      </c>
    </row>
    <row r="19" spans="2:7" x14ac:dyDescent="0.35">
      <c r="B19" t="s">
        <v>338</v>
      </c>
      <c r="C19">
        <v>14000</v>
      </c>
      <c r="E19" s="5">
        <v>14000</v>
      </c>
    </row>
    <row r="20" spans="2:7" x14ac:dyDescent="0.35">
      <c r="E20" s="5"/>
    </row>
    <row r="21" spans="2:7" x14ac:dyDescent="0.35">
      <c r="C21">
        <f t="shared" ref="C21:D21" si="0">SUM(C14:C19)</f>
        <v>2809000</v>
      </c>
      <c r="D21">
        <f t="shared" si="0"/>
        <v>0</v>
      </c>
      <c r="E21" s="5">
        <f>SUM(E14:E19)</f>
        <v>1341000</v>
      </c>
      <c r="G21">
        <f>E21/655</f>
        <v>2047.3282442748091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D6"/>
  <sheetViews>
    <sheetView tabSelected="1" workbookViewId="0">
      <selection activeCell="B10" sqref="B10"/>
    </sheetView>
  </sheetViews>
  <sheetFormatPr baseColWidth="10" defaultRowHeight="15.5" x14ac:dyDescent="0.35"/>
  <cols>
    <col min="1" max="1" width="16.4140625" customWidth="1"/>
    <col min="2" max="2" width="16.58203125" customWidth="1"/>
    <col min="4" max="4" width="36.9140625" bestFit="1" customWidth="1"/>
  </cols>
  <sheetData>
    <row r="1" spans="1:4" x14ac:dyDescent="0.35">
      <c r="A1" s="3" t="s">
        <v>345</v>
      </c>
      <c r="B1" s="3" t="s">
        <v>346</v>
      </c>
      <c r="C1" s="3" t="s">
        <v>347</v>
      </c>
      <c r="D1" s="3" t="s">
        <v>352</v>
      </c>
    </row>
    <row r="2" spans="1:4" x14ac:dyDescent="0.35">
      <c r="A2" t="s">
        <v>342</v>
      </c>
      <c r="B2" s="21">
        <v>45408</v>
      </c>
      <c r="C2">
        <v>30</v>
      </c>
      <c r="D2" t="s">
        <v>350</v>
      </c>
    </row>
    <row r="3" spans="1:4" x14ac:dyDescent="0.35">
      <c r="A3" t="s">
        <v>348</v>
      </c>
      <c r="B3" s="21">
        <v>45411</v>
      </c>
      <c r="C3">
        <v>60</v>
      </c>
      <c r="D3" t="s">
        <v>349</v>
      </c>
    </row>
    <row r="4" spans="1:4" x14ac:dyDescent="0.35">
      <c r="A4" t="s">
        <v>343</v>
      </c>
      <c r="B4" s="21">
        <v>45412</v>
      </c>
      <c r="C4">
        <v>30</v>
      </c>
      <c r="D4" t="s">
        <v>350</v>
      </c>
    </row>
    <row r="5" spans="1:4" x14ac:dyDescent="0.35">
      <c r="A5" t="s">
        <v>344</v>
      </c>
      <c r="B5" s="21">
        <v>45414</v>
      </c>
      <c r="C5">
        <v>30</v>
      </c>
      <c r="D5" t="s">
        <v>350</v>
      </c>
    </row>
    <row r="6" spans="1:4" x14ac:dyDescent="0.35">
      <c r="A6" t="s">
        <v>342</v>
      </c>
      <c r="B6" s="21">
        <v>46145</v>
      </c>
      <c r="C6">
        <v>60</v>
      </c>
      <c r="D6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2024-05-03T20:48:09Z</dcterms:modified>
</cp:coreProperties>
</file>