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wGit\myDocs\"/>
    </mc:Choice>
  </mc:AlternateContent>
  <xr:revisionPtr revIDLastSave="0" documentId="13_ncr:1_{4978B9B6-8B9D-4C7E-8942-AF92028DB2C0}" xr6:coauthVersionLast="47" xr6:coauthVersionMax="47" xr10:uidLastSave="{00000000-0000-0000-0000-000000000000}"/>
  <bookViews>
    <workbookView xWindow="-120" yWindow="-120" windowWidth="29040" windowHeight="15720" firstSheet="20" activeTab="2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27" l="1"/>
  <c r="C75" i="27"/>
  <c r="B83" i="27"/>
  <c r="B67" i="27"/>
  <c r="C73" i="27"/>
  <c r="B73" i="27"/>
  <c r="C74" i="27"/>
  <c r="C15" i="46"/>
  <c r="B75" i="27"/>
  <c r="P125" i="46" l="1"/>
  <c r="E121" i="46"/>
  <c r="B106" i="46"/>
  <c r="D106" i="46" s="1"/>
  <c r="F54" i="46"/>
  <c r="M39" i="46"/>
  <c r="E36" i="46"/>
  <c r="Q22" i="46"/>
  <c r="P26" i="46" s="1"/>
  <c r="L29" i="46" s="1"/>
  <c r="N22" i="46"/>
  <c r="I22" i="46"/>
  <c r="F22" i="46"/>
  <c r="T14" i="46"/>
  <c r="C22" i="46"/>
  <c r="D26" i="46" s="1"/>
  <c r="O23" i="27"/>
  <c r="C79" i="27"/>
  <c r="C80" i="27" s="1"/>
  <c r="B85" i="27" s="1"/>
  <c r="B79" i="27"/>
  <c r="B80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9" i="46" l="1"/>
  <c r="J34" i="46" s="1"/>
  <c r="C34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<sst xmlns="http://schemas.openxmlformats.org/spreadsheetml/2006/main" count="1623" uniqueCount="431">
  <si>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</si>
  <si>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</si>
  <si>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</si>
  <si>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</si>
  <si>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</si>
  <si>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</si>
  <si>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</si>
  <si>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</si>
  <si>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</si>
  <si>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</si>
  <si>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</si>
  <si>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</si>
  <si>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</si>
  <si>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</si>
  <si>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</si>
  <si>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</si>
  <si>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</si>
  <si>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</si>
  <si>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</si>
  <si>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</si>
  <si>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</si>
  <si>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</si>
  <si>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</si>
  <si>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</si>
  <si>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</si>
  <si>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</si>
  <si>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</si>
  <si>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</si>
  <si>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</si>
  <si>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</si>
  <si>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</si>
  <si>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</si>
  <si>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</si>
  <si>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</si>
  <si>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</si>
  <si>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</si>
  <si>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</si>
  <si>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</si>
  <si>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</si>
  <si>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</si>
  <si>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</si>
  <si>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</si>
  <si>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</si>
  <si>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</si>
  <si>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</si>
  <si>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</si>
  <si>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</si>
  <si>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</si>
  <si>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</si>
  <si>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</si>
  <si>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</si>
  <si>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</si>
  <si>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</si>
  <si>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</si>
  <si>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</si>
  <si>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</si>
  <si>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</si>
  <si>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</si>
  <si>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</si>
  <si>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</si>
  <si>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</si>
  <si>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</si>
  <si>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</si>
  <si>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</si>
  <si>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</si>
  <si>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</si>
  <si>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</si>
  <si>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</si>
  <si>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</si>
  <si>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</si>
  <si>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</si>
  <si>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</si>
  <si>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</si>
  <si>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</si>
  <si>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</si>
  <si>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</si>
  <si>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</si>
  <si>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</si>
  <si>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</si>
  <si>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</si>
  <si>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</si>
  <si>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</si>
  <si>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</si>
  <si>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</si>
  <si>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</si>
  <si>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</si>
  <si>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</si>
  <si>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</si>
  <si>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</si>
  <si>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</si>
  <si>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</si>
  <si>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</si>
  <si>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</si>
  <si>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</si>
  <si>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</si>
  <si>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</si>
  <si>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</si>
  <si>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</si>
  <si>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</si>
  <si>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</si>
  <si>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</si>
  <si>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</si>
  <si>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</si>
  <si>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</si>
  <si>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</si>
  <si>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</si>
  <si>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</si>
  <si>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</si>
  <si>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</si>
  <si>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</si>
  <si>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</si>
  <si>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</si>
  <si>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</si>
  <si>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</si>
  <si>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</si>
  <si>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</si>
  <si>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</si>
  <si>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</si>
  <si>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</si>
  <si>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</si>
  <si>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</si>
  <si>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</si>
  <si>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</si>
  <si>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</si>
  <si>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</si>
  <si>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</si>
  <si>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</si>
  <si>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</si>
  <si>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</si>
  <si>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</si>
  <si>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</si>
  <si>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</si>
  <si>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</si>
  <si>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</si>
  <si>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</si>
  <si>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</si>
  <si>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</si>
  <si>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</si>
  <si>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</si>
  <si>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</si>
  <si>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</si>
  <si>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</si>
  <si>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</si>
  <si>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</si>
  <si>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</si>
  <si>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</si>
  <si>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</si>
  <si>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</si>
  <si>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</si>
  <si>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</si>
  <si>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</si>
  <si>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</si>
  <si>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</si>
  <si>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</si>
  <si>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</si>
  <si>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</si>
  <si>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</si>
  <si>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</si>
  <si>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</si>
  <si>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</si>
  <si>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</si>
  <si>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</si>
  <si>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</si>
  <si>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</si>
  <si>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</si>
  <si>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</si>
  <si>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</si>
  <si>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</si>
  <si>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</si>
  <si>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</si>
  <si>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</si>
  <si>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</si>
  <si>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</si>
  <si>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</si>
  <si>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</si>
  <si>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</si>
  <si>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</si>
  <si>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</si>
  <si>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</si>
  <si>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</si>
  <si>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</si>
  <si>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</si>
  <si>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</si>
  <si>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</si>
  <si>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</si>
  <si>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</si>
  <si>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</si>
  <si>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</si>
  <si>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</si>
  <si>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</si>
  <si>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</si>
  <si>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</si>
  <si>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</si>
  <si>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</si>
  <si>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</si>
  <si>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</si>
  <si>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</si>
  <si>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</si>
  <si>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</si>
  <si>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</si>
  <si>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</si>
  <si>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</si>
  <si>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</si>
  <si>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</si>
  <si>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</si>
  <si>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</si>
  <si>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</si>
  <si>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</si>
  <si>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</si>
  <si>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</si>
  <si>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</si>
  <si>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</si>
  <si>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</si>
  <si>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</si>
  <si>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</si>
  <si>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</si>
  <si>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</si>
  <si>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</si>
  <si>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</si>
  <si>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</si>
  <si>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</si>
  <si>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</si>
  <si>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</si>
  <si>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</si>
  <si>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</si>
  <si>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</si>
  <si>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</si>
  <si>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</si>
  <si>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</si>
  <si>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</si>
  <si>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</si>
  <si>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</si>
  <si>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</si>
  <si>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</si>
  <si>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</si>
  <si>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</si>
  <si>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</si>
  <si>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</si>
  <si>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</si>
  <si>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</si>
  <si>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</si>
  <si>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</si>
  <si>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</si>
  <si>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</si>
  <si>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</si>
  <si>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</si>
  <si>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</si>
  <si>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</si>
  <si>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</si>
  <si>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</si>
  <si>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</si>
  <si>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</si>
  <si>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</si>
  <si>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</si>
  <si>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</si>
  <si>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</si>
  <si>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</si>
  <si>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</si>
  <si>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</si>
  <si>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</si>
  <si>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</si>
  <si>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</si>
  <si>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</si>
  <si>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</si>
  <si>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</si>
  <si>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</si>
  <si>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</si>
  <si>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</si>
  <si>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</si>
  <si>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</si>
  <si>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</si>
  <si>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</si>
  <si>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</si>
  <si>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</si>
  <si>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</si>
  <si>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</si>
  <si>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</si>
  <si>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</si>
  <si>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</si>
  <si>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</si>
  <si>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</si>
  <si>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</si>
  <si>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</si>
  <si>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</si>
  <si>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</si>
  <si>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</si>
  <si>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</si>
  <si>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</si>
  <si>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</si>
  <si>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</si>
  <si>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</si>
  <si>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</si>
  <si>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</si>
  <si>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</si>
  <si>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</si>
  <si>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</si>
  <si>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</si>
  <si>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</si>
  <si>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</si>
  <si>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</si>
  <si>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</si>
  <si>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</si>
  <si>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</si>
  <si>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</si>
  <si>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</si>
  <si>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</si>
  <si>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</si>
  <si>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</si>
  <si>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</si>
  <si>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</si>
  <si>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</si>
  <si>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</si>
  <si>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</si>
  <si>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</si>
  <si>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</si>
  <si>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</si>
  <si>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</si>
  <si>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</si>
  <si>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</si>
  <si>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</si>
  <si>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</si>
  <si>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</si>
  <si>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</si>
  <si>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</si>
  <si>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</si>
  <si>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</si>
  <si>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</si>
  <si>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</si>
  <si>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</si>
  <si>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</si>
  <si>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</si>
  <si>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</si>
  <si>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</si>
  <si>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</si>
  <si>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</si>
  <si>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</si>
  <si>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</si>
  <si>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</si>
  <si>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</si>
  <si>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</si>
  <si>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</si>
  <si>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</si>
  <si>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</si>
  <si>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</si>
  <si>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</si>
  <si>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</si>
  <si>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</si>
  <si>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</si>
  <si>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</si>
  <si>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</si>
  <si>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</si>
  <si>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</si>
  <si>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</si>
  <si>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</si>
  <si>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</si>
  <si>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</si>
  <si>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</si>
  <si>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</si>
  <si>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</si>
  <si>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</si>
  <si>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</si>
  <si>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</si>
  <si>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</si>
  <si>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</si>
  <si>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</si>
  <si>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</si>
  <si>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</si>
  <si>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</si>
  <si>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</si>
  <si>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</si>
  <si>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</si>
  <si>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</si>
  <si>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</si>
  <si>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</si>
  <si>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</si>
  <si>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</si>
  <si>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</si>
  <si>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</si>
  <si>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</si>
  <si>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</si>
  <si>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</si>
  <si>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</si>
  <si>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</si>
  <si>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</si>
  <si>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</si>
  <si>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</si>
  <si>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</si>
  <si>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</si>
  <si>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</si>
  <si>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</si>
  <si>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</si>
  <si>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</si>
  <si>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</si>
  <si>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</si>
  <si>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</si>
  <si>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</si>
  <si>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</si>
  <si>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</si>
  <si>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</si>
  <si>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</si>
  <si>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</si>
  <si>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</si>
  <si>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</si>
  <si>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</si>
  <si>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</si>
  <si>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</si>
  <si>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</si>
  <si>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</si>
  <si>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</si>
  <si>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</si>
  <si>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</si>
  <si>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</si>
  <si>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</si>
  <si>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</si>
  <si>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</si>
  <si>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</si>
  <si>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</si>
  <si>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</si>
  <si>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</si>
  <si>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</si>
  <si>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</si>
  <si>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</si>
  <si>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</si>
  <si>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</si>
  <si>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</si>
  <si>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</si>
  <si>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</si>
  <si>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</si>
  <si>
    <t>CANAPé</t>
  </si>
  <si>
    <t>resto</t>
  </si>
  <si>
    <t>turk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</si>
</sst>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topLeftCell="A7"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5"/>
  <sheetViews>
    <sheetView workbookViewId="0">
      <selection activeCell="F17" sqref="F1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428</v>
      </c>
      <c r="C16" s="11">
        <v>248</v>
      </c>
      <c r="D16" s="11"/>
      <c r="E16" s="9" t="s">
        <v>390</v>
      </c>
      <c r="F16" s="11">
        <v>131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430</v>
      </c>
      <c r="C17" s="11">
        <v>104</v>
      </c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 t="s">
        <v>429</v>
      </c>
      <c r="C18" s="11">
        <v>89</v>
      </c>
      <c r="D18" s="11"/>
      <c r="E18" s="9"/>
      <c r="F18" s="11"/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9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1"/>
      <c r="C21" s="11"/>
      <c r="D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4" t="s">
        <v>6</v>
      </c>
      <c r="C22" s="11">
        <f>SUM(C7:C19)</f>
        <v>3341</v>
      </c>
      <c r="D22" s="11"/>
      <c r="E22" s="11"/>
      <c r="F22" s="11">
        <f>SUM(F7:F20)+150</f>
        <v>3061</v>
      </c>
      <c r="G22" s="11"/>
      <c r="H22" s="11"/>
      <c r="I22" s="11">
        <f>SUM(I7:I19)</f>
        <v>0</v>
      </c>
      <c r="J22" s="12"/>
      <c r="K22" s="11"/>
      <c r="L22" s="11"/>
      <c r="M22" s="11"/>
      <c r="N22" s="11">
        <f>SUM(N7:N19)</f>
        <v>976</v>
      </c>
      <c r="O22" s="11"/>
      <c r="P22" s="11"/>
      <c r="Q22" s="11">
        <f>SUM(Q7:Q18)</f>
        <v>0</v>
      </c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4" t="s">
        <v>15</v>
      </c>
      <c r="D26" s="11">
        <f>C22+F22+I22</f>
        <v>6402</v>
      </c>
      <c r="E26" s="11"/>
      <c r="F26" s="11"/>
      <c r="G26" s="11"/>
      <c r="H26" s="11"/>
      <c r="I26" s="11"/>
      <c r="J26" s="12"/>
      <c r="K26" s="14" t="s">
        <v>6</v>
      </c>
      <c r="L26" s="11"/>
      <c r="M26" s="11"/>
      <c r="N26" s="11"/>
      <c r="O26" s="11"/>
      <c r="P26" s="11">
        <f>N22+Q22</f>
        <v>976</v>
      </c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4" t="s">
        <v>227</v>
      </c>
      <c r="C29" s="11">
        <f>ABS(G4-D26)</f>
        <v>6402</v>
      </c>
      <c r="D29" s="11"/>
      <c r="E29" s="11"/>
      <c r="F29" s="11"/>
      <c r="G29" s="11"/>
      <c r="H29" s="11"/>
      <c r="I29" s="11"/>
      <c r="J29" s="12"/>
      <c r="K29" s="14" t="s">
        <v>99</v>
      </c>
      <c r="L29" s="11">
        <f>O4-P26</f>
        <v>504</v>
      </c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B34" s="14" t="s">
        <v>113</v>
      </c>
      <c r="C34" s="11">
        <f>H4-D26</f>
        <v>3698</v>
      </c>
      <c r="D34" s="11"/>
      <c r="E34" s="11"/>
      <c r="F34" s="11"/>
      <c r="G34" s="11"/>
      <c r="H34" s="11"/>
      <c r="I34" s="11"/>
      <c r="J34" s="11">
        <f>C29+L29</f>
        <v>6906</v>
      </c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5">
      <c r="E36">
        <f>5.2+13.8+10.96+13+13+21+6.99+47+62+12+68+40</f>
        <v>312.95</v>
      </c>
    </row>
    <row r="39" spans="1:19" x14ac:dyDescent="0.25">
      <c r="I39" t="s">
        <v>376</v>
      </c>
      <c r="J39">
        <v>39</v>
      </c>
      <c r="L39" t="s">
        <v>382</v>
      </c>
      <c r="M39">
        <f>SUM(J39:J58)</f>
        <v>22002</v>
      </c>
    </row>
    <row r="40" spans="1:19" ht="16.5" x14ac:dyDescent="0.3">
      <c r="E40" s="22" t="s">
        <v>364</v>
      </c>
      <c r="F40">
        <v>500</v>
      </c>
      <c r="I40" t="s">
        <v>377</v>
      </c>
      <c r="J40">
        <v>100</v>
      </c>
    </row>
    <row r="41" spans="1:19" ht="16.5" x14ac:dyDescent="0.3">
      <c r="E41" s="22" t="s">
        <v>365</v>
      </c>
      <c r="F41">
        <v>800</v>
      </c>
      <c r="I41" t="s">
        <v>378</v>
      </c>
      <c r="J41">
        <v>21</v>
      </c>
    </row>
    <row r="42" spans="1:19" ht="16.5" x14ac:dyDescent="0.3">
      <c r="E42" s="22" t="s">
        <v>366</v>
      </c>
      <c r="F42">
        <v>200</v>
      </c>
      <c r="I42" t="s">
        <v>379</v>
      </c>
      <c r="J42">
        <v>20</v>
      </c>
    </row>
    <row r="43" spans="1:19" ht="16.5" x14ac:dyDescent="0.3">
      <c r="E43" s="22" t="s">
        <v>367</v>
      </c>
      <c r="F43">
        <v>2000</v>
      </c>
      <c r="I43" t="s">
        <v>380</v>
      </c>
      <c r="J43">
        <v>20</v>
      </c>
    </row>
    <row r="44" spans="1:19" ht="16.5" x14ac:dyDescent="0.3">
      <c r="E44" s="22" t="s">
        <v>373</v>
      </c>
      <c r="F44">
        <v>500</v>
      </c>
      <c r="I44" t="s">
        <v>380</v>
      </c>
      <c r="J44">
        <v>27</v>
      </c>
    </row>
    <row r="45" spans="1:19" ht="16.5" x14ac:dyDescent="0.3">
      <c r="E45" s="22" t="s">
        <v>368</v>
      </c>
      <c r="F45">
        <v>100</v>
      </c>
      <c r="I45" t="s">
        <v>381</v>
      </c>
      <c r="J45">
        <v>67</v>
      </c>
    </row>
    <row r="46" spans="1:19" ht="16.5" x14ac:dyDescent="0.3">
      <c r="E46" s="22" t="s">
        <v>369</v>
      </c>
      <c r="F46">
        <v>67</v>
      </c>
      <c r="I46" t="s">
        <v>101</v>
      </c>
      <c r="J46">
        <v>28</v>
      </c>
    </row>
    <row r="47" spans="1:19" ht="16.5" x14ac:dyDescent="0.3">
      <c r="E47" s="22" t="s">
        <v>370</v>
      </c>
      <c r="F47">
        <v>50</v>
      </c>
      <c r="I47" t="s">
        <v>383</v>
      </c>
      <c r="J47">
        <v>31</v>
      </c>
    </row>
    <row r="48" spans="1:19" ht="16.5" x14ac:dyDescent="0.3">
      <c r="E48" s="22" t="s">
        <v>371</v>
      </c>
      <c r="F48">
        <v>70</v>
      </c>
      <c r="I48" t="s">
        <v>384</v>
      </c>
      <c r="J48">
        <v>32</v>
      </c>
    </row>
    <row r="49" spans="2:10" ht="16.5" x14ac:dyDescent="0.3">
      <c r="E49" s="22" t="s">
        <v>372</v>
      </c>
      <c r="F49">
        <v>300</v>
      </c>
      <c r="I49" t="s">
        <v>385</v>
      </c>
      <c r="J49">
        <v>46</v>
      </c>
    </row>
    <row r="50" spans="2:10" ht="16.5" x14ac:dyDescent="0.3">
      <c r="E50" s="22" t="s">
        <v>374</v>
      </c>
      <c r="F50">
        <v>100</v>
      </c>
      <c r="I50" t="s">
        <v>108</v>
      </c>
      <c r="J50">
        <v>20914</v>
      </c>
    </row>
    <row r="51" spans="2:10" x14ac:dyDescent="0.25">
      <c r="I51" t="s">
        <v>387</v>
      </c>
      <c r="J51">
        <v>357</v>
      </c>
    </row>
    <row r="52" spans="2:10" x14ac:dyDescent="0.25">
      <c r="J52">
        <v>300</v>
      </c>
    </row>
    <row r="54" spans="2:10" x14ac:dyDescent="0.25">
      <c r="F54">
        <f>SUM(F40:F50)</f>
        <v>4687</v>
      </c>
    </row>
    <row r="62" spans="2:10" x14ac:dyDescent="0.25">
      <c r="B62" s="14" t="s">
        <v>3</v>
      </c>
      <c r="C62" s="11">
        <v>1900</v>
      </c>
    </row>
    <row r="98" spans="2:16" x14ac:dyDescent="0.25">
      <c r="B98">
        <v>3000</v>
      </c>
    </row>
    <row r="99" spans="2:16" x14ac:dyDescent="0.25">
      <c r="B99">
        <v>2500</v>
      </c>
      <c r="J99">
        <v>3000</v>
      </c>
    </row>
    <row r="100" spans="2:16" x14ac:dyDescent="0.25">
      <c r="B100">
        <v>2500</v>
      </c>
      <c r="J100">
        <v>600</v>
      </c>
    </row>
    <row r="101" spans="2:16" x14ac:dyDescent="0.25">
      <c r="B101">
        <v>800</v>
      </c>
    </row>
    <row r="102" spans="2:16" x14ac:dyDescent="0.25">
      <c r="B102">
        <v>700</v>
      </c>
    </row>
    <row r="106" spans="2:16" x14ac:dyDescent="0.25">
      <c r="B106">
        <f>SUM(B98:B102)</f>
        <v>9500</v>
      </c>
      <c r="D106">
        <f>B106-7000</f>
        <v>2500</v>
      </c>
    </row>
    <row r="107" spans="2:16" x14ac:dyDescent="0.25">
      <c r="P107">
        <v>126</v>
      </c>
    </row>
    <row r="108" spans="2:16" x14ac:dyDescent="0.25">
      <c r="P108" s="11">
        <v>12</v>
      </c>
    </row>
    <row r="109" spans="2:16" x14ac:dyDescent="0.25">
      <c r="P109" s="11">
        <v>10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20</v>
      </c>
    </row>
    <row r="113" spans="5:16" x14ac:dyDescent="0.25">
      <c r="P113" s="11">
        <v>3.99</v>
      </c>
    </row>
    <row r="114" spans="5:16" x14ac:dyDescent="0.25">
      <c r="P114" s="11">
        <v>100</v>
      </c>
    </row>
    <row r="115" spans="5:16" x14ac:dyDescent="0.25">
      <c r="E115">
        <v>1400</v>
      </c>
      <c r="P115" s="11">
        <v>75</v>
      </c>
    </row>
    <row r="116" spans="5:16" x14ac:dyDescent="0.25">
      <c r="E116">
        <v>1300</v>
      </c>
      <c r="P116" s="11">
        <v>60</v>
      </c>
    </row>
    <row r="117" spans="5:16" x14ac:dyDescent="0.25">
      <c r="E117">
        <v>950</v>
      </c>
      <c r="P117" s="11"/>
    </row>
    <row r="118" spans="5:16" x14ac:dyDescent="0.25">
      <c r="P118" s="11">
        <v>70</v>
      </c>
    </row>
    <row r="121" spans="5:16" x14ac:dyDescent="0.25">
      <c r="E121">
        <f>SUM(E115:E119)</f>
        <v>3650</v>
      </c>
    </row>
    <row r="125" spans="5:16" x14ac:dyDescent="0.25">
      <c r="P125">
        <f>SUM(P105:P122)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B30" sqref="B30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19500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>
        <v>500</v>
      </c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1000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2000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9" workbookViewId="0">
      <selection activeCell="E34" sqref="E34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5"/>
  <sheetViews>
    <sheetView tabSelected="1" topLeftCell="A55" zoomScale="106" workbookViewId="0">
      <selection activeCell="C67" sqref="C67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 s="5">
        <f>364000+9000+56500</f>
        <v>429500</v>
      </c>
      <c r="C67" s="5">
        <f>364000+9000+56500</f>
        <v>429500</v>
      </c>
    </row>
    <row r="68" spans="1:4" x14ac:dyDescent="0.25">
      <c r="A68" t="s">
        <v>408</v>
      </c>
      <c r="B68" s="5">
        <v>396250</v>
      </c>
      <c r="C68" s="5">
        <v>396250</v>
      </c>
    </row>
    <row r="69" spans="1:4" x14ac:dyDescent="0.25">
      <c r="A69" t="s">
        <v>409</v>
      </c>
      <c r="B69" s="5">
        <v>350000</v>
      </c>
      <c r="C69" s="5">
        <v>350000</v>
      </c>
    </row>
    <row r="70" spans="1:4" x14ac:dyDescent="0.25">
      <c r="A70" t="s">
        <v>410</v>
      </c>
      <c r="B70" s="5">
        <v>400000</v>
      </c>
      <c r="C70" s="5">
        <v>400000</v>
      </c>
    </row>
    <row r="71" spans="1:4" x14ac:dyDescent="0.25">
      <c r="A71" t="s">
        <v>412</v>
      </c>
      <c r="B71" s="5">
        <v>260000</v>
      </c>
      <c r="C71" s="5">
        <v>260000</v>
      </c>
    </row>
    <row r="72" spans="1:4" x14ac:dyDescent="0.25">
      <c r="A72" t="s">
        <v>416</v>
      </c>
      <c r="B72" s="5">
        <v>200000</v>
      </c>
      <c r="C72" s="5">
        <v>200000</v>
      </c>
    </row>
    <row r="73" spans="1:4" x14ac:dyDescent="0.25">
      <c r="A73" t="s">
        <v>414</v>
      </c>
      <c r="B73">
        <f>450000+140000</f>
        <v>590000</v>
      </c>
      <c r="C73">
        <f>250000+60000</f>
        <v>310000</v>
      </c>
    </row>
    <row r="74" spans="1:4" x14ac:dyDescent="0.25">
      <c r="A74" t="s">
        <v>422</v>
      </c>
      <c r="B74">
        <v>2100000</v>
      </c>
      <c r="C74">
        <f>500000+200000</f>
        <v>700000</v>
      </c>
    </row>
    <row r="75" spans="1:4" x14ac:dyDescent="0.25">
      <c r="A75" t="s">
        <v>423</v>
      </c>
      <c r="B75">
        <f>675000+120000</f>
        <v>795000</v>
      </c>
      <c r="C75">
        <f>73000+73000+73000+73000+73000</f>
        <v>365000</v>
      </c>
    </row>
    <row r="79" spans="1:4" x14ac:dyDescent="0.25">
      <c r="A79" t="s">
        <v>6</v>
      </c>
      <c r="B79">
        <f>SUM(B67:B77)</f>
        <v>5520750</v>
      </c>
      <c r="C79">
        <f>SUM(C67:C77)</f>
        <v>3410750</v>
      </c>
    </row>
    <row r="80" spans="1:4" x14ac:dyDescent="0.25">
      <c r="A80" t="s">
        <v>421</v>
      </c>
      <c r="B80">
        <f>B79/655</f>
        <v>8428.6259541984728</v>
      </c>
      <c r="C80">
        <f>C79/655</f>
        <v>5207.2519083969464</v>
      </c>
    </row>
    <row r="83" spans="1:2" x14ac:dyDescent="0.25">
      <c r="A83" t="s">
        <v>417</v>
      </c>
      <c r="B83">
        <f>2000+4000+3000</f>
        <v>9000</v>
      </c>
    </row>
    <row r="85" spans="1:2" x14ac:dyDescent="0.25">
      <c r="A85" t="s">
        <v>99</v>
      </c>
      <c r="B85">
        <f>B83-C80</f>
        <v>3792.7480916030536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2025-02-24T09:39:22Z</dcterms:modified>
</cp:coreProperties>
</file>