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buel\iCloudDrive\Documents\Data Analytics\Class 1 &amp; 2\"/>
    </mc:Choice>
  </mc:AlternateContent>
  <xr:revisionPtr revIDLastSave="0" documentId="13_ncr:1_{2A8397CF-9154-405B-AC11-E436FD241B2B}" xr6:coauthVersionLast="47" xr6:coauthVersionMax="47" xr10:uidLastSave="{00000000-0000-0000-0000-000000000000}"/>
  <bookViews>
    <workbookView xWindow="300" yWindow="2287" windowWidth="18270" windowHeight="9983" firstSheet="4" activeTab="4" xr2:uid="{00000000-000D-0000-FFFF-FFFF00000000}"/>
  </bookViews>
  <sheets>
    <sheet name="formats" sheetId="1" r:id="rId1"/>
    <sheet name="reference and range" sheetId="2" r:id="rId2"/>
    <sheet name="Data Cleaning" sheetId="3" r:id="rId3"/>
    <sheet name="counts, sums" sheetId="4" r:id="rId4"/>
    <sheet name="Lookup 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2" l="1"/>
  <c r="K29" i="2"/>
  <c r="K28" i="2"/>
  <c r="D5" i="2"/>
  <c r="D6" i="2"/>
  <c r="D7" i="2"/>
  <c r="D8" i="2"/>
  <c r="D9" i="2"/>
  <c r="D10" i="2"/>
  <c r="D11" i="2"/>
  <c r="D12" i="2"/>
  <c r="D13" i="2"/>
  <c r="D4" i="2"/>
  <c r="D8" i="1"/>
  <c r="J3" i="1"/>
  <c r="I3" i="1"/>
  <c r="H3" i="1"/>
  <c r="W18" i="2" l="1"/>
  <c r="X18" i="2" l="1"/>
  <c r="B13" i="5" l="1"/>
  <c r="M3" i="1" l="1"/>
  <c r="M2" i="1"/>
  <c r="L4" i="1" l="1"/>
  <c r="M4" i="1"/>
</calcChain>
</file>

<file path=xl/sharedStrings.xml><?xml version="1.0" encoding="utf-8"?>
<sst xmlns="http://schemas.openxmlformats.org/spreadsheetml/2006/main" count="200" uniqueCount="110">
  <si>
    <t>Month</t>
  </si>
  <si>
    <t>Day</t>
  </si>
  <si>
    <t>Year</t>
  </si>
  <si>
    <t>Date</t>
  </si>
  <si>
    <t>55</t>
  </si>
  <si>
    <t>45</t>
  </si>
  <si>
    <t>Add:</t>
  </si>
  <si>
    <t>To:</t>
  </si>
  <si>
    <t>Sale Month</t>
  </si>
  <si>
    <t>Sales</t>
  </si>
  <si>
    <t>Costs</t>
  </si>
  <si>
    <t>Month:</t>
  </si>
  <si>
    <t>Sales:</t>
  </si>
  <si>
    <t>Costs:</t>
  </si>
  <si>
    <t>Profit:</t>
  </si>
  <si>
    <t>State</t>
  </si>
  <si>
    <t>US - NC</t>
  </si>
  <si>
    <t>CA - PE</t>
  </si>
  <si>
    <t>A</t>
  </si>
  <si>
    <t>B</t>
  </si>
  <si>
    <t>C</t>
  </si>
  <si>
    <t>B+A</t>
  </si>
  <si>
    <t>C+A</t>
  </si>
  <si>
    <t>Owner</t>
  </si>
  <si>
    <t>Pet Type</t>
  </si>
  <si>
    <t>Bill</t>
  </si>
  <si>
    <t>Phylis</t>
  </si>
  <si>
    <t>Archie</t>
  </si>
  <si>
    <t>Shin</t>
  </si>
  <si>
    <t>Pujjit</t>
  </si>
  <si>
    <t>Hans</t>
  </si>
  <si>
    <t>Kevin</t>
  </si>
  <si>
    <t>Dwayne</t>
  </si>
  <si>
    <t>Dog</t>
  </si>
  <si>
    <t>Cat</t>
  </si>
  <si>
    <t>Number of pets</t>
  </si>
  <si>
    <t>How many people?</t>
  </si>
  <si>
    <t>How many dogs?</t>
  </si>
  <si>
    <t>How many cats?</t>
  </si>
  <si>
    <t>How many dog owners?</t>
  </si>
  <si>
    <t>How many cat owners?</t>
  </si>
  <si>
    <t>Add 10 to each using a frozen reference</t>
  </si>
  <si>
    <t>Numbers</t>
  </si>
  <si>
    <t>Numbers + 10</t>
  </si>
  <si>
    <t>Extract the Country code and Province/State</t>
  </si>
  <si>
    <t>Country</t>
  </si>
  <si>
    <t>US - NJ</t>
  </si>
  <si>
    <t>US - NY</t>
  </si>
  <si>
    <t>Use an IF Statement to add the full name of the country (hint: use your Country Column)</t>
  </si>
  <si>
    <t>Country Full Name</t>
  </si>
  <si>
    <t>1.16 with different formats</t>
  </si>
  <si>
    <t>Excel will calculate based on the full number, even if it is not visible</t>
  </si>
  <si>
    <t>Date extraction formulas</t>
  </si>
  <si>
    <t>Excel will not read numbers stored as text as numbers</t>
  </si>
  <si>
    <t>Elvis</t>
  </si>
  <si>
    <t>Add together the columns/rows using partially frozen references</t>
  </si>
  <si>
    <t>Advanced References with SUMIFS - example</t>
  </si>
  <si>
    <t>Person Name</t>
  </si>
  <si>
    <t>Age</t>
  </si>
  <si>
    <t>Province</t>
  </si>
  <si>
    <t>AB</t>
  </si>
  <si>
    <t>SK</t>
  </si>
  <si>
    <t>MB</t>
  </si>
  <si>
    <t>PE</t>
  </si>
  <si>
    <t>ON</t>
  </si>
  <si>
    <t>BC</t>
  </si>
  <si>
    <t>QC</t>
  </si>
  <si>
    <t>Blood Type</t>
  </si>
  <si>
    <t>A+</t>
  </si>
  <si>
    <t>B+</t>
  </si>
  <si>
    <t>B-</t>
  </si>
  <si>
    <t>O+</t>
  </si>
  <si>
    <t>O-</t>
  </si>
  <si>
    <t>A-</t>
  </si>
  <si>
    <t>Ues lookups to find the Age and Province of each Person</t>
  </si>
  <si>
    <t>JP - TK</t>
  </si>
  <si>
    <t>How Many Animals?</t>
  </si>
  <si>
    <t>Neighbourhood</t>
  </si>
  <si>
    <t>Liberty Village</t>
  </si>
  <si>
    <t>How many dogs in Liberty Village</t>
  </si>
  <si>
    <t>Gender</t>
  </si>
  <si>
    <t>F</t>
  </si>
  <si>
    <t>M</t>
  </si>
  <si>
    <t>State (Trim)</t>
  </si>
  <si>
    <t>SumIF</t>
  </si>
  <si>
    <t>Rep</t>
  </si>
  <si>
    <t>Jim</t>
  </si>
  <si>
    <t>Sarah</t>
  </si>
  <si>
    <t>Steve</t>
  </si>
  <si>
    <t>Joan</t>
  </si>
  <si>
    <t>Qc</t>
  </si>
  <si>
    <t>NS</t>
  </si>
  <si>
    <t>Criteria</t>
  </si>
  <si>
    <t>Total</t>
  </si>
  <si>
    <t>sales &gt;100</t>
  </si>
  <si>
    <t>Rep=Jim</t>
  </si>
  <si>
    <t>State = ON</t>
  </si>
  <si>
    <t xml:space="preserve">CA - QU  </t>
  </si>
  <si>
    <t xml:space="preserve"> CA - AB   </t>
  </si>
  <si>
    <t>Black</t>
  </si>
  <si>
    <t>White</t>
  </si>
  <si>
    <t>Orange</t>
  </si>
  <si>
    <t>Colour</t>
  </si>
  <si>
    <t xml:space="preserve">US - SC  </t>
  </si>
  <si>
    <t xml:space="preserve">US - AK    </t>
  </si>
  <si>
    <t xml:space="preserve"> CA - ON   </t>
  </si>
  <si>
    <t xml:space="preserve">CA - MB </t>
  </si>
  <si>
    <t>Country full Name</t>
  </si>
  <si>
    <t>Kitsilano</t>
  </si>
  <si>
    <t>West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</si>
</sst>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0.0"/>
    <numFmt numFmtId="165" formatCode="_-&quot;$&quot;* #,##0_-;\-&quot;$&quot;* #,##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1" applyNumberFormat="1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0" borderId="2" xfId="0" applyFont="1" applyBorder="1"/>
    <xf numFmtId="0" fontId="3" fillId="0" borderId="1" xfId="0" applyFont="1" applyBorder="1"/>
    <xf numFmtId="0" fontId="3" fillId="0" borderId="0" xfId="0" applyFont="1"/>
    <xf numFmtId="0" fontId="0" fillId="3" borderId="0" xfId="0" applyFill="1"/>
    <xf numFmtId="0" fontId="0" fillId="0" borderId="9" xfId="0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0" borderId="12" xfId="0" applyBorder="1"/>
    <xf numFmtId="0" fontId="0" fillId="2" borderId="13" xfId="0" applyFill="1" applyBorder="1"/>
    <xf numFmtId="0" fontId="0" fillId="0" borderId="15" xfId="0" applyBorder="1"/>
    <xf numFmtId="0" fontId="0" fillId="2" borderId="16" xfId="0" applyFill="1" applyBorder="1"/>
    <xf numFmtId="1" fontId="0" fillId="0" borderId="7" xfId="0" applyNumberFormat="1" applyBorder="1"/>
    <xf numFmtId="1" fontId="0" fillId="0" borderId="0" xfId="0" applyNumberFormat="1"/>
    <xf numFmtId="164" fontId="0" fillId="0" borderId="0" xfId="0" applyNumberFormat="1"/>
    <xf numFmtId="14" fontId="0" fillId="0" borderId="4" xfId="0" applyNumberFormat="1" applyBorder="1"/>
    <xf numFmtId="15" fontId="0" fillId="0" borderId="6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0" fontId="2" fillId="0" borderId="0" xfId="0" applyFont="1"/>
    <xf numFmtId="0" fontId="2" fillId="3" borderId="0" xfId="0" applyFont="1" applyFill="1"/>
    <xf numFmtId="0" fontId="3" fillId="0" borderId="9" xfId="0" applyFont="1" applyBorder="1"/>
    <xf numFmtId="0" fontId="0" fillId="0" borderId="17" xfId="0" applyBorder="1"/>
    <xf numFmtId="0" fontId="0" fillId="4" borderId="0" xfId="0" applyFill="1"/>
    <xf numFmtId="0" fontId="0" fillId="0" borderId="13" xfId="0" applyBorder="1"/>
    <xf numFmtId="0" fontId="0" fillId="0" borderId="14" xfId="0" applyBorder="1"/>
    <xf numFmtId="0" fontId="4" fillId="0" borderId="0" xfId="2"/>
    <xf numFmtId="0" fontId="0" fillId="0" borderId="0" xfId="0" quotePrefix="1"/>
    <xf numFmtId="0" fontId="5" fillId="5" borderId="16" xfId="0" applyFont="1" applyFill="1" applyBorder="1"/>
    <xf numFmtId="0" fontId="0" fillId="2" borderId="0" xfId="0" applyFill="1"/>
    <xf numFmtId="0" fontId="0" fillId="2" borderId="7" xfId="0" applyFill="1" applyBorder="1"/>
    <xf numFmtId="14" fontId="0" fillId="2" borderId="5" xfId="0" applyNumberFormat="1" applyFill="1" applyBorder="1"/>
    <xf numFmtId="14" fontId="0" fillId="2" borderId="8" xfId="0" applyNumberFormat="1" applyFill="1" applyBorder="1"/>
    <xf numFmtId="0" fontId="0" fillId="2" borderId="15" xfId="0" applyFill="1" applyBorder="1"/>
    <xf numFmtId="165" fontId="0" fillId="2" borderId="0" xfId="1" applyNumberFormat="1" applyFont="1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M100"/>
  <sheetViews>
    <sheetView topLeftCell="A6" zoomScale="261" zoomScaleNormal="261" workbookViewId="0">
      <selection activeCell="C11" sqref="C11"/>
    </sheetView>
  </sheetViews>
  <sheetFormatPr defaultColWidth="8.796875" defaultRowHeight="14.25" x14ac:dyDescent="0.45"/>
  <cols>
    <col min="2" max="2" width="10.6640625" customWidth="1"/>
    <col min="6" max="6" width="10.46484375" bestFit="1" customWidth="1"/>
    <col min="10" max="10" width="10.46484375" bestFit="1" customWidth="1"/>
  </cols>
  <sheetData>
    <row r="1" spans="1:39" x14ac:dyDescent="0.45">
      <c r="A1" s="12" t="s">
        <v>50</v>
      </c>
      <c r="B1" s="4"/>
      <c r="C1" s="5"/>
      <c r="D1" s="14"/>
      <c r="E1" s="14"/>
      <c r="F1" s="12" t="s">
        <v>52</v>
      </c>
      <c r="G1" s="4"/>
      <c r="H1" s="4"/>
      <c r="I1" s="4"/>
      <c r="J1" s="5"/>
      <c r="K1" s="14"/>
      <c r="L1" s="12" t="s">
        <v>53</v>
      </c>
      <c r="M1" s="4"/>
      <c r="N1" s="4"/>
      <c r="O1" s="4"/>
      <c r="P1" s="4"/>
      <c r="Q1" s="5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39" x14ac:dyDescent="0.45">
      <c r="A2" s="6"/>
      <c r="B2" s="25">
        <v>1.1599999999999999</v>
      </c>
      <c r="C2" s="7"/>
      <c r="D2" s="14"/>
      <c r="E2" s="14"/>
      <c r="F2" s="6" t="s">
        <v>3</v>
      </c>
      <c r="G2" t="s">
        <v>2</v>
      </c>
      <c r="H2" t="s">
        <v>0</v>
      </c>
      <c r="I2" t="s">
        <v>1</v>
      </c>
      <c r="J2" s="7" t="s">
        <v>3</v>
      </c>
      <c r="K2" s="14"/>
      <c r="L2" s="29" t="s">
        <v>5</v>
      </c>
      <c r="M2">
        <f>VALUE(L2)</f>
        <v>45</v>
      </c>
      <c r="N2" s="40">
        <v>45</v>
      </c>
      <c r="Q2" s="7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 spans="1:39" x14ac:dyDescent="0.45">
      <c r="A3" s="6"/>
      <c r="B3" s="26">
        <v>1.1599999999999999</v>
      </c>
      <c r="C3" s="7"/>
      <c r="D3" s="14"/>
      <c r="E3" s="14"/>
      <c r="F3" s="27">
        <v>43831</v>
      </c>
      <c r="G3" s="42"/>
      <c r="H3" s="42">
        <f>MONTH(F3)</f>
        <v>1</v>
      </c>
      <c r="I3" s="42">
        <f>DAY(F3)</f>
        <v>1</v>
      </c>
      <c r="J3" s="44">
        <f>DATE(G3,H3,I3)</f>
        <v>1</v>
      </c>
      <c r="K3" s="14"/>
      <c r="L3" s="29" t="s">
        <v>4</v>
      </c>
      <c r="M3">
        <f>VALUE(L3)</f>
        <v>55</v>
      </c>
      <c r="Q3" s="7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1:39" ht="14.65" thickBot="1" x14ac:dyDescent="0.5">
      <c r="A4" s="8"/>
      <c r="B4" s="9">
        <v>1.1599999999999999</v>
      </c>
      <c r="C4" s="10"/>
      <c r="D4" s="14"/>
      <c r="E4" s="14"/>
      <c r="F4" s="28">
        <v>43864</v>
      </c>
      <c r="G4" s="43"/>
      <c r="H4" s="43"/>
      <c r="I4" s="43"/>
      <c r="J4" s="45"/>
      <c r="K4" s="14"/>
      <c r="L4" s="30">
        <f>SUM(L2:L3)</f>
        <v>0</v>
      </c>
      <c r="M4" s="31">
        <f>SUM(M2:M3)</f>
        <v>100</v>
      </c>
      <c r="N4" s="9"/>
      <c r="O4" s="9"/>
      <c r="P4" s="9"/>
      <c r="Q4" s="10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 spans="1:39" x14ac:dyDescent="0.4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 spans="1:39" ht="14.65" thickBot="1" x14ac:dyDescent="0.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 spans="1:39" x14ac:dyDescent="0.45">
      <c r="A7" s="12" t="s">
        <v>51</v>
      </c>
      <c r="B7" s="4"/>
      <c r="C7" s="4"/>
      <c r="D7" s="4"/>
      <c r="E7" s="4"/>
      <c r="F7" s="4"/>
      <c r="G7" s="5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 spans="1:39" ht="14.65" thickBot="1" x14ac:dyDescent="0.5">
      <c r="A8" s="8"/>
      <c r="B8" s="24">
        <v>3.1415926535900001</v>
      </c>
      <c r="C8" s="43"/>
      <c r="D8" s="9">
        <f>3*2</f>
        <v>6</v>
      </c>
      <c r="E8" s="9"/>
      <c r="F8" s="9"/>
      <c r="G8" s="10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 spans="1:39" x14ac:dyDescent="0.45">
      <c r="A9" s="33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2"/>
      <c r="AL9" s="32"/>
      <c r="AM9" s="32"/>
    </row>
    <row r="10" spans="1:39" x14ac:dyDescent="0.4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2"/>
      <c r="AL10" s="32"/>
      <c r="AM10" s="32"/>
    </row>
    <row r="11" spans="1:39" x14ac:dyDescent="0.4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2"/>
      <c r="AL11" s="32"/>
      <c r="AM11" s="32"/>
    </row>
    <row r="12" spans="1:39" x14ac:dyDescent="0.45">
      <c r="A12" s="33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2"/>
      <c r="AL12" s="32"/>
      <c r="AM12" s="32"/>
    </row>
    <row r="13" spans="1:39" x14ac:dyDescent="0.45">
      <c r="A13" s="33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2"/>
      <c r="AL13" s="32"/>
      <c r="AM13" s="32"/>
    </row>
    <row r="14" spans="1:39" x14ac:dyDescent="0.45">
      <c r="A14" s="33"/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2"/>
      <c r="AL14" s="32"/>
      <c r="AM14" s="32"/>
    </row>
    <row r="15" spans="1:39" x14ac:dyDescent="0.45">
      <c r="A15" s="33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2"/>
      <c r="AL15" s="32"/>
      <c r="AM15" s="32"/>
    </row>
    <row r="16" spans="1:39" x14ac:dyDescent="0.4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2"/>
      <c r="AL16" s="32"/>
      <c r="AM16" s="32"/>
    </row>
    <row r="17" spans="1:39" x14ac:dyDescent="0.4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2"/>
      <c r="AL17" s="32"/>
      <c r="AM17" s="32"/>
    </row>
    <row r="18" spans="1:39" x14ac:dyDescent="0.4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2"/>
      <c r="AL18" s="32"/>
      <c r="AM18" s="32"/>
    </row>
    <row r="19" spans="1:39" x14ac:dyDescent="0.4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2"/>
      <c r="AL19" s="32"/>
      <c r="AM19" s="32"/>
    </row>
    <row r="20" spans="1:39" x14ac:dyDescent="0.4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2"/>
      <c r="AL20" s="32"/>
      <c r="AM20" s="32"/>
    </row>
    <row r="21" spans="1:39" x14ac:dyDescent="0.4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2"/>
      <c r="AL21" s="32"/>
      <c r="AM21" s="32"/>
    </row>
    <row r="22" spans="1:39" x14ac:dyDescent="0.4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2"/>
      <c r="AL22" s="32"/>
      <c r="AM22" s="32"/>
    </row>
    <row r="23" spans="1:39" x14ac:dyDescent="0.4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2"/>
      <c r="AL23" s="32"/>
      <c r="AM23" s="32"/>
    </row>
    <row r="24" spans="1:39" x14ac:dyDescent="0.4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2"/>
      <c r="AL24" s="32"/>
      <c r="AM24" s="32"/>
    </row>
    <row r="25" spans="1:39" x14ac:dyDescent="0.4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2"/>
      <c r="AL25" s="32"/>
      <c r="AM25" s="32"/>
    </row>
    <row r="26" spans="1:39" x14ac:dyDescent="0.4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2"/>
      <c r="AL26" s="32"/>
      <c r="AM26" s="32"/>
    </row>
    <row r="27" spans="1:39" x14ac:dyDescent="0.4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2"/>
      <c r="AL27" s="32"/>
      <c r="AM27" s="32"/>
    </row>
    <row r="28" spans="1:39" x14ac:dyDescent="0.4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2"/>
      <c r="AL28" s="32"/>
      <c r="AM28" s="32"/>
    </row>
    <row r="29" spans="1:39" x14ac:dyDescent="0.4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2"/>
      <c r="AL29" s="32"/>
      <c r="AM29" s="32"/>
    </row>
    <row r="30" spans="1:39" x14ac:dyDescent="0.4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2"/>
      <c r="AL30" s="32"/>
      <c r="AM30" s="32"/>
    </row>
    <row r="31" spans="1:39" x14ac:dyDescent="0.4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2"/>
      <c r="AL31" s="32"/>
      <c r="AM31" s="32"/>
    </row>
    <row r="32" spans="1:39" x14ac:dyDescent="0.4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2"/>
      <c r="AL32" s="32"/>
      <c r="AM32" s="32"/>
    </row>
    <row r="33" spans="1:39" x14ac:dyDescent="0.4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2"/>
      <c r="AL33" s="32"/>
      <c r="AM33" s="32"/>
    </row>
    <row r="34" spans="1:39" x14ac:dyDescent="0.4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2"/>
      <c r="AL34" s="32"/>
      <c r="AM34" s="32"/>
    </row>
    <row r="35" spans="1:39" x14ac:dyDescent="0.4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2"/>
      <c r="AL35" s="32"/>
      <c r="AM35" s="32"/>
    </row>
    <row r="36" spans="1:39" x14ac:dyDescent="0.4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2"/>
      <c r="AL36" s="32"/>
      <c r="AM36" s="32"/>
    </row>
    <row r="37" spans="1:39" x14ac:dyDescent="0.4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2"/>
      <c r="AL37" s="32"/>
      <c r="AM37" s="32"/>
    </row>
    <row r="38" spans="1:39" x14ac:dyDescent="0.4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2"/>
      <c r="AL38" s="32"/>
      <c r="AM38" s="32"/>
    </row>
    <row r="39" spans="1:39" x14ac:dyDescent="0.4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2"/>
      <c r="AL39" s="32"/>
      <c r="AM39" s="32"/>
    </row>
    <row r="40" spans="1:39" x14ac:dyDescent="0.4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2"/>
      <c r="AL40" s="32"/>
      <c r="AM40" s="32"/>
    </row>
    <row r="41" spans="1:39" x14ac:dyDescent="0.4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2"/>
      <c r="AL41" s="32"/>
      <c r="AM41" s="32"/>
    </row>
    <row r="42" spans="1:39" x14ac:dyDescent="0.4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2"/>
      <c r="AL42" s="32"/>
      <c r="AM42" s="32"/>
    </row>
    <row r="43" spans="1:39" x14ac:dyDescent="0.4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2"/>
      <c r="AL43" s="32"/>
      <c r="AM43" s="32"/>
    </row>
    <row r="44" spans="1:39" x14ac:dyDescent="0.4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2"/>
      <c r="AL44" s="32"/>
      <c r="AM44" s="32"/>
    </row>
    <row r="45" spans="1:39" x14ac:dyDescent="0.4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2"/>
      <c r="AL45" s="32"/>
      <c r="AM45" s="32"/>
    </row>
    <row r="46" spans="1:39" x14ac:dyDescent="0.4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2"/>
      <c r="AL46" s="32"/>
      <c r="AM46" s="32"/>
    </row>
    <row r="47" spans="1:39" x14ac:dyDescent="0.4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2"/>
      <c r="AL47" s="32"/>
      <c r="AM47" s="32"/>
    </row>
    <row r="48" spans="1:39" x14ac:dyDescent="0.4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2"/>
      <c r="AL48" s="32"/>
      <c r="AM48" s="32"/>
    </row>
    <row r="49" spans="1:39" x14ac:dyDescent="0.4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2"/>
      <c r="AL49" s="32"/>
      <c r="AM49" s="32"/>
    </row>
    <row r="50" spans="1:39" x14ac:dyDescent="0.4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2"/>
      <c r="AL50" s="32"/>
      <c r="AM50" s="32"/>
    </row>
    <row r="51" spans="1:39" x14ac:dyDescent="0.4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2"/>
      <c r="AL51" s="32"/>
      <c r="AM51" s="32"/>
    </row>
    <row r="52" spans="1:39" x14ac:dyDescent="0.4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2"/>
      <c r="AL52" s="32"/>
      <c r="AM52" s="32"/>
    </row>
    <row r="53" spans="1:39" x14ac:dyDescent="0.4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2"/>
      <c r="AL53" s="32"/>
      <c r="AM53" s="32"/>
    </row>
    <row r="54" spans="1:39" x14ac:dyDescent="0.4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2"/>
      <c r="AL54" s="32"/>
      <c r="AM54" s="32"/>
    </row>
    <row r="55" spans="1:39" x14ac:dyDescent="0.4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2"/>
      <c r="AL55" s="32"/>
      <c r="AM55" s="32"/>
    </row>
    <row r="56" spans="1:39" x14ac:dyDescent="0.4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2"/>
      <c r="AL56" s="32"/>
      <c r="AM56" s="32"/>
    </row>
    <row r="57" spans="1:39" x14ac:dyDescent="0.4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2"/>
      <c r="AL57" s="32"/>
      <c r="AM57" s="32"/>
    </row>
    <row r="58" spans="1:39" x14ac:dyDescent="0.4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2"/>
      <c r="AL58" s="32"/>
      <c r="AM58" s="32"/>
    </row>
    <row r="59" spans="1:39" x14ac:dyDescent="0.4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2"/>
      <c r="AL59" s="32"/>
      <c r="AM59" s="32"/>
    </row>
    <row r="60" spans="1:39" x14ac:dyDescent="0.4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2"/>
      <c r="AL60" s="32"/>
      <c r="AM60" s="32"/>
    </row>
    <row r="61" spans="1:39" x14ac:dyDescent="0.4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2"/>
      <c r="AL61" s="32"/>
      <c r="AM61" s="32"/>
    </row>
    <row r="62" spans="1:39" x14ac:dyDescent="0.4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2"/>
      <c r="AL62" s="32"/>
      <c r="AM62" s="32"/>
    </row>
    <row r="63" spans="1:39" x14ac:dyDescent="0.4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2"/>
      <c r="AL63" s="32"/>
      <c r="AM63" s="32"/>
    </row>
    <row r="64" spans="1:39" x14ac:dyDescent="0.4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2"/>
      <c r="AL64" s="32"/>
      <c r="AM64" s="32"/>
    </row>
    <row r="65" spans="1:39" x14ac:dyDescent="0.4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2"/>
      <c r="AL65" s="32"/>
      <c r="AM65" s="32"/>
    </row>
    <row r="66" spans="1:39" x14ac:dyDescent="0.4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2"/>
      <c r="AL66" s="32"/>
      <c r="AM66" s="32"/>
    </row>
    <row r="67" spans="1:39" x14ac:dyDescent="0.4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2"/>
      <c r="AL67" s="32"/>
      <c r="AM67" s="32"/>
    </row>
    <row r="68" spans="1:39" x14ac:dyDescent="0.4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2"/>
      <c r="AL68" s="32"/>
      <c r="AM68" s="32"/>
    </row>
    <row r="69" spans="1:39" x14ac:dyDescent="0.4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2"/>
      <c r="AL69" s="32"/>
      <c r="AM69" s="32"/>
    </row>
    <row r="70" spans="1:39" x14ac:dyDescent="0.4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2"/>
      <c r="AL70" s="32"/>
      <c r="AM70" s="32"/>
    </row>
    <row r="71" spans="1:39" x14ac:dyDescent="0.4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2"/>
      <c r="AL71" s="32"/>
      <c r="AM71" s="32"/>
    </row>
    <row r="72" spans="1:39" x14ac:dyDescent="0.4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2"/>
      <c r="AL72" s="32"/>
      <c r="AM72" s="32"/>
    </row>
    <row r="73" spans="1:39" x14ac:dyDescent="0.4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2"/>
      <c r="AL73" s="32"/>
      <c r="AM73" s="32"/>
    </row>
    <row r="74" spans="1:39" x14ac:dyDescent="0.4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2"/>
      <c r="AL74" s="32"/>
      <c r="AM74" s="32"/>
    </row>
    <row r="75" spans="1:39" x14ac:dyDescent="0.4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2"/>
      <c r="AL75" s="32"/>
      <c r="AM75" s="32"/>
    </row>
    <row r="76" spans="1:39" x14ac:dyDescent="0.4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2"/>
      <c r="AL76" s="32"/>
      <c r="AM76" s="32"/>
    </row>
    <row r="77" spans="1:39" x14ac:dyDescent="0.4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2"/>
      <c r="AL77" s="32"/>
      <c r="AM77" s="32"/>
    </row>
    <row r="78" spans="1:39" x14ac:dyDescent="0.4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2"/>
      <c r="AL78" s="32"/>
      <c r="AM78" s="32"/>
    </row>
    <row r="79" spans="1:39" x14ac:dyDescent="0.4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2"/>
      <c r="AL79" s="32"/>
      <c r="AM79" s="32"/>
    </row>
    <row r="80" spans="1:39" x14ac:dyDescent="0.4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2"/>
      <c r="AL80" s="32"/>
      <c r="AM80" s="32"/>
    </row>
    <row r="81" spans="1:39" x14ac:dyDescent="0.4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2"/>
      <c r="AL81" s="32"/>
      <c r="AM81" s="32"/>
    </row>
    <row r="82" spans="1:39" x14ac:dyDescent="0.4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2"/>
      <c r="AL82" s="32"/>
      <c r="AM82" s="32"/>
    </row>
    <row r="83" spans="1:39" x14ac:dyDescent="0.4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2"/>
      <c r="AL83" s="32"/>
      <c r="AM83" s="32"/>
    </row>
    <row r="84" spans="1:39" x14ac:dyDescent="0.4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2"/>
      <c r="AL84" s="32"/>
      <c r="AM84" s="32"/>
    </row>
    <row r="85" spans="1:39" x14ac:dyDescent="0.4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2"/>
      <c r="AL85" s="32"/>
      <c r="AM85" s="32"/>
    </row>
    <row r="86" spans="1:39" x14ac:dyDescent="0.4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2"/>
      <c r="AL86" s="32"/>
      <c r="AM86" s="32"/>
    </row>
    <row r="87" spans="1:39" x14ac:dyDescent="0.4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2"/>
      <c r="AL87" s="32"/>
      <c r="AM87" s="32"/>
    </row>
    <row r="88" spans="1:39" x14ac:dyDescent="0.4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2"/>
      <c r="AL88" s="32"/>
      <c r="AM88" s="32"/>
    </row>
    <row r="89" spans="1:39" x14ac:dyDescent="0.4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2"/>
      <c r="AL89" s="32"/>
      <c r="AM89" s="32"/>
    </row>
    <row r="90" spans="1:39" x14ac:dyDescent="0.4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2"/>
      <c r="AL90" s="32"/>
      <c r="AM90" s="32"/>
    </row>
    <row r="91" spans="1:39" x14ac:dyDescent="0.4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2"/>
      <c r="AL91" s="32"/>
      <c r="AM91" s="32"/>
    </row>
    <row r="92" spans="1:39" x14ac:dyDescent="0.4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2"/>
      <c r="AL92" s="32"/>
      <c r="AM92" s="32"/>
    </row>
    <row r="93" spans="1:39" x14ac:dyDescent="0.4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2"/>
      <c r="AL93" s="32"/>
      <c r="AM93" s="32"/>
    </row>
    <row r="94" spans="1:39" x14ac:dyDescent="0.4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2"/>
      <c r="AL94" s="32"/>
      <c r="AM94" s="32"/>
    </row>
    <row r="95" spans="1:39" x14ac:dyDescent="0.4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2"/>
      <c r="AL95" s="32"/>
      <c r="AM95" s="32"/>
    </row>
    <row r="96" spans="1:39" x14ac:dyDescent="0.4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2"/>
      <c r="AL96" s="32"/>
      <c r="AM96" s="32"/>
    </row>
    <row r="97" spans="1:39" x14ac:dyDescent="0.4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2"/>
      <c r="AL97" s="32"/>
      <c r="AM97" s="32"/>
    </row>
    <row r="98" spans="1:39" x14ac:dyDescent="0.4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2"/>
      <c r="AL98" s="32"/>
      <c r="AM98" s="32"/>
    </row>
    <row r="99" spans="1:39" x14ac:dyDescent="0.4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</row>
    <row r="100" spans="1:39" x14ac:dyDescent="0.4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221"/>
  <sheetViews>
    <sheetView zoomScale="150" zoomScaleNormal="150" workbookViewId="0">
      <selection activeCell="G15" sqref="G15:K16"/>
    </sheetView>
  </sheetViews>
  <sheetFormatPr defaultColWidth="8.796875" defaultRowHeight="14.25" x14ac:dyDescent="0.45"/>
  <cols>
    <col min="3" max="3" width="12" bestFit="1" customWidth="1"/>
    <col min="4" max="4" width="17.33203125" customWidth="1"/>
    <col min="5" max="6" width="7" customWidth="1"/>
    <col min="7" max="7" width="20" customWidth="1"/>
    <col min="8" max="8" width="7" customWidth="1"/>
    <col min="9" max="9" width="9.33203125" bestFit="1" customWidth="1"/>
    <col min="10" max="10" width="13.796875" customWidth="1"/>
    <col min="11" max="11" width="13.1328125" customWidth="1"/>
    <col min="12" max="12" width="7" customWidth="1"/>
    <col min="14" max="14" width="11" bestFit="1" customWidth="1"/>
    <col min="15" max="15" width="5.46484375" bestFit="1" customWidth="1"/>
    <col min="19" max="19" width="11.46484375" bestFit="1" customWidth="1"/>
    <col min="22" max="22" width="5.6640625" bestFit="1" customWidth="1"/>
    <col min="23" max="34" width="11.46484375" bestFit="1" customWidth="1"/>
  </cols>
  <sheetData>
    <row r="1" spans="1:34" x14ac:dyDescent="0.45">
      <c r="A1" s="3" t="s">
        <v>6</v>
      </c>
      <c r="B1" s="11" t="s">
        <v>41</v>
      </c>
      <c r="C1" s="4"/>
      <c r="D1" s="5"/>
      <c r="E1" s="14"/>
      <c r="F1" s="12" t="s">
        <v>55</v>
      </c>
      <c r="G1" s="4"/>
      <c r="H1" s="4"/>
      <c r="I1" s="4"/>
      <c r="J1" s="4"/>
      <c r="K1" s="5"/>
      <c r="L1" s="14"/>
      <c r="M1" s="14"/>
      <c r="N1" s="13" t="s">
        <v>56</v>
      </c>
    </row>
    <row r="2" spans="1:34" x14ac:dyDescent="0.45">
      <c r="A2" s="6">
        <v>10</v>
      </c>
      <c r="D2" s="7"/>
      <c r="E2" s="14"/>
      <c r="F2" s="6"/>
      <c r="K2" s="7"/>
      <c r="L2" s="14"/>
      <c r="M2" s="14"/>
      <c r="R2" t="s">
        <v>0</v>
      </c>
      <c r="S2" t="s">
        <v>9</v>
      </c>
      <c r="T2" t="s">
        <v>10</v>
      </c>
      <c r="W2">
        <v>1</v>
      </c>
      <c r="X2">
        <v>2</v>
      </c>
      <c r="Y2">
        <v>3</v>
      </c>
      <c r="Z2">
        <v>4</v>
      </c>
      <c r="AA2">
        <v>5</v>
      </c>
      <c r="AB2">
        <v>6</v>
      </c>
      <c r="AC2">
        <v>7</v>
      </c>
      <c r="AD2">
        <v>8</v>
      </c>
      <c r="AE2">
        <v>9</v>
      </c>
      <c r="AF2">
        <v>10</v>
      </c>
      <c r="AG2">
        <v>11</v>
      </c>
      <c r="AH2">
        <v>12</v>
      </c>
    </row>
    <row r="3" spans="1:34" x14ac:dyDescent="0.45">
      <c r="A3" s="6"/>
      <c r="B3" t="s">
        <v>42</v>
      </c>
      <c r="C3" t="s">
        <v>43</v>
      </c>
      <c r="D3" s="7"/>
      <c r="E3" s="14"/>
      <c r="F3" s="6"/>
      <c r="G3" s="15" t="s">
        <v>18</v>
      </c>
      <c r="H3" s="15" t="s">
        <v>19</v>
      </c>
      <c r="I3" s="15" t="s">
        <v>20</v>
      </c>
      <c r="J3" s="15" t="s">
        <v>21</v>
      </c>
      <c r="K3" s="18" t="s">
        <v>22</v>
      </c>
      <c r="L3" s="14"/>
      <c r="M3" s="14"/>
      <c r="N3" s="1" t="s">
        <v>8</v>
      </c>
      <c r="O3" s="1" t="s">
        <v>9</v>
      </c>
      <c r="P3" t="s">
        <v>10</v>
      </c>
      <c r="R3">
        <v>1</v>
      </c>
      <c r="S3" s="42"/>
      <c r="T3" s="42"/>
      <c r="U3" s="2"/>
      <c r="V3" t="s">
        <v>9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x14ac:dyDescent="0.45">
      <c r="A4" s="6" t="s">
        <v>7</v>
      </c>
      <c r="B4">
        <v>1</v>
      </c>
      <c r="C4" s="16"/>
      <c r="D4" s="7">
        <f>B4+$A$2</f>
        <v>11</v>
      </c>
      <c r="E4" s="14"/>
      <c r="F4" s="6"/>
      <c r="G4" s="15">
        <v>1</v>
      </c>
      <c r="H4" s="15">
        <v>11</v>
      </c>
      <c r="I4" s="15">
        <v>21</v>
      </c>
      <c r="J4" s="16"/>
      <c r="K4" s="19"/>
      <c r="L4" s="14"/>
      <c r="M4" s="14"/>
      <c r="N4">
        <v>9</v>
      </c>
      <c r="O4">
        <v>4647</v>
      </c>
      <c r="P4">
        <v>123</v>
      </c>
      <c r="R4">
        <v>2</v>
      </c>
      <c r="S4" s="47"/>
      <c r="T4" s="47"/>
      <c r="U4" s="2"/>
      <c r="V4" t="s">
        <v>10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x14ac:dyDescent="0.45">
      <c r="A5" s="6"/>
      <c r="B5">
        <v>2</v>
      </c>
      <c r="C5" s="16"/>
      <c r="D5" s="7">
        <f t="shared" ref="D5:D13" si="0">B5+$A$2</f>
        <v>12</v>
      </c>
      <c r="E5" s="14"/>
      <c r="F5" s="6"/>
      <c r="G5" s="15">
        <v>2</v>
      </c>
      <c r="H5" s="15">
        <v>12</v>
      </c>
      <c r="I5" s="15">
        <v>22</v>
      </c>
      <c r="J5" s="16"/>
      <c r="K5" s="19"/>
      <c r="L5" s="14"/>
      <c r="M5" s="14"/>
      <c r="N5">
        <v>7</v>
      </c>
      <c r="O5">
        <v>2016</v>
      </c>
      <c r="P5">
        <v>952</v>
      </c>
      <c r="R5">
        <v>3</v>
      </c>
      <c r="S5" s="47"/>
      <c r="T5" s="47"/>
      <c r="U5" s="2"/>
    </row>
    <row r="6" spans="1:34" x14ac:dyDescent="0.45">
      <c r="A6" s="6"/>
      <c r="B6">
        <v>3</v>
      </c>
      <c r="C6" s="16"/>
      <c r="D6" s="7">
        <f t="shared" si="0"/>
        <v>13</v>
      </c>
      <c r="E6" s="14"/>
      <c r="F6" s="6"/>
      <c r="G6" s="15">
        <v>3</v>
      </c>
      <c r="H6" s="15">
        <v>13</v>
      </c>
      <c r="I6" s="15">
        <v>23</v>
      </c>
      <c r="J6" s="16"/>
      <c r="K6" s="19"/>
      <c r="L6" s="14"/>
      <c r="M6" s="14"/>
      <c r="N6">
        <v>9</v>
      </c>
      <c r="O6">
        <v>4836</v>
      </c>
      <c r="P6">
        <v>264</v>
      </c>
      <c r="R6">
        <v>4</v>
      </c>
      <c r="S6" s="47"/>
      <c r="T6" s="47"/>
      <c r="U6" s="2"/>
    </row>
    <row r="7" spans="1:34" x14ac:dyDescent="0.45">
      <c r="A7" s="6"/>
      <c r="B7">
        <v>4</v>
      </c>
      <c r="C7" s="16"/>
      <c r="D7" s="7">
        <f t="shared" si="0"/>
        <v>14</v>
      </c>
      <c r="E7" s="14"/>
      <c r="F7" s="6"/>
      <c r="G7" s="15">
        <v>4</v>
      </c>
      <c r="H7" s="15">
        <v>14</v>
      </c>
      <c r="I7" s="15">
        <v>24</v>
      </c>
      <c r="J7" s="16"/>
      <c r="K7" s="19"/>
      <c r="L7" s="14"/>
      <c r="M7" s="14"/>
      <c r="N7">
        <v>5</v>
      </c>
      <c r="O7">
        <v>3311</v>
      </c>
      <c r="P7">
        <v>387</v>
      </c>
      <c r="R7">
        <v>5</v>
      </c>
      <c r="S7" s="47"/>
      <c r="T7" s="47"/>
      <c r="U7" s="2"/>
    </row>
    <row r="8" spans="1:34" x14ac:dyDescent="0.45">
      <c r="A8" s="6"/>
      <c r="B8">
        <v>5</v>
      </c>
      <c r="C8" s="16"/>
      <c r="D8" s="7">
        <f t="shared" si="0"/>
        <v>15</v>
      </c>
      <c r="E8" s="14"/>
      <c r="F8" s="6"/>
      <c r="G8" s="15">
        <v>5</v>
      </c>
      <c r="H8" s="15">
        <v>15</v>
      </c>
      <c r="I8" s="15">
        <v>25</v>
      </c>
      <c r="J8" s="16"/>
      <c r="K8" s="19"/>
      <c r="L8" s="14"/>
      <c r="M8" s="14"/>
      <c r="N8">
        <v>3</v>
      </c>
      <c r="O8">
        <v>4874</v>
      </c>
      <c r="P8">
        <v>864</v>
      </c>
      <c r="R8">
        <v>6</v>
      </c>
      <c r="S8" s="47"/>
      <c r="T8" s="47"/>
      <c r="U8" s="2"/>
    </row>
    <row r="9" spans="1:34" x14ac:dyDescent="0.45">
      <c r="A9" s="6"/>
      <c r="B9">
        <v>6</v>
      </c>
      <c r="C9" s="16"/>
      <c r="D9" s="7">
        <f t="shared" si="0"/>
        <v>16</v>
      </c>
      <c r="E9" s="14"/>
      <c r="F9" s="6"/>
      <c r="K9" s="7"/>
      <c r="L9" s="14"/>
      <c r="M9" s="14"/>
      <c r="N9">
        <v>2</v>
      </c>
      <c r="O9">
        <v>1290</v>
      </c>
      <c r="P9">
        <v>150</v>
      </c>
      <c r="R9">
        <v>7</v>
      </c>
      <c r="S9" s="47"/>
      <c r="T9" s="47"/>
      <c r="U9" s="2"/>
    </row>
    <row r="10" spans="1:34" x14ac:dyDescent="0.45">
      <c r="A10" s="6"/>
      <c r="B10">
        <v>7</v>
      </c>
      <c r="C10" s="16"/>
      <c r="D10" s="7">
        <f t="shared" si="0"/>
        <v>17</v>
      </c>
      <c r="E10" s="14"/>
      <c r="F10" s="6"/>
      <c r="K10" s="7"/>
      <c r="L10" s="14"/>
      <c r="M10" s="14"/>
      <c r="N10">
        <v>2</v>
      </c>
      <c r="O10">
        <v>1943</v>
      </c>
      <c r="P10">
        <v>415</v>
      </c>
      <c r="R10">
        <v>8</v>
      </c>
      <c r="S10" s="47"/>
      <c r="T10" s="47"/>
      <c r="U10" s="2"/>
    </row>
    <row r="11" spans="1:34" x14ac:dyDescent="0.45">
      <c r="A11" s="6"/>
      <c r="B11">
        <v>8</v>
      </c>
      <c r="C11" s="16"/>
      <c r="D11" s="7">
        <f t="shared" si="0"/>
        <v>18</v>
      </c>
      <c r="E11" s="14"/>
      <c r="F11" s="6"/>
      <c r="K11" s="7"/>
      <c r="L11" s="14"/>
      <c r="M11" s="14"/>
      <c r="N11">
        <v>2</v>
      </c>
      <c r="O11">
        <v>2845</v>
      </c>
      <c r="P11">
        <v>380</v>
      </c>
      <c r="R11">
        <v>9</v>
      </c>
      <c r="S11" s="47"/>
      <c r="T11" s="47"/>
      <c r="U11" s="2"/>
    </row>
    <row r="12" spans="1:34" x14ac:dyDescent="0.45">
      <c r="A12" s="6"/>
      <c r="B12">
        <v>9</v>
      </c>
      <c r="C12" s="16"/>
      <c r="D12" s="7">
        <f t="shared" si="0"/>
        <v>19</v>
      </c>
      <c r="E12" s="14"/>
      <c r="F12" s="6" t="s">
        <v>18</v>
      </c>
      <c r="G12">
        <v>1</v>
      </c>
      <c r="H12">
        <v>2</v>
      </c>
      <c r="I12">
        <v>3</v>
      </c>
      <c r="J12">
        <v>4</v>
      </c>
      <c r="K12" s="7">
        <v>5</v>
      </c>
      <c r="L12" s="14"/>
      <c r="M12" s="14"/>
      <c r="N12">
        <v>11</v>
      </c>
      <c r="O12">
        <v>1354</v>
      </c>
      <c r="P12">
        <v>377</v>
      </c>
      <c r="R12">
        <v>10</v>
      </c>
      <c r="S12" s="47"/>
      <c r="T12" s="47"/>
      <c r="U12" s="2"/>
    </row>
    <row r="13" spans="1:34" ht="14.65" thickBot="1" x14ac:dyDescent="0.5">
      <c r="A13" s="8"/>
      <c r="B13" s="9">
        <v>10</v>
      </c>
      <c r="C13" s="16"/>
      <c r="D13" s="7">
        <f t="shared" si="0"/>
        <v>20</v>
      </c>
      <c r="E13" s="14"/>
      <c r="F13" s="6" t="s">
        <v>19</v>
      </c>
      <c r="G13">
        <v>11</v>
      </c>
      <c r="H13">
        <v>12</v>
      </c>
      <c r="I13">
        <v>13</v>
      </c>
      <c r="J13">
        <v>14</v>
      </c>
      <c r="K13" s="7">
        <v>15</v>
      </c>
      <c r="L13" s="14"/>
      <c r="M13" s="14"/>
      <c r="N13">
        <v>8</v>
      </c>
      <c r="O13">
        <v>418</v>
      </c>
      <c r="P13">
        <v>611</v>
      </c>
      <c r="R13">
        <v>11</v>
      </c>
      <c r="S13" s="47"/>
      <c r="T13" s="47"/>
      <c r="U13" s="2"/>
    </row>
    <row r="14" spans="1:34" x14ac:dyDescent="0.45">
      <c r="A14" s="14"/>
      <c r="B14" s="14"/>
      <c r="C14" s="14"/>
      <c r="D14" s="14"/>
      <c r="E14" s="14"/>
      <c r="F14" s="6" t="s">
        <v>20</v>
      </c>
      <c r="G14">
        <v>21</v>
      </c>
      <c r="H14">
        <v>22</v>
      </c>
      <c r="I14">
        <v>23</v>
      </c>
      <c r="J14">
        <v>24</v>
      </c>
      <c r="K14" s="7">
        <v>25</v>
      </c>
      <c r="L14" s="14"/>
      <c r="M14" s="14"/>
      <c r="N14">
        <v>3</v>
      </c>
      <c r="O14">
        <v>3487</v>
      </c>
      <c r="P14">
        <v>852</v>
      </c>
      <c r="R14">
        <v>12</v>
      </c>
      <c r="S14" s="47"/>
      <c r="T14" s="47"/>
      <c r="U14" s="2"/>
    </row>
    <row r="15" spans="1:34" x14ac:dyDescent="0.45">
      <c r="A15" s="14"/>
      <c r="B15" s="14"/>
      <c r="C15" s="14"/>
      <c r="D15" s="14"/>
      <c r="E15" s="14"/>
      <c r="F15" s="6" t="s">
        <v>21</v>
      </c>
      <c r="G15" s="16"/>
      <c r="H15" s="16"/>
      <c r="I15" s="16"/>
      <c r="J15" s="16"/>
      <c r="K15" s="16"/>
      <c r="L15" s="14"/>
      <c r="M15" s="14"/>
      <c r="N15">
        <v>10</v>
      </c>
      <c r="O15">
        <v>4178</v>
      </c>
      <c r="P15">
        <v>564</v>
      </c>
    </row>
    <row r="16" spans="1:34" ht="14.65" thickBot="1" x14ac:dyDescent="0.5">
      <c r="A16" s="14"/>
      <c r="B16" s="14"/>
      <c r="C16" s="14"/>
      <c r="D16" s="14"/>
      <c r="E16" s="14"/>
      <c r="F16" s="8" t="s">
        <v>22</v>
      </c>
      <c r="G16" s="21"/>
      <c r="H16" s="21"/>
      <c r="I16" s="21"/>
      <c r="J16" s="21"/>
      <c r="K16" s="21"/>
      <c r="L16" s="14"/>
      <c r="M16" s="14"/>
      <c r="N16">
        <v>10</v>
      </c>
      <c r="O16">
        <v>832</v>
      </c>
      <c r="P16">
        <v>939</v>
      </c>
    </row>
    <row r="17" spans="1:24" x14ac:dyDescent="0.4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>
        <v>6</v>
      </c>
      <c r="O17">
        <v>2258</v>
      </c>
      <c r="P17">
        <v>602</v>
      </c>
    </row>
    <row r="18" spans="1:24" ht="14.65" thickBot="1" x14ac:dyDescent="0.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>
        <v>11</v>
      </c>
      <c r="O18">
        <v>3160</v>
      </c>
      <c r="P18">
        <v>109</v>
      </c>
      <c r="T18" t="s">
        <v>11</v>
      </c>
      <c r="U18">
        <v>4</v>
      </c>
      <c r="W18" s="2">
        <f>SUMIF($N$4:$N$221,R3, $O$4:$O$221)</f>
        <v>34106</v>
      </c>
      <c r="X18" s="2">
        <f>SUMIF($N$4:$N$221,R3,$P$4:$P$221)</f>
        <v>5924</v>
      </c>
    </row>
    <row r="19" spans="1:24" x14ac:dyDescent="0.45">
      <c r="A19" s="14"/>
      <c r="B19" s="14"/>
      <c r="C19" s="14"/>
      <c r="D19" s="14"/>
      <c r="E19" s="14"/>
      <c r="F19" s="12" t="s">
        <v>84</v>
      </c>
      <c r="G19" s="4"/>
      <c r="H19" s="4"/>
      <c r="I19" s="4"/>
      <c r="J19" s="4" t="s">
        <v>92</v>
      </c>
      <c r="K19" s="5" t="s">
        <v>93</v>
      </c>
      <c r="L19" s="14"/>
      <c r="M19" s="14"/>
      <c r="N19">
        <v>6</v>
      </c>
      <c r="O19">
        <v>4737</v>
      </c>
      <c r="P19">
        <v>948</v>
      </c>
      <c r="T19" t="s">
        <v>12</v>
      </c>
      <c r="U19" s="2"/>
    </row>
    <row r="20" spans="1:24" x14ac:dyDescent="0.45">
      <c r="A20" s="14"/>
      <c r="B20" s="14"/>
      <c r="C20" s="14"/>
      <c r="D20" s="14"/>
      <c r="E20" s="14"/>
      <c r="F20" s="6"/>
      <c r="J20" t="s">
        <v>94</v>
      </c>
      <c r="K20">
        <v>475</v>
      </c>
      <c r="L20" s="14"/>
      <c r="M20" s="14"/>
      <c r="N20">
        <v>8</v>
      </c>
      <c r="O20">
        <v>1679</v>
      </c>
      <c r="P20">
        <v>857</v>
      </c>
      <c r="T20" t="s">
        <v>13</v>
      </c>
      <c r="U20" s="2"/>
    </row>
    <row r="21" spans="1:24" x14ac:dyDescent="0.45">
      <c r="A21" s="14"/>
      <c r="B21" s="14"/>
      <c r="C21" s="14"/>
      <c r="D21" s="14"/>
      <c r="E21" s="14"/>
      <c r="F21" s="6" t="s">
        <v>85</v>
      </c>
      <c r="G21" t="s">
        <v>59</v>
      </c>
      <c r="H21" t="s">
        <v>9</v>
      </c>
      <c r="J21" t="s">
        <v>95</v>
      </c>
      <c r="K21">
        <v>300</v>
      </c>
      <c r="L21" s="14"/>
      <c r="M21" s="14"/>
      <c r="N21">
        <v>10</v>
      </c>
      <c r="O21">
        <v>2389</v>
      </c>
      <c r="P21">
        <v>992</v>
      </c>
      <c r="T21" t="s">
        <v>14</v>
      </c>
      <c r="U21" s="2"/>
    </row>
    <row r="22" spans="1:24" x14ac:dyDescent="0.45">
      <c r="A22" s="14"/>
      <c r="B22" s="14"/>
      <c r="C22" s="14"/>
      <c r="D22" s="14"/>
      <c r="E22" s="14"/>
      <c r="F22" s="6" t="s">
        <v>86</v>
      </c>
      <c r="G22" t="s">
        <v>64</v>
      </c>
      <c r="H22">
        <v>100</v>
      </c>
      <c r="J22" t="s">
        <v>96</v>
      </c>
      <c r="K22">
        <v>100</v>
      </c>
      <c r="L22" s="14"/>
      <c r="M22" s="14"/>
      <c r="N22">
        <v>11</v>
      </c>
      <c r="O22">
        <v>4053</v>
      </c>
      <c r="P22">
        <v>565</v>
      </c>
    </row>
    <row r="23" spans="1:24" x14ac:dyDescent="0.45">
      <c r="A23" s="14"/>
      <c r="B23" s="14"/>
      <c r="C23" s="14"/>
      <c r="D23" s="14"/>
      <c r="E23" s="14"/>
      <c r="F23" s="6" t="s">
        <v>87</v>
      </c>
      <c r="G23" t="s">
        <v>90</v>
      </c>
      <c r="H23">
        <v>125</v>
      </c>
      <c r="L23" s="14"/>
      <c r="M23" s="14"/>
      <c r="N23">
        <v>11</v>
      </c>
      <c r="O23">
        <v>4991</v>
      </c>
      <c r="P23">
        <v>848</v>
      </c>
    </row>
    <row r="24" spans="1:24" x14ac:dyDescent="0.45">
      <c r="A24" s="14"/>
      <c r="B24" s="14"/>
      <c r="C24" s="14"/>
      <c r="D24" s="14"/>
      <c r="E24" s="14"/>
      <c r="F24" s="6" t="s">
        <v>86</v>
      </c>
      <c r="G24" t="s">
        <v>91</v>
      </c>
      <c r="H24">
        <v>200</v>
      </c>
      <c r="L24" s="14"/>
      <c r="M24" s="14"/>
      <c r="N24">
        <v>6</v>
      </c>
      <c r="O24">
        <v>4139</v>
      </c>
      <c r="P24">
        <v>939</v>
      </c>
    </row>
    <row r="25" spans="1:24" x14ac:dyDescent="0.45">
      <c r="A25" s="14"/>
      <c r="B25" s="14"/>
      <c r="C25" s="14"/>
      <c r="D25" s="14"/>
      <c r="E25" s="14"/>
      <c r="F25" s="6" t="s">
        <v>88</v>
      </c>
      <c r="G25" t="s">
        <v>60</v>
      </c>
      <c r="H25">
        <v>50</v>
      </c>
      <c r="L25" s="14"/>
      <c r="M25" s="14"/>
      <c r="N25">
        <v>6</v>
      </c>
      <c r="O25">
        <v>4011</v>
      </c>
      <c r="P25">
        <v>851</v>
      </c>
    </row>
    <row r="26" spans="1:24" x14ac:dyDescent="0.45">
      <c r="A26" s="14"/>
      <c r="B26" s="14"/>
      <c r="C26" s="14"/>
      <c r="D26" s="14"/>
      <c r="E26" s="14"/>
      <c r="F26" s="6" t="s">
        <v>89</v>
      </c>
      <c r="G26" t="s">
        <v>65</v>
      </c>
      <c r="H26">
        <v>150</v>
      </c>
      <c r="L26" s="14"/>
      <c r="M26" s="14"/>
      <c r="N26">
        <v>8</v>
      </c>
      <c r="O26">
        <v>4226</v>
      </c>
      <c r="P26">
        <v>456</v>
      </c>
    </row>
    <row r="27" spans="1:24" x14ac:dyDescent="0.45">
      <c r="A27" s="14"/>
      <c r="B27" s="14"/>
      <c r="C27" s="14"/>
      <c r="D27" s="14"/>
      <c r="E27" s="14"/>
      <c r="F27" s="6"/>
      <c r="K27" s="7"/>
      <c r="L27" s="14"/>
      <c r="M27" s="14"/>
      <c r="N27">
        <v>9</v>
      </c>
      <c r="O27">
        <v>2715</v>
      </c>
      <c r="P27">
        <v>515</v>
      </c>
    </row>
    <row r="28" spans="1:24" x14ac:dyDescent="0.45">
      <c r="A28" s="14"/>
      <c r="B28" s="14"/>
      <c r="C28" s="14"/>
      <c r="D28" s="14"/>
      <c r="E28" s="14"/>
      <c r="F28" s="6"/>
      <c r="G28" s="40"/>
      <c r="J28" t="s">
        <v>94</v>
      </c>
      <c r="K28">
        <f>SUMIF(H22:H26,"&gt;100",H22:H26)</f>
        <v>475</v>
      </c>
      <c r="L28" s="14"/>
      <c r="M28" s="14"/>
      <c r="N28">
        <v>12</v>
      </c>
      <c r="O28">
        <v>1628</v>
      </c>
      <c r="P28">
        <v>399</v>
      </c>
    </row>
    <row r="29" spans="1:24" x14ac:dyDescent="0.45">
      <c r="A29" s="14"/>
      <c r="B29" s="14"/>
      <c r="C29" s="14"/>
      <c r="D29" s="14"/>
      <c r="E29" s="14"/>
      <c r="F29" s="6"/>
      <c r="G29" s="40"/>
      <c r="J29" t="s">
        <v>95</v>
      </c>
      <c r="K29">
        <f>SUMIF(F22:F26,"Jim",H22:H26)</f>
        <v>300</v>
      </c>
      <c r="L29" s="14"/>
      <c r="M29" s="14"/>
      <c r="N29">
        <v>3</v>
      </c>
      <c r="O29">
        <v>1115</v>
      </c>
      <c r="P29">
        <v>587</v>
      </c>
    </row>
    <row r="30" spans="1:24" x14ac:dyDescent="0.45">
      <c r="A30" s="14"/>
      <c r="B30" s="14"/>
      <c r="C30" s="14"/>
      <c r="D30" s="14"/>
      <c r="E30" s="14"/>
      <c r="F30" s="6"/>
      <c r="G30" s="40"/>
      <c r="J30" t="s">
        <v>96</v>
      </c>
      <c r="K30">
        <f>SUMIF(G22:G26,"ON",H22:H26)</f>
        <v>100</v>
      </c>
      <c r="L30" s="14"/>
      <c r="M30" s="14"/>
      <c r="N30">
        <v>4</v>
      </c>
      <c r="O30">
        <v>3511</v>
      </c>
      <c r="P30">
        <v>136</v>
      </c>
    </row>
    <row r="31" spans="1:24" x14ac:dyDescent="0.45">
      <c r="A31" s="14"/>
      <c r="B31" s="14"/>
      <c r="C31" s="14"/>
      <c r="D31" s="14"/>
      <c r="E31" s="14"/>
      <c r="F31" s="6"/>
      <c r="K31" s="7"/>
      <c r="L31" s="14"/>
      <c r="M31" s="14"/>
      <c r="N31">
        <v>9</v>
      </c>
      <c r="O31">
        <v>4227</v>
      </c>
      <c r="P31">
        <v>284</v>
      </c>
    </row>
    <row r="32" spans="1:24" x14ac:dyDescent="0.45">
      <c r="A32" s="14"/>
      <c r="B32" s="14"/>
      <c r="C32" s="14"/>
      <c r="D32" s="14"/>
      <c r="E32" s="14"/>
      <c r="F32" s="6"/>
      <c r="K32" s="7"/>
      <c r="L32" s="14"/>
      <c r="M32" s="14"/>
      <c r="N32">
        <v>3</v>
      </c>
      <c r="O32">
        <v>3781</v>
      </c>
      <c r="P32">
        <v>208</v>
      </c>
    </row>
    <row r="33" spans="1:16" x14ac:dyDescent="0.45">
      <c r="A33" s="14"/>
      <c r="B33" s="14"/>
      <c r="C33" s="14"/>
      <c r="D33" s="14"/>
      <c r="E33" s="14"/>
      <c r="F33" s="6"/>
      <c r="G33" s="15"/>
      <c r="H33" s="15"/>
      <c r="I33" s="15"/>
      <c r="J33" s="15"/>
      <c r="K33" s="18"/>
      <c r="L33" s="14"/>
      <c r="M33" s="14"/>
      <c r="N33">
        <v>3</v>
      </c>
      <c r="O33">
        <v>3272</v>
      </c>
      <c r="P33">
        <v>218</v>
      </c>
    </row>
    <row r="34" spans="1:16" ht="14.65" thickBot="1" x14ac:dyDescent="0.5">
      <c r="A34" s="14"/>
      <c r="B34" s="14"/>
      <c r="C34" s="14"/>
      <c r="D34" s="14"/>
      <c r="E34" s="14"/>
      <c r="F34" s="8"/>
      <c r="G34" s="37"/>
      <c r="H34" s="37"/>
      <c r="I34" s="37"/>
      <c r="J34" s="37"/>
      <c r="K34" s="38"/>
      <c r="L34" s="14"/>
      <c r="M34" s="14"/>
      <c r="N34">
        <v>6</v>
      </c>
      <c r="O34">
        <v>4235</v>
      </c>
      <c r="P34">
        <v>691</v>
      </c>
    </row>
    <row r="35" spans="1:16" x14ac:dyDescent="0.4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>
        <v>7</v>
      </c>
      <c r="O35">
        <v>4950</v>
      </c>
      <c r="P35">
        <v>429</v>
      </c>
    </row>
    <row r="36" spans="1:16" ht="14.65" thickBot="1" x14ac:dyDescent="0.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>
        <v>10</v>
      </c>
      <c r="O36">
        <v>4397</v>
      </c>
      <c r="P36">
        <v>202</v>
      </c>
    </row>
    <row r="37" spans="1:16" x14ac:dyDescent="0.45">
      <c r="A37" s="14"/>
      <c r="B37" s="14"/>
      <c r="C37" s="14"/>
      <c r="D37" s="14"/>
      <c r="E37" s="14"/>
      <c r="F37" s="12"/>
      <c r="G37" s="4"/>
      <c r="H37" s="4"/>
      <c r="I37" s="4"/>
      <c r="J37" s="4"/>
      <c r="K37" s="5"/>
      <c r="L37" s="14"/>
      <c r="M37" s="14"/>
      <c r="N37">
        <v>3</v>
      </c>
      <c r="O37">
        <v>714</v>
      </c>
      <c r="P37">
        <v>791</v>
      </c>
    </row>
    <row r="38" spans="1:16" x14ac:dyDescent="0.45">
      <c r="A38" s="14"/>
      <c r="B38" s="14"/>
      <c r="C38" s="14"/>
      <c r="D38" s="14"/>
      <c r="E38" s="14"/>
      <c r="F38" s="6"/>
      <c r="K38" s="7"/>
      <c r="L38" s="14"/>
      <c r="M38" s="14"/>
      <c r="N38">
        <v>5</v>
      </c>
      <c r="O38">
        <v>4976</v>
      </c>
      <c r="P38">
        <v>143</v>
      </c>
    </row>
    <row r="39" spans="1:16" x14ac:dyDescent="0.45">
      <c r="A39" s="14"/>
      <c r="B39" s="14"/>
      <c r="C39" s="14"/>
      <c r="D39" s="14"/>
      <c r="E39" s="14"/>
      <c r="F39" s="6"/>
      <c r="L39" s="14"/>
      <c r="M39" s="14"/>
      <c r="N39">
        <v>2</v>
      </c>
      <c r="O39">
        <v>3761</v>
      </c>
      <c r="P39">
        <v>386</v>
      </c>
    </row>
    <row r="40" spans="1:16" x14ac:dyDescent="0.45">
      <c r="A40" s="14"/>
      <c r="B40" s="14"/>
      <c r="C40" s="14"/>
      <c r="D40" s="14"/>
      <c r="E40" s="14"/>
      <c r="F40" s="6"/>
      <c r="L40" s="14"/>
      <c r="M40" s="14"/>
      <c r="N40">
        <v>12</v>
      </c>
      <c r="O40">
        <v>3204</v>
      </c>
      <c r="P40">
        <v>628</v>
      </c>
    </row>
    <row r="41" spans="1:16" x14ac:dyDescent="0.45">
      <c r="A41" s="14"/>
      <c r="B41" s="14"/>
      <c r="C41" s="14"/>
      <c r="D41" s="14"/>
      <c r="E41" s="14"/>
      <c r="F41" s="6"/>
      <c r="L41" s="14"/>
      <c r="M41" s="14"/>
      <c r="N41">
        <v>9</v>
      </c>
      <c r="O41">
        <v>680</v>
      </c>
      <c r="P41">
        <v>763</v>
      </c>
    </row>
    <row r="42" spans="1:16" x14ac:dyDescent="0.45">
      <c r="A42" s="14"/>
      <c r="B42" s="14"/>
      <c r="C42" s="14"/>
      <c r="D42" s="14"/>
      <c r="E42" s="14"/>
      <c r="F42" s="6"/>
      <c r="L42" s="14"/>
      <c r="M42" s="14"/>
      <c r="N42">
        <v>7</v>
      </c>
      <c r="O42">
        <v>4162</v>
      </c>
      <c r="P42">
        <v>855</v>
      </c>
    </row>
    <row r="43" spans="1:16" x14ac:dyDescent="0.45">
      <c r="A43" s="14"/>
      <c r="B43" s="14"/>
      <c r="C43" s="14"/>
      <c r="D43" s="14"/>
      <c r="E43" s="14"/>
      <c r="F43" s="6"/>
      <c r="L43" s="14"/>
      <c r="M43" s="14"/>
      <c r="N43">
        <v>11</v>
      </c>
      <c r="O43">
        <v>1839</v>
      </c>
      <c r="P43">
        <v>893</v>
      </c>
    </row>
    <row r="44" spans="1:16" x14ac:dyDescent="0.45">
      <c r="A44" s="14"/>
      <c r="B44" s="14"/>
      <c r="C44" s="14"/>
      <c r="D44" s="14"/>
      <c r="E44" s="14"/>
      <c r="F44" s="6"/>
      <c r="L44" s="14"/>
      <c r="M44" s="14"/>
      <c r="N44">
        <v>1</v>
      </c>
      <c r="O44">
        <v>1593</v>
      </c>
      <c r="P44">
        <v>407</v>
      </c>
    </row>
    <row r="45" spans="1:16" x14ac:dyDescent="0.45">
      <c r="A45" s="14"/>
      <c r="B45" s="14"/>
      <c r="C45" s="14"/>
      <c r="D45" s="14"/>
      <c r="E45" s="14"/>
      <c r="F45" s="6"/>
      <c r="K45" s="7"/>
      <c r="L45" s="14"/>
      <c r="M45" s="14"/>
      <c r="N45">
        <v>1</v>
      </c>
      <c r="O45">
        <v>1933</v>
      </c>
      <c r="P45">
        <v>773</v>
      </c>
    </row>
    <row r="46" spans="1:16" x14ac:dyDescent="0.45">
      <c r="A46" s="14"/>
      <c r="B46" s="14"/>
      <c r="C46" s="14"/>
      <c r="D46" s="14"/>
      <c r="E46" s="14"/>
      <c r="F46" s="6"/>
      <c r="G46" s="40"/>
      <c r="K46" s="7"/>
      <c r="L46" s="14"/>
      <c r="M46" s="14"/>
      <c r="N46">
        <v>8</v>
      </c>
      <c r="O46">
        <v>4643</v>
      </c>
      <c r="P46">
        <v>139</v>
      </c>
    </row>
    <row r="47" spans="1:16" x14ac:dyDescent="0.45">
      <c r="A47" s="14"/>
      <c r="B47" s="14"/>
      <c r="C47" s="14"/>
      <c r="D47" s="14"/>
      <c r="E47" s="14"/>
      <c r="F47" s="6"/>
      <c r="G47" s="39"/>
      <c r="K47" s="7"/>
      <c r="L47" s="14"/>
      <c r="M47" s="14"/>
      <c r="N47">
        <v>12</v>
      </c>
      <c r="O47">
        <v>1409</v>
      </c>
      <c r="P47">
        <v>359</v>
      </c>
    </row>
    <row r="48" spans="1:16" x14ac:dyDescent="0.45">
      <c r="A48" s="14"/>
      <c r="B48" s="14"/>
      <c r="C48" s="14"/>
      <c r="D48" s="14"/>
      <c r="E48" s="14"/>
      <c r="F48" s="6"/>
      <c r="G48" s="39"/>
      <c r="K48" s="7"/>
      <c r="L48" s="14"/>
      <c r="M48" s="14"/>
      <c r="N48">
        <v>8</v>
      </c>
      <c r="O48">
        <v>3690</v>
      </c>
      <c r="P48">
        <v>823</v>
      </c>
    </row>
    <row r="49" spans="1:16" x14ac:dyDescent="0.45">
      <c r="A49" s="14"/>
      <c r="B49" s="14"/>
      <c r="C49" s="14"/>
      <c r="D49" s="14"/>
      <c r="E49" s="14"/>
      <c r="F49" s="6"/>
      <c r="K49" s="7"/>
      <c r="L49" s="14"/>
      <c r="M49" s="14"/>
      <c r="N49">
        <v>7</v>
      </c>
      <c r="O49">
        <v>3894</v>
      </c>
      <c r="P49">
        <v>569</v>
      </c>
    </row>
    <row r="50" spans="1:16" x14ac:dyDescent="0.45">
      <c r="A50" s="14"/>
      <c r="B50" s="14"/>
      <c r="C50" s="14"/>
      <c r="D50" s="14"/>
      <c r="E50" s="14"/>
      <c r="F50" s="6"/>
      <c r="K50" s="7"/>
      <c r="L50" s="14"/>
      <c r="M50" s="14"/>
      <c r="N50">
        <v>2</v>
      </c>
      <c r="O50">
        <v>824</v>
      </c>
      <c r="P50">
        <v>689</v>
      </c>
    </row>
    <row r="51" spans="1:16" x14ac:dyDescent="0.45">
      <c r="A51" s="14"/>
      <c r="B51" s="14"/>
      <c r="C51" s="14"/>
      <c r="D51" s="14"/>
      <c r="E51" s="14"/>
      <c r="F51" s="6"/>
      <c r="G51" s="15"/>
      <c r="H51" s="15"/>
      <c r="I51" s="15"/>
      <c r="J51" s="15"/>
      <c r="K51" s="18"/>
      <c r="L51" s="14"/>
      <c r="M51" s="14"/>
      <c r="N51">
        <v>7</v>
      </c>
      <c r="O51">
        <v>4762</v>
      </c>
      <c r="P51">
        <v>697</v>
      </c>
    </row>
    <row r="52" spans="1:16" ht="14.65" thickBot="1" x14ac:dyDescent="0.5">
      <c r="A52" s="14"/>
      <c r="B52" s="14"/>
      <c r="C52" s="14"/>
      <c r="D52" s="14"/>
      <c r="E52" s="14"/>
      <c r="F52" s="8"/>
      <c r="G52" s="37"/>
      <c r="H52" s="37"/>
      <c r="I52" s="37"/>
      <c r="J52" s="37"/>
      <c r="K52" s="38"/>
      <c r="L52" s="14"/>
      <c r="M52" s="14"/>
      <c r="N52">
        <v>8</v>
      </c>
      <c r="O52">
        <v>3836</v>
      </c>
      <c r="P52">
        <v>241</v>
      </c>
    </row>
    <row r="53" spans="1:16" x14ac:dyDescent="0.4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>
        <v>10</v>
      </c>
      <c r="O53">
        <v>905</v>
      </c>
      <c r="P53">
        <v>922</v>
      </c>
    </row>
    <row r="54" spans="1:16" x14ac:dyDescent="0.4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>
        <v>7</v>
      </c>
      <c r="O54">
        <v>4678</v>
      </c>
      <c r="P54">
        <v>230</v>
      </c>
    </row>
    <row r="55" spans="1:16" x14ac:dyDescent="0.4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>
        <v>7</v>
      </c>
      <c r="O55">
        <v>4713</v>
      </c>
      <c r="P55">
        <v>535</v>
      </c>
    </row>
    <row r="56" spans="1:16" x14ac:dyDescent="0.4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>
        <v>8</v>
      </c>
      <c r="O56">
        <v>3466</v>
      </c>
      <c r="P56">
        <v>133</v>
      </c>
    </row>
    <row r="57" spans="1:16" x14ac:dyDescent="0.4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>
        <v>5</v>
      </c>
      <c r="O57">
        <v>2736</v>
      </c>
      <c r="P57">
        <v>692</v>
      </c>
    </row>
    <row r="58" spans="1:16" x14ac:dyDescent="0.4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>
        <v>7</v>
      </c>
      <c r="O58">
        <v>439</v>
      </c>
      <c r="P58">
        <v>601</v>
      </c>
    </row>
    <row r="59" spans="1:16" x14ac:dyDescent="0.4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>
        <v>6</v>
      </c>
      <c r="O59">
        <v>4264</v>
      </c>
      <c r="P59">
        <v>776</v>
      </c>
    </row>
    <row r="60" spans="1:16" x14ac:dyDescent="0.4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>
        <v>3</v>
      </c>
      <c r="O60">
        <v>1744</v>
      </c>
      <c r="P60">
        <v>264</v>
      </c>
    </row>
    <row r="61" spans="1:16" x14ac:dyDescent="0.4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>
        <v>10</v>
      </c>
      <c r="O61">
        <v>3336</v>
      </c>
      <c r="P61">
        <v>960</v>
      </c>
    </row>
    <row r="62" spans="1:16" x14ac:dyDescent="0.4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>
        <v>4</v>
      </c>
      <c r="O62">
        <v>3168</v>
      </c>
      <c r="P62">
        <v>100</v>
      </c>
    </row>
    <row r="63" spans="1:16" x14ac:dyDescent="0.4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>
        <v>2</v>
      </c>
      <c r="O63">
        <v>3327</v>
      </c>
      <c r="P63">
        <v>179</v>
      </c>
    </row>
    <row r="64" spans="1:16" x14ac:dyDescent="0.4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>
        <v>9</v>
      </c>
      <c r="O64">
        <v>2408</v>
      </c>
      <c r="P64">
        <v>578</v>
      </c>
    </row>
    <row r="65" spans="1:16" x14ac:dyDescent="0.4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>
        <v>5</v>
      </c>
      <c r="O65">
        <v>395</v>
      </c>
      <c r="P65">
        <v>526</v>
      </c>
    </row>
    <row r="66" spans="1:16" x14ac:dyDescent="0.4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>
        <v>6</v>
      </c>
      <c r="O66">
        <v>444</v>
      </c>
      <c r="P66">
        <v>441</v>
      </c>
    </row>
    <row r="67" spans="1:16" x14ac:dyDescent="0.4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>
        <v>9</v>
      </c>
      <c r="O67">
        <v>3513</v>
      </c>
      <c r="P67">
        <v>314</v>
      </c>
    </row>
    <row r="68" spans="1:16" x14ac:dyDescent="0.4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>
        <v>12</v>
      </c>
      <c r="O68">
        <v>4613</v>
      </c>
      <c r="P68">
        <v>157</v>
      </c>
    </row>
    <row r="69" spans="1:16" x14ac:dyDescent="0.4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>
        <v>8</v>
      </c>
      <c r="O69">
        <v>1386</v>
      </c>
      <c r="P69">
        <v>357</v>
      </c>
    </row>
    <row r="70" spans="1:16" x14ac:dyDescent="0.4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>
        <v>7</v>
      </c>
      <c r="O70">
        <v>2596</v>
      </c>
      <c r="P70">
        <v>156</v>
      </c>
    </row>
    <row r="71" spans="1:16" x14ac:dyDescent="0.4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>
        <v>10</v>
      </c>
      <c r="O71">
        <v>3115</v>
      </c>
      <c r="P71">
        <v>575</v>
      </c>
    </row>
    <row r="72" spans="1:16" x14ac:dyDescent="0.4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>
        <v>11</v>
      </c>
      <c r="O72">
        <v>4432</v>
      </c>
      <c r="P72">
        <v>933</v>
      </c>
    </row>
    <row r="73" spans="1:16" x14ac:dyDescent="0.4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>
        <v>10</v>
      </c>
      <c r="O73">
        <v>1914</v>
      </c>
      <c r="P73">
        <v>718</v>
      </c>
    </row>
    <row r="74" spans="1:16" x14ac:dyDescent="0.4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>
        <v>1</v>
      </c>
      <c r="O74">
        <v>3382</v>
      </c>
      <c r="P74">
        <v>354</v>
      </c>
    </row>
    <row r="75" spans="1:16" x14ac:dyDescent="0.4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>
        <v>9</v>
      </c>
      <c r="O75">
        <v>592</v>
      </c>
      <c r="P75">
        <v>224</v>
      </c>
    </row>
    <row r="76" spans="1:16" x14ac:dyDescent="0.4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>
        <v>12</v>
      </c>
      <c r="O76">
        <v>3947</v>
      </c>
      <c r="P76">
        <v>137</v>
      </c>
    </row>
    <row r="77" spans="1:16" x14ac:dyDescent="0.4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>
        <v>10</v>
      </c>
      <c r="O77">
        <v>1615</v>
      </c>
      <c r="P77">
        <v>823</v>
      </c>
    </row>
    <row r="78" spans="1:16" x14ac:dyDescent="0.4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>
        <v>11</v>
      </c>
      <c r="O78">
        <v>2073</v>
      </c>
      <c r="P78">
        <v>519</v>
      </c>
    </row>
    <row r="79" spans="1:16" x14ac:dyDescent="0.4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>
        <v>1</v>
      </c>
      <c r="O79">
        <v>1850</v>
      </c>
      <c r="P79">
        <v>520</v>
      </c>
    </row>
    <row r="80" spans="1:16" x14ac:dyDescent="0.4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>
        <v>12</v>
      </c>
      <c r="O80">
        <v>1826</v>
      </c>
      <c r="P80">
        <v>546</v>
      </c>
    </row>
    <row r="81" spans="1:16" x14ac:dyDescent="0.4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>
        <v>2</v>
      </c>
      <c r="O81">
        <v>635</v>
      </c>
      <c r="P81">
        <v>558</v>
      </c>
    </row>
    <row r="82" spans="1:16" x14ac:dyDescent="0.4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>
        <v>11</v>
      </c>
      <c r="O82">
        <v>2355</v>
      </c>
      <c r="P82">
        <v>708</v>
      </c>
    </row>
    <row r="83" spans="1:16" x14ac:dyDescent="0.4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>
        <v>10</v>
      </c>
      <c r="O83">
        <v>2271</v>
      </c>
      <c r="P83">
        <v>960</v>
      </c>
    </row>
    <row r="84" spans="1:16" x14ac:dyDescent="0.4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>
        <v>10</v>
      </c>
      <c r="O84">
        <v>1588</v>
      </c>
      <c r="P84">
        <v>382</v>
      </c>
    </row>
    <row r="85" spans="1:16" x14ac:dyDescent="0.4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>
        <v>5</v>
      </c>
      <c r="O85">
        <v>3076</v>
      </c>
      <c r="P85">
        <v>339</v>
      </c>
    </row>
    <row r="86" spans="1:16" x14ac:dyDescent="0.4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>
        <v>10</v>
      </c>
      <c r="O86">
        <v>4179</v>
      </c>
      <c r="P86">
        <v>474</v>
      </c>
    </row>
    <row r="87" spans="1:16" x14ac:dyDescent="0.4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>
        <v>4</v>
      </c>
      <c r="O87">
        <v>196</v>
      </c>
      <c r="P87">
        <v>841</v>
      </c>
    </row>
    <row r="88" spans="1:16" x14ac:dyDescent="0.4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>
        <v>3</v>
      </c>
      <c r="O88">
        <v>2298</v>
      </c>
      <c r="P88">
        <v>671</v>
      </c>
    </row>
    <row r="89" spans="1:16" x14ac:dyDescent="0.4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>
        <v>11</v>
      </c>
      <c r="O89">
        <v>3529</v>
      </c>
      <c r="P89">
        <v>118</v>
      </c>
    </row>
    <row r="90" spans="1:16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>
        <v>4</v>
      </c>
      <c r="O90">
        <v>1262</v>
      </c>
      <c r="P90">
        <v>648</v>
      </c>
    </row>
    <row r="91" spans="1:16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>
        <v>8</v>
      </c>
      <c r="O91">
        <v>446</v>
      </c>
      <c r="P91">
        <v>432</v>
      </c>
    </row>
    <row r="92" spans="1:16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>
        <v>12</v>
      </c>
      <c r="O92">
        <v>3697</v>
      </c>
      <c r="P92">
        <v>159</v>
      </c>
    </row>
    <row r="93" spans="1:16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>
        <v>11</v>
      </c>
      <c r="O93">
        <v>957</v>
      </c>
      <c r="P93">
        <v>907</v>
      </c>
    </row>
    <row r="94" spans="1:16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>
        <v>5</v>
      </c>
      <c r="O94">
        <v>2227</v>
      </c>
      <c r="P94">
        <v>593</v>
      </c>
    </row>
    <row r="95" spans="1:16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>
        <v>11</v>
      </c>
      <c r="O95">
        <v>592</v>
      </c>
      <c r="P95">
        <v>937</v>
      </c>
    </row>
    <row r="96" spans="1:16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>
        <v>12</v>
      </c>
      <c r="O96">
        <v>931</v>
      </c>
      <c r="P96">
        <v>926</v>
      </c>
    </row>
    <row r="97" spans="1:16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>
        <v>12</v>
      </c>
      <c r="O97">
        <v>2668</v>
      </c>
      <c r="P97">
        <v>551</v>
      </c>
    </row>
    <row r="98" spans="1:16" x14ac:dyDescent="0.4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>
        <v>9</v>
      </c>
      <c r="O98">
        <v>493</v>
      </c>
      <c r="P98">
        <v>170</v>
      </c>
    </row>
    <row r="99" spans="1:16" x14ac:dyDescent="0.4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>
        <v>5</v>
      </c>
      <c r="O99">
        <v>928</v>
      </c>
      <c r="P99">
        <v>749</v>
      </c>
    </row>
    <row r="100" spans="1:16" x14ac:dyDescent="0.4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>
        <v>8</v>
      </c>
      <c r="O100">
        <v>1334</v>
      </c>
      <c r="P100">
        <v>428</v>
      </c>
    </row>
    <row r="101" spans="1:16" x14ac:dyDescent="0.4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>
        <v>11</v>
      </c>
      <c r="O101">
        <v>1863</v>
      </c>
      <c r="P101">
        <v>596</v>
      </c>
    </row>
    <row r="102" spans="1:16" x14ac:dyDescent="0.4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>
        <v>10</v>
      </c>
      <c r="O102">
        <v>971</v>
      </c>
      <c r="P102">
        <v>535</v>
      </c>
    </row>
    <row r="103" spans="1:16" x14ac:dyDescent="0.4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>
        <v>6</v>
      </c>
      <c r="O103">
        <v>132</v>
      </c>
      <c r="P103">
        <v>345</v>
      </c>
    </row>
    <row r="104" spans="1:16" x14ac:dyDescent="0.4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>
        <v>3</v>
      </c>
      <c r="O104">
        <v>779</v>
      </c>
      <c r="P104">
        <v>277</v>
      </c>
    </row>
    <row r="105" spans="1:16" x14ac:dyDescent="0.4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>
        <v>4</v>
      </c>
      <c r="O105">
        <v>1776</v>
      </c>
      <c r="P105">
        <v>423</v>
      </c>
    </row>
    <row r="106" spans="1:16" x14ac:dyDescent="0.4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>
        <v>9</v>
      </c>
      <c r="O106">
        <v>4465</v>
      </c>
      <c r="P106">
        <v>525</v>
      </c>
    </row>
    <row r="107" spans="1:16" x14ac:dyDescent="0.4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>
        <v>2</v>
      </c>
      <c r="O107">
        <v>450</v>
      </c>
      <c r="P107">
        <v>491</v>
      </c>
    </row>
    <row r="108" spans="1:16" x14ac:dyDescent="0.4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>
        <v>11</v>
      </c>
      <c r="O108">
        <v>1204</v>
      </c>
      <c r="P108">
        <v>653</v>
      </c>
    </row>
    <row r="109" spans="1:16" x14ac:dyDescent="0.4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>
        <v>9</v>
      </c>
      <c r="O109">
        <v>4576</v>
      </c>
      <c r="P109">
        <v>599</v>
      </c>
    </row>
    <row r="110" spans="1:16" x14ac:dyDescent="0.4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>
        <v>2</v>
      </c>
      <c r="O110">
        <v>806</v>
      </c>
      <c r="P110">
        <v>514</v>
      </c>
    </row>
    <row r="111" spans="1:16" x14ac:dyDescent="0.4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>
        <v>9</v>
      </c>
      <c r="O111">
        <v>1769</v>
      </c>
      <c r="P111">
        <v>618</v>
      </c>
    </row>
    <row r="112" spans="1:16" x14ac:dyDescent="0.4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>
        <v>12</v>
      </c>
      <c r="O112">
        <v>129</v>
      </c>
      <c r="P112">
        <v>684</v>
      </c>
    </row>
    <row r="113" spans="1:16" x14ac:dyDescent="0.4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>
        <v>1</v>
      </c>
      <c r="O113">
        <v>3334</v>
      </c>
      <c r="P113">
        <v>745</v>
      </c>
    </row>
    <row r="114" spans="1:16" x14ac:dyDescent="0.4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>
        <v>6</v>
      </c>
      <c r="O114">
        <v>2136</v>
      </c>
      <c r="P114">
        <v>160</v>
      </c>
    </row>
    <row r="115" spans="1:16" x14ac:dyDescent="0.4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>
        <v>4</v>
      </c>
      <c r="O115">
        <v>2199</v>
      </c>
      <c r="P115">
        <v>988</v>
      </c>
    </row>
    <row r="116" spans="1:16" x14ac:dyDescent="0.4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>
        <v>4</v>
      </c>
      <c r="O116">
        <v>918</v>
      </c>
      <c r="P116">
        <v>998</v>
      </c>
    </row>
    <row r="117" spans="1:16" x14ac:dyDescent="0.4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>
        <v>6</v>
      </c>
      <c r="O117">
        <v>349</v>
      </c>
      <c r="P117">
        <v>590</v>
      </c>
    </row>
    <row r="118" spans="1:16" x14ac:dyDescent="0.4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>
        <v>9</v>
      </c>
      <c r="O118">
        <v>3849</v>
      </c>
      <c r="P118">
        <v>701</v>
      </c>
    </row>
    <row r="119" spans="1:16" x14ac:dyDescent="0.4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>
        <v>7</v>
      </c>
      <c r="O119">
        <v>908</v>
      </c>
      <c r="P119">
        <v>759</v>
      </c>
    </row>
    <row r="120" spans="1:16" x14ac:dyDescent="0.4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>
        <v>5</v>
      </c>
      <c r="O120">
        <v>3996</v>
      </c>
      <c r="P120">
        <v>878</v>
      </c>
    </row>
    <row r="121" spans="1:16" x14ac:dyDescent="0.4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>
        <v>12</v>
      </c>
      <c r="O121">
        <v>2351</v>
      </c>
      <c r="P121">
        <v>463</v>
      </c>
    </row>
    <row r="122" spans="1:16" x14ac:dyDescent="0.4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>
        <v>1</v>
      </c>
      <c r="O122">
        <v>4473</v>
      </c>
      <c r="P122">
        <v>131</v>
      </c>
    </row>
    <row r="123" spans="1:16" x14ac:dyDescent="0.4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>
        <v>7</v>
      </c>
      <c r="O123">
        <v>4366</v>
      </c>
      <c r="P123">
        <v>473</v>
      </c>
    </row>
    <row r="124" spans="1:16" x14ac:dyDescent="0.4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>
        <v>9</v>
      </c>
      <c r="O124">
        <v>2454</v>
      </c>
      <c r="P124">
        <v>165</v>
      </c>
    </row>
    <row r="125" spans="1:16" x14ac:dyDescent="0.4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>
        <v>4</v>
      </c>
      <c r="O125">
        <v>2482</v>
      </c>
      <c r="P125">
        <v>571</v>
      </c>
    </row>
    <row r="126" spans="1:16" x14ac:dyDescent="0.4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>
        <v>4</v>
      </c>
      <c r="O126">
        <v>1213</v>
      </c>
      <c r="P126">
        <v>123</v>
      </c>
    </row>
    <row r="127" spans="1:16" x14ac:dyDescent="0.4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>
        <v>12</v>
      </c>
      <c r="O127">
        <v>2898</v>
      </c>
      <c r="P127">
        <v>673</v>
      </c>
    </row>
    <row r="128" spans="1:16" x14ac:dyDescent="0.4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>
        <v>11</v>
      </c>
      <c r="O128">
        <v>1137</v>
      </c>
      <c r="P128">
        <v>718</v>
      </c>
    </row>
    <row r="129" spans="1:16" x14ac:dyDescent="0.4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>
        <v>9</v>
      </c>
      <c r="O129">
        <v>2232</v>
      </c>
      <c r="P129">
        <v>140</v>
      </c>
    </row>
    <row r="130" spans="1:16" x14ac:dyDescent="0.4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>
        <v>6</v>
      </c>
      <c r="O130">
        <v>4585</v>
      </c>
      <c r="P130">
        <v>924</v>
      </c>
    </row>
    <row r="131" spans="1:16" x14ac:dyDescent="0.4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>
        <v>7</v>
      </c>
      <c r="O131">
        <v>680</v>
      </c>
      <c r="P131">
        <v>655</v>
      </c>
    </row>
    <row r="132" spans="1:16" x14ac:dyDescent="0.4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>
        <v>10</v>
      </c>
      <c r="O132">
        <v>2111</v>
      </c>
      <c r="P132">
        <v>557</v>
      </c>
    </row>
    <row r="133" spans="1:16" x14ac:dyDescent="0.4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>
        <v>4</v>
      </c>
      <c r="O133">
        <v>4977</v>
      </c>
      <c r="P133">
        <v>378</v>
      </c>
    </row>
    <row r="134" spans="1:16" x14ac:dyDescent="0.4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>
        <v>1</v>
      </c>
      <c r="O134">
        <v>4545</v>
      </c>
      <c r="P134">
        <v>790</v>
      </c>
    </row>
    <row r="135" spans="1:16" x14ac:dyDescent="0.4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>
        <v>10</v>
      </c>
      <c r="O135">
        <v>2353</v>
      </c>
      <c r="P135">
        <v>862</v>
      </c>
    </row>
    <row r="136" spans="1:16" x14ac:dyDescent="0.4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>
        <v>10</v>
      </c>
      <c r="O136">
        <v>2630</v>
      </c>
      <c r="P136">
        <v>499</v>
      </c>
    </row>
    <row r="137" spans="1:16" x14ac:dyDescent="0.4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>
        <v>2</v>
      </c>
      <c r="O137">
        <v>2341</v>
      </c>
      <c r="P137">
        <v>635</v>
      </c>
    </row>
    <row r="138" spans="1:16" x14ac:dyDescent="0.4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>
        <v>10</v>
      </c>
      <c r="O138">
        <v>1092</v>
      </c>
      <c r="P138">
        <v>826</v>
      </c>
    </row>
    <row r="139" spans="1:16" x14ac:dyDescent="0.4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>
        <v>3</v>
      </c>
      <c r="O139">
        <v>2294</v>
      </c>
      <c r="P139">
        <v>321</v>
      </c>
    </row>
    <row r="140" spans="1:16" x14ac:dyDescent="0.4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>
        <v>3</v>
      </c>
      <c r="O140">
        <v>4714</v>
      </c>
      <c r="P140">
        <v>202</v>
      </c>
    </row>
    <row r="141" spans="1:16" x14ac:dyDescent="0.4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>
        <v>11</v>
      </c>
      <c r="O141">
        <v>1133</v>
      </c>
      <c r="P141">
        <v>438</v>
      </c>
    </row>
    <row r="142" spans="1:16" x14ac:dyDescent="0.4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>
        <v>9</v>
      </c>
      <c r="O142">
        <v>1211</v>
      </c>
      <c r="P142">
        <v>636</v>
      </c>
    </row>
    <row r="143" spans="1:16" x14ac:dyDescent="0.4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>
        <v>9</v>
      </c>
      <c r="O143">
        <v>3484</v>
      </c>
      <c r="P143">
        <v>247</v>
      </c>
    </row>
    <row r="144" spans="1:16" x14ac:dyDescent="0.4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>
        <v>1</v>
      </c>
      <c r="O144">
        <v>1171</v>
      </c>
      <c r="P144">
        <v>584</v>
      </c>
    </row>
    <row r="145" spans="1:16" x14ac:dyDescent="0.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>
        <v>2</v>
      </c>
      <c r="O145">
        <v>194</v>
      </c>
      <c r="P145">
        <v>644</v>
      </c>
    </row>
    <row r="146" spans="1:16" x14ac:dyDescent="0.4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>
        <v>2</v>
      </c>
      <c r="O146">
        <v>4783</v>
      </c>
      <c r="P146">
        <v>326</v>
      </c>
    </row>
    <row r="147" spans="1:16" x14ac:dyDescent="0.4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>
        <v>10</v>
      </c>
      <c r="O147">
        <v>2362</v>
      </c>
      <c r="P147">
        <v>467</v>
      </c>
    </row>
    <row r="148" spans="1:16" x14ac:dyDescent="0.4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>
        <v>2</v>
      </c>
      <c r="O148">
        <v>4381</v>
      </c>
      <c r="P148">
        <v>703</v>
      </c>
    </row>
    <row r="149" spans="1:16" x14ac:dyDescent="0.4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>
        <v>10</v>
      </c>
      <c r="O149">
        <v>453</v>
      </c>
      <c r="P149">
        <v>751</v>
      </c>
    </row>
    <row r="150" spans="1:16" x14ac:dyDescent="0.4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>
        <v>10</v>
      </c>
      <c r="O150">
        <v>2048</v>
      </c>
      <c r="P150">
        <v>886</v>
      </c>
    </row>
    <row r="151" spans="1:16" x14ac:dyDescent="0.4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>
        <v>3</v>
      </c>
      <c r="O151">
        <v>1791</v>
      </c>
      <c r="P151">
        <v>103</v>
      </c>
    </row>
    <row r="152" spans="1:16" x14ac:dyDescent="0.4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>
        <v>6</v>
      </c>
      <c r="O152">
        <v>2572</v>
      </c>
      <c r="P152">
        <v>330</v>
      </c>
    </row>
    <row r="153" spans="1:16" x14ac:dyDescent="0.4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>
        <v>8</v>
      </c>
      <c r="O153">
        <v>1110</v>
      </c>
      <c r="P153">
        <v>123</v>
      </c>
    </row>
    <row r="154" spans="1:16" x14ac:dyDescent="0.4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>
        <v>9</v>
      </c>
      <c r="O154">
        <v>793</v>
      </c>
      <c r="P154">
        <v>247</v>
      </c>
    </row>
    <row r="155" spans="1:16" x14ac:dyDescent="0.4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>
        <v>4</v>
      </c>
      <c r="O155">
        <v>2259</v>
      </c>
      <c r="P155">
        <v>767</v>
      </c>
    </row>
    <row r="156" spans="1:16" x14ac:dyDescent="0.4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>
        <v>3</v>
      </c>
      <c r="O156">
        <v>4952</v>
      </c>
      <c r="P156">
        <v>534</v>
      </c>
    </row>
    <row r="157" spans="1:16" x14ac:dyDescent="0.4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>
        <v>1</v>
      </c>
      <c r="O157">
        <v>2744</v>
      </c>
      <c r="P157">
        <v>307</v>
      </c>
    </row>
    <row r="158" spans="1:16" x14ac:dyDescent="0.4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>
        <v>11</v>
      </c>
      <c r="O158">
        <v>2365</v>
      </c>
      <c r="P158">
        <v>834</v>
      </c>
    </row>
    <row r="159" spans="1:16" x14ac:dyDescent="0.4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>
        <v>2</v>
      </c>
      <c r="O159">
        <v>689</v>
      </c>
      <c r="P159">
        <v>197</v>
      </c>
    </row>
    <row r="160" spans="1:16" x14ac:dyDescent="0.4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>
        <v>3</v>
      </c>
      <c r="O160">
        <v>2391</v>
      </c>
      <c r="P160">
        <v>405</v>
      </c>
    </row>
    <row r="161" spans="1:16" x14ac:dyDescent="0.4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>
        <v>12</v>
      </c>
      <c r="O161">
        <v>3696</v>
      </c>
      <c r="P161">
        <v>855</v>
      </c>
    </row>
    <row r="162" spans="1:16" x14ac:dyDescent="0.4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>
        <v>7</v>
      </c>
      <c r="O162">
        <v>1210</v>
      </c>
      <c r="P162">
        <v>265</v>
      </c>
    </row>
    <row r="163" spans="1:16" x14ac:dyDescent="0.4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>
        <v>8</v>
      </c>
      <c r="O163">
        <v>3923</v>
      </c>
      <c r="P163">
        <v>527</v>
      </c>
    </row>
    <row r="164" spans="1:16" x14ac:dyDescent="0.4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>
        <v>4</v>
      </c>
      <c r="O164">
        <v>306</v>
      </c>
      <c r="P164">
        <v>447</v>
      </c>
    </row>
    <row r="165" spans="1:16" x14ac:dyDescent="0.4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>
        <v>12</v>
      </c>
      <c r="O165">
        <v>2590</v>
      </c>
      <c r="P165">
        <v>252</v>
      </c>
    </row>
    <row r="166" spans="1:16" x14ac:dyDescent="0.4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>
        <v>3</v>
      </c>
      <c r="O166">
        <v>3108</v>
      </c>
      <c r="P166">
        <v>638</v>
      </c>
    </row>
    <row r="167" spans="1:16" x14ac:dyDescent="0.4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>
        <v>10</v>
      </c>
      <c r="O167">
        <v>4459</v>
      </c>
      <c r="P167">
        <v>573</v>
      </c>
    </row>
    <row r="168" spans="1:16" x14ac:dyDescent="0.4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>
        <v>11</v>
      </c>
      <c r="O168">
        <v>1555</v>
      </c>
      <c r="P168">
        <v>949</v>
      </c>
    </row>
    <row r="169" spans="1:16" x14ac:dyDescent="0.4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>
        <v>2</v>
      </c>
      <c r="O169">
        <v>3689</v>
      </c>
      <c r="P169">
        <v>618</v>
      </c>
    </row>
    <row r="170" spans="1:16" x14ac:dyDescent="0.4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>
        <v>3</v>
      </c>
      <c r="O170">
        <v>4956</v>
      </c>
      <c r="P170">
        <v>327</v>
      </c>
    </row>
    <row r="171" spans="1:16" x14ac:dyDescent="0.4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>
        <v>5</v>
      </c>
      <c r="O171">
        <v>1314</v>
      </c>
      <c r="P171">
        <v>199</v>
      </c>
    </row>
    <row r="172" spans="1:16" x14ac:dyDescent="0.4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>
        <v>2</v>
      </c>
      <c r="O172">
        <v>2637</v>
      </c>
      <c r="P172">
        <v>247</v>
      </c>
    </row>
    <row r="173" spans="1:16" x14ac:dyDescent="0.4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>
        <v>10</v>
      </c>
      <c r="O173">
        <v>3929</v>
      </c>
      <c r="P173">
        <v>386</v>
      </c>
    </row>
    <row r="174" spans="1:16" x14ac:dyDescent="0.4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>
        <v>11</v>
      </c>
      <c r="O174">
        <v>3775</v>
      </c>
      <c r="P174">
        <v>459</v>
      </c>
    </row>
    <row r="175" spans="1:16" x14ac:dyDescent="0.4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>
        <v>8</v>
      </c>
      <c r="O175">
        <v>4117</v>
      </c>
      <c r="P175">
        <v>159</v>
      </c>
    </row>
    <row r="176" spans="1:16" x14ac:dyDescent="0.4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>
        <v>1</v>
      </c>
      <c r="O176">
        <v>4895</v>
      </c>
      <c r="P176">
        <v>544</v>
      </c>
    </row>
    <row r="177" spans="1:16" x14ac:dyDescent="0.4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>
        <v>6</v>
      </c>
      <c r="O177">
        <v>474</v>
      </c>
      <c r="P177">
        <v>192</v>
      </c>
    </row>
    <row r="178" spans="1:16" x14ac:dyDescent="0.4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>
        <v>8</v>
      </c>
      <c r="O178">
        <v>176</v>
      </c>
      <c r="P178">
        <v>988</v>
      </c>
    </row>
    <row r="179" spans="1:16" x14ac:dyDescent="0.4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>
        <v>1</v>
      </c>
      <c r="O179">
        <v>2597</v>
      </c>
      <c r="P179">
        <v>321</v>
      </c>
    </row>
    <row r="180" spans="1:16" x14ac:dyDescent="0.4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>
        <v>2</v>
      </c>
      <c r="O180">
        <v>1117</v>
      </c>
      <c r="P180">
        <v>194</v>
      </c>
    </row>
    <row r="181" spans="1:16" x14ac:dyDescent="0.4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>
        <v>9</v>
      </c>
      <c r="O181">
        <v>4255</v>
      </c>
      <c r="P181">
        <v>374</v>
      </c>
    </row>
    <row r="182" spans="1:16" x14ac:dyDescent="0.4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>
        <v>1</v>
      </c>
      <c r="O182">
        <v>1589</v>
      </c>
      <c r="P182">
        <v>448</v>
      </c>
    </row>
    <row r="183" spans="1:16" x14ac:dyDescent="0.4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>
        <v>12</v>
      </c>
      <c r="O183">
        <v>1200</v>
      </c>
      <c r="P183">
        <v>627</v>
      </c>
    </row>
    <row r="184" spans="1:16" x14ac:dyDescent="0.4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>
        <v>11</v>
      </c>
      <c r="O184">
        <v>692</v>
      </c>
      <c r="P184">
        <v>527</v>
      </c>
    </row>
    <row r="185" spans="1:16" x14ac:dyDescent="0.4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>
        <v>2</v>
      </c>
      <c r="O185">
        <v>2195</v>
      </c>
      <c r="P185">
        <v>785</v>
      </c>
    </row>
    <row r="186" spans="1:16" x14ac:dyDescent="0.4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>
        <v>10</v>
      </c>
      <c r="O186">
        <v>180</v>
      </c>
      <c r="P186">
        <v>297</v>
      </c>
    </row>
    <row r="187" spans="1:16" x14ac:dyDescent="0.4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>
        <v>11</v>
      </c>
      <c r="O187">
        <v>4550</v>
      </c>
      <c r="P187">
        <v>791</v>
      </c>
    </row>
    <row r="188" spans="1:16" x14ac:dyDescent="0.4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>
        <v>10</v>
      </c>
      <c r="O188">
        <v>1166</v>
      </c>
      <c r="P188">
        <v>996</v>
      </c>
    </row>
    <row r="189" spans="1:16" x14ac:dyDescent="0.4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>
        <v>4</v>
      </c>
      <c r="O189">
        <v>4515</v>
      </c>
      <c r="P189">
        <v>860</v>
      </c>
    </row>
    <row r="190" spans="1:16" x14ac:dyDescent="0.4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>
        <v>2</v>
      </c>
      <c r="O190">
        <v>4016</v>
      </c>
      <c r="P190">
        <v>490</v>
      </c>
    </row>
    <row r="191" spans="1:16" x14ac:dyDescent="0.4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>
        <v>12</v>
      </c>
      <c r="O191">
        <v>4587</v>
      </c>
      <c r="P191">
        <v>754</v>
      </c>
    </row>
    <row r="192" spans="1:16" x14ac:dyDescent="0.4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>
        <v>10</v>
      </c>
      <c r="O192">
        <v>2334</v>
      </c>
      <c r="P192">
        <v>725</v>
      </c>
    </row>
    <row r="193" spans="1:16" x14ac:dyDescent="0.4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>
        <v>2</v>
      </c>
      <c r="O193">
        <v>892</v>
      </c>
      <c r="P193">
        <v>608</v>
      </c>
    </row>
    <row r="194" spans="1:16" x14ac:dyDescent="0.4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>
        <v>11</v>
      </c>
      <c r="O194">
        <v>3665</v>
      </c>
      <c r="P194">
        <v>670</v>
      </c>
    </row>
    <row r="195" spans="1:16" x14ac:dyDescent="0.4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>
        <v>3</v>
      </c>
      <c r="O195">
        <v>2632</v>
      </c>
      <c r="P195">
        <v>876</v>
      </c>
    </row>
    <row r="196" spans="1:16" x14ac:dyDescent="0.4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>
        <v>4</v>
      </c>
      <c r="O196">
        <v>4713</v>
      </c>
      <c r="P196">
        <v>686</v>
      </c>
    </row>
    <row r="197" spans="1:16" x14ac:dyDescent="0.4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>
        <v>12</v>
      </c>
      <c r="O197">
        <v>3288</v>
      </c>
      <c r="P197">
        <v>435</v>
      </c>
    </row>
    <row r="198" spans="1:16" x14ac:dyDescent="0.4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>
        <v>11</v>
      </c>
      <c r="O198">
        <v>2769</v>
      </c>
      <c r="P198">
        <v>635</v>
      </c>
    </row>
    <row r="199" spans="1:16" x14ac:dyDescent="0.4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>
        <v>3</v>
      </c>
      <c r="O199">
        <v>105</v>
      </c>
      <c r="P199">
        <v>638</v>
      </c>
    </row>
    <row r="200" spans="1:16" x14ac:dyDescent="0.4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>
        <v>7</v>
      </c>
      <c r="O200">
        <v>1818</v>
      </c>
      <c r="P200">
        <v>310</v>
      </c>
    </row>
    <row r="201" spans="1:16" x14ac:dyDescent="0.45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>
        <v>4</v>
      </c>
      <c r="O201">
        <v>991</v>
      </c>
      <c r="P201">
        <v>466</v>
      </c>
    </row>
    <row r="202" spans="1:16" x14ac:dyDescent="0.45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>
        <v>5</v>
      </c>
      <c r="O202">
        <v>4006</v>
      </c>
      <c r="P202">
        <v>983</v>
      </c>
    </row>
    <row r="203" spans="1:16" x14ac:dyDescent="0.45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>
        <v>7</v>
      </c>
      <c r="O203">
        <v>2152</v>
      </c>
      <c r="P203">
        <v>613</v>
      </c>
    </row>
    <row r="204" spans="1:16" x14ac:dyDescent="0.45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>
        <v>12</v>
      </c>
      <c r="O204">
        <v>4183</v>
      </c>
      <c r="P204">
        <v>496</v>
      </c>
    </row>
    <row r="205" spans="1:16" x14ac:dyDescent="0.4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>
        <v>8</v>
      </c>
      <c r="O205">
        <v>4396</v>
      </c>
      <c r="P205">
        <v>582</v>
      </c>
    </row>
    <row r="206" spans="1:16" x14ac:dyDescent="0.45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>
        <v>4</v>
      </c>
      <c r="O206">
        <v>771</v>
      </c>
      <c r="P206">
        <v>717</v>
      </c>
    </row>
    <row r="207" spans="1:16" x14ac:dyDescent="0.45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>
        <v>8</v>
      </c>
      <c r="O207">
        <v>3026</v>
      </c>
      <c r="P207">
        <v>176</v>
      </c>
    </row>
    <row r="208" spans="1:16" x14ac:dyDescent="0.45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>
        <v>7</v>
      </c>
      <c r="O208">
        <v>314</v>
      </c>
      <c r="P208">
        <v>448</v>
      </c>
    </row>
    <row r="209" spans="1:16" x14ac:dyDescent="0.45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>
        <v>5</v>
      </c>
      <c r="O209">
        <v>733</v>
      </c>
      <c r="P209">
        <v>371</v>
      </c>
    </row>
    <row r="210" spans="1:16" x14ac:dyDescent="0.45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>
        <v>4</v>
      </c>
      <c r="O210">
        <v>4917</v>
      </c>
      <c r="P210">
        <v>349</v>
      </c>
    </row>
    <row r="211" spans="1:16" x14ac:dyDescent="0.45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>
        <v>10</v>
      </c>
      <c r="O211">
        <v>2523</v>
      </c>
      <c r="P211">
        <v>170</v>
      </c>
    </row>
    <row r="212" spans="1:16" x14ac:dyDescent="0.45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>
        <v>4</v>
      </c>
      <c r="O212">
        <v>2484</v>
      </c>
      <c r="P212">
        <v>482</v>
      </c>
    </row>
    <row r="213" spans="1:16" x14ac:dyDescent="0.45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>
        <v>5</v>
      </c>
      <c r="O213">
        <v>4735</v>
      </c>
      <c r="P213">
        <v>131</v>
      </c>
    </row>
    <row r="214" spans="1:16" x14ac:dyDescent="0.45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>
        <v>8</v>
      </c>
      <c r="O214">
        <v>4890</v>
      </c>
      <c r="P214">
        <v>948</v>
      </c>
    </row>
    <row r="215" spans="1:16" x14ac:dyDescent="0.4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>
        <v>11</v>
      </c>
      <c r="O215">
        <v>1712</v>
      </c>
      <c r="P215">
        <v>512</v>
      </c>
    </row>
    <row r="216" spans="1:16" x14ac:dyDescent="0.45">
      <c r="N216">
        <v>7</v>
      </c>
      <c r="O216">
        <v>3462</v>
      </c>
      <c r="P216">
        <v>867</v>
      </c>
    </row>
    <row r="217" spans="1:16" x14ac:dyDescent="0.45">
      <c r="N217">
        <v>6</v>
      </c>
      <c r="O217">
        <v>4263</v>
      </c>
      <c r="P217">
        <v>157</v>
      </c>
    </row>
    <row r="218" spans="1:16" x14ac:dyDescent="0.45">
      <c r="N218">
        <v>5</v>
      </c>
      <c r="O218">
        <v>763</v>
      </c>
      <c r="P218">
        <v>706</v>
      </c>
    </row>
    <row r="219" spans="1:16" x14ac:dyDescent="0.45">
      <c r="N219">
        <v>9</v>
      </c>
      <c r="O219">
        <v>2228</v>
      </c>
      <c r="P219">
        <v>638</v>
      </c>
    </row>
    <row r="220" spans="1:16" x14ac:dyDescent="0.45">
      <c r="N220">
        <v>11</v>
      </c>
      <c r="O220">
        <v>1808</v>
      </c>
      <c r="P220">
        <v>805</v>
      </c>
    </row>
    <row r="221" spans="1:16" x14ac:dyDescent="0.45">
      <c r="N221">
        <v>2</v>
      </c>
      <c r="O221">
        <v>3902</v>
      </c>
      <c r="P221">
        <v>599</v>
      </c>
    </row>
  </sheetData>
  <dataValidations disablePrompts="1" count="1">
    <dataValidation type="list" allowBlank="1" showInputMessage="1" showErrorMessage="1" sqref="U18" xr:uid="{00000000-0002-0000-0100-000000000000}">
      <formula1>$T$23:$T$34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145"/>
  <sheetViews>
    <sheetView zoomScale="210" zoomScaleNormal="210" workbookViewId="0">
      <selection activeCell="E11" sqref="E11"/>
    </sheetView>
  </sheetViews>
  <sheetFormatPr defaultColWidth="8.796875" defaultRowHeight="14.25" x14ac:dyDescent="0.45"/>
  <cols>
    <col min="2" max="2" width="9.796875" bestFit="1" customWidth="1"/>
    <col min="4" max="5" width="21.46484375" customWidth="1"/>
    <col min="6" max="6" width="17" customWidth="1"/>
  </cols>
  <sheetData>
    <row r="1" spans="1:17" x14ac:dyDescent="0.45">
      <c r="A1" s="12" t="s">
        <v>44</v>
      </c>
      <c r="B1" s="11"/>
      <c r="C1" s="4"/>
      <c r="D1" s="5"/>
      <c r="F1" s="13" t="s">
        <v>48</v>
      </c>
    </row>
    <row r="2" spans="1:17" x14ac:dyDescent="0.45">
      <c r="A2" s="6"/>
      <c r="D2" s="7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x14ac:dyDescent="0.45">
      <c r="A3" s="17" t="s">
        <v>15</v>
      </c>
      <c r="B3" s="22" t="s">
        <v>83</v>
      </c>
      <c r="C3" s="15" t="s">
        <v>45</v>
      </c>
      <c r="D3" s="18" t="s">
        <v>15</v>
      </c>
      <c r="E3" s="35" t="s">
        <v>107</v>
      </c>
      <c r="F3" s="22" t="s">
        <v>49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</row>
    <row r="4" spans="1:17" x14ac:dyDescent="0.45">
      <c r="A4" s="17" t="s">
        <v>105</v>
      </c>
      <c r="B4" s="46"/>
      <c r="C4" s="16"/>
      <c r="D4" s="19"/>
      <c r="E4" s="23"/>
      <c r="F4" s="41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1:17" x14ac:dyDescent="0.45">
      <c r="A5" s="17" t="s">
        <v>97</v>
      </c>
      <c r="B5" s="46"/>
      <c r="C5" s="16"/>
      <c r="D5" s="19"/>
      <c r="E5" s="23"/>
      <c r="F5" s="41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1:17" x14ac:dyDescent="0.45">
      <c r="A6" s="17" t="s">
        <v>106</v>
      </c>
      <c r="B6" s="46"/>
      <c r="C6" s="16"/>
      <c r="D6" s="19"/>
      <c r="E6" s="23"/>
      <c r="F6" s="4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1:17" x14ac:dyDescent="0.45">
      <c r="A7" s="17" t="s">
        <v>16</v>
      </c>
      <c r="B7" s="46"/>
      <c r="C7" s="16"/>
      <c r="D7" s="19"/>
      <c r="E7" s="23"/>
      <c r="F7" s="41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1:17" x14ac:dyDescent="0.45">
      <c r="A8" s="17" t="s">
        <v>103</v>
      </c>
      <c r="B8" s="46"/>
      <c r="C8" s="16"/>
      <c r="D8" s="19"/>
      <c r="E8" s="23"/>
      <c r="F8" s="41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1:17" x14ac:dyDescent="0.45">
      <c r="A9" s="17" t="s">
        <v>17</v>
      </c>
      <c r="B9" s="46"/>
      <c r="C9" s="16"/>
      <c r="D9" s="19"/>
      <c r="E9" s="23"/>
      <c r="F9" s="41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1:17" x14ac:dyDescent="0.45">
      <c r="A10" s="17" t="s">
        <v>98</v>
      </c>
      <c r="B10" s="46"/>
      <c r="C10" s="16"/>
      <c r="D10" s="19"/>
      <c r="E10" s="23"/>
      <c r="F10" s="41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1:17" x14ac:dyDescent="0.45">
      <c r="A11" s="17" t="s">
        <v>46</v>
      </c>
      <c r="B11" s="46"/>
      <c r="C11" s="16"/>
      <c r="D11" s="19"/>
      <c r="E11" s="23"/>
      <c r="F11" s="41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1:17" x14ac:dyDescent="0.45">
      <c r="A12" s="17" t="s">
        <v>47</v>
      </c>
      <c r="B12" s="46"/>
      <c r="C12" s="16"/>
      <c r="D12" s="19"/>
      <c r="E12" s="23"/>
      <c r="F12" s="41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1:17" ht="14.65" thickBot="1" x14ac:dyDescent="0.5">
      <c r="A13" s="20" t="s">
        <v>104</v>
      </c>
      <c r="B13" s="46"/>
      <c r="C13" s="16"/>
      <c r="D13" s="19"/>
      <c r="E13" s="23"/>
      <c r="F13" s="41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1:17" ht="14.65" thickBot="1" x14ac:dyDescent="0.5">
      <c r="A14" s="20" t="s">
        <v>75</v>
      </c>
      <c r="B14" s="46"/>
      <c r="C14" s="16"/>
      <c r="D14" s="19"/>
      <c r="E14" s="23"/>
      <c r="F14" s="41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17" x14ac:dyDescent="0.4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</row>
    <row r="16" spans="1:17" x14ac:dyDescent="0.4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1:16" x14ac:dyDescent="0.4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x14ac:dyDescent="0.4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</row>
    <row r="19" spans="1:16" x14ac:dyDescent="0.4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</row>
    <row r="20" spans="1:16" x14ac:dyDescent="0.4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x14ac:dyDescent="0.4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</row>
    <row r="22" spans="1:16" x14ac:dyDescent="0.4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</row>
    <row r="23" spans="1:16" x14ac:dyDescent="0.4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x14ac:dyDescent="0.4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</row>
    <row r="25" spans="1:16" x14ac:dyDescent="0.4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</row>
    <row r="26" spans="1:16" x14ac:dyDescent="0.4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x14ac:dyDescent="0.4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</row>
    <row r="28" spans="1:16" x14ac:dyDescent="0.4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</row>
    <row r="29" spans="1:16" x14ac:dyDescent="0.4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x14ac:dyDescent="0.4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</row>
    <row r="31" spans="1:16" x14ac:dyDescent="0.4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</row>
    <row r="32" spans="1:16" x14ac:dyDescent="0.4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x14ac:dyDescent="0.4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</row>
    <row r="34" spans="1:16" x14ac:dyDescent="0.4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</row>
    <row r="35" spans="1:16" x14ac:dyDescent="0.4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4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</row>
    <row r="37" spans="1:16" x14ac:dyDescent="0.4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</row>
    <row r="38" spans="1:16" x14ac:dyDescent="0.4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</row>
    <row r="39" spans="1:16" x14ac:dyDescent="0.4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</row>
    <row r="40" spans="1:16" x14ac:dyDescent="0.4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</row>
    <row r="41" spans="1:16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</row>
    <row r="42" spans="1:16" x14ac:dyDescent="0.4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</row>
    <row r="43" spans="1:16" x14ac:dyDescent="0.4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</row>
    <row r="44" spans="1:16" x14ac:dyDescent="0.4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</row>
    <row r="45" spans="1:16" x14ac:dyDescent="0.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</row>
    <row r="46" spans="1:16" x14ac:dyDescent="0.4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</row>
    <row r="47" spans="1:16" x14ac:dyDescent="0.4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</row>
    <row r="48" spans="1:16" x14ac:dyDescent="0.4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</row>
    <row r="49" spans="1:16" x14ac:dyDescent="0.4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</row>
    <row r="50" spans="1:16" x14ac:dyDescent="0.4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</row>
    <row r="51" spans="1:16" x14ac:dyDescent="0.4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</row>
    <row r="52" spans="1:16" x14ac:dyDescent="0.4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</row>
    <row r="53" spans="1:16" x14ac:dyDescent="0.4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</row>
    <row r="54" spans="1:16" x14ac:dyDescent="0.4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</row>
    <row r="55" spans="1:16" x14ac:dyDescent="0.4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</row>
    <row r="56" spans="1:16" x14ac:dyDescent="0.4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</row>
    <row r="57" spans="1:16" x14ac:dyDescent="0.4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</row>
    <row r="58" spans="1:16" x14ac:dyDescent="0.4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</row>
    <row r="59" spans="1:16" x14ac:dyDescent="0.4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</row>
    <row r="60" spans="1:16" x14ac:dyDescent="0.4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</row>
    <row r="61" spans="1:16" x14ac:dyDescent="0.4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</row>
    <row r="62" spans="1:16" x14ac:dyDescent="0.4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x14ac:dyDescent="0.4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</row>
    <row r="64" spans="1:16" x14ac:dyDescent="0.4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</row>
    <row r="65" spans="1:16" x14ac:dyDescent="0.4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</row>
    <row r="66" spans="1:16" x14ac:dyDescent="0.4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</row>
    <row r="67" spans="1:16" x14ac:dyDescent="0.4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</row>
    <row r="68" spans="1:16" x14ac:dyDescent="0.4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</row>
    <row r="69" spans="1:16" x14ac:dyDescent="0.4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</row>
    <row r="70" spans="1:16" x14ac:dyDescent="0.4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</row>
    <row r="71" spans="1:16" x14ac:dyDescent="0.4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</row>
    <row r="72" spans="1:16" x14ac:dyDescent="0.4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</row>
    <row r="73" spans="1:16" x14ac:dyDescent="0.4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</row>
    <row r="74" spans="1:16" x14ac:dyDescent="0.4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</row>
    <row r="75" spans="1:16" x14ac:dyDescent="0.4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x14ac:dyDescent="0.4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</row>
    <row r="77" spans="1:16" x14ac:dyDescent="0.4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</row>
    <row r="78" spans="1:16" x14ac:dyDescent="0.4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x14ac:dyDescent="0.4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</row>
    <row r="80" spans="1:16" x14ac:dyDescent="0.4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</row>
    <row r="81" spans="1:16" x14ac:dyDescent="0.4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1:16" x14ac:dyDescent="0.4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</row>
    <row r="83" spans="1:16" x14ac:dyDescent="0.4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</row>
    <row r="84" spans="1:16" x14ac:dyDescent="0.4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</row>
    <row r="85" spans="1:16" x14ac:dyDescent="0.4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</row>
    <row r="86" spans="1:16" x14ac:dyDescent="0.4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</row>
    <row r="87" spans="1:16" x14ac:dyDescent="0.4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</row>
    <row r="88" spans="1:16" x14ac:dyDescent="0.4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</row>
    <row r="89" spans="1:16" x14ac:dyDescent="0.4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</row>
    <row r="90" spans="1:16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</row>
    <row r="91" spans="1:16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</row>
    <row r="92" spans="1:16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</row>
    <row r="93" spans="1:16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</row>
    <row r="94" spans="1:16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</row>
    <row r="95" spans="1:16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</row>
    <row r="96" spans="1:16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</row>
    <row r="97" spans="1:16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</row>
    <row r="98" spans="1:16" x14ac:dyDescent="0.4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</row>
    <row r="99" spans="1:16" x14ac:dyDescent="0.4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</row>
    <row r="100" spans="1:16" x14ac:dyDescent="0.4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</row>
    <row r="101" spans="1:16" x14ac:dyDescent="0.4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4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</row>
    <row r="103" spans="1:16" x14ac:dyDescent="0.4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</row>
    <row r="104" spans="1:16" x14ac:dyDescent="0.4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</row>
    <row r="105" spans="1:16" x14ac:dyDescent="0.4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</row>
    <row r="106" spans="1:16" x14ac:dyDescent="0.4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</row>
    <row r="107" spans="1:16" x14ac:dyDescent="0.4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</row>
    <row r="108" spans="1:16" x14ac:dyDescent="0.4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</row>
    <row r="109" spans="1:16" x14ac:dyDescent="0.4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</row>
    <row r="110" spans="1:16" x14ac:dyDescent="0.4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</row>
    <row r="111" spans="1:16" x14ac:dyDescent="0.4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</row>
    <row r="112" spans="1:16" x14ac:dyDescent="0.4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</row>
    <row r="113" spans="1:16" x14ac:dyDescent="0.4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4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</row>
    <row r="115" spans="1:16" x14ac:dyDescent="0.4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</row>
    <row r="116" spans="1:16" x14ac:dyDescent="0.4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</row>
    <row r="117" spans="1:16" x14ac:dyDescent="0.4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</row>
    <row r="118" spans="1:16" x14ac:dyDescent="0.4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</row>
    <row r="119" spans="1:16" x14ac:dyDescent="0.4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</row>
    <row r="120" spans="1:16" x14ac:dyDescent="0.4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</row>
    <row r="121" spans="1:16" x14ac:dyDescent="0.4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</row>
    <row r="122" spans="1:16" x14ac:dyDescent="0.4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</row>
    <row r="123" spans="1:16" x14ac:dyDescent="0.4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</row>
    <row r="124" spans="1:16" x14ac:dyDescent="0.4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</row>
    <row r="125" spans="1:16" x14ac:dyDescent="0.4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</row>
    <row r="126" spans="1:16" x14ac:dyDescent="0.4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</row>
    <row r="127" spans="1:16" x14ac:dyDescent="0.4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</row>
    <row r="128" spans="1:16" x14ac:dyDescent="0.4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</row>
    <row r="129" spans="1:16" x14ac:dyDescent="0.4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</row>
    <row r="130" spans="1:16" x14ac:dyDescent="0.4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</row>
    <row r="131" spans="1:16" x14ac:dyDescent="0.4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</row>
    <row r="132" spans="1:16" x14ac:dyDescent="0.4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</row>
    <row r="133" spans="1:16" x14ac:dyDescent="0.4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</row>
    <row r="134" spans="1:16" x14ac:dyDescent="0.4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</row>
    <row r="135" spans="1:16" x14ac:dyDescent="0.4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</row>
    <row r="136" spans="1:16" x14ac:dyDescent="0.4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</row>
    <row r="137" spans="1:16" x14ac:dyDescent="0.4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</row>
    <row r="138" spans="1:16" x14ac:dyDescent="0.4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</row>
    <row r="139" spans="1:16" x14ac:dyDescent="0.4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</row>
    <row r="140" spans="1:16" x14ac:dyDescent="0.4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</row>
    <row r="141" spans="1:16" x14ac:dyDescent="0.4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</row>
    <row r="142" spans="1:16" x14ac:dyDescent="0.4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</row>
    <row r="143" spans="1:16" x14ac:dyDescent="0.4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</row>
    <row r="144" spans="1:16" x14ac:dyDescent="0.4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</row>
    <row r="145" spans="1:16" x14ac:dyDescent="0.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058F-91D9-48A7-8A66-5CCB838C9841}">
  <sheetPr codeName="Sheet4"/>
  <dimension ref="A1:W98"/>
  <sheetViews>
    <sheetView zoomScale="150" zoomScaleNormal="150" workbookViewId="0">
      <selection activeCell="B15" sqref="B15"/>
    </sheetView>
  </sheetViews>
  <sheetFormatPr defaultColWidth="8.796875" defaultRowHeight="14.25" x14ac:dyDescent="0.45"/>
  <cols>
    <col min="1" max="1" width="20.796875" bestFit="1" customWidth="1"/>
    <col min="2" max="2" width="13" customWidth="1"/>
    <col min="4" max="4" width="6.6640625" bestFit="1" customWidth="1"/>
    <col min="5" max="5" width="14.796875" customWidth="1"/>
    <col min="6" max="6" width="2.1328125" customWidth="1"/>
    <col min="7" max="7" width="28.46484375" bestFit="1" customWidth="1"/>
  </cols>
  <sheetData>
    <row r="1" spans="1:23" x14ac:dyDescent="0.45">
      <c r="A1" s="3"/>
      <c r="B1" s="4"/>
      <c r="C1" s="4"/>
      <c r="D1" s="4"/>
      <c r="E1" s="4"/>
      <c r="F1" s="4"/>
      <c r="G1" s="4"/>
      <c r="H1" s="4"/>
      <c r="I1" s="4"/>
      <c r="J1" s="5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45">
      <c r="A2" s="6" t="s">
        <v>23</v>
      </c>
      <c r="B2" t="s">
        <v>77</v>
      </c>
      <c r="C2" t="s">
        <v>24</v>
      </c>
      <c r="D2" t="s">
        <v>102</v>
      </c>
      <c r="E2" t="s">
        <v>35</v>
      </c>
      <c r="G2" s="34" t="s">
        <v>36</v>
      </c>
      <c r="H2" s="16"/>
      <c r="J2" s="7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</row>
    <row r="3" spans="1:23" x14ac:dyDescent="0.45">
      <c r="A3" s="6" t="s">
        <v>28</v>
      </c>
      <c r="B3" t="s">
        <v>108</v>
      </c>
      <c r="C3" t="s">
        <v>33</v>
      </c>
      <c r="D3" t="s">
        <v>99</v>
      </c>
      <c r="E3">
        <v>1</v>
      </c>
      <c r="G3" s="34" t="s">
        <v>39</v>
      </c>
      <c r="H3" s="16"/>
      <c r="I3" t="s">
        <v>33</v>
      </c>
      <c r="J3" s="7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</row>
    <row r="4" spans="1:23" x14ac:dyDescent="0.45">
      <c r="A4" s="6" t="s">
        <v>25</v>
      </c>
      <c r="B4" t="s">
        <v>108</v>
      </c>
      <c r="C4" t="s">
        <v>34</v>
      </c>
      <c r="D4" t="s">
        <v>100</v>
      </c>
      <c r="E4">
        <v>1</v>
      </c>
      <c r="G4" s="34" t="s">
        <v>40</v>
      </c>
      <c r="H4" s="16"/>
      <c r="I4" t="s">
        <v>34</v>
      </c>
      <c r="J4" s="7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</row>
    <row r="5" spans="1:23" x14ac:dyDescent="0.45">
      <c r="A5" s="6" t="s">
        <v>29</v>
      </c>
      <c r="B5" t="s">
        <v>108</v>
      </c>
      <c r="C5" t="s">
        <v>34</v>
      </c>
      <c r="D5" t="s">
        <v>101</v>
      </c>
      <c r="E5">
        <v>2</v>
      </c>
      <c r="G5" s="34" t="s">
        <v>76</v>
      </c>
      <c r="H5" s="16"/>
      <c r="J5" s="7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</row>
    <row r="6" spans="1:23" x14ac:dyDescent="0.45">
      <c r="A6" s="6" t="s">
        <v>26</v>
      </c>
      <c r="B6" t="s">
        <v>108</v>
      </c>
      <c r="C6" t="s">
        <v>34</v>
      </c>
      <c r="D6" t="s">
        <v>99</v>
      </c>
      <c r="E6">
        <v>8</v>
      </c>
      <c r="G6" s="34" t="s">
        <v>37</v>
      </c>
      <c r="H6" s="16"/>
      <c r="J6" s="7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45">
      <c r="A7" s="6" t="s">
        <v>27</v>
      </c>
      <c r="B7" t="s">
        <v>108</v>
      </c>
      <c r="C7" t="s">
        <v>33</v>
      </c>
      <c r="D7" t="s">
        <v>99</v>
      </c>
      <c r="E7">
        <v>3</v>
      </c>
      <c r="G7" s="34" t="s">
        <v>38</v>
      </c>
      <c r="H7" s="16"/>
      <c r="J7" s="7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45">
      <c r="A8" s="6" t="s">
        <v>27</v>
      </c>
      <c r="B8" t="s">
        <v>108</v>
      </c>
      <c r="C8" t="s">
        <v>34</v>
      </c>
      <c r="D8" t="s">
        <v>101</v>
      </c>
      <c r="E8">
        <v>2</v>
      </c>
      <c r="J8" s="7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45">
      <c r="A9" s="6" t="s">
        <v>30</v>
      </c>
      <c r="B9" t="s">
        <v>109</v>
      </c>
      <c r="C9" t="s">
        <v>33</v>
      </c>
      <c r="D9" t="s">
        <v>100</v>
      </c>
      <c r="E9">
        <v>1</v>
      </c>
      <c r="G9" s="13" t="s">
        <v>79</v>
      </c>
      <c r="H9" s="16"/>
      <c r="I9" t="s">
        <v>78</v>
      </c>
      <c r="J9" s="7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45">
      <c r="A10" s="6" t="s">
        <v>31</v>
      </c>
      <c r="B10" t="s">
        <v>109</v>
      </c>
      <c r="C10" t="s">
        <v>34</v>
      </c>
      <c r="D10" t="s">
        <v>101</v>
      </c>
      <c r="E10">
        <v>2</v>
      </c>
      <c r="J10" s="7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45">
      <c r="A11" s="6" t="s">
        <v>32</v>
      </c>
      <c r="B11" t="s">
        <v>109</v>
      </c>
      <c r="C11" t="s">
        <v>34</v>
      </c>
      <c r="D11" t="s">
        <v>100</v>
      </c>
      <c r="E11">
        <v>9</v>
      </c>
      <c r="J11" s="7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45">
      <c r="A12" s="6" t="s">
        <v>54</v>
      </c>
      <c r="B12" t="s">
        <v>109</v>
      </c>
      <c r="C12" t="s">
        <v>33</v>
      </c>
      <c r="D12" t="s">
        <v>100</v>
      </c>
      <c r="E12">
        <v>4</v>
      </c>
      <c r="J12" s="7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</row>
    <row r="13" spans="1:23" x14ac:dyDescent="0.45">
      <c r="A13" s="6"/>
      <c r="J13" s="7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</row>
    <row r="14" spans="1:23" ht="14.65" thickBot="1" x14ac:dyDescent="0.5">
      <c r="A14" s="6"/>
      <c r="F14" s="9"/>
      <c r="G14" s="9"/>
      <c r="H14" s="9"/>
      <c r="I14" s="9"/>
      <c r="J14" s="10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</row>
    <row r="15" spans="1:23" ht="14.65" thickBot="1" x14ac:dyDescent="0.5">
      <c r="A15" s="8"/>
      <c r="B15" s="9"/>
      <c r="C15" s="9"/>
      <c r="D15" s="9"/>
      <c r="E15" s="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</row>
    <row r="16" spans="1:23" x14ac:dyDescent="0.4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</row>
    <row r="17" spans="1:23" x14ac:dyDescent="0.4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</row>
    <row r="18" spans="1:23" x14ac:dyDescent="0.4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</row>
    <row r="19" spans="1:23" x14ac:dyDescent="0.4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</row>
    <row r="20" spans="1:23" x14ac:dyDescent="0.4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</row>
    <row r="21" spans="1:23" x14ac:dyDescent="0.4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</row>
    <row r="22" spans="1:23" x14ac:dyDescent="0.4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</row>
    <row r="23" spans="1:23" x14ac:dyDescent="0.4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</row>
    <row r="24" spans="1:23" x14ac:dyDescent="0.4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</row>
    <row r="25" spans="1:23" x14ac:dyDescent="0.4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</row>
    <row r="26" spans="1:23" x14ac:dyDescent="0.4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</row>
    <row r="27" spans="1:23" x14ac:dyDescent="0.4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</row>
    <row r="28" spans="1:23" x14ac:dyDescent="0.4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</row>
    <row r="29" spans="1:23" x14ac:dyDescent="0.4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</row>
    <row r="30" spans="1:23" x14ac:dyDescent="0.4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</row>
    <row r="31" spans="1:23" x14ac:dyDescent="0.4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</row>
    <row r="32" spans="1:23" x14ac:dyDescent="0.4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</row>
    <row r="33" spans="1:23" x14ac:dyDescent="0.4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</row>
    <row r="34" spans="1:23" x14ac:dyDescent="0.4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</row>
    <row r="35" spans="1:23" x14ac:dyDescent="0.4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</row>
    <row r="36" spans="1:23" x14ac:dyDescent="0.4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</row>
    <row r="37" spans="1:23" x14ac:dyDescent="0.4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</row>
    <row r="38" spans="1:23" x14ac:dyDescent="0.4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</row>
    <row r="39" spans="1:23" x14ac:dyDescent="0.4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</row>
    <row r="40" spans="1:23" x14ac:dyDescent="0.4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1:23" x14ac:dyDescent="0.4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</row>
    <row r="42" spans="1:23" x14ac:dyDescent="0.4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</row>
    <row r="43" spans="1:23" x14ac:dyDescent="0.4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</row>
    <row r="44" spans="1:23" x14ac:dyDescent="0.4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</row>
    <row r="45" spans="1:23" x14ac:dyDescent="0.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</row>
    <row r="46" spans="1:23" x14ac:dyDescent="0.4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</row>
    <row r="47" spans="1:23" x14ac:dyDescent="0.4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</row>
    <row r="48" spans="1:23" x14ac:dyDescent="0.4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</row>
    <row r="49" spans="1:23" x14ac:dyDescent="0.4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x14ac:dyDescent="0.4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</row>
    <row r="51" spans="1:23" x14ac:dyDescent="0.4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</row>
    <row r="52" spans="1:23" x14ac:dyDescent="0.4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</row>
    <row r="53" spans="1:23" x14ac:dyDescent="0.4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</row>
    <row r="54" spans="1:23" x14ac:dyDescent="0.4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</row>
    <row r="55" spans="1:23" x14ac:dyDescent="0.4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</row>
    <row r="56" spans="1:23" x14ac:dyDescent="0.4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</row>
    <row r="57" spans="1:23" x14ac:dyDescent="0.4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</row>
    <row r="58" spans="1:23" x14ac:dyDescent="0.4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</row>
    <row r="59" spans="1:23" x14ac:dyDescent="0.4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</row>
    <row r="60" spans="1:23" x14ac:dyDescent="0.4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</row>
    <row r="61" spans="1:23" x14ac:dyDescent="0.4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</row>
    <row r="62" spans="1:23" x14ac:dyDescent="0.4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</row>
    <row r="63" spans="1:23" x14ac:dyDescent="0.4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</row>
    <row r="64" spans="1:23" x14ac:dyDescent="0.4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</row>
    <row r="65" spans="1:23" x14ac:dyDescent="0.4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</row>
    <row r="66" spans="1:23" x14ac:dyDescent="0.4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</row>
    <row r="67" spans="1:23" x14ac:dyDescent="0.4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</row>
    <row r="68" spans="1:23" x14ac:dyDescent="0.4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</row>
    <row r="69" spans="1:23" x14ac:dyDescent="0.4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</row>
    <row r="70" spans="1:23" x14ac:dyDescent="0.4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</row>
    <row r="71" spans="1:23" x14ac:dyDescent="0.4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</row>
    <row r="72" spans="1:23" x14ac:dyDescent="0.4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</row>
    <row r="73" spans="1:23" x14ac:dyDescent="0.4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</row>
    <row r="74" spans="1:23" x14ac:dyDescent="0.4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</row>
    <row r="75" spans="1:23" x14ac:dyDescent="0.4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</row>
    <row r="76" spans="1:23" x14ac:dyDescent="0.4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</row>
    <row r="77" spans="1:23" x14ac:dyDescent="0.4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</row>
    <row r="78" spans="1:23" x14ac:dyDescent="0.4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</row>
    <row r="79" spans="1:23" x14ac:dyDescent="0.4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</row>
    <row r="80" spans="1:23" x14ac:dyDescent="0.4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</row>
    <row r="81" spans="1:23" x14ac:dyDescent="0.4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</row>
    <row r="82" spans="1:23" x14ac:dyDescent="0.4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</row>
    <row r="83" spans="1:23" x14ac:dyDescent="0.4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</row>
    <row r="84" spans="1:23" x14ac:dyDescent="0.4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</row>
    <row r="85" spans="1:23" x14ac:dyDescent="0.4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</row>
    <row r="86" spans="1:23" x14ac:dyDescent="0.4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</row>
    <row r="87" spans="1:23" x14ac:dyDescent="0.4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</row>
    <row r="88" spans="1:23" x14ac:dyDescent="0.4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</row>
    <row r="89" spans="1:23" x14ac:dyDescent="0.4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</row>
    <row r="90" spans="1:23" x14ac:dyDescent="0.4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</row>
    <row r="91" spans="1:23" x14ac:dyDescent="0.4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</row>
    <row r="92" spans="1:23" x14ac:dyDescent="0.4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</row>
    <row r="93" spans="1:23" x14ac:dyDescent="0.4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</row>
    <row r="94" spans="1:23" x14ac:dyDescent="0.4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</row>
    <row r="95" spans="1:23" x14ac:dyDescent="0.4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</row>
    <row r="96" spans="1:23" x14ac:dyDescent="0.4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</row>
    <row r="97" spans="1:23" x14ac:dyDescent="0.4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</row>
    <row r="98" spans="1:23" x14ac:dyDescent="0.45">
      <c r="A98" s="14"/>
      <c r="B98" s="14"/>
      <c r="C98" s="14"/>
      <c r="D98" s="14"/>
      <c r="E98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1AC0C-97E4-4000-BAFA-7AF8F77696AD}">
  <sheetPr codeName="Sheet5"/>
  <dimension ref="A1:AF25"/>
  <sheetViews>
    <sheetView tabSelected="1" zoomScale="150" zoomScaleNormal="150" workbookViewId="0">
      <selection activeCell="F11" sqref="F11"/>
    </sheetView>
  </sheetViews>
  <sheetFormatPr defaultColWidth="8.796875" defaultRowHeight="14.25" x14ac:dyDescent="0.45"/>
  <cols>
    <col min="1" max="1" width="11.796875" bestFit="1" customWidth="1"/>
    <col min="2" max="2" width="11.796875" customWidth="1"/>
    <col min="3" max="3" width="14.33203125" customWidth="1"/>
    <col min="4" max="5" width="15.6640625" customWidth="1"/>
    <col min="6" max="6" width="8.796875" customWidth="1"/>
    <col min="7" max="7" width="12.1328125" customWidth="1"/>
    <col min="8" max="8" width="10.1328125" customWidth="1"/>
  </cols>
  <sheetData>
    <row r="1" spans="1:32" x14ac:dyDescent="0.45">
      <c r="A1" s="13" t="s">
        <v>74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</row>
    <row r="2" spans="1:32" x14ac:dyDescent="0.45">
      <c r="A2" s="15" t="s">
        <v>57</v>
      </c>
      <c r="B2" s="15" t="s">
        <v>67</v>
      </c>
      <c r="C2" s="15" t="s">
        <v>58</v>
      </c>
      <c r="D2" s="15" t="s">
        <v>59</v>
      </c>
      <c r="F2" s="15" t="s">
        <v>59</v>
      </c>
      <c r="G2" s="15" t="s">
        <v>57</v>
      </c>
      <c r="H2" s="15" t="s">
        <v>58</v>
      </c>
      <c r="I2" s="15" t="s">
        <v>80</v>
      </c>
      <c r="J2" s="15" t="s">
        <v>59</v>
      </c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 spans="1:32" x14ac:dyDescent="0.45">
      <c r="A3" s="15" t="s">
        <v>27</v>
      </c>
      <c r="B3" s="15" t="s">
        <v>68</v>
      </c>
      <c r="C3" s="16"/>
      <c r="D3" s="16"/>
      <c r="E3" s="42"/>
      <c r="F3" s="15" t="s">
        <v>60</v>
      </c>
      <c r="G3" s="15" t="s">
        <v>28</v>
      </c>
      <c r="H3" s="15">
        <v>21</v>
      </c>
      <c r="I3" s="15" t="s">
        <v>81</v>
      </c>
      <c r="J3" s="15" t="s">
        <v>60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 spans="1:32" x14ac:dyDescent="0.45">
      <c r="A4" s="15" t="s">
        <v>25</v>
      </c>
      <c r="B4" s="15" t="s">
        <v>70</v>
      </c>
      <c r="C4" s="16"/>
      <c r="D4" s="16"/>
      <c r="E4" s="42"/>
      <c r="F4" s="15" t="s">
        <v>60</v>
      </c>
      <c r="G4" s="15" t="s">
        <v>25</v>
      </c>
      <c r="H4" s="15">
        <v>67</v>
      </c>
      <c r="I4" s="15" t="s">
        <v>82</v>
      </c>
      <c r="J4" s="15" t="s">
        <v>60</v>
      </c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 spans="1:32" x14ac:dyDescent="0.45">
      <c r="A5" s="15" t="s">
        <v>32</v>
      </c>
      <c r="B5" s="15" t="s">
        <v>70</v>
      </c>
      <c r="C5" s="16"/>
      <c r="D5" s="16"/>
      <c r="E5" s="42"/>
      <c r="F5" s="15" t="s">
        <v>61</v>
      </c>
      <c r="G5" s="15" t="s">
        <v>29</v>
      </c>
      <c r="H5" s="15">
        <v>28</v>
      </c>
      <c r="I5" s="15" t="s">
        <v>81</v>
      </c>
      <c r="J5" s="15" t="s">
        <v>61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</row>
    <row r="6" spans="1:32" x14ac:dyDescent="0.45">
      <c r="A6" s="15" t="s">
        <v>54</v>
      </c>
      <c r="B6" s="15" t="s">
        <v>71</v>
      </c>
      <c r="C6" s="16"/>
      <c r="D6" s="16"/>
      <c r="E6" s="42"/>
      <c r="F6" s="15" t="s">
        <v>62</v>
      </c>
      <c r="G6" s="15" t="s">
        <v>26</v>
      </c>
      <c r="H6" s="15">
        <v>45</v>
      </c>
      <c r="I6" s="15" t="s">
        <v>82</v>
      </c>
      <c r="J6" s="15" t="s">
        <v>62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</row>
    <row r="7" spans="1:32" x14ac:dyDescent="0.45">
      <c r="A7" s="15" t="s">
        <v>30</v>
      </c>
      <c r="B7" s="15" t="s">
        <v>72</v>
      </c>
      <c r="C7" s="16"/>
      <c r="D7" s="16"/>
      <c r="E7" s="42"/>
      <c r="F7" s="15" t="s">
        <v>63</v>
      </c>
      <c r="G7" s="15" t="s">
        <v>27</v>
      </c>
      <c r="H7" s="15">
        <v>23</v>
      </c>
      <c r="I7" s="15" t="s">
        <v>82</v>
      </c>
      <c r="J7" s="15" t="s">
        <v>63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x14ac:dyDescent="0.45">
      <c r="A8" s="15" t="s">
        <v>31</v>
      </c>
      <c r="B8" s="15" t="s">
        <v>73</v>
      </c>
      <c r="C8" s="16"/>
      <c r="D8" s="16"/>
      <c r="E8" s="42"/>
      <c r="F8" s="15" t="s">
        <v>64</v>
      </c>
      <c r="G8" s="15" t="s">
        <v>30</v>
      </c>
      <c r="H8" s="15">
        <v>53</v>
      </c>
      <c r="I8" s="15" t="s">
        <v>82</v>
      </c>
      <c r="J8" s="15" t="s">
        <v>64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x14ac:dyDescent="0.45">
      <c r="A9" s="15" t="s">
        <v>26</v>
      </c>
      <c r="B9" s="15" t="s">
        <v>69</v>
      </c>
      <c r="C9" s="16"/>
      <c r="D9" s="16"/>
      <c r="E9" s="42"/>
      <c r="F9" s="15" t="s">
        <v>65</v>
      </c>
      <c r="G9" s="15" t="s">
        <v>31</v>
      </c>
      <c r="H9" s="15">
        <v>34</v>
      </c>
      <c r="I9" s="15" t="s">
        <v>81</v>
      </c>
      <c r="J9" s="15" t="s">
        <v>65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</row>
    <row r="10" spans="1:32" x14ac:dyDescent="0.45">
      <c r="A10" s="15" t="s">
        <v>29</v>
      </c>
      <c r="B10" s="15" t="s">
        <v>69</v>
      </c>
      <c r="C10" s="16"/>
      <c r="D10" s="16"/>
      <c r="E10" s="42"/>
      <c r="F10" s="15" t="s">
        <v>66</v>
      </c>
      <c r="G10" s="15" t="s">
        <v>32</v>
      </c>
      <c r="H10" s="15">
        <v>22</v>
      </c>
      <c r="I10" s="15" t="s">
        <v>81</v>
      </c>
      <c r="J10" s="15" t="s">
        <v>66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1:32" x14ac:dyDescent="0.45">
      <c r="A11" s="15" t="s">
        <v>28</v>
      </c>
      <c r="B11" s="15" t="s">
        <v>68</v>
      </c>
      <c r="C11" s="16"/>
      <c r="D11" s="16"/>
      <c r="E11" s="42"/>
      <c r="F11" s="15" t="s">
        <v>64</v>
      </c>
      <c r="G11" s="15" t="s">
        <v>54</v>
      </c>
      <c r="H11" s="15">
        <v>78</v>
      </c>
      <c r="I11" s="15" t="s">
        <v>81</v>
      </c>
      <c r="J11" s="15" t="s">
        <v>64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1:32" x14ac:dyDescent="0.4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</row>
    <row r="13" spans="1:32" x14ac:dyDescent="0.45">
      <c r="A13" s="14"/>
      <c r="B13" s="36" t="str">
        <f>HLOOKUP(B2,A2:J4,3,FALSE)</f>
        <v>B-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x14ac:dyDescent="0.4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 spans="1:32" x14ac:dyDescent="0.4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x14ac:dyDescent="0.4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</row>
    <row r="17" spans="1:32" x14ac:dyDescent="0.4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</row>
    <row r="18" spans="1:32" x14ac:dyDescent="0.4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</row>
    <row r="19" spans="1:32" x14ac:dyDescent="0.4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 spans="1:32" x14ac:dyDescent="0.4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</row>
    <row r="21" spans="1:32" x14ac:dyDescent="0.4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</row>
    <row r="22" spans="1:32" x14ac:dyDescent="0.4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</row>
    <row r="23" spans="1:32" x14ac:dyDescent="0.4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</row>
    <row r="24" spans="1:32" x14ac:dyDescent="0.4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</row>
    <row r="25" spans="1:32" x14ac:dyDescent="0.45"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</row>
  </sheetData>
  <sortState xmlns:xlrd2="http://schemas.microsoft.com/office/spreadsheetml/2017/richdata2" ref="A3:D11">
    <sortCondition ref="A3:A11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formats</vt:lpstr>
      <vt:lpstr>reference and range</vt:lpstr>
      <vt:lpstr>Data Cleaning</vt:lpstr>
      <vt:lpstr>counts, sums</vt:lpstr>
      <vt:lpstr>Lookup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Duncan</dc:creator>
  <cp:lastModifiedBy>Mohamed Abuelnaga</cp:lastModifiedBy>
  <dcterms:created xsi:type="dcterms:W3CDTF">2020-01-20T01:18:06Z</dcterms:created>
  <dcterms:modified xsi:type="dcterms:W3CDTF">2025-01-06T00:34:06Z</dcterms:modified>
</cp:coreProperties>
</file>