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-z\Desktop\"/>
    </mc:Choice>
  </mc:AlternateContent>
  <xr:revisionPtr revIDLastSave="0" documentId="13_ncr:1_{39D6E0F9-0330-4691-9424-8A626E2137FF}" xr6:coauthVersionLast="46" xr6:coauthVersionMax="46" xr10:uidLastSave="{00000000-0000-0000-0000-000000000000}"/>
  <bookViews>
    <workbookView xWindow="-98" yWindow="-98" windowWidth="22695" windowHeight="14595" xr2:uid="{F275CCDC-5320-403E-B440-EC3AD53B2066}"/>
  </bookViews>
  <sheets>
    <sheet name="Лист1" sheetId="1" r:id="rId1"/>
  </sheets>
  <definedNames>
    <definedName name="solver_adj" localSheetId="0" hidden="1">Лист1!$B$20:$F$25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Лист1!$B$20:$D$25</definedName>
    <definedName name="solver_lhs2" localSheetId="0" hidden="1">Лист1!$B$34:$D$34</definedName>
    <definedName name="solver_lhs3" localSheetId="0" hidden="1">Лист1!$E$20:$E$25</definedName>
    <definedName name="solver_lhs4" localSheetId="0" hidden="1">Лист1!$E$36:$E$41</definedName>
    <definedName name="solver_lhs5" localSheetId="0" hidden="1">Лист1!$E$36:$E$41</definedName>
    <definedName name="solver_lhs6" localSheetId="0" hidden="1">Лист1!$F$20:$F$25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Лист1!$M$26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целое</definedName>
    <definedName name="solver_rhs2" localSheetId="0" hidden="1">Лист1!$I$2:$K$2</definedName>
    <definedName name="solver_rhs3" localSheetId="0" hidden="1">Лист1!$B$2:$B$7</definedName>
    <definedName name="solver_rhs4" localSheetId="0" hidden="1">Лист1!$E$20:$E$25</definedName>
    <definedName name="solver_rhs5" localSheetId="0" hidden="1">Лист1!$F$20:$F$25</definedName>
    <definedName name="solver_rhs6" localSheetId="0" hidden="1">Лист1!$C$2:$C$7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C41" i="1"/>
  <c r="C40" i="1"/>
  <c r="C39" i="1"/>
  <c r="C38" i="1"/>
  <c r="C37" i="1"/>
  <c r="C36" i="1"/>
  <c r="B41" i="1"/>
  <c r="B40" i="1"/>
  <c r="B39" i="1"/>
  <c r="B38" i="1"/>
  <c r="B37" i="1"/>
  <c r="B36" i="1"/>
  <c r="D33" i="1"/>
  <c r="D32" i="1"/>
  <c r="D31" i="1"/>
  <c r="D30" i="1"/>
  <c r="D29" i="1"/>
  <c r="D28" i="1"/>
  <c r="C33" i="1"/>
  <c r="C32" i="1"/>
  <c r="C31" i="1"/>
  <c r="C30" i="1"/>
  <c r="C29" i="1"/>
  <c r="C28" i="1"/>
  <c r="B33" i="1"/>
  <c r="B32" i="1"/>
  <c r="B31" i="1"/>
  <c r="B30" i="1"/>
  <c r="B29" i="1"/>
  <c r="B28" i="1"/>
  <c r="J20" i="1"/>
  <c r="L25" i="1"/>
  <c r="L24" i="1"/>
  <c r="L23" i="1"/>
  <c r="L22" i="1"/>
  <c r="L21" i="1"/>
  <c r="L20" i="1"/>
  <c r="K25" i="1"/>
  <c r="K24" i="1"/>
  <c r="K23" i="1"/>
  <c r="K22" i="1"/>
  <c r="K21" i="1"/>
  <c r="K20" i="1"/>
  <c r="J25" i="1"/>
  <c r="J24" i="1"/>
  <c r="J23" i="1"/>
  <c r="J22" i="1"/>
  <c r="J21" i="1"/>
  <c r="I25" i="1"/>
  <c r="I24" i="1"/>
  <c r="I23" i="1"/>
  <c r="I22" i="1"/>
  <c r="I21" i="1"/>
  <c r="I20" i="1"/>
  <c r="H25" i="1"/>
  <c r="H24" i="1"/>
  <c r="H23" i="1"/>
  <c r="H22" i="1"/>
  <c r="H21" i="1"/>
  <c r="H20" i="1"/>
  <c r="P7" i="1"/>
  <c r="O7" i="1"/>
  <c r="E39" i="1" l="1"/>
  <c r="E41" i="1"/>
  <c r="E40" i="1"/>
  <c r="D34" i="1"/>
  <c r="E38" i="1"/>
  <c r="E37" i="1"/>
  <c r="I26" i="1"/>
  <c r="C34" i="1"/>
  <c r="E36" i="1"/>
  <c r="L26" i="1"/>
  <c r="B34" i="1"/>
  <c r="M26" i="1" l="1"/>
</calcChain>
</file>

<file path=xl/sharedStrings.xml><?xml version="1.0" encoding="utf-8"?>
<sst xmlns="http://schemas.openxmlformats.org/spreadsheetml/2006/main" count="57" uniqueCount="33">
  <si>
    <t>№АП, i</t>
  </si>
  <si>
    <t>Qi'', пас</t>
  </si>
  <si>
    <t>Qi', пас</t>
  </si>
  <si>
    <t>Тариф, Ti, УЕ</t>
  </si>
  <si>
    <t>Ci', УЕ</t>
  </si>
  <si>
    <t>Ci'', УЕ</t>
  </si>
  <si>
    <t>Екатеринбург</t>
  </si>
  <si>
    <t>Когалым</t>
  </si>
  <si>
    <t>Мин.Воды</t>
  </si>
  <si>
    <t>Москва/В</t>
  </si>
  <si>
    <t>Нижний Новгород</t>
  </si>
  <si>
    <t>Сургут</t>
  </si>
  <si>
    <t>Mij</t>
  </si>
  <si>
    <t>Тип ВС, j</t>
  </si>
  <si>
    <t>ART-72</t>
  </si>
  <si>
    <t>B-737-400</t>
  </si>
  <si>
    <t>B-737-500</t>
  </si>
  <si>
    <t>Nj</t>
  </si>
  <si>
    <t>Pj, мест</t>
  </si>
  <si>
    <t>ATR-72</t>
  </si>
  <si>
    <t>Cij, УЕ</t>
  </si>
  <si>
    <t>Мин. Воды</t>
  </si>
  <si>
    <t xml:space="preserve">Нижний Новгород </t>
  </si>
  <si>
    <t xml:space="preserve">Проектные переменные </t>
  </si>
  <si>
    <t>Xij</t>
  </si>
  <si>
    <t>Yi', пас.</t>
  </si>
  <si>
    <t>Yi", пас.</t>
  </si>
  <si>
    <t>Ограничения</t>
  </si>
  <si>
    <t>Целевая функция</t>
  </si>
  <si>
    <t>Доходы:</t>
  </si>
  <si>
    <t>Расходы: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</si>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</sst>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EA85-9688-4E22-89CB-F3EFAD1CD724}">
  <dimension ref="A1:P41"/>
  <sheetViews>
    <sheetView tabSelected="1" zoomScale="127" workbookViewId="0">
      <selection activeCell="I2" sqref="I2"/>
    </sheetView>
  </sheetViews>
  <sheetFormatPr defaultRowHeight="14.25" x14ac:dyDescent="0.45"/>
  <cols>
    <col min="1" max="1" width="15.59765625" customWidth="1"/>
    <col min="4" max="4" width="10.73046875" customWidth="1"/>
    <col min="8" max="8" width="15.86328125" customWidth="1"/>
    <col min="12" max="12" width="10.1328125" bestFit="1" customWidth="1"/>
    <col min="13" max="13" width="16" customWidth="1"/>
  </cols>
  <sheetData>
    <row r="1" spans="1:16" x14ac:dyDescent="0.4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t="s">
        <v>13</v>
      </c>
      <c r="I1" t="s">
        <v>14</v>
      </c>
      <c r="J1" t="s">
        <v>15</v>
      </c>
      <c r="K1" t="s">
        <v>16</v>
      </c>
      <c r="M1" t="s">
        <v>20</v>
      </c>
      <c r="N1" t="s">
        <v>14</v>
      </c>
      <c r="O1" t="s">
        <v>15</v>
      </c>
      <c r="P1" t="s">
        <v>16</v>
      </c>
    </row>
    <row r="2" spans="1:16" x14ac:dyDescent="0.45">
      <c r="A2" t="s">
        <v>6</v>
      </c>
      <c r="B2" s="4">
        <v>222</v>
      </c>
      <c r="C2" s="4">
        <v>222</v>
      </c>
      <c r="D2">
        <v>5800</v>
      </c>
      <c r="E2">
        <v>0</v>
      </c>
      <c r="F2">
        <v>0</v>
      </c>
      <c r="H2" t="s">
        <v>17</v>
      </c>
      <c r="I2">
        <v>1</v>
      </c>
      <c r="J2">
        <v>1</v>
      </c>
      <c r="K2">
        <v>1</v>
      </c>
      <c r="M2" t="s">
        <v>6</v>
      </c>
      <c r="N2">
        <v>686720</v>
      </c>
      <c r="O2">
        <v>1586880</v>
      </c>
      <c r="P2">
        <v>1002240</v>
      </c>
    </row>
    <row r="3" spans="1:16" x14ac:dyDescent="0.45">
      <c r="A3" t="s">
        <v>7</v>
      </c>
      <c r="B3" s="4">
        <v>108</v>
      </c>
      <c r="C3" s="4">
        <v>108</v>
      </c>
      <c r="D3">
        <v>5500</v>
      </c>
      <c r="E3">
        <v>0</v>
      </c>
      <c r="F3">
        <v>0</v>
      </c>
      <c r="H3" t="s">
        <v>18</v>
      </c>
      <c r="I3">
        <v>74</v>
      </c>
      <c r="J3">
        <v>171</v>
      </c>
      <c r="K3">
        <v>108</v>
      </c>
      <c r="M3" t="s">
        <v>7</v>
      </c>
      <c r="N3">
        <v>651200</v>
      </c>
      <c r="O3">
        <v>1504800</v>
      </c>
      <c r="P3">
        <v>950400</v>
      </c>
    </row>
    <row r="4" spans="1:16" x14ac:dyDescent="0.45">
      <c r="A4" t="s">
        <v>8</v>
      </c>
      <c r="B4" s="4">
        <v>108</v>
      </c>
      <c r="C4" s="4">
        <v>108</v>
      </c>
      <c r="D4">
        <v>4100</v>
      </c>
      <c r="E4">
        <v>0</v>
      </c>
      <c r="F4">
        <v>0</v>
      </c>
      <c r="M4" t="s">
        <v>21</v>
      </c>
      <c r="N4">
        <v>485440</v>
      </c>
      <c r="O4">
        <v>1121760</v>
      </c>
      <c r="P4">
        <v>708480</v>
      </c>
    </row>
    <row r="5" spans="1:16" x14ac:dyDescent="0.45">
      <c r="A5" t="s">
        <v>9</v>
      </c>
      <c r="B5" s="4">
        <v>3420</v>
      </c>
      <c r="C5" s="4">
        <v>3420</v>
      </c>
      <c r="D5">
        <v>2600</v>
      </c>
      <c r="E5">
        <v>0</v>
      </c>
      <c r="F5">
        <v>0</v>
      </c>
      <c r="M5" t="s">
        <v>9</v>
      </c>
      <c r="N5">
        <v>307840</v>
      </c>
      <c r="O5">
        <v>711360</v>
      </c>
      <c r="P5">
        <v>449280</v>
      </c>
    </row>
    <row r="6" spans="1:16" x14ac:dyDescent="0.45">
      <c r="A6" t="s">
        <v>10</v>
      </c>
      <c r="B6" s="4">
        <v>370</v>
      </c>
      <c r="C6" s="4">
        <v>370</v>
      </c>
      <c r="D6">
        <v>2400</v>
      </c>
      <c r="E6">
        <v>0</v>
      </c>
      <c r="F6">
        <v>0</v>
      </c>
      <c r="M6" t="s">
        <v>22</v>
      </c>
      <c r="N6">
        <v>284160</v>
      </c>
      <c r="O6">
        <v>656640</v>
      </c>
      <c r="P6">
        <v>414720</v>
      </c>
    </row>
    <row r="7" spans="1:16" x14ac:dyDescent="0.45">
      <c r="A7" t="s">
        <v>11</v>
      </c>
      <c r="B7" s="4">
        <v>330</v>
      </c>
      <c r="C7" s="4">
        <v>330</v>
      </c>
      <c r="D7">
        <v>3700</v>
      </c>
      <c r="E7">
        <v>0</v>
      </c>
      <c r="F7">
        <v>0</v>
      </c>
      <c r="M7" t="s">
        <v>11</v>
      </c>
      <c r="N7">
        <v>438080</v>
      </c>
      <c r="O7">
        <f>2024640/2</f>
        <v>1012320</v>
      </c>
      <c r="P7">
        <f>108*3700*4*0.8/2</f>
        <v>639360</v>
      </c>
    </row>
    <row r="10" spans="1:16" x14ac:dyDescent="0.45">
      <c r="A10" t="s">
        <v>12</v>
      </c>
      <c r="B10" t="s">
        <v>19</v>
      </c>
      <c r="C10" t="s">
        <v>15</v>
      </c>
      <c r="D10" t="s">
        <v>16</v>
      </c>
    </row>
    <row r="11" spans="1:16" x14ac:dyDescent="0.45">
      <c r="A11" t="s">
        <v>6</v>
      </c>
      <c r="B11">
        <v>18</v>
      </c>
      <c r="C11">
        <v>24</v>
      </c>
      <c r="D11">
        <v>24</v>
      </c>
    </row>
    <row r="12" spans="1:16" x14ac:dyDescent="0.45">
      <c r="A12" t="s">
        <v>7</v>
      </c>
      <c r="B12">
        <v>12</v>
      </c>
      <c r="C12">
        <v>18</v>
      </c>
      <c r="D12">
        <v>18</v>
      </c>
    </row>
    <row r="13" spans="1:16" x14ac:dyDescent="0.45">
      <c r="A13" t="s">
        <v>8</v>
      </c>
      <c r="B13">
        <v>18</v>
      </c>
      <c r="C13">
        <v>18</v>
      </c>
      <c r="D13">
        <v>24</v>
      </c>
    </row>
    <row r="14" spans="1:16" x14ac:dyDescent="0.45">
      <c r="A14" t="s">
        <v>9</v>
      </c>
      <c r="B14">
        <v>18</v>
      </c>
      <c r="C14">
        <v>24</v>
      </c>
      <c r="D14">
        <v>24</v>
      </c>
    </row>
    <row r="15" spans="1:16" x14ac:dyDescent="0.45">
      <c r="A15" t="s">
        <v>10</v>
      </c>
      <c r="B15">
        <v>30</v>
      </c>
      <c r="C15">
        <v>30</v>
      </c>
      <c r="D15">
        <v>30</v>
      </c>
    </row>
    <row r="16" spans="1:16" x14ac:dyDescent="0.45">
      <c r="A16" t="s">
        <v>11</v>
      </c>
      <c r="B16">
        <v>12</v>
      </c>
      <c r="C16">
        <v>18</v>
      </c>
      <c r="D16">
        <v>18</v>
      </c>
    </row>
    <row r="18" spans="1:13" x14ac:dyDescent="0.45">
      <c r="A18" t="s">
        <v>23</v>
      </c>
    </row>
    <row r="19" spans="1:13" x14ac:dyDescent="0.45">
      <c r="A19" t="s">
        <v>24</v>
      </c>
      <c r="B19" t="s">
        <v>14</v>
      </c>
      <c r="C19" t="s">
        <v>15</v>
      </c>
      <c r="D19" t="s">
        <v>16</v>
      </c>
      <c r="E19" t="s">
        <v>25</v>
      </c>
      <c r="F19" t="s">
        <v>26</v>
      </c>
      <c r="H19" t="s">
        <v>28</v>
      </c>
    </row>
    <row r="20" spans="1:13" x14ac:dyDescent="0.45">
      <c r="A20" t="s">
        <v>6</v>
      </c>
      <c r="B20">
        <v>0</v>
      </c>
      <c r="C20">
        <v>0</v>
      </c>
      <c r="D20">
        <v>2</v>
      </c>
      <c r="E20" s="5">
        <v>215.99999999999994</v>
      </c>
      <c r="F20" s="5">
        <v>215.99999999999994</v>
      </c>
      <c r="H20">
        <f t="shared" ref="H20:H25" si="0">E20*(D2-E2)</f>
        <v>1252799.9999999998</v>
      </c>
      <c r="I20">
        <f t="shared" ref="I20:I25" si="1">F20*(D2-F2)</f>
        <v>1252799.9999999998</v>
      </c>
      <c r="J20">
        <f t="shared" ref="J20:K25" si="2">B20*N2</f>
        <v>0</v>
      </c>
      <c r="K20">
        <f t="shared" si="2"/>
        <v>0</v>
      </c>
      <c r="L20">
        <f t="shared" ref="L20:L25" si="3">P2*D20</f>
        <v>2004480</v>
      </c>
    </row>
    <row r="21" spans="1:13" x14ac:dyDescent="0.45">
      <c r="A21" t="s">
        <v>7</v>
      </c>
      <c r="B21">
        <v>0</v>
      </c>
      <c r="C21">
        <v>0</v>
      </c>
      <c r="D21">
        <v>1</v>
      </c>
      <c r="E21" s="5">
        <v>108</v>
      </c>
      <c r="F21" s="5">
        <v>108</v>
      </c>
      <c r="H21">
        <f t="shared" si="0"/>
        <v>594000</v>
      </c>
      <c r="I21">
        <f t="shared" si="1"/>
        <v>594000</v>
      </c>
      <c r="J21">
        <f t="shared" si="2"/>
        <v>0</v>
      </c>
      <c r="K21">
        <f t="shared" si="2"/>
        <v>0</v>
      </c>
      <c r="L21">
        <f t="shared" si="3"/>
        <v>950400</v>
      </c>
    </row>
    <row r="22" spans="1:13" x14ac:dyDescent="0.45">
      <c r="A22" t="s">
        <v>21</v>
      </c>
      <c r="B22">
        <v>0</v>
      </c>
      <c r="C22">
        <v>0</v>
      </c>
      <c r="D22">
        <v>1</v>
      </c>
      <c r="E22" s="5">
        <v>108</v>
      </c>
      <c r="F22" s="5">
        <v>108</v>
      </c>
      <c r="H22">
        <f t="shared" si="0"/>
        <v>442800</v>
      </c>
      <c r="I22">
        <f t="shared" si="1"/>
        <v>442800</v>
      </c>
      <c r="J22">
        <f t="shared" si="2"/>
        <v>0</v>
      </c>
      <c r="K22">
        <f t="shared" si="2"/>
        <v>0</v>
      </c>
      <c r="L22">
        <f t="shared" si="3"/>
        <v>708480</v>
      </c>
    </row>
    <row r="23" spans="1:13" x14ac:dyDescent="0.45">
      <c r="A23" t="s">
        <v>9</v>
      </c>
      <c r="B23">
        <v>0</v>
      </c>
      <c r="C23">
        <v>20</v>
      </c>
      <c r="D23">
        <v>0</v>
      </c>
      <c r="E23" s="5">
        <v>3420</v>
      </c>
      <c r="F23" s="5">
        <v>3420</v>
      </c>
      <c r="H23">
        <f t="shared" si="0"/>
        <v>8892000</v>
      </c>
      <c r="I23">
        <f t="shared" si="1"/>
        <v>8892000</v>
      </c>
      <c r="J23">
        <f t="shared" si="2"/>
        <v>0</v>
      </c>
      <c r="K23">
        <f t="shared" si="2"/>
        <v>14227200</v>
      </c>
      <c r="L23">
        <f t="shared" si="3"/>
        <v>0</v>
      </c>
    </row>
    <row r="24" spans="1:13" x14ac:dyDescent="0.45">
      <c r="A24" t="s">
        <v>10</v>
      </c>
      <c r="B24">
        <v>5</v>
      </c>
      <c r="C24">
        <v>0</v>
      </c>
      <c r="D24">
        <v>0</v>
      </c>
      <c r="E24" s="5">
        <v>370</v>
      </c>
      <c r="F24" s="5">
        <v>370</v>
      </c>
      <c r="H24">
        <f t="shared" si="0"/>
        <v>888000</v>
      </c>
      <c r="I24">
        <f t="shared" si="1"/>
        <v>888000</v>
      </c>
      <c r="J24">
        <f t="shared" si="2"/>
        <v>1420800</v>
      </c>
      <c r="K24">
        <f t="shared" si="2"/>
        <v>0</v>
      </c>
      <c r="L24">
        <f t="shared" si="3"/>
        <v>0</v>
      </c>
    </row>
    <row r="25" spans="1:13" x14ac:dyDescent="0.45">
      <c r="A25" t="s">
        <v>11</v>
      </c>
      <c r="B25">
        <v>3</v>
      </c>
      <c r="C25">
        <v>0</v>
      </c>
      <c r="D25">
        <v>1</v>
      </c>
      <c r="E25" s="5">
        <v>330</v>
      </c>
      <c r="F25" s="5">
        <v>330</v>
      </c>
      <c r="H25">
        <f t="shared" si="0"/>
        <v>1221000</v>
      </c>
      <c r="I25">
        <f t="shared" si="1"/>
        <v>1221000</v>
      </c>
      <c r="J25">
        <f t="shared" si="2"/>
        <v>1314240</v>
      </c>
      <c r="K25">
        <f t="shared" si="2"/>
        <v>0</v>
      </c>
      <c r="L25">
        <f t="shared" si="3"/>
        <v>639360</v>
      </c>
    </row>
    <row r="26" spans="1:13" x14ac:dyDescent="0.45">
      <c r="H26" t="s">
        <v>29</v>
      </c>
      <c r="I26">
        <f>SUM(H20:I25)</f>
        <v>26581200</v>
      </c>
      <c r="K26" t="s">
        <v>30</v>
      </c>
      <c r="L26">
        <f>SUM(J20:L25)</f>
        <v>21264960</v>
      </c>
      <c r="M26" s="3">
        <f>I26-L26</f>
        <v>5316240</v>
      </c>
    </row>
    <row r="27" spans="1:13" x14ac:dyDescent="0.45">
      <c r="A27" t="s">
        <v>27</v>
      </c>
      <c r="H27" s="2"/>
      <c r="I27" s="2"/>
    </row>
    <row r="28" spans="1:13" x14ac:dyDescent="0.45">
      <c r="A28" t="s">
        <v>31</v>
      </c>
      <c r="B28">
        <f t="shared" ref="B28:D33" si="4">B20/B11</f>
        <v>0</v>
      </c>
      <c r="C28">
        <f t="shared" si="4"/>
        <v>0</v>
      </c>
      <c r="D28">
        <f t="shared" si="4"/>
        <v>8.3333333333333329E-2</v>
      </c>
      <c r="H28" s="2"/>
      <c r="I28" s="2"/>
    </row>
    <row r="29" spans="1:13" x14ac:dyDescent="0.45">
      <c r="B29">
        <f t="shared" si="4"/>
        <v>0</v>
      </c>
      <c r="C29">
        <f t="shared" si="4"/>
        <v>0</v>
      </c>
      <c r="D29">
        <f t="shared" si="4"/>
        <v>5.5555555555555552E-2</v>
      </c>
      <c r="H29" s="2"/>
      <c r="I29" s="2"/>
    </row>
    <row r="30" spans="1:13" x14ac:dyDescent="0.45">
      <c r="B30">
        <f t="shared" si="4"/>
        <v>0</v>
      </c>
      <c r="C30">
        <f t="shared" si="4"/>
        <v>0</v>
      </c>
      <c r="D30">
        <f t="shared" si="4"/>
        <v>4.1666666666666664E-2</v>
      </c>
    </row>
    <row r="31" spans="1:13" x14ac:dyDescent="0.45">
      <c r="B31">
        <f t="shared" si="4"/>
        <v>0</v>
      </c>
      <c r="C31">
        <f t="shared" si="4"/>
        <v>0.83333333333333337</v>
      </c>
      <c r="D31">
        <f t="shared" si="4"/>
        <v>0</v>
      </c>
    </row>
    <row r="32" spans="1:13" x14ac:dyDescent="0.45">
      <c r="B32">
        <f t="shared" si="4"/>
        <v>0.16666666666666666</v>
      </c>
      <c r="C32">
        <f t="shared" si="4"/>
        <v>0</v>
      </c>
      <c r="D32">
        <f t="shared" si="4"/>
        <v>0</v>
      </c>
    </row>
    <row r="33" spans="1:5" x14ac:dyDescent="0.45">
      <c r="B33">
        <f t="shared" si="4"/>
        <v>0.25</v>
      </c>
      <c r="C33">
        <f t="shared" si="4"/>
        <v>0</v>
      </c>
      <c r="D33">
        <f t="shared" si="4"/>
        <v>5.5555555555555552E-2</v>
      </c>
    </row>
    <row r="34" spans="1:5" x14ac:dyDescent="0.45">
      <c r="B34" s="1">
        <f>SUM(B28:B33)</f>
        <v>0.41666666666666663</v>
      </c>
      <c r="C34" s="1">
        <f>SUM(C28:C33)</f>
        <v>0.83333333333333337</v>
      </c>
      <c r="D34" s="1">
        <f>SUM(D28:D33)</f>
        <v>0.2361111111111111</v>
      </c>
    </row>
    <row r="36" spans="1:5" x14ac:dyDescent="0.45">
      <c r="A36" t="s">
        <v>32</v>
      </c>
      <c r="B36">
        <f>B20*I3</f>
        <v>0</v>
      </c>
      <c r="C36">
        <f>C20*J3</f>
        <v>0</v>
      </c>
      <c r="D36">
        <f>D20*K3</f>
        <v>216</v>
      </c>
      <c r="E36" s="5">
        <f t="shared" ref="E36:E41" si="5">SUM(B36:D36)</f>
        <v>216</v>
      </c>
    </row>
    <row r="37" spans="1:5" x14ac:dyDescent="0.45">
      <c r="B37">
        <f>B21*I3</f>
        <v>0</v>
      </c>
      <c r="C37">
        <f>C21*J3</f>
        <v>0</v>
      </c>
      <c r="D37">
        <f>D21*K3</f>
        <v>108</v>
      </c>
      <c r="E37" s="5">
        <f t="shared" si="5"/>
        <v>108</v>
      </c>
    </row>
    <row r="38" spans="1:5" x14ac:dyDescent="0.45">
      <c r="B38">
        <f>B22*I3</f>
        <v>0</v>
      </c>
      <c r="C38">
        <f>C22*J3</f>
        <v>0</v>
      </c>
      <c r="D38">
        <f>D22*K3</f>
        <v>108</v>
      </c>
      <c r="E38" s="5">
        <f t="shared" si="5"/>
        <v>108</v>
      </c>
    </row>
    <row r="39" spans="1:5" x14ac:dyDescent="0.45">
      <c r="B39">
        <f>B23*I3</f>
        <v>0</v>
      </c>
      <c r="C39">
        <f>C23*J3</f>
        <v>3420</v>
      </c>
      <c r="D39">
        <f>D23*K3</f>
        <v>0</v>
      </c>
      <c r="E39" s="5">
        <f t="shared" si="5"/>
        <v>3420</v>
      </c>
    </row>
    <row r="40" spans="1:5" x14ac:dyDescent="0.45">
      <c r="B40">
        <f>B24*I3</f>
        <v>370</v>
      </c>
      <c r="C40">
        <f>C24*J3</f>
        <v>0</v>
      </c>
      <c r="D40">
        <f>D24*K3</f>
        <v>0</v>
      </c>
      <c r="E40" s="5">
        <f t="shared" si="5"/>
        <v>370</v>
      </c>
    </row>
    <row r="41" spans="1:5" x14ac:dyDescent="0.45">
      <c r="B41">
        <f>B25*I3</f>
        <v>222</v>
      </c>
      <c r="C41">
        <f>C25*J3</f>
        <v>0</v>
      </c>
      <c r="D41">
        <f>D25*K3</f>
        <v>108</v>
      </c>
      <c r="E41" s="5">
        <f t="shared" si="5"/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pet-z</dc:creator>
  <cp:lastModifiedBy>pet-z</cp:lastModifiedBy>
  <dcterms:created xsi:type="dcterms:W3CDTF">2021-01-20T06:37:06Z</dcterms:created>
  <dcterms:modified xsi:type="dcterms:W3CDTF">2021-02-02T18:33:21Z</dcterms:modified>
</cp:coreProperties>
</file>