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xr:revisionPtr revIDLastSave="0" documentId="13_ncr:1_{F86C56AF-1D73-4168-B3F7-C907C84D2A74}" xr6:coauthVersionLast="47" xr6:coauthVersionMax="47" xr10:uidLastSave="{00000000-0000-0000-0000-000000000000}"/>
  <bookViews>
    <workbookView xWindow="-108" yWindow="-108" windowWidth="23256" windowHeight="12576" activeTab="2" xr2:uid="{E2C8FFD1-994E-456E-8371-E659B9F679C2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5" i="1"/>
  <c r="H4" i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6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4" i="3"/>
  <c r="D4" i="2"/>
  <c r="D5" i="2"/>
  <c r="D6" i="2"/>
  <c r="D7" i="2"/>
  <c r="D8" i="2"/>
  <c r="D9" i="2"/>
  <c r="D3" i="2"/>
</calcChain>
</file>

<file path=xl/sharedStrings.xml><?xml version="1.0" encoding="utf-8"?>
<sst xmlns="http://schemas.openxmlformats.org/spreadsheetml/2006/main" count="108" uniqueCount="75">
  <si>
    <t>Nombre</t>
  </si>
  <si>
    <t>Calificacion</t>
  </si>
  <si>
    <t>Karla</t>
  </si>
  <si>
    <t>Mariana</t>
  </si>
  <si>
    <t>Angel</t>
  </si>
  <si>
    <t>Diego</t>
  </si>
  <si>
    <t>Greta</t>
  </si>
  <si>
    <t>Sandra</t>
  </si>
  <si>
    <t>Daniel</t>
  </si>
  <si>
    <t>Apellido</t>
  </si>
  <si>
    <t>Estrada</t>
  </si>
  <si>
    <t>Carrasco</t>
  </si>
  <si>
    <t>Guerrero</t>
  </si>
  <si>
    <t>Guzman</t>
  </si>
  <si>
    <t>Estudillo</t>
  </si>
  <si>
    <t>Linarez</t>
  </si>
  <si>
    <t>Carbajal</t>
  </si>
  <si>
    <t>Semestre</t>
  </si>
  <si>
    <t>N° Alumno</t>
  </si>
  <si>
    <t>5°</t>
  </si>
  <si>
    <t>4°</t>
  </si>
  <si>
    <t>3°</t>
  </si>
  <si>
    <t>1°</t>
  </si>
  <si>
    <t>2°</t>
  </si>
  <si>
    <t>N°</t>
  </si>
  <si>
    <t>Semetre</t>
  </si>
  <si>
    <t>Alumno</t>
  </si>
  <si>
    <t>Grade</t>
  </si>
  <si>
    <t>Valores</t>
  </si>
  <si>
    <t>F</t>
  </si>
  <si>
    <t>D</t>
  </si>
  <si>
    <t>C</t>
  </si>
  <si>
    <t>B</t>
  </si>
  <si>
    <t>A</t>
  </si>
  <si>
    <t>Grades</t>
  </si>
  <si>
    <t>Analisis de vendedores</t>
  </si>
  <si>
    <t>Vendedor</t>
  </si>
  <si>
    <t>Tipo</t>
  </si>
  <si>
    <t>Unidades</t>
  </si>
  <si>
    <t>Importe</t>
  </si>
  <si>
    <t>Comision</t>
  </si>
  <si>
    <t>Total Actual</t>
  </si>
  <si>
    <t>Calos</t>
  </si>
  <si>
    <t>Santiago</t>
  </si>
  <si>
    <t>Ana</t>
  </si>
  <si>
    <t>Sofia</t>
  </si>
  <si>
    <t>Alan</t>
  </si>
  <si>
    <t>Diana</t>
  </si>
  <si>
    <t>Marco</t>
  </si>
  <si>
    <t>PRECIO UNITARIO</t>
  </si>
  <si>
    <t>TIPO DE COMISION</t>
  </si>
  <si>
    <t>VENDEDOR TIPO</t>
  </si>
  <si>
    <t>maeillanes@hotmail.com</t>
  </si>
  <si>
    <t>osabarca@hotmail.com</t>
  </si>
  <si>
    <t>cabrigo@garmendia.cl</t>
  </si>
  <si>
    <t>Sb.nashxo.sk8@hotmail.com</t>
  </si>
  <si>
    <t>fran.afull@live.cl</t>
  </si>
  <si>
    <t>carlosaguileram@hotmail.com</t>
  </si>
  <si>
    <t>ikis_rojo@hotmail.com</t>
  </si>
  <si>
    <t>daniela_aguilera_m500@hotmail.com</t>
  </si>
  <si>
    <t>vizkala@hotmail.com</t>
  </si>
  <si>
    <t>alexus3@hotmail.com</t>
  </si>
  <si>
    <t>capitanaguilera@hotmail.com</t>
  </si>
  <si>
    <t>apalamosg@hotmail.com</t>
  </si>
  <si>
    <t>luuuuuuci@hotmail.com</t>
  </si>
  <si>
    <t>kristian_siempre_azul@hotmail.com</t>
  </si>
  <si>
    <t>mapuchin@hotmail.com</t>
  </si>
  <si>
    <t>arahuetes@manquehue.net</t>
  </si>
  <si>
    <t>eduardo.arancibia@grange.cl</t>
  </si>
  <si>
    <t>martacam2002@yahoo.com</t>
  </si>
  <si>
    <t>andrea.geoplanet@gmail.com</t>
  </si>
  <si>
    <t>Clientes de hace 3 semanas</t>
  </si>
  <si>
    <t>Clientes de esta semana</t>
  </si>
  <si>
    <t>Nuevos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</si>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</sst>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1" applyBorder="1" applyAlignment="1">
      <alignment horizontal="center"/>
    </xf>
    <xf numFmtId="9" fontId="0" fillId="0" borderId="0" xfId="0" applyNumberFormat="1"/>
    <xf numFmtId="164" fontId="1" fillId="3" borderId="0" xfId="2" applyNumberFormat="1"/>
    <xf numFmtId="0" fontId="2" fillId="4" borderId="1" xfId="3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/>
    </xf>
  </cellXfs>
  <cellStyles count="4">
    <cellStyle name="Énfasis4" xfId="1" builtinId="41"/>
    <cellStyle name="Énfasis5" xfId="2" builtinId="45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FC2C-00DD-4A36-AFA7-42325C8ABE61}">
  <dimension ref="A2:H12"/>
  <sheetViews>
    <sheetView zoomScale="130" zoomScaleNormal="130" workbookViewId="0">
      <selection activeCell="H3" sqref="H3"/>
    </sheetView>
  </sheetViews>
  <sheetFormatPr baseColWidth="10" defaultRowHeight="14.4" x14ac:dyDescent="0.3"/>
  <cols>
    <col min="7" max="7" width="13.5546875" customWidth="1"/>
    <col min="8" max="8" width="30.33203125" customWidth="1"/>
  </cols>
  <sheetData>
    <row r="2" spans="1:8" ht="19.5" customHeight="1" thickBot="1" x14ac:dyDescent="0.35">
      <c r="A2" s="2" t="s">
        <v>18</v>
      </c>
      <c r="B2" s="2" t="s">
        <v>0</v>
      </c>
      <c r="C2" s="2" t="s">
        <v>9</v>
      </c>
      <c r="D2" s="2" t="s">
        <v>17</v>
      </c>
      <c r="E2" s="2" t="s">
        <v>1</v>
      </c>
      <c r="G2" s="7" t="s">
        <v>24</v>
      </c>
      <c r="H2" s="9">
        <v>1007</v>
      </c>
    </row>
    <row r="3" spans="1:8" ht="20.25" customHeight="1" x14ac:dyDescent="0.3">
      <c r="A3" s="5">
        <v>1005</v>
      </c>
      <c r="B3" s="3" t="s">
        <v>2</v>
      </c>
      <c r="C3" s="3" t="s">
        <v>11</v>
      </c>
      <c r="D3" s="3" t="s">
        <v>19</v>
      </c>
      <c r="E3" s="1">
        <v>8</v>
      </c>
      <c r="G3" s="7" t="s">
        <v>0</v>
      </c>
      <c r="H3" s="20" t="str">
        <f>VLOOKUP(H2,A3:E9,2,FALSE)</f>
        <v>Mariana</v>
      </c>
    </row>
    <row r="4" spans="1:8" ht="20.25" customHeight="1" x14ac:dyDescent="0.3">
      <c r="A4" s="6">
        <v>1007</v>
      </c>
      <c r="B4" s="4" t="s">
        <v>3</v>
      </c>
      <c r="C4" s="4" t="s">
        <v>10</v>
      </c>
      <c r="D4" s="4" t="s">
        <v>20</v>
      </c>
      <c r="E4" s="1">
        <v>10</v>
      </c>
      <c r="G4" s="7" t="s">
        <v>9</v>
      </c>
      <c r="H4" s="9" t="str">
        <f>VLOOKUP(H2,A3:E9,3,FALSE)</f>
        <v>Estrada</v>
      </c>
    </row>
    <row r="5" spans="1:8" ht="20.25" customHeight="1" x14ac:dyDescent="0.3">
      <c r="A5" s="6">
        <v>1015</v>
      </c>
      <c r="B5" s="4" t="s">
        <v>4</v>
      </c>
      <c r="C5" s="4" t="s">
        <v>12</v>
      </c>
      <c r="D5" s="4" t="s">
        <v>21</v>
      </c>
      <c r="E5" s="1">
        <v>9</v>
      </c>
      <c r="G5" s="7" t="s">
        <v>25</v>
      </c>
      <c r="H5" s="9" t="str">
        <f>VLOOKUP(H2,A3:E9,4,FALSE)</f>
        <v>4°</v>
      </c>
    </row>
    <row r="6" spans="1:8" ht="20.25" customHeight="1" x14ac:dyDescent="0.3">
      <c r="A6" s="6">
        <v>1004</v>
      </c>
      <c r="B6" s="4" t="s">
        <v>5</v>
      </c>
      <c r="C6" s="4" t="s">
        <v>13</v>
      </c>
      <c r="D6" s="4" t="s">
        <v>22</v>
      </c>
      <c r="E6" s="1">
        <v>6</v>
      </c>
      <c r="G6" s="7" t="s">
        <v>1</v>
      </c>
      <c r="H6" s="9">
        <f>VLOOKUP(H2,A3:E9,5,FALSE)</f>
        <v>10</v>
      </c>
    </row>
    <row r="7" spans="1:8" x14ac:dyDescent="0.3">
      <c r="A7" s="6">
        <v>1234</v>
      </c>
      <c r="B7" s="4" t="s">
        <v>6</v>
      </c>
      <c r="C7" s="4" t="s">
        <v>14</v>
      </c>
      <c r="D7" s="4" t="s">
        <v>21</v>
      </c>
      <c r="E7" s="1">
        <v>5</v>
      </c>
    </row>
    <row r="8" spans="1:8" x14ac:dyDescent="0.3">
      <c r="A8" s="6">
        <v>1245</v>
      </c>
      <c r="B8" s="4" t="s">
        <v>7</v>
      </c>
      <c r="C8" s="4" t="s">
        <v>15</v>
      </c>
      <c r="D8" s="4" t="s">
        <v>23</v>
      </c>
      <c r="E8" s="1">
        <v>6</v>
      </c>
    </row>
    <row r="9" spans="1:8" x14ac:dyDescent="0.3">
      <c r="A9" s="6">
        <v>1423</v>
      </c>
      <c r="B9" s="4" t="s">
        <v>8</v>
      </c>
      <c r="C9" s="4" t="s">
        <v>16</v>
      </c>
      <c r="D9" s="4" t="s">
        <v>20</v>
      </c>
      <c r="E9" s="1">
        <v>7</v>
      </c>
    </row>
    <row r="12" spans="1:8" x14ac:dyDescent="0.3">
      <c r="C12" s="17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CB7F-C427-4CC7-AE9A-715B0599D03E}">
  <dimension ref="B2:G9"/>
  <sheetViews>
    <sheetView zoomScale="145" zoomScaleNormal="145" workbookViewId="0">
      <selection activeCell="E5" sqref="E5"/>
    </sheetView>
  </sheetViews>
  <sheetFormatPr baseColWidth="10" defaultRowHeight="14.4" x14ac:dyDescent="0.3"/>
  <sheetData>
    <row r="2" spans="2:7" ht="15" thickBot="1" x14ac:dyDescent="0.35">
      <c r="B2" s="2" t="s">
        <v>26</v>
      </c>
      <c r="C2" s="2" t="s">
        <v>1</v>
      </c>
      <c r="D2" s="2" t="s">
        <v>27</v>
      </c>
      <c r="F2" s="2" t="s">
        <v>28</v>
      </c>
      <c r="G2" s="2" t="s">
        <v>34</v>
      </c>
    </row>
    <row r="3" spans="2:7" x14ac:dyDescent="0.3">
      <c r="B3" s="5" t="s">
        <v>2</v>
      </c>
      <c r="C3" s="3">
        <v>60</v>
      </c>
      <c r="D3" s="1" t="str">
        <f>VLOOKUP(C3,$F$3:$G$7,2,TRUE)</f>
        <v>F</v>
      </c>
      <c r="F3" s="5">
        <v>0</v>
      </c>
      <c r="G3" s="1" t="s">
        <v>29</v>
      </c>
    </row>
    <row r="4" spans="2:7" x14ac:dyDescent="0.3">
      <c r="B4" s="6" t="s">
        <v>3</v>
      </c>
      <c r="C4" s="4">
        <v>100</v>
      </c>
      <c r="D4" s="16" t="str">
        <f t="shared" ref="D4:D9" si="0">VLOOKUP(C4,$F$3:$G$7,2,TRUE)</f>
        <v>A</v>
      </c>
      <c r="F4" s="6">
        <v>65</v>
      </c>
      <c r="G4" s="1" t="s">
        <v>30</v>
      </c>
    </row>
    <row r="5" spans="2:7" x14ac:dyDescent="0.3">
      <c r="B5" s="6" t="s">
        <v>4</v>
      </c>
      <c r="C5" s="4">
        <v>74</v>
      </c>
      <c r="D5" s="16" t="str">
        <f t="shared" si="0"/>
        <v>C</v>
      </c>
      <c r="F5" s="6">
        <v>70</v>
      </c>
      <c r="G5" s="1" t="s">
        <v>31</v>
      </c>
    </row>
    <row r="6" spans="2:7" x14ac:dyDescent="0.3">
      <c r="B6" s="6" t="s">
        <v>5</v>
      </c>
      <c r="C6" s="4">
        <v>92</v>
      </c>
      <c r="D6" s="16" t="str">
        <f t="shared" si="0"/>
        <v>A</v>
      </c>
      <c r="F6" s="6">
        <v>85</v>
      </c>
      <c r="G6" s="1" t="s">
        <v>32</v>
      </c>
    </row>
    <row r="7" spans="2:7" x14ac:dyDescent="0.3">
      <c r="B7" s="6" t="s">
        <v>6</v>
      </c>
      <c r="C7" s="4">
        <v>69</v>
      </c>
      <c r="D7" s="16" t="str">
        <f t="shared" si="0"/>
        <v>D</v>
      </c>
      <c r="F7" s="6">
        <v>92</v>
      </c>
      <c r="G7" s="1" t="s">
        <v>33</v>
      </c>
    </row>
    <row r="8" spans="2:7" x14ac:dyDescent="0.3">
      <c r="B8" s="6" t="s">
        <v>7</v>
      </c>
      <c r="C8" s="4">
        <v>77</v>
      </c>
      <c r="D8" s="16" t="str">
        <f t="shared" si="0"/>
        <v>C</v>
      </c>
    </row>
    <row r="9" spans="2:7" x14ac:dyDescent="0.3">
      <c r="B9" s="6" t="s">
        <v>8</v>
      </c>
      <c r="C9" s="4">
        <v>88</v>
      </c>
      <c r="D9" s="16" t="str">
        <f t="shared" si="0"/>
        <v>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2E08-9ED3-4455-989A-C9096E099182}">
  <dimension ref="A2:F24"/>
  <sheetViews>
    <sheetView tabSelected="1" zoomScale="115" zoomScaleNormal="115" workbookViewId="0">
      <selection activeCell="F21" sqref="F21"/>
    </sheetView>
  </sheetViews>
  <sheetFormatPr baseColWidth="10" defaultRowHeight="14.4" x14ac:dyDescent="0.3"/>
  <sheetData>
    <row r="2" spans="1:6" x14ac:dyDescent="0.3">
      <c r="A2" s="19" t="s">
        <v>35</v>
      </c>
      <c r="B2" s="19"/>
      <c r="C2" s="19"/>
      <c r="D2" s="19"/>
      <c r="E2" s="19"/>
      <c r="F2" s="19"/>
    </row>
    <row r="3" spans="1:6" ht="15" thickBot="1" x14ac:dyDescent="0.35">
      <c r="A3" s="10" t="s">
        <v>36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</row>
    <row r="4" spans="1:6" x14ac:dyDescent="0.3">
      <c r="A4" s="8" t="s">
        <v>2</v>
      </c>
      <c r="B4" s="1">
        <v>2</v>
      </c>
      <c r="C4" s="1">
        <v>584</v>
      </c>
      <c r="D4" s="18">
        <f>C4*$E$19</f>
        <v>3504</v>
      </c>
      <c r="E4" s="18">
        <f>VLOOKUP(B4,$D$22:$E$24,2,FALSE)*D4</f>
        <v>210.23999999999998</v>
      </c>
      <c r="F4" s="18">
        <f>D4+E4</f>
        <v>3714.24</v>
      </c>
    </row>
    <row r="5" spans="1:6" x14ac:dyDescent="0.3">
      <c r="A5" s="8" t="s">
        <v>3</v>
      </c>
      <c r="B5" s="1">
        <v>2</v>
      </c>
      <c r="C5" s="1">
        <v>254</v>
      </c>
      <c r="D5" s="18">
        <f t="shared" ref="D5:D17" si="0">C5*$E$19</f>
        <v>1524</v>
      </c>
      <c r="E5" s="18">
        <f t="shared" ref="E5:E17" si="1">VLOOKUP(B5,$D$22:$E$24,2,FALSE)*D5</f>
        <v>91.44</v>
      </c>
      <c r="F5" s="18">
        <f t="shared" ref="F5:F17" si="2">D5+E5</f>
        <v>1615.44</v>
      </c>
    </row>
    <row r="6" spans="1:6" x14ac:dyDescent="0.3">
      <c r="A6" s="8" t="s">
        <v>4</v>
      </c>
      <c r="B6" s="1">
        <v>2</v>
      </c>
      <c r="C6" s="1">
        <v>987</v>
      </c>
      <c r="D6" s="18">
        <f t="shared" si="0"/>
        <v>5922</v>
      </c>
      <c r="E6" s="18">
        <f t="shared" si="1"/>
        <v>355.32</v>
      </c>
      <c r="F6" s="18">
        <f t="shared" si="2"/>
        <v>6277.32</v>
      </c>
    </row>
    <row r="7" spans="1:6" x14ac:dyDescent="0.3">
      <c r="A7" s="8" t="s">
        <v>5</v>
      </c>
      <c r="B7" s="1">
        <v>2</v>
      </c>
      <c r="C7" s="1">
        <v>584</v>
      </c>
      <c r="D7" s="18">
        <f t="shared" si="0"/>
        <v>3504</v>
      </c>
      <c r="E7" s="18">
        <f t="shared" si="1"/>
        <v>210.23999999999998</v>
      </c>
      <c r="F7" s="18">
        <f t="shared" si="2"/>
        <v>3714.24</v>
      </c>
    </row>
    <row r="8" spans="1:6" x14ac:dyDescent="0.3">
      <c r="A8" s="8" t="s">
        <v>6</v>
      </c>
      <c r="B8" s="1">
        <v>3</v>
      </c>
      <c r="C8" s="1">
        <v>629</v>
      </c>
      <c r="D8" s="18">
        <f t="shared" si="0"/>
        <v>3774</v>
      </c>
      <c r="E8" s="18">
        <f t="shared" si="1"/>
        <v>264.18</v>
      </c>
      <c r="F8" s="18">
        <f t="shared" si="2"/>
        <v>4038.18</v>
      </c>
    </row>
    <row r="9" spans="1:6" x14ac:dyDescent="0.3">
      <c r="A9" s="8" t="s">
        <v>7</v>
      </c>
      <c r="B9" s="1">
        <v>3</v>
      </c>
      <c r="C9" s="1">
        <v>755</v>
      </c>
      <c r="D9" s="18">
        <f t="shared" si="0"/>
        <v>4530</v>
      </c>
      <c r="E9" s="18">
        <f t="shared" si="1"/>
        <v>317.10000000000002</v>
      </c>
      <c r="F9" s="18">
        <f t="shared" si="2"/>
        <v>4847.1000000000004</v>
      </c>
    </row>
    <row r="10" spans="1:6" x14ac:dyDescent="0.3">
      <c r="A10" s="8" t="s">
        <v>8</v>
      </c>
      <c r="B10" s="1">
        <v>3</v>
      </c>
      <c r="C10" s="1">
        <v>635</v>
      </c>
      <c r="D10" s="18">
        <f t="shared" si="0"/>
        <v>3810</v>
      </c>
      <c r="E10" s="18">
        <f t="shared" si="1"/>
        <v>266.70000000000005</v>
      </c>
      <c r="F10" s="18">
        <f t="shared" si="2"/>
        <v>4076.7</v>
      </c>
    </row>
    <row r="11" spans="1:6" x14ac:dyDescent="0.3">
      <c r="A11" s="8" t="s">
        <v>42</v>
      </c>
      <c r="B11" s="1">
        <v>1</v>
      </c>
      <c r="C11" s="1">
        <v>158</v>
      </c>
      <c r="D11" s="18">
        <f t="shared" si="0"/>
        <v>948</v>
      </c>
      <c r="E11" s="18">
        <f t="shared" si="1"/>
        <v>28.439999999999998</v>
      </c>
      <c r="F11" s="18">
        <f t="shared" si="2"/>
        <v>976.44</v>
      </c>
    </row>
    <row r="12" spans="1:6" x14ac:dyDescent="0.3">
      <c r="A12" s="8" t="s">
        <v>43</v>
      </c>
      <c r="B12" s="1">
        <v>3</v>
      </c>
      <c r="C12" s="1">
        <v>345</v>
      </c>
      <c r="D12" s="18">
        <f t="shared" si="0"/>
        <v>2070</v>
      </c>
      <c r="E12" s="18">
        <f t="shared" si="1"/>
        <v>144.9</v>
      </c>
      <c r="F12" s="18">
        <f t="shared" si="2"/>
        <v>2214.9</v>
      </c>
    </row>
    <row r="13" spans="1:6" x14ac:dyDescent="0.3">
      <c r="A13" s="8" t="s">
        <v>44</v>
      </c>
      <c r="B13" s="1">
        <v>1</v>
      </c>
      <c r="C13" s="1">
        <v>874</v>
      </c>
      <c r="D13" s="18">
        <f t="shared" si="0"/>
        <v>5244</v>
      </c>
      <c r="E13" s="18">
        <f t="shared" si="1"/>
        <v>157.32</v>
      </c>
      <c r="F13" s="18">
        <f t="shared" si="2"/>
        <v>5401.32</v>
      </c>
    </row>
    <row r="14" spans="1:6" x14ac:dyDescent="0.3">
      <c r="A14" s="8" t="s">
        <v>45</v>
      </c>
      <c r="B14" s="1">
        <v>1</v>
      </c>
      <c r="C14" s="1">
        <v>529</v>
      </c>
      <c r="D14" s="18">
        <f t="shared" si="0"/>
        <v>3174</v>
      </c>
      <c r="E14" s="18">
        <f t="shared" si="1"/>
        <v>95.22</v>
      </c>
      <c r="F14" s="18">
        <f t="shared" si="2"/>
        <v>3269.22</v>
      </c>
    </row>
    <row r="15" spans="1:6" x14ac:dyDescent="0.3">
      <c r="A15" s="8" t="s">
        <v>47</v>
      </c>
      <c r="B15" s="1">
        <v>3</v>
      </c>
      <c r="C15" s="1">
        <v>350</v>
      </c>
      <c r="D15" s="18">
        <f t="shared" si="0"/>
        <v>2100</v>
      </c>
      <c r="E15" s="18">
        <f t="shared" si="1"/>
        <v>147</v>
      </c>
      <c r="F15" s="18">
        <f t="shared" si="2"/>
        <v>2247</v>
      </c>
    </row>
    <row r="16" spans="1:6" x14ac:dyDescent="0.3">
      <c r="A16" s="8" t="s">
        <v>46</v>
      </c>
      <c r="B16" s="1">
        <v>2</v>
      </c>
      <c r="C16" s="1">
        <v>254</v>
      </c>
      <c r="D16" s="18">
        <f t="shared" si="0"/>
        <v>1524</v>
      </c>
      <c r="E16" s="18">
        <f t="shared" si="1"/>
        <v>91.44</v>
      </c>
      <c r="F16" s="18">
        <f t="shared" si="2"/>
        <v>1615.44</v>
      </c>
    </row>
    <row r="17" spans="1:6" x14ac:dyDescent="0.3">
      <c r="A17" s="8" t="s">
        <v>48</v>
      </c>
      <c r="B17" s="1">
        <v>1</v>
      </c>
      <c r="C17" s="1">
        <v>254</v>
      </c>
      <c r="D17" s="18">
        <f t="shared" si="0"/>
        <v>1524</v>
      </c>
      <c r="E17" s="18">
        <f t="shared" si="1"/>
        <v>45.72</v>
      </c>
      <c r="F17" s="18">
        <f t="shared" si="2"/>
        <v>1569.72</v>
      </c>
    </row>
    <row r="19" spans="1:6" x14ac:dyDescent="0.3">
      <c r="C19" s="19" t="s">
        <v>49</v>
      </c>
      <c r="D19" s="19"/>
      <c r="E19" s="12">
        <v>6</v>
      </c>
    </row>
    <row r="21" spans="1:6" x14ac:dyDescent="0.3">
      <c r="C21" s="19" t="s">
        <v>50</v>
      </c>
      <c r="D21" s="19"/>
    </row>
    <row r="22" spans="1:6" x14ac:dyDescent="0.3">
      <c r="D22">
        <v>1</v>
      </c>
      <c r="E22" s="11">
        <v>0.03</v>
      </c>
    </row>
    <row r="23" spans="1:6" x14ac:dyDescent="0.3">
      <c r="B23" s="19" t="s">
        <v>51</v>
      </c>
      <c r="C23" s="19"/>
      <c r="D23">
        <v>2</v>
      </c>
      <c r="E23" s="11">
        <v>0.06</v>
      </c>
    </row>
    <row r="24" spans="1:6" x14ac:dyDescent="0.3">
      <c r="D24">
        <v>3</v>
      </c>
      <c r="E24" s="11">
        <v>7.0000000000000007E-2</v>
      </c>
    </row>
  </sheetData>
  <mergeCells count="4">
    <mergeCell ref="A2:F2"/>
    <mergeCell ref="C19:D19"/>
    <mergeCell ref="C21:D21"/>
    <mergeCell ref="B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0888-DF9B-4A6D-94EC-ADD61384CC1D}">
  <dimension ref="D4:H25"/>
  <sheetViews>
    <sheetView topLeftCell="A2" zoomScale="85" zoomScaleNormal="85" workbookViewId="0">
      <selection activeCell="J4" sqref="J4"/>
    </sheetView>
  </sheetViews>
  <sheetFormatPr baseColWidth="10" defaultRowHeight="14.4" x14ac:dyDescent="0.3"/>
  <cols>
    <col min="4" max="4" width="38.44140625" bestFit="1" customWidth="1"/>
    <col min="6" max="6" width="36.6640625" bestFit="1" customWidth="1"/>
    <col min="8" max="8" width="37.88671875" customWidth="1"/>
  </cols>
  <sheetData>
    <row r="4" spans="4:8" ht="21" customHeight="1" thickBot="1" x14ac:dyDescent="0.45">
      <c r="D4" s="13" t="s">
        <v>71</v>
      </c>
      <c r="E4" s="14"/>
      <c r="F4" s="13" t="s">
        <v>72</v>
      </c>
      <c r="G4" s="14"/>
      <c r="H4" s="13" t="s">
        <v>73</v>
      </c>
    </row>
    <row r="5" spans="4:8" x14ac:dyDescent="0.3">
      <c r="D5" s="1"/>
      <c r="E5" s="1"/>
      <c r="F5" s="1"/>
      <c r="G5" s="1"/>
      <c r="H5" s="1"/>
    </row>
    <row r="6" spans="4:8" ht="15.6" x14ac:dyDescent="0.3">
      <c r="D6" s="15" t="s">
        <v>52</v>
      </c>
      <c r="E6" s="15"/>
      <c r="F6" s="15" t="s">
        <v>60</v>
      </c>
      <c r="G6" s="15"/>
      <c r="H6" s="15" t="str">
        <f>IFERROR(VLOOKUP(F6,$D$6:$D$18,1,FALSE),"Nuevo cliente")</f>
        <v>vizkala@hotmail.com</v>
      </c>
    </row>
    <row r="7" spans="4:8" ht="15.6" x14ac:dyDescent="0.3">
      <c r="D7" s="15" t="s">
        <v>53</v>
      </c>
      <c r="E7" s="15"/>
      <c r="F7" s="15" t="s">
        <v>61</v>
      </c>
      <c r="G7" s="15"/>
      <c r="H7" s="15" t="str">
        <f t="shared" ref="H7:H24" si="0">IFERROR(VLOOKUP(F7,$D$6:$D$18,1,FALSE),"Nuevo cliente")</f>
        <v>alexus3@hotmail.com</v>
      </c>
    </row>
    <row r="8" spans="4:8" ht="15.6" x14ac:dyDescent="0.3">
      <c r="D8" s="15" t="s">
        <v>54</v>
      </c>
      <c r="E8" s="15"/>
      <c r="F8" s="15" t="s">
        <v>63</v>
      </c>
      <c r="G8" s="15"/>
      <c r="H8" s="15" t="str">
        <f t="shared" si="0"/>
        <v>apalamosg@hotmail.com</v>
      </c>
    </row>
    <row r="9" spans="4:8" ht="15.6" x14ac:dyDescent="0.3">
      <c r="D9" s="15" t="s">
        <v>55</v>
      </c>
      <c r="E9" s="15"/>
      <c r="F9" s="15" t="s">
        <v>64</v>
      </c>
      <c r="G9" s="15"/>
      <c r="H9" s="15" t="str">
        <f t="shared" si="0"/>
        <v>luuuuuuci@hotmail.com</v>
      </c>
    </row>
    <row r="10" spans="4:8" ht="15.6" x14ac:dyDescent="0.3">
      <c r="D10" s="15" t="s">
        <v>56</v>
      </c>
      <c r="E10" s="15"/>
      <c r="F10" s="15" t="s">
        <v>66</v>
      </c>
      <c r="G10" s="15"/>
      <c r="H10" s="15" t="str">
        <f t="shared" si="0"/>
        <v>Nuevo cliente</v>
      </c>
    </row>
    <row r="11" spans="4:8" ht="15.6" x14ac:dyDescent="0.3">
      <c r="D11" s="15" t="s">
        <v>57</v>
      </c>
      <c r="E11" s="15"/>
      <c r="F11" s="15" t="s">
        <v>59</v>
      </c>
      <c r="G11" s="15"/>
      <c r="H11" s="15" t="str">
        <f t="shared" si="0"/>
        <v>daniela_aguilera_m500@hotmail.com</v>
      </c>
    </row>
    <row r="12" spans="4:8" ht="15.6" x14ac:dyDescent="0.3">
      <c r="D12" s="15" t="s">
        <v>58</v>
      </c>
      <c r="E12" s="15"/>
      <c r="F12" s="15" t="s">
        <v>56</v>
      </c>
      <c r="G12" s="15"/>
      <c r="H12" s="15" t="str">
        <f t="shared" si="0"/>
        <v>fran.afull@live.cl</v>
      </c>
    </row>
    <row r="13" spans="4:8" ht="15.6" x14ac:dyDescent="0.3">
      <c r="D13" s="15" t="s">
        <v>59</v>
      </c>
      <c r="E13" s="15"/>
      <c r="F13" s="15" t="s">
        <v>65</v>
      </c>
      <c r="G13" s="15"/>
      <c r="H13" s="15" t="str">
        <f t="shared" si="0"/>
        <v>Nuevo cliente</v>
      </c>
    </row>
    <row r="14" spans="4:8" ht="15.6" x14ac:dyDescent="0.3">
      <c r="D14" s="15" t="s">
        <v>60</v>
      </c>
      <c r="E14" s="15"/>
      <c r="F14" s="15" t="s">
        <v>57</v>
      </c>
      <c r="G14" s="15"/>
      <c r="H14" s="15" t="str">
        <f t="shared" si="0"/>
        <v>carlosaguileram@hotmail.com</v>
      </c>
    </row>
    <row r="15" spans="4:8" ht="15.6" x14ac:dyDescent="0.3">
      <c r="D15" s="15" t="s">
        <v>61</v>
      </c>
      <c r="E15" s="15"/>
      <c r="F15" s="15" t="s">
        <v>55</v>
      </c>
      <c r="G15" s="15"/>
      <c r="H15" s="15" t="str">
        <f t="shared" si="0"/>
        <v>Sb.nashxo.sk8@hotmail.com</v>
      </c>
    </row>
    <row r="16" spans="4:8" ht="15.6" x14ac:dyDescent="0.3">
      <c r="D16" s="15" t="s">
        <v>62</v>
      </c>
      <c r="E16" s="15"/>
      <c r="F16" s="15" t="s">
        <v>69</v>
      </c>
      <c r="G16" s="15"/>
      <c r="H16" s="15" t="str">
        <f t="shared" si="0"/>
        <v>Nuevo cliente</v>
      </c>
    </row>
    <row r="17" spans="4:8" ht="15.6" x14ac:dyDescent="0.3">
      <c r="D17" s="15" t="s">
        <v>63</v>
      </c>
      <c r="E17" s="15"/>
      <c r="F17" s="15" t="s">
        <v>58</v>
      </c>
      <c r="G17" s="15"/>
      <c r="H17" s="15" t="str">
        <f t="shared" si="0"/>
        <v>ikis_rojo@hotmail.com</v>
      </c>
    </row>
    <row r="18" spans="4:8" ht="15.6" x14ac:dyDescent="0.3">
      <c r="D18" s="15" t="s">
        <v>64</v>
      </c>
      <c r="E18" s="15"/>
      <c r="F18" s="15" t="s">
        <v>68</v>
      </c>
      <c r="G18" s="15"/>
      <c r="H18" s="15" t="str">
        <f t="shared" si="0"/>
        <v>Nuevo cliente</v>
      </c>
    </row>
    <row r="19" spans="4:8" ht="15.6" x14ac:dyDescent="0.3">
      <c r="D19" s="15"/>
      <c r="E19" s="15"/>
      <c r="F19" s="15" t="s">
        <v>67</v>
      </c>
      <c r="G19" s="15"/>
      <c r="H19" s="15" t="str">
        <f t="shared" si="0"/>
        <v>Nuevo cliente</v>
      </c>
    </row>
    <row r="20" spans="4:8" ht="15.6" x14ac:dyDescent="0.3">
      <c r="D20" s="15"/>
      <c r="E20" s="15"/>
      <c r="F20" s="15" t="s">
        <v>70</v>
      </c>
      <c r="G20" s="15"/>
      <c r="H20" s="15" t="str">
        <f t="shared" si="0"/>
        <v>Nuevo cliente</v>
      </c>
    </row>
    <row r="21" spans="4:8" ht="15.6" x14ac:dyDescent="0.3">
      <c r="D21" s="15"/>
      <c r="E21" s="15"/>
      <c r="F21" s="15" t="s">
        <v>52</v>
      </c>
      <c r="G21" s="15"/>
      <c r="H21" s="15" t="str">
        <f t="shared" si="0"/>
        <v>maeillanes@hotmail.com</v>
      </c>
    </row>
    <row r="22" spans="4:8" ht="15.6" x14ac:dyDescent="0.3">
      <c r="D22" s="15"/>
      <c r="E22" s="15"/>
      <c r="F22" s="15" t="s">
        <v>54</v>
      </c>
      <c r="G22" s="15"/>
      <c r="H22" s="15" t="str">
        <f t="shared" si="0"/>
        <v>cabrigo@garmendia.cl</v>
      </c>
    </row>
    <row r="23" spans="4:8" ht="15.6" x14ac:dyDescent="0.3">
      <c r="D23" s="15"/>
      <c r="E23" s="15"/>
      <c r="F23" s="15" t="s">
        <v>62</v>
      </c>
      <c r="G23" s="15"/>
      <c r="H23" s="15" t="str">
        <f t="shared" si="0"/>
        <v>capitanaguilera@hotmail.com</v>
      </c>
    </row>
    <row r="24" spans="4:8" ht="15.6" x14ac:dyDescent="0.3">
      <c r="D24" s="15"/>
      <c r="E24" s="15"/>
      <c r="F24" s="15" t="s">
        <v>53</v>
      </c>
      <c r="G24" s="15"/>
      <c r="H24" s="15" t="str">
        <f t="shared" si="0"/>
        <v>osabarca@hotmail.com</v>
      </c>
    </row>
    <row r="25" spans="4:8" ht="15.6" x14ac:dyDescent="0.3">
      <c r="D25" s="15"/>
      <c r="E25" s="15"/>
      <c r="F25" s="15"/>
      <c r="G25" s="15"/>
      <c r="H25" s="15"/>
    </row>
  </sheetData>
  <sortState xmlns:xlrd2="http://schemas.microsoft.com/office/spreadsheetml/2017/richdata2" ref="E6:F24">
    <sortCondition descending="1" ref="E6:E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Campos</dc:creator>
  <cp:lastModifiedBy>Abraham</cp:lastModifiedBy>
  <dcterms:created xsi:type="dcterms:W3CDTF">2022-01-26T15:19:29Z</dcterms:created>
  <dcterms:modified xsi:type="dcterms:W3CDTF">2022-03-18T19:07:32Z</dcterms:modified>
</cp:coreProperties>
</file>