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ate1904="1"/>
  <mc:AlternateContent xmlns:mc="http://schemas.openxmlformats.org/markup-compatibility/2006">
    <mc:Choice Requires="x15">
      <x15ac:absPath xmlns:x15ac="http://schemas.microsoft.com/office/spreadsheetml/2010/11/ac" url="https://alumnosuady-my.sharepoint.com/personal/a18004112_alumnos_uady_mx/Documents/Sexto semestre/HCI/"/>
    </mc:Choice>
  </mc:AlternateContent>
  <xr:revisionPtr revIDLastSave="0" documentId="8_{7ECD0DEB-0BF7-47CF-9949-1DD0F6FAD86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Actividades y costos" sheetId="6" r:id="rId1"/>
    <sheet name="Cronograma" sheetId="7" r:id="rId2"/>
  </sheets>
  <definedNames>
    <definedName name="_xlnm.Print_Area" localSheetId="0">'Actividades y costos'!$A$1:$H$53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6" i="7" l="1"/>
  <c r="BI6" i="7"/>
  <c r="BJ6" i="7"/>
  <c r="BK6" i="7"/>
  <c r="BL6" i="7"/>
  <c r="BM6" i="7"/>
  <c r="BN6" i="7"/>
  <c r="BO6" i="7"/>
  <c r="BP6" i="7"/>
  <c r="BQ6" i="7"/>
  <c r="BR6" i="7"/>
  <c r="BS6" i="7"/>
  <c r="BT6" i="7"/>
  <c r="BU6" i="7" s="1"/>
  <c r="BV6" i="7" s="1"/>
  <c r="BW6" i="7" s="1"/>
  <c r="BX6" i="7" s="1"/>
  <c r="BY6" i="7" s="1"/>
  <c r="BZ6" i="7" s="1"/>
  <c r="AZ6" i="7"/>
  <c r="BA6" i="7"/>
  <c r="BB6" i="7"/>
  <c r="BC6" i="7"/>
  <c r="BD6" i="7"/>
  <c r="BE6" i="7"/>
  <c r="BF6" i="7"/>
  <c r="AS6" i="7"/>
  <c r="AT6" i="7"/>
  <c r="AU6" i="7"/>
  <c r="AV6" i="7"/>
  <c r="AW6" i="7"/>
  <c r="AX6" i="7"/>
  <c r="AY6" i="7"/>
  <c r="AP6" i="7"/>
  <c r="AQ6" i="7"/>
  <c r="AR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E6" i="7"/>
  <c r="AF6" i="7"/>
  <c r="AG6" i="7"/>
  <c r="AH6" i="7"/>
  <c r="AI6" i="7"/>
  <c r="AJ6" i="7"/>
  <c r="AK6" i="7"/>
  <c r="AL6" i="7"/>
  <c r="AM6" i="7"/>
  <c r="AN6" i="7"/>
  <c r="AO6" i="7"/>
  <c r="D6" i="7"/>
  <c r="D43" i="6"/>
  <c r="E44" i="6" s="1"/>
  <c r="B35" i="6"/>
  <c r="C35" i="6"/>
  <c r="C28" i="6" s="1"/>
  <c r="B22" i="6"/>
  <c r="C22" i="6"/>
  <c r="D23" i="6"/>
  <c r="F23" i="6" s="1"/>
  <c r="D24" i="6"/>
  <c r="F24" i="6" s="1"/>
  <c r="D25" i="6"/>
  <c r="D26" i="6"/>
  <c r="F26" i="6" s="1"/>
  <c r="B3" i="6"/>
  <c r="C3" i="6"/>
  <c r="D4" i="6"/>
  <c r="F4" i="6" s="1"/>
  <c r="D5" i="6"/>
  <c r="D6" i="6"/>
  <c r="D7" i="6"/>
  <c r="F7" i="6" s="1"/>
  <c r="D8" i="6"/>
  <c r="F8" i="6" s="1"/>
  <c r="D9" i="6"/>
  <c r="F9" i="6" s="1"/>
  <c r="D10" i="6"/>
  <c r="F10" i="6" s="1"/>
  <c r="D11" i="6"/>
  <c r="F11" i="6" s="1"/>
  <c r="B12" i="6"/>
  <c r="C12" i="6"/>
  <c r="D13" i="6"/>
  <c r="D14" i="6"/>
  <c r="F14" i="6" s="1"/>
  <c r="D15" i="6"/>
  <c r="F15" i="6" s="1"/>
  <c r="D16" i="6"/>
  <c r="F16" i="6" s="1"/>
  <c r="B17" i="6"/>
  <c r="C17" i="6"/>
  <c r="D17" i="6"/>
  <c r="F17" i="6" s="1"/>
  <c r="D18" i="6"/>
  <c r="F18" i="6" s="1"/>
  <c r="D19" i="6"/>
  <c r="F19" i="6" s="1"/>
  <c r="D20" i="6"/>
  <c r="F20" i="6" s="1"/>
  <c r="D21" i="6"/>
  <c r="F21" i="6" s="1"/>
  <c r="C43" i="6" l="1"/>
  <c r="D35" i="6"/>
  <c r="F35" i="6" s="1"/>
  <c r="D12" i="6"/>
  <c r="F12" i="6" s="1"/>
  <c r="D22" i="6"/>
  <c r="F22" i="6" s="1"/>
  <c r="D3" i="6"/>
  <c r="F3" i="6" s="1"/>
  <c r="F6" i="6"/>
  <c r="F25" i="6"/>
  <c r="B28" i="6"/>
  <c r="D28" i="6" s="1"/>
  <c r="F28" i="6" s="1"/>
  <c r="F13" i="6"/>
  <c r="F5" i="6"/>
  <c r="B43" i="6" l="1"/>
  <c r="E32" i="6" l="1"/>
  <c r="E43" i="6"/>
  <c r="E36" i="6"/>
  <c r="E37" i="6"/>
  <c r="E38" i="6"/>
  <c r="E39" i="6"/>
  <c r="E29" i="6"/>
  <c r="E30" i="6"/>
  <c r="E31" i="6"/>
  <c r="E33" i="6"/>
  <c r="E34" i="6"/>
  <c r="E35" i="6" l="1"/>
  <c r="E28" i="6" l="1"/>
  <c r="E46" i="6" s="1"/>
</calcChain>
</file>

<file path=xl/sharedStrings.xml><?xml version="1.0" encoding="utf-8"?>
<sst xmlns="http://schemas.openxmlformats.org/spreadsheetml/2006/main" count="75" uniqueCount="55">
  <si>
    <t>Phase</t>
  </si>
  <si>
    <t>Hours (lo)</t>
    <phoneticPr fontId="3" type="noConversion"/>
  </si>
  <si>
    <t>Hours (hi)</t>
    <phoneticPr fontId="3" type="noConversion"/>
  </si>
  <si>
    <t>Hours (mean)</t>
  </si>
  <si>
    <t>Days (6hr day)</t>
    <phoneticPr fontId="3" type="noConversion"/>
  </si>
  <si>
    <t>Descubrimiento e investigación</t>
  </si>
  <si>
    <t>Investigación problemática</t>
  </si>
  <si>
    <t>Investigación de usuarios</t>
  </si>
  <si>
    <t>Diseñar encuestas</t>
  </si>
  <si>
    <t>Analizar resultados</t>
  </si>
  <si>
    <t>Aplicar encuestas</t>
  </si>
  <si>
    <t>Perfil</t>
  </si>
  <si>
    <t>Persona</t>
  </si>
  <si>
    <t>Escenario</t>
  </si>
  <si>
    <t>Conocer el contexto de uso</t>
  </si>
  <si>
    <t>Realizar un estudio de mercado</t>
  </si>
  <si>
    <t>Analizar resultados del mercado</t>
  </si>
  <si>
    <t>Definir requisitos funcionales</t>
  </si>
  <si>
    <t>Definir requisitos no funcionales</t>
  </si>
  <si>
    <t>Soluciones de diseño</t>
  </si>
  <si>
    <t xml:space="preserve"> </t>
  </si>
  <si>
    <t>Definir paleta de colores</t>
  </si>
  <si>
    <t>Realizar mockups de las interfaces</t>
  </si>
  <si>
    <t>Definir la conexión de las pantallas</t>
  </si>
  <si>
    <t>Realizar prototipos de funcionalidades</t>
  </si>
  <si>
    <t>Evaluar diseño frente a los requerimientos</t>
  </si>
  <si>
    <t>Realizar pruebas de unidad e integración</t>
  </si>
  <si>
    <t>Realizar verificación de los requerimientos</t>
  </si>
  <si>
    <t>Validar el diseño y el funcionamiento</t>
  </si>
  <si>
    <t>Comparar resultados con el diseño inicial</t>
  </si>
  <si>
    <t>Costo por día</t>
  </si>
  <si>
    <t>Costo total</t>
  </si>
  <si>
    <t>Gastos fijos y variables</t>
  </si>
  <si>
    <t>Café</t>
  </si>
  <si>
    <t>Internet</t>
  </si>
  <si>
    <t>Transporte</t>
  </si>
  <si>
    <t>Basura</t>
  </si>
  <si>
    <t>Luz</t>
  </si>
  <si>
    <t>Agua potable</t>
  </si>
  <si>
    <t>Equipo de trabajo</t>
  </si>
  <si>
    <t>Ingeniero 1</t>
  </si>
  <si>
    <t>Ingeniero 2</t>
  </si>
  <si>
    <t>Ingeniero 3</t>
  </si>
  <si>
    <t>Ingeniero 4</t>
  </si>
  <si>
    <t>Hours</t>
  </si>
  <si>
    <t>Días totales</t>
  </si>
  <si>
    <t>Hours/day</t>
  </si>
  <si>
    <t>Total cost</t>
  </si>
  <si>
    <t>MARCH 2024</t>
  </si>
  <si>
    <t>APRIL 2024</t>
  </si>
  <si>
    <t>MAY 2024</t>
  </si>
  <si>
    <t>Investigación de la problemática</t>
  </si>
  <si>
    <t>Realizar estudios de mercado</t>
  </si>
  <si>
    <t>Definir conexión de las pantallas</t>
  </si>
  <si>
    <t>Validar el diseño y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</si>
</sst>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$-409]#,##0.00"/>
    <numFmt numFmtId="165" formatCode="&quot;$&quot;#,##0.00"/>
    <numFmt numFmtId="166" formatCode="d/m/yy;@"/>
  </numFmts>
  <fonts count="24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b/>
      <sz val="24"/>
      <name val="Arial"/>
      <family val="2"/>
    </font>
    <font>
      <sz val="10"/>
      <name val="Arial"/>
      <family val="2"/>
    </font>
    <font>
      <sz val="10"/>
      <color rgb="FF000000"/>
      <name val="Aptos Narrow"/>
      <scheme val="minor"/>
    </font>
    <font>
      <sz val="11"/>
      <color theme="0"/>
      <name val="Aptos Narrow"/>
      <family val="2"/>
      <scheme val="minor"/>
    </font>
    <font>
      <sz val="10"/>
      <color indexed="63"/>
      <name val="Calibri Light"/>
      <family val="2"/>
    </font>
    <font>
      <b/>
      <sz val="16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0"/>
      <name val="Calibri Light"/>
      <family val="2"/>
    </font>
    <font>
      <sz val="16"/>
      <name val="Calibri Light"/>
      <family val="2"/>
    </font>
    <font>
      <b/>
      <sz val="14"/>
      <name val="Calibri Light"/>
      <family val="2"/>
    </font>
    <font>
      <b/>
      <sz val="10"/>
      <name val="Calibri Light"/>
      <family val="2"/>
    </font>
    <font>
      <b/>
      <i/>
      <sz val="12"/>
      <name val="Calibri Light"/>
      <family val="2"/>
    </font>
    <font>
      <b/>
      <sz val="14"/>
      <color theme="0"/>
      <name val="Aptos Narrow"/>
      <family val="2"/>
      <scheme val="minor"/>
    </font>
    <font>
      <b/>
      <sz val="7"/>
      <color theme="1"/>
      <name val="Aptos Display"/>
      <family val="2"/>
      <scheme val="major"/>
    </font>
    <font>
      <sz val="10"/>
      <color rgb="FF000000"/>
      <name val="Calibri Light"/>
      <family val="2"/>
    </font>
    <font>
      <sz val="11"/>
      <color theme="1"/>
      <name val="Aptos Display"/>
      <family val="2"/>
      <scheme val="major"/>
    </font>
    <font>
      <sz val="10"/>
      <color theme="1"/>
      <name val="Calibri Light"/>
      <family val="2"/>
    </font>
    <font>
      <b/>
      <sz val="7"/>
      <color theme="1"/>
      <name val="Calibri"/>
    </font>
    <font>
      <b/>
      <sz val="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588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58C1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7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right"/>
    </xf>
    <xf numFmtId="0" fontId="11" fillId="0" borderId="4" xfId="0" applyFont="1" applyBorder="1" applyAlignment="1">
      <alignment horizontal="left" wrapText="1" indent="1"/>
    </xf>
    <xf numFmtId="0" fontId="11" fillId="0" borderId="4" xfId="0" applyFont="1" applyBorder="1"/>
    <xf numFmtId="164" fontId="11" fillId="0" borderId="4" xfId="0" applyNumberFormat="1" applyFont="1" applyBorder="1"/>
    <xf numFmtId="2" fontId="11" fillId="0" borderId="4" xfId="0" applyNumberFormat="1" applyFont="1" applyBorder="1"/>
    <xf numFmtId="0" fontId="11" fillId="0" borderId="2" xfId="0" applyFont="1" applyBorder="1"/>
    <xf numFmtId="164" fontId="11" fillId="0" borderId="2" xfId="0" applyNumberFormat="1" applyFont="1" applyBorder="1"/>
    <xf numFmtId="2" fontId="11" fillId="0" borderId="2" xfId="0" applyNumberFormat="1" applyFont="1" applyBorder="1"/>
    <xf numFmtId="0" fontId="11" fillId="0" borderId="2" xfId="0" applyFont="1" applyBorder="1" applyAlignment="1">
      <alignment horizontal="left" wrapText="1" indent="1"/>
    </xf>
    <xf numFmtId="0" fontId="11" fillId="0" borderId="0" xfId="0" applyFont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0" fontId="11" fillId="3" borderId="2" xfId="0" applyFont="1" applyFill="1" applyBorder="1"/>
    <xf numFmtId="0" fontId="12" fillId="3" borderId="0" xfId="0" applyFont="1" applyFill="1"/>
    <xf numFmtId="0" fontId="8" fillId="3" borderId="0" xfId="0" applyFont="1" applyFill="1" applyAlignment="1">
      <alignment horizontal="right"/>
    </xf>
    <xf numFmtId="165" fontId="11" fillId="0" borderId="2" xfId="1" applyNumberFormat="1" applyFont="1" applyBorder="1"/>
    <xf numFmtId="165" fontId="11" fillId="0" borderId="2" xfId="0" applyNumberFormat="1" applyFont="1" applyBorder="1"/>
    <xf numFmtId="0" fontId="11" fillId="0" borderId="13" xfId="0" applyFont="1" applyBorder="1" applyAlignment="1">
      <alignment horizontal="left" wrapText="1" indent="1"/>
    </xf>
    <xf numFmtId="0" fontId="11" fillId="0" borderId="13" xfId="0" applyFont="1" applyBorder="1"/>
    <xf numFmtId="164" fontId="11" fillId="0" borderId="13" xfId="0" applyNumberFormat="1" applyFont="1" applyBorder="1"/>
    <xf numFmtId="2" fontId="11" fillId="0" borderId="13" xfId="0" applyNumberFormat="1" applyFont="1" applyBorder="1"/>
    <xf numFmtId="0" fontId="11" fillId="0" borderId="14" xfId="0" applyFont="1" applyBorder="1" applyAlignment="1">
      <alignment horizontal="left" wrapText="1" indent="1"/>
    </xf>
    <xf numFmtId="0" fontId="11" fillId="0" borderId="14" xfId="0" applyFont="1" applyBorder="1"/>
    <xf numFmtId="164" fontId="11" fillId="0" borderId="14" xfId="0" applyNumberFormat="1" applyFont="1" applyBorder="1"/>
    <xf numFmtId="2" fontId="11" fillId="0" borderId="14" xfId="0" applyNumberFormat="1" applyFont="1" applyBorder="1"/>
    <xf numFmtId="0" fontId="10" fillId="0" borderId="7" xfId="0" applyFont="1" applyBorder="1" applyAlignment="1">
      <alignment horizontal="right" wrapText="1"/>
    </xf>
    <xf numFmtId="0" fontId="11" fillId="0" borderId="8" xfId="0" applyFont="1" applyBorder="1"/>
    <xf numFmtId="4" fontId="10" fillId="0" borderId="9" xfId="0" applyNumberFormat="1" applyFont="1" applyBorder="1"/>
    <xf numFmtId="0" fontId="10" fillId="0" borderId="10" xfId="0" applyFont="1" applyBorder="1" applyAlignment="1">
      <alignment horizontal="right" wrapText="1"/>
    </xf>
    <xf numFmtId="37" fontId="11" fillId="0" borderId="11" xfId="1" applyNumberFormat="1" applyFont="1" applyBorder="1"/>
    <xf numFmtId="0" fontId="12" fillId="0" borderId="0" xfId="0" applyFont="1"/>
    <xf numFmtId="0" fontId="12" fillId="0" borderId="0" xfId="0" applyFont="1" applyAlignment="1">
      <alignment horizontal="right" wrapText="1"/>
    </xf>
    <xf numFmtId="9" fontId="12" fillId="0" borderId="0" xfId="2" applyFont="1"/>
    <xf numFmtId="0" fontId="15" fillId="0" borderId="0" xfId="0" applyFont="1" applyAlignment="1">
      <alignment horizontal="right" wrapText="1"/>
    </xf>
    <xf numFmtId="16" fontId="12" fillId="0" borderId="0" xfId="0" applyNumberFormat="1" applyFont="1"/>
    <xf numFmtId="16" fontId="12" fillId="0" borderId="0" xfId="0" applyNumberFormat="1" applyFont="1" applyAlignment="1">
      <alignment wrapText="1"/>
    </xf>
    <xf numFmtId="0" fontId="9" fillId="5" borderId="1" xfId="0" applyFont="1" applyFill="1" applyBorder="1" applyAlignment="1">
      <alignment wrapText="1"/>
    </xf>
    <xf numFmtId="0" fontId="10" fillId="5" borderId="1" xfId="0" applyFont="1" applyFill="1" applyBorder="1"/>
    <xf numFmtId="164" fontId="10" fillId="5" borderId="1" xfId="0" applyNumberFormat="1" applyFont="1" applyFill="1" applyBorder="1"/>
    <xf numFmtId="2" fontId="11" fillId="5" borderId="1" xfId="0" applyNumberFormat="1" applyFont="1" applyFill="1" applyBorder="1"/>
    <xf numFmtId="0" fontId="9" fillId="5" borderId="3" xfId="0" applyFont="1" applyFill="1" applyBorder="1" applyAlignment="1">
      <alignment wrapText="1"/>
    </xf>
    <xf numFmtId="0" fontId="9" fillId="5" borderId="5" xfId="0" applyFont="1" applyFill="1" applyBorder="1" applyAlignment="1">
      <alignment horizontal="right" wrapText="1"/>
    </xf>
    <xf numFmtId="0" fontId="13" fillId="5" borderId="6" xfId="0" applyFont="1" applyFill="1" applyBorder="1"/>
    <xf numFmtId="164" fontId="14" fillId="5" borderId="12" xfId="0" applyNumberFormat="1" applyFont="1" applyFill="1" applyBorder="1"/>
    <xf numFmtId="0" fontId="9" fillId="6" borderId="3" xfId="0" applyFont="1" applyFill="1" applyBorder="1" applyAlignment="1">
      <alignment wrapText="1"/>
    </xf>
    <xf numFmtId="0" fontId="10" fillId="6" borderId="1" xfId="0" applyFont="1" applyFill="1" applyBorder="1"/>
    <xf numFmtId="164" fontId="10" fillId="6" borderId="1" xfId="0" applyNumberFormat="1" applyFont="1" applyFill="1" applyBorder="1"/>
    <xf numFmtId="2" fontId="11" fillId="6" borderId="1" xfId="0" applyNumberFormat="1" applyFont="1" applyFill="1" applyBorder="1"/>
    <xf numFmtId="0" fontId="11" fillId="0" borderId="11" xfId="1" applyNumberFormat="1" applyFont="1" applyBorder="1"/>
    <xf numFmtId="0" fontId="16" fillId="0" borderId="0" xfId="0" applyFont="1" applyAlignment="1">
      <alignment horizontal="right"/>
    </xf>
    <xf numFmtId="0" fontId="7" fillId="7" borderId="0" xfId="0" applyFont="1" applyFill="1"/>
    <xf numFmtId="49" fontId="17" fillId="7" borderId="0" xfId="0" applyNumberFormat="1" applyFont="1" applyFill="1" applyAlignment="1">
      <alignment horizontal="left" vertical="center"/>
    </xf>
    <xf numFmtId="0" fontId="19" fillId="8" borderId="17" xfId="0" applyFont="1" applyFill="1" applyBorder="1" applyAlignment="1">
      <alignment horizontal="left" vertical="center" wrapText="1" indent="1" readingOrder="1"/>
    </xf>
    <xf numFmtId="0" fontId="20" fillId="9" borderId="16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left" vertical="center" wrapText="1" indent="1" readingOrder="1"/>
    </xf>
    <xf numFmtId="0" fontId="20" fillId="11" borderId="16" xfId="0" applyFont="1" applyFill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4" fontId="18" fillId="5" borderId="16" xfId="0" applyNumberFormat="1" applyFont="1" applyFill="1" applyBorder="1" applyAlignment="1">
      <alignment horizontal="center" vertical="center"/>
    </xf>
    <xf numFmtId="166" fontId="18" fillId="5" borderId="16" xfId="0" applyNumberFormat="1" applyFont="1" applyFill="1" applyBorder="1" applyAlignment="1">
      <alignment horizontal="center" vertical="center"/>
    </xf>
    <xf numFmtId="0" fontId="22" fillId="12" borderId="15" xfId="0" applyFont="1" applyFill="1" applyBorder="1" applyAlignment="1">
      <alignment horizontal="center" vertical="center"/>
    </xf>
    <xf numFmtId="1" fontId="22" fillId="12" borderId="16" xfId="0" applyNumberFormat="1" applyFont="1" applyFill="1" applyBorder="1" applyAlignment="1">
      <alignment horizontal="center" vertical="center"/>
    </xf>
    <xf numFmtId="1" fontId="22" fillId="12" borderId="18" xfId="0" applyNumberFormat="1" applyFont="1" applyFill="1" applyBorder="1" applyAlignment="1">
      <alignment horizontal="center" vertical="center"/>
    </xf>
    <xf numFmtId="49" fontId="17" fillId="7" borderId="19" xfId="0" applyNumberFormat="1" applyFont="1" applyFill="1" applyBorder="1" applyAlignment="1">
      <alignment horizontal="left" vertical="center"/>
    </xf>
    <xf numFmtId="49" fontId="17" fillId="7" borderId="20" xfId="0" applyNumberFormat="1" applyFont="1" applyFill="1" applyBorder="1" applyAlignment="1">
      <alignment horizontal="left" vertical="center"/>
    </xf>
    <xf numFmtId="1" fontId="23" fillId="12" borderId="16" xfId="0" applyNumberFormat="1" applyFont="1" applyFill="1" applyBorder="1" applyAlignment="1">
      <alignment horizontal="center" vertical="center"/>
    </xf>
  </cellXfs>
  <cellStyles count="4">
    <cellStyle name="Currency" xfId="1" builtinId="4"/>
    <cellStyle name="Normal" xfId="0" builtinId="0"/>
    <cellStyle name="Normal 2" xfId="3" xr:uid="{CC3D6D36-4D9A-4A6D-BA86-3523357A9406}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8C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70184</xdr:colOff>
      <xdr:row>0</xdr:row>
      <xdr:rowOff>130342</xdr:rowOff>
    </xdr:from>
    <xdr:to>
      <xdr:col>6</xdr:col>
      <xdr:colOff>484787</xdr:colOff>
      <xdr:row>0</xdr:row>
      <xdr:rowOff>786227</xdr:rowOff>
    </xdr:to>
    <xdr:sp macro="" textlink="">
      <xdr:nvSpPr>
        <xdr:cNvPr id="2" name="TextBox 47">
          <a:extLst>
            <a:ext uri="{FF2B5EF4-FFF2-40B4-BE49-F238E27FC236}">
              <a16:creationId xmlns:a16="http://schemas.microsoft.com/office/drawing/2014/main" id="{8A6D3B0A-4084-4EF5-990C-FD906D380FE1}"/>
            </a:ext>
          </a:extLst>
        </xdr:cNvPr>
        <xdr:cNvSpPr txBox="1"/>
      </xdr:nvSpPr>
      <xdr:spPr>
        <a:xfrm>
          <a:off x="70184" y="130342"/>
          <a:ext cx="9398182" cy="65588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3600" b="0">
              <a:solidFill>
                <a:srgbClr val="005884"/>
              </a:solidFill>
              <a:latin typeface="+mj-lt"/>
            </a:rPr>
            <a:t>Vecino</a:t>
          </a:r>
          <a:r>
            <a:rPr lang="es-MX" sz="3600" b="0" baseline="0">
              <a:solidFill>
                <a:srgbClr val="005884"/>
              </a:solidFill>
              <a:latin typeface="+mj-lt"/>
            </a:rPr>
            <a:t> Vigilante </a:t>
          </a:r>
          <a:r>
            <a:rPr lang="es-MX" sz="3600" b="0" baseline="0">
              <a:solidFill>
                <a:srgbClr val="FFD966"/>
              </a:solidFill>
              <a:latin typeface="+mj-lt"/>
            </a:rPr>
            <a:t>Desarrollo de diseño</a:t>
          </a:r>
          <a:endParaRPr lang="en-GB" sz="3600">
            <a:solidFill>
              <a:srgbClr val="FFD966"/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</xdr:row>
      <xdr:rowOff>106681</xdr:rowOff>
    </xdr:from>
    <xdr:to>
      <xdr:col>35</xdr:col>
      <xdr:colOff>109402</xdr:colOff>
      <xdr:row>2</xdr:row>
      <xdr:rowOff>68581</xdr:rowOff>
    </xdr:to>
    <xdr:sp macro="" textlink="">
      <xdr:nvSpPr>
        <xdr:cNvPr id="2" name="TextBox 47">
          <a:extLst>
            <a:ext uri="{FF2B5EF4-FFF2-40B4-BE49-F238E27FC236}">
              <a16:creationId xmlns:a16="http://schemas.microsoft.com/office/drawing/2014/main" id="{8789EF6E-11AB-456F-97C2-B99797CC052B}"/>
            </a:ext>
          </a:extLst>
        </xdr:cNvPr>
        <xdr:cNvSpPr txBox="1"/>
      </xdr:nvSpPr>
      <xdr:spPr>
        <a:xfrm>
          <a:off x="944880" y="266701"/>
          <a:ext cx="9398182" cy="6705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3600" b="0">
              <a:solidFill>
                <a:srgbClr val="005884"/>
              </a:solidFill>
              <a:latin typeface="+mj-lt"/>
            </a:rPr>
            <a:t>Vecino</a:t>
          </a:r>
          <a:r>
            <a:rPr lang="es-MX" sz="3600" b="0" baseline="0">
              <a:solidFill>
                <a:srgbClr val="005884"/>
              </a:solidFill>
              <a:latin typeface="+mj-lt"/>
            </a:rPr>
            <a:t> Vigilante </a:t>
          </a:r>
          <a:r>
            <a:rPr lang="es-MX" sz="3600" b="0" baseline="0">
              <a:solidFill>
                <a:srgbClr val="FFD966"/>
              </a:solidFill>
              <a:latin typeface="+mj-lt"/>
            </a:rPr>
            <a:t>Diagrama de Gantt</a:t>
          </a:r>
          <a:endParaRPr lang="en-GB" sz="3600">
            <a:solidFill>
              <a:srgbClr val="FFD966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DBF4-5ADC-48DC-B7AD-213D6DBBA419}">
  <dimension ref="A1:K56"/>
  <sheetViews>
    <sheetView tabSelected="1" zoomScale="70" zoomScaleNormal="70" workbookViewId="0">
      <selection activeCell="A26" sqref="A26"/>
    </sheetView>
  </sheetViews>
  <sheetFormatPr defaultColWidth="11" defaultRowHeight="12.6"/>
  <cols>
    <col min="1" max="1" width="49.75" style="1" customWidth="1"/>
    <col min="4" max="4" width="16.625" customWidth="1"/>
    <col min="5" max="5" width="16.125" customWidth="1"/>
    <col min="6" max="6" width="13.125" bestFit="1" customWidth="1"/>
    <col min="8" max="8" width="11.5" bestFit="1" customWidth="1"/>
  </cols>
  <sheetData>
    <row r="1" spans="1:6" ht="73.900000000000006" customHeight="1">
      <c r="A1" s="3"/>
      <c r="B1" s="4"/>
      <c r="C1" s="4"/>
      <c r="D1" s="4"/>
      <c r="E1" s="4"/>
      <c r="F1" s="4"/>
    </row>
    <row r="2" spans="1:6" ht="13.9">
      <c r="A2" s="6" t="s">
        <v>0</v>
      </c>
      <c r="B2" s="7" t="s">
        <v>1</v>
      </c>
      <c r="C2" s="7" t="s">
        <v>2</v>
      </c>
      <c r="D2" s="7" t="s">
        <v>3</v>
      </c>
      <c r="E2" s="7"/>
      <c r="F2" s="7" t="s">
        <v>4</v>
      </c>
    </row>
    <row r="3" spans="1:6" ht="19.899999999999999" customHeight="1" thickBot="1">
      <c r="A3" s="43" t="s">
        <v>5</v>
      </c>
      <c r="B3" s="44">
        <f>SUM(B4:B11)</f>
        <v>72</v>
      </c>
      <c r="C3" s="44">
        <f>SUM(C5:C11)</f>
        <v>192</v>
      </c>
      <c r="D3" s="44">
        <f t="shared" ref="D3:D11" si="0">(B3+C3)/2</f>
        <v>132</v>
      </c>
      <c r="E3" s="45"/>
      <c r="F3" s="46">
        <f t="shared" ref="F3:F26" si="1">D3/$E$45</f>
        <v>22</v>
      </c>
    </row>
    <row r="4" spans="1:6" ht="19.899999999999999" customHeight="1">
      <c r="A4" s="8" t="s">
        <v>6</v>
      </c>
      <c r="B4" s="9">
        <v>12</v>
      </c>
      <c r="C4" s="9">
        <v>48</v>
      </c>
      <c r="D4" s="9">
        <f t="shared" si="0"/>
        <v>30</v>
      </c>
      <c r="E4" s="10"/>
      <c r="F4" s="11">
        <f t="shared" si="1"/>
        <v>5</v>
      </c>
    </row>
    <row r="5" spans="1:6" ht="19.899999999999999" customHeight="1">
      <c r="A5" s="15" t="s">
        <v>7</v>
      </c>
      <c r="B5" s="12">
        <v>12</v>
      </c>
      <c r="C5" s="12">
        <v>48</v>
      </c>
      <c r="D5" s="12">
        <f t="shared" si="0"/>
        <v>30</v>
      </c>
      <c r="E5" s="13"/>
      <c r="F5" s="14">
        <f t="shared" si="1"/>
        <v>5</v>
      </c>
    </row>
    <row r="6" spans="1:6" ht="19.899999999999999" customHeight="1">
      <c r="A6" s="15" t="s">
        <v>8</v>
      </c>
      <c r="B6" s="12">
        <v>12</v>
      </c>
      <c r="C6" s="12">
        <v>48</v>
      </c>
      <c r="D6" s="12">
        <f t="shared" si="0"/>
        <v>30</v>
      </c>
      <c r="E6" s="13"/>
      <c r="F6" s="14">
        <f t="shared" si="1"/>
        <v>5</v>
      </c>
    </row>
    <row r="7" spans="1:6" ht="19.899999999999999" customHeight="1">
      <c r="A7" s="15" t="s">
        <v>9</v>
      </c>
      <c r="B7" s="12">
        <v>12</v>
      </c>
      <c r="C7" s="12">
        <v>48</v>
      </c>
      <c r="D7" s="12">
        <f t="shared" si="0"/>
        <v>30</v>
      </c>
      <c r="E7" s="13"/>
      <c r="F7" s="14">
        <f t="shared" si="1"/>
        <v>5</v>
      </c>
    </row>
    <row r="8" spans="1:6" ht="19.899999999999999" customHeight="1">
      <c r="A8" s="15" t="s">
        <v>10</v>
      </c>
      <c r="B8" s="12">
        <v>12</v>
      </c>
      <c r="C8" s="12">
        <v>24</v>
      </c>
      <c r="D8" s="12">
        <f t="shared" si="0"/>
        <v>18</v>
      </c>
      <c r="E8" s="13"/>
      <c r="F8" s="14">
        <f t="shared" si="1"/>
        <v>3</v>
      </c>
    </row>
    <row r="9" spans="1:6" ht="19.899999999999999" customHeight="1">
      <c r="A9" s="15" t="s">
        <v>11</v>
      </c>
      <c r="B9" s="12">
        <v>4</v>
      </c>
      <c r="C9" s="12">
        <v>8</v>
      </c>
      <c r="D9" s="12">
        <f t="shared" si="0"/>
        <v>6</v>
      </c>
      <c r="E9" s="13"/>
      <c r="F9" s="14">
        <f t="shared" si="1"/>
        <v>1</v>
      </c>
    </row>
    <row r="10" spans="1:6" ht="19.899999999999999" customHeight="1">
      <c r="A10" s="15" t="s">
        <v>12</v>
      </c>
      <c r="B10" s="12">
        <v>4</v>
      </c>
      <c r="C10" s="12">
        <v>8</v>
      </c>
      <c r="D10" s="12">
        <f t="shared" si="0"/>
        <v>6</v>
      </c>
      <c r="E10" s="13"/>
      <c r="F10" s="14">
        <f t="shared" si="1"/>
        <v>1</v>
      </c>
    </row>
    <row r="11" spans="1:6" ht="19.899999999999999" customHeight="1">
      <c r="A11" s="15" t="s">
        <v>13</v>
      </c>
      <c r="B11" s="12">
        <v>4</v>
      </c>
      <c r="C11" s="12">
        <v>8</v>
      </c>
      <c r="D11" s="12">
        <f t="shared" si="0"/>
        <v>6</v>
      </c>
      <c r="E11" s="13"/>
      <c r="F11" s="14">
        <f t="shared" si="1"/>
        <v>1</v>
      </c>
    </row>
    <row r="12" spans="1:6" ht="19.899999999999999" customHeight="1">
      <c r="A12" s="47" t="s">
        <v>14</v>
      </c>
      <c r="B12" s="44">
        <f>SUM(B13:B16)</f>
        <v>66</v>
      </c>
      <c r="C12" s="44">
        <f>SUM(C14:C16)</f>
        <v>120</v>
      </c>
      <c r="D12" s="44">
        <f t="shared" ref="D12:D21" si="2">(B12+C12)/2</f>
        <v>93</v>
      </c>
      <c r="E12" s="45"/>
      <c r="F12" s="46">
        <f t="shared" si="1"/>
        <v>15.5</v>
      </c>
    </row>
    <row r="13" spans="1:6" ht="19.899999999999999" customHeight="1">
      <c r="A13" s="15" t="s">
        <v>15</v>
      </c>
      <c r="B13" s="12">
        <v>24</v>
      </c>
      <c r="C13" s="12">
        <v>30</v>
      </c>
      <c r="D13" s="12">
        <f t="shared" si="2"/>
        <v>27</v>
      </c>
      <c r="E13" s="13"/>
      <c r="F13" s="14">
        <f t="shared" si="1"/>
        <v>4.5</v>
      </c>
    </row>
    <row r="14" spans="1:6" ht="19.899999999999999" customHeight="1">
      <c r="A14" s="15" t="s">
        <v>16</v>
      </c>
      <c r="B14" s="12">
        <v>18</v>
      </c>
      <c r="C14" s="12">
        <v>24</v>
      </c>
      <c r="D14" s="12">
        <f t="shared" si="2"/>
        <v>21</v>
      </c>
      <c r="E14" s="13"/>
      <c r="F14" s="14">
        <f t="shared" si="1"/>
        <v>3.5</v>
      </c>
    </row>
    <row r="15" spans="1:6" ht="19.899999999999999" customHeight="1">
      <c r="A15" s="15" t="s">
        <v>17</v>
      </c>
      <c r="B15" s="12">
        <v>12</v>
      </c>
      <c r="C15" s="12">
        <v>48</v>
      </c>
      <c r="D15" s="12">
        <f t="shared" si="2"/>
        <v>30</v>
      </c>
      <c r="E15" s="13"/>
      <c r="F15" s="14">
        <f t="shared" si="1"/>
        <v>5</v>
      </c>
    </row>
    <row r="16" spans="1:6" ht="19.899999999999999" customHeight="1">
      <c r="A16" s="15" t="s">
        <v>18</v>
      </c>
      <c r="B16" s="12">
        <v>12</v>
      </c>
      <c r="C16" s="12">
        <v>48</v>
      </c>
      <c r="D16" s="12">
        <f t="shared" si="2"/>
        <v>30</v>
      </c>
      <c r="E16" s="13"/>
      <c r="F16" s="14">
        <f t="shared" si="1"/>
        <v>5</v>
      </c>
    </row>
    <row r="17" spans="1:11" ht="19.899999999999999" customHeight="1">
      <c r="A17" s="47" t="s">
        <v>19</v>
      </c>
      <c r="B17" s="44">
        <f>SUM(B18:B21)</f>
        <v>96</v>
      </c>
      <c r="C17" s="44">
        <f>SUM(C19:C21)</f>
        <v>216</v>
      </c>
      <c r="D17" s="44">
        <f t="shared" si="2"/>
        <v>156</v>
      </c>
      <c r="E17" s="45" t="s">
        <v>20</v>
      </c>
      <c r="F17" s="46">
        <f t="shared" si="1"/>
        <v>26</v>
      </c>
      <c r="K17" s="2"/>
    </row>
    <row r="18" spans="1:11" ht="19.899999999999999" customHeight="1">
      <c r="A18" s="15" t="s">
        <v>21</v>
      </c>
      <c r="B18" s="12">
        <v>12</v>
      </c>
      <c r="C18" s="12">
        <v>24</v>
      </c>
      <c r="D18" s="12">
        <f t="shared" si="2"/>
        <v>18</v>
      </c>
      <c r="E18" s="13"/>
      <c r="F18" s="14">
        <f t="shared" si="1"/>
        <v>3</v>
      </c>
      <c r="K18" s="2"/>
    </row>
    <row r="19" spans="1:11" ht="19.899999999999999" customHeight="1">
      <c r="A19" s="15" t="s">
        <v>22</v>
      </c>
      <c r="B19" s="9">
        <v>24</v>
      </c>
      <c r="C19" s="9">
        <v>48</v>
      </c>
      <c r="D19" s="9">
        <f t="shared" si="2"/>
        <v>36</v>
      </c>
      <c r="E19" s="10"/>
      <c r="F19" s="11">
        <f t="shared" si="1"/>
        <v>6</v>
      </c>
      <c r="K19" s="2"/>
    </row>
    <row r="20" spans="1:11" ht="19.899999999999999" customHeight="1">
      <c r="A20" s="15" t="s">
        <v>23</v>
      </c>
      <c r="B20" s="12">
        <v>12</v>
      </c>
      <c r="C20" s="12">
        <v>48</v>
      </c>
      <c r="D20" s="9">
        <f t="shared" si="2"/>
        <v>30</v>
      </c>
      <c r="E20" s="13"/>
      <c r="F20" s="14">
        <f t="shared" si="1"/>
        <v>5</v>
      </c>
    </row>
    <row r="21" spans="1:11" ht="19.899999999999999" customHeight="1">
      <c r="A21" s="15" t="s">
        <v>24</v>
      </c>
      <c r="B21" s="12">
        <v>48</v>
      </c>
      <c r="C21" s="12">
        <v>120</v>
      </c>
      <c r="D21" s="9">
        <f t="shared" si="2"/>
        <v>84</v>
      </c>
      <c r="E21" s="13"/>
      <c r="F21" s="14">
        <f t="shared" si="1"/>
        <v>14</v>
      </c>
    </row>
    <row r="22" spans="1:11" ht="19.899999999999999" customHeight="1">
      <c r="A22" s="47" t="s">
        <v>25</v>
      </c>
      <c r="B22" s="44">
        <f>SUM(B23:B26)</f>
        <v>32</v>
      </c>
      <c r="C22" s="44">
        <f>SUM(C24:C26)</f>
        <v>48</v>
      </c>
      <c r="D22" s="44">
        <f>(B22+C22)/2</f>
        <v>40</v>
      </c>
      <c r="E22" s="45"/>
      <c r="F22" s="46">
        <f t="shared" si="1"/>
        <v>6.666666666666667</v>
      </c>
    </row>
    <row r="23" spans="1:11" ht="19.899999999999999" customHeight="1">
      <c r="A23" s="8" t="s">
        <v>26</v>
      </c>
      <c r="B23" s="9">
        <v>8</v>
      </c>
      <c r="C23" s="9">
        <v>16</v>
      </c>
      <c r="D23" s="9">
        <f>(B23+C23)/2</f>
        <v>12</v>
      </c>
      <c r="E23" s="10"/>
      <c r="F23" s="11">
        <f t="shared" si="1"/>
        <v>2</v>
      </c>
    </row>
    <row r="24" spans="1:11" ht="19.899999999999999" customHeight="1">
      <c r="A24" s="15" t="s">
        <v>27</v>
      </c>
      <c r="B24" s="12">
        <v>6</v>
      </c>
      <c r="C24" s="12">
        <v>12</v>
      </c>
      <c r="D24" s="9">
        <f>(B24+C24)/2</f>
        <v>9</v>
      </c>
      <c r="E24" s="13"/>
      <c r="F24" s="14">
        <f t="shared" si="1"/>
        <v>1.5</v>
      </c>
    </row>
    <row r="25" spans="1:11" ht="19.899999999999999" customHeight="1">
      <c r="A25" s="15" t="s">
        <v>28</v>
      </c>
      <c r="B25" s="12">
        <v>6</v>
      </c>
      <c r="C25" s="12">
        <v>12</v>
      </c>
      <c r="D25" s="9">
        <f>(B25+C25)/2</f>
        <v>9</v>
      </c>
      <c r="E25" s="10"/>
      <c r="F25" s="11">
        <f t="shared" si="1"/>
        <v>1.5</v>
      </c>
    </row>
    <row r="26" spans="1:11" ht="19.899999999999999" customHeight="1">
      <c r="A26" s="15" t="s">
        <v>29</v>
      </c>
      <c r="B26" s="9">
        <v>12</v>
      </c>
      <c r="C26" s="9">
        <v>24</v>
      </c>
      <c r="D26" s="9">
        <f>(B26+C26)/2</f>
        <v>18</v>
      </c>
      <c r="E26" s="10"/>
      <c r="F26" s="14">
        <f t="shared" si="1"/>
        <v>3</v>
      </c>
    </row>
    <row r="27" spans="1:11" ht="19.899999999999999" customHeight="1">
      <c r="A27" s="18"/>
      <c r="B27" s="19"/>
      <c r="C27" s="19"/>
      <c r="D27" s="20" t="s">
        <v>30</v>
      </c>
      <c r="E27" s="21" t="s">
        <v>31</v>
      </c>
      <c r="F27" s="20"/>
    </row>
    <row r="28" spans="1:11" ht="19.899999999999999" customHeight="1" thickBot="1">
      <c r="A28" s="51" t="s">
        <v>32</v>
      </c>
      <c r="B28" s="52">
        <f>SUM(B29:B38)</f>
        <v>0</v>
      </c>
      <c r="C28" s="52">
        <f>SUM(C30:C38)</f>
        <v>0</v>
      </c>
      <c r="D28" s="52">
        <f>(B28+C28)/2</f>
        <v>0</v>
      </c>
      <c r="E28" s="53">
        <f>SUM(E29:E34)</f>
        <v>21050</v>
      </c>
      <c r="F28" s="54">
        <f>D28/$E$45</f>
        <v>0</v>
      </c>
    </row>
    <row r="29" spans="1:11" ht="19.899999999999999" customHeight="1">
      <c r="A29" s="8" t="s">
        <v>33</v>
      </c>
      <c r="B29" s="12"/>
      <c r="C29" s="12"/>
      <c r="D29" s="22">
        <v>50</v>
      </c>
      <c r="E29" s="22">
        <f>(D43/E45)*D29</f>
        <v>3508.3333333333335</v>
      </c>
      <c r="F29" s="14"/>
    </row>
    <row r="30" spans="1:11" ht="19.899999999999999" customHeight="1">
      <c r="A30" s="15" t="s">
        <v>34</v>
      </c>
      <c r="B30" s="12"/>
      <c r="C30" s="12"/>
      <c r="D30" s="22">
        <v>20</v>
      </c>
      <c r="E30" s="22">
        <f>(D43/E45)*D30</f>
        <v>1403.3333333333335</v>
      </c>
      <c r="F30" s="14"/>
    </row>
    <row r="31" spans="1:11" ht="19.899999999999999" customHeight="1">
      <c r="A31" s="15" t="s">
        <v>35</v>
      </c>
      <c r="B31" s="12"/>
      <c r="C31" s="12"/>
      <c r="D31" s="22">
        <v>120</v>
      </c>
      <c r="E31" s="22">
        <f>(D43/E45)*D31</f>
        <v>8420</v>
      </c>
      <c r="F31" s="14"/>
    </row>
    <row r="32" spans="1:11" ht="19.899999999999999" customHeight="1">
      <c r="A32" s="15" t="s">
        <v>36</v>
      </c>
      <c r="B32" s="12"/>
      <c r="C32" s="12"/>
      <c r="D32" s="22">
        <v>10</v>
      </c>
      <c r="E32" s="22">
        <f>(D43/E45)*D32</f>
        <v>701.66666666666674</v>
      </c>
      <c r="F32" s="14"/>
    </row>
    <row r="33" spans="1:6" ht="19.899999999999999" customHeight="1">
      <c r="A33" s="15" t="s">
        <v>37</v>
      </c>
      <c r="B33" s="12"/>
      <c r="C33" s="12"/>
      <c r="D33" s="22">
        <v>50</v>
      </c>
      <c r="E33" s="22">
        <f>(D43/E45)*D33</f>
        <v>3508.3333333333335</v>
      </c>
      <c r="F33" s="14"/>
    </row>
    <row r="34" spans="1:6" ht="19.899999999999999" customHeight="1">
      <c r="A34" s="15" t="s">
        <v>38</v>
      </c>
      <c r="B34" s="12"/>
      <c r="C34" s="12"/>
      <c r="D34" s="23">
        <v>50</v>
      </c>
      <c r="E34" s="22">
        <f>(D43/E45)*D34</f>
        <v>3508.3333333333335</v>
      </c>
      <c r="F34" s="14"/>
    </row>
    <row r="35" spans="1:6" ht="19.899999999999999" customHeight="1" thickBot="1">
      <c r="A35" s="51" t="s">
        <v>39</v>
      </c>
      <c r="B35" s="52">
        <f>SUM(B36:B42)</f>
        <v>0</v>
      </c>
      <c r="C35" s="52">
        <f>SUM(C37:C42)</f>
        <v>0</v>
      </c>
      <c r="D35" s="52">
        <f>(B35+C35)/2</f>
        <v>0</v>
      </c>
      <c r="E35" s="53">
        <f>SUM(E36:E39)</f>
        <v>168400</v>
      </c>
      <c r="F35" s="54">
        <f>D35/$E$45</f>
        <v>0</v>
      </c>
    </row>
    <row r="36" spans="1:6" ht="19.899999999999999" customHeight="1">
      <c r="A36" s="15" t="s">
        <v>40</v>
      </c>
      <c r="B36" s="12"/>
      <c r="C36" s="12"/>
      <c r="D36" s="23">
        <v>600</v>
      </c>
      <c r="E36" s="22">
        <f>(D43/E45)*D36</f>
        <v>42100</v>
      </c>
      <c r="F36" s="14"/>
    </row>
    <row r="37" spans="1:6" ht="19.899999999999999" customHeight="1">
      <c r="A37" s="15" t="s">
        <v>41</v>
      </c>
      <c r="B37" s="12"/>
      <c r="C37" s="12"/>
      <c r="D37" s="23">
        <v>600</v>
      </c>
      <c r="E37" s="22">
        <f>(D43/E45)*D37</f>
        <v>42100</v>
      </c>
      <c r="F37" s="14"/>
    </row>
    <row r="38" spans="1:6" ht="19.899999999999999" customHeight="1">
      <c r="A38" s="15" t="s">
        <v>42</v>
      </c>
      <c r="B38" s="12"/>
      <c r="C38" s="12"/>
      <c r="D38" s="23">
        <v>600</v>
      </c>
      <c r="E38" s="22">
        <f>(D43/E45)*D38</f>
        <v>42100</v>
      </c>
      <c r="F38" s="14"/>
    </row>
    <row r="39" spans="1:6" ht="19.899999999999999" customHeight="1" thickBot="1">
      <c r="A39" s="15" t="s">
        <v>43</v>
      </c>
      <c r="B39" s="12"/>
      <c r="C39" s="12"/>
      <c r="D39" s="23">
        <v>600</v>
      </c>
      <c r="E39" s="22">
        <f>(D43/E45)*D39</f>
        <v>42100</v>
      </c>
      <c r="F39" s="14"/>
    </row>
    <row r="40" spans="1:6" ht="16.899999999999999" customHeight="1">
      <c r="A40" s="24"/>
      <c r="B40" s="25"/>
      <c r="C40" s="25"/>
      <c r="D40" s="25"/>
      <c r="E40" s="26"/>
      <c r="F40" s="27"/>
    </row>
    <row r="41" spans="1:6" ht="16.899999999999999" customHeight="1">
      <c r="A41" s="15"/>
      <c r="B41" s="12"/>
      <c r="C41" s="12"/>
      <c r="D41" s="12"/>
      <c r="E41" s="13"/>
      <c r="F41" s="14"/>
    </row>
    <row r="42" spans="1:6" ht="16.899999999999999" customHeight="1" thickBot="1">
      <c r="A42" s="28"/>
      <c r="B42" s="29"/>
      <c r="C42" s="29"/>
      <c r="D42" s="29"/>
      <c r="E42" s="30"/>
      <c r="F42" s="31"/>
    </row>
    <row r="43" spans="1:6" ht="39" customHeight="1">
      <c r="A43" s="32" t="s">
        <v>44</v>
      </c>
      <c r="B43" s="33">
        <f>SUM(B3,B12,B17,B22,B28,B35)</f>
        <v>266</v>
      </c>
      <c r="C43" s="33">
        <f>SUM(C3,C12,C17,C22,C28,C35)</f>
        <v>576</v>
      </c>
      <c r="D43" s="33">
        <f>SUM(D3,D12,D17,D22)</f>
        <v>421</v>
      </c>
      <c r="E43" s="34">
        <f>D43</f>
        <v>421</v>
      </c>
      <c r="F43" s="17"/>
    </row>
    <row r="44" spans="1:6" ht="16.899999999999999" customHeight="1">
      <c r="A44" s="56" t="s">
        <v>45</v>
      </c>
      <c r="B44" s="16"/>
      <c r="C44" s="16"/>
      <c r="D44" s="16"/>
      <c r="E44" s="55">
        <f>D43/E45</f>
        <v>70.166666666666671</v>
      </c>
      <c r="F44" s="16"/>
    </row>
    <row r="45" spans="1:6" ht="19.899999999999999" customHeight="1" thickBot="1">
      <c r="A45" s="35" t="s">
        <v>46</v>
      </c>
      <c r="B45" s="16"/>
      <c r="C45" s="16"/>
      <c r="D45" s="16"/>
      <c r="E45" s="36">
        <v>6</v>
      </c>
    </row>
    <row r="46" spans="1:6" ht="21.6" thickBot="1">
      <c r="A46" s="48" t="s">
        <v>47</v>
      </c>
      <c r="B46" s="49"/>
      <c r="C46" s="49"/>
      <c r="D46" s="49"/>
      <c r="E46" s="50">
        <f>SUM(E28,E35)</f>
        <v>189450</v>
      </c>
      <c r="F46" s="37"/>
    </row>
    <row r="47" spans="1:6" ht="13.9">
      <c r="A47" s="38"/>
      <c r="B47" s="37"/>
      <c r="C47" s="37"/>
      <c r="D47" s="37"/>
      <c r="E47" s="39"/>
      <c r="F47" s="37"/>
    </row>
    <row r="48" spans="1:6" ht="13.9">
      <c r="A48" s="40"/>
      <c r="B48" s="41"/>
      <c r="C48" s="37"/>
      <c r="D48" s="37"/>
      <c r="E48" s="37"/>
      <c r="F48" s="37"/>
    </row>
    <row r="49" spans="1:6" ht="13.9">
      <c r="A49" s="42"/>
      <c r="B49" s="37"/>
      <c r="C49" s="37"/>
      <c r="D49" s="37"/>
      <c r="E49" s="37"/>
      <c r="F49" s="37"/>
    </row>
    <row r="50" spans="1:6" ht="13.9">
      <c r="A50" s="42"/>
      <c r="B50" s="37"/>
      <c r="C50" s="37"/>
      <c r="D50" s="37"/>
      <c r="E50" s="37"/>
      <c r="F50" s="37"/>
    </row>
    <row r="51" spans="1:6" ht="13.9">
      <c r="A51" s="42"/>
      <c r="B51" s="37"/>
      <c r="C51" s="37"/>
      <c r="D51" s="37"/>
      <c r="E51" s="37"/>
      <c r="F51" s="37"/>
    </row>
    <row r="52" spans="1:6" ht="13.9">
      <c r="A52" s="42"/>
      <c r="B52" s="37"/>
      <c r="C52" s="37"/>
      <c r="D52" s="37"/>
      <c r="E52" s="37"/>
      <c r="F52" s="37"/>
    </row>
    <row r="53" spans="1:6" ht="13.15">
      <c r="A53" s="5"/>
      <c r="B53" s="4"/>
      <c r="C53" s="4"/>
      <c r="D53" s="4"/>
      <c r="E53" s="4"/>
      <c r="F53" s="4"/>
    </row>
    <row r="54" spans="1:6" ht="13.15">
      <c r="A54" s="5"/>
      <c r="B54" s="4"/>
      <c r="C54" s="4"/>
      <c r="D54" s="4"/>
      <c r="E54" s="4"/>
      <c r="F54" s="4"/>
    </row>
    <row r="55" spans="1:6" ht="13.15">
      <c r="F55" s="4"/>
    </row>
    <row r="56" spans="1:6" ht="13.15">
      <c r="F56" s="4"/>
    </row>
  </sheetData>
  <phoneticPr fontId="3" type="noConversion"/>
  <pageMargins left="0.75" right="0.75" top="1" bottom="1" header="0.5" footer="0.5"/>
  <pageSetup scale="65"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2591-53F7-473A-987D-DC1182C79624}">
  <dimension ref="B2:BZ32"/>
  <sheetViews>
    <sheetView topLeftCell="A7" zoomScale="115" zoomScaleNormal="115" workbookViewId="0">
      <selection activeCell="AR5" sqref="AR5"/>
    </sheetView>
  </sheetViews>
  <sheetFormatPr defaultColWidth="11" defaultRowHeight="12.6"/>
  <cols>
    <col min="2" max="2" width="29.5" customWidth="1"/>
    <col min="3" max="3" width="1.375" customWidth="1"/>
    <col min="4" max="8" width="1.875" bestFit="1" customWidth="1"/>
    <col min="9" max="29" width="2.5" bestFit="1" customWidth="1"/>
    <col min="30" max="38" width="1.875" bestFit="1" customWidth="1"/>
    <col min="39" max="59" width="2.5" bestFit="1" customWidth="1"/>
    <col min="60" max="60" width="10.75" bestFit="1" customWidth="1"/>
    <col min="61" max="68" width="1.875" bestFit="1" customWidth="1"/>
    <col min="69" max="78" width="2.5" bestFit="1" customWidth="1"/>
  </cols>
  <sheetData>
    <row r="2" spans="2:78" ht="55.9" customHeight="1"/>
    <row r="4" spans="2:78" ht="12.75"/>
    <row r="5" spans="2:78" ht="18.75">
      <c r="B5" s="57"/>
      <c r="C5" s="70" t="s">
        <v>48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71" t="s">
        <v>49</v>
      </c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 t="s">
        <v>50</v>
      </c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</row>
    <row r="6" spans="2:78" ht="12.75">
      <c r="B6" s="67"/>
      <c r="C6" s="69">
        <v>4</v>
      </c>
      <c r="D6" s="68">
        <f>C6 + 1</f>
        <v>5</v>
      </c>
      <c r="E6" s="68">
        <f t="shared" ref="E6:AO6" si="0">D6 + 1</f>
        <v>6</v>
      </c>
      <c r="F6" s="68">
        <f t="shared" si="0"/>
        <v>7</v>
      </c>
      <c r="G6" s="68">
        <f t="shared" si="0"/>
        <v>8</v>
      </c>
      <c r="H6" s="68">
        <f t="shared" si="0"/>
        <v>9</v>
      </c>
      <c r="I6" s="68">
        <f t="shared" si="0"/>
        <v>10</v>
      </c>
      <c r="J6" s="68">
        <f t="shared" si="0"/>
        <v>11</v>
      </c>
      <c r="K6" s="68">
        <f t="shared" si="0"/>
        <v>12</v>
      </c>
      <c r="L6" s="68">
        <f t="shared" si="0"/>
        <v>13</v>
      </c>
      <c r="M6" s="68">
        <f t="shared" si="0"/>
        <v>14</v>
      </c>
      <c r="N6" s="68">
        <f t="shared" si="0"/>
        <v>15</v>
      </c>
      <c r="O6" s="68">
        <f t="shared" si="0"/>
        <v>16</v>
      </c>
      <c r="P6" s="68">
        <f t="shared" si="0"/>
        <v>17</v>
      </c>
      <c r="Q6" s="68">
        <f t="shared" si="0"/>
        <v>18</v>
      </c>
      <c r="R6" s="68">
        <f t="shared" si="0"/>
        <v>19</v>
      </c>
      <c r="S6" s="68">
        <f t="shared" si="0"/>
        <v>20</v>
      </c>
      <c r="T6" s="68">
        <f t="shared" si="0"/>
        <v>21</v>
      </c>
      <c r="U6" s="68">
        <f t="shared" si="0"/>
        <v>22</v>
      </c>
      <c r="V6" s="68">
        <f t="shared" si="0"/>
        <v>23</v>
      </c>
      <c r="W6" s="68">
        <f t="shared" si="0"/>
        <v>24</v>
      </c>
      <c r="X6" s="68">
        <f t="shared" si="0"/>
        <v>25</v>
      </c>
      <c r="Y6" s="68">
        <f t="shared" si="0"/>
        <v>26</v>
      </c>
      <c r="Z6" s="68">
        <f t="shared" si="0"/>
        <v>27</v>
      </c>
      <c r="AA6" s="68">
        <f t="shared" si="0"/>
        <v>28</v>
      </c>
      <c r="AB6" s="68">
        <f t="shared" si="0"/>
        <v>29</v>
      </c>
      <c r="AC6" s="68">
        <f t="shared" si="0"/>
        <v>30</v>
      </c>
      <c r="AD6" s="69">
        <v>1</v>
      </c>
      <c r="AE6" s="68">
        <f t="shared" si="0"/>
        <v>2</v>
      </c>
      <c r="AF6" s="68">
        <f t="shared" si="0"/>
        <v>3</v>
      </c>
      <c r="AG6" s="68">
        <f t="shared" si="0"/>
        <v>4</v>
      </c>
      <c r="AH6" s="68">
        <f t="shared" si="0"/>
        <v>5</v>
      </c>
      <c r="AI6" s="68">
        <f t="shared" si="0"/>
        <v>6</v>
      </c>
      <c r="AJ6" s="68">
        <f t="shared" si="0"/>
        <v>7</v>
      </c>
      <c r="AK6" s="68">
        <f t="shared" si="0"/>
        <v>8</v>
      </c>
      <c r="AL6" s="68">
        <f t="shared" si="0"/>
        <v>9</v>
      </c>
      <c r="AM6" s="68">
        <f t="shared" si="0"/>
        <v>10</v>
      </c>
      <c r="AN6" s="68">
        <f t="shared" si="0"/>
        <v>11</v>
      </c>
      <c r="AO6" s="68">
        <f t="shared" si="0"/>
        <v>12</v>
      </c>
      <c r="AP6" s="72">
        <f>AO6 + 1</f>
        <v>13</v>
      </c>
      <c r="AQ6" s="72">
        <f>AP6 + 1</f>
        <v>14</v>
      </c>
      <c r="AR6" s="72">
        <f>AQ6 + 1</f>
        <v>15</v>
      </c>
      <c r="AS6" s="72">
        <f>AR6 + 1</f>
        <v>16</v>
      </c>
      <c r="AT6" s="72">
        <f>AS6 + 1</f>
        <v>17</v>
      </c>
      <c r="AU6" s="72">
        <f>AT6 + 1</f>
        <v>18</v>
      </c>
      <c r="AV6" s="72">
        <f>AU6 + 1</f>
        <v>19</v>
      </c>
      <c r="AW6" s="72">
        <f>AV6 + 1</f>
        <v>20</v>
      </c>
      <c r="AX6" s="72">
        <f>AW6 + 1</f>
        <v>21</v>
      </c>
      <c r="AY6" s="72">
        <f>AX6 + 1</f>
        <v>22</v>
      </c>
      <c r="AZ6" s="72">
        <f>AY6 + 1</f>
        <v>23</v>
      </c>
      <c r="BA6" s="72">
        <f>AZ6 + 1</f>
        <v>24</v>
      </c>
      <c r="BB6" s="72">
        <f>BA6 + 1</f>
        <v>25</v>
      </c>
      <c r="BC6" s="72">
        <f>BB6 + 1</f>
        <v>26</v>
      </c>
      <c r="BD6" s="72">
        <f>BC6 + 1</f>
        <v>27</v>
      </c>
      <c r="BE6" s="72">
        <f>BD6 + 1</f>
        <v>28</v>
      </c>
      <c r="BF6" s="72">
        <f>BE6 + 1</f>
        <v>29</v>
      </c>
      <c r="BG6" s="72">
        <f t="shared" ref="BG6:BT6" si="1">BF6 + 1</f>
        <v>30</v>
      </c>
      <c r="BH6" s="72">
        <v>1</v>
      </c>
      <c r="BI6" s="72">
        <f t="shared" si="1"/>
        <v>2</v>
      </c>
      <c r="BJ6" s="72">
        <f t="shared" si="1"/>
        <v>3</v>
      </c>
      <c r="BK6" s="72">
        <f t="shared" si="1"/>
        <v>4</v>
      </c>
      <c r="BL6" s="72">
        <f t="shared" si="1"/>
        <v>5</v>
      </c>
      <c r="BM6" s="72">
        <f t="shared" si="1"/>
        <v>6</v>
      </c>
      <c r="BN6" s="72">
        <f t="shared" si="1"/>
        <v>7</v>
      </c>
      <c r="BO6" s="72">
        <f t="shared" si="1"/>
        <v>8</v>
      </c>
      <c r="BP6" s="72">
        <f t="shared" si="1"/>
        <v>9</v>
      </c>
      <c r="BQ6" s="72">
        <f t="shared" si="1"/>
        <v>10</v>
      </c>
      <c r="BR6" s="72">
        <f t="shared" si="1"/>
        <v>11</v>
      </c>
      <c r="BS6" s="72">
        <f t="shared" si="1"/>
        <v>12</v>
      </c>
      <c r="BT6" s="72">
        <f t="shared" si="1"/>
        <v>13</v>
      </c>
      <c r="BU6" s="72">
        <f>BT6 + 1</f>
        <v>14</v>
      </c>
      <c r="BV6" s="72">
        <f t="shared" ref="BV6:BZ6" si="2">BU6 + 1</f>
        <v>15</v>
      </c>
      <c r="BW6" s="72">
        <f t="shared" si="2"/>
        <v>16</v>
      </c>
      <c r="BX6" s="72">
        <f t="shared" si="2"/>
        <v>17</v>
      </c>
      <c r="BY6" s="72">
        <f t="shared" si="2"/>
        <v>18</v>
      </c>
      <c r="BZ6" s="72">
        <f t="shared" si="2"/>
        <v>19</v>
      </c>
    </row>
    <row r="7" spans="2:78" ht="12.75">
      <c r="B7" s="64" t="s">
        <v>5</v>
      </c>
      <c r="C7" s="65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</row>
    <row r="8" spans="2:78" ht="15">
      <c r="B8" s="59" t="s">
        <v>51</v>
      </c>
      <c r="C8" s="60"/>
      <c r="D8" s="60"/>
      <c r="E8" s="60"/>
      <c r="F8" s="60"/>
      <c r="G8" s="60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</row>
    <row r="9" spans="2:78" ht="15">
      <c r="B9" s="62" t="s">
        <v>7</v>
      </c>
      <c r="C9" s="63"/>
      <c r="D9" s="63"/>
      <c r="E9" s="63"/>
      <c r="F9" s="63"/>
      <c r="G9" s="63"/>
      <c r="H9" s="60"/>
      <c r="I9" s="60"/>
      <c r="J9" s="60"/>
      <c r="K9" s="60"/>
      <c r="L9" s="60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</row>
    <row r="10" spans="2:78" ht="15">
      <c r="B10" s="59" t="s">
        <v>8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0"/>
      <c r="N10" s="60"/>
      <c r="O10" s="60"/>
      <c r="P10" s="60"/>
      <c r="Q10" s="60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</row>
    <row r="11" spans="2:78" ht="15">
      <c r="B11" s="62" t="s">
        <v>10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0"/>
      <c r="S11" s="60"/>
      <c r="T11" s="60"/>
      <c r="U11" s="60"/>
      <c r="V11" s="60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</row>
    <row r="12" spans="2:78" ht="15">
      <c r="B12" s="59" t="s">
        <v>9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0"/>
      <c r="X12" s="60"/>
      <c r="Y12" s="60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</row>
    <row r="13" spans="2:78" ht="15">
      <c r="B13" s="62" t="s">
        <v>11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0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</row>
    <row r="14" spans="2:78" ht="15">
      <c r="B14" s="59" t="s">
        <v>12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0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</row>
    <row r="15" spans="2:78" ht="15">
      <c r="B15" s="62" t="s">
        <v>13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0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</row>
    <row r="16" spans="2:78" ht="12.75">
      <c r="B16" s="64" t="s">
        <v>14</v>
      </c>
      <c r="C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</row>
    <row r="17" spans="2:78" ht="15">
      <c r="B17" s="59" t="s">
        <v>52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0"/>
      <c r="AD17" s="60"/>
      <c r="AE17" s="60"/>
      <c r="AF17" s="60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</row>
    <row r="18" spans="2:78" ht="15">
      <c r="B18" s="62" t="s">
        <v>9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0"/>
      <c r="AG18" s="60"/>
      <c r="AH18" s="60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</row>
    <row r="19" spans="2:78" ht="15">
      <c r="B19" s="59" t="s">
        <v>17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0"/>
      <c r="AJ19" s="60"/>
      <c r="AK19" s="60"/>
      <c r="AL19" s="60"/>
      <c r="AM19" s="60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</row>
    <row r="20" spans="2:78" ht="15">
      <c r="B20" s="62" t="s">
        <v>18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0"/>
      <c r="AJ20" s="60"/>
      <c r="AK20" s="60"/>
      <c r="AL20" s="60"/>
      <c r="AM20" s="60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</row>
    <row r="21" spans="2:78" ht="12.75">
      <c r="B21" s="64" t="s">
        <v>19</v>
      </c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</row>
    <row r="22" spans="2:78" ht="15">
      <c r="B22" s="59" t="s">
        <v>21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0"/>
      <c r="AO22" s="60"/>
      <c r="AP22" s="60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</row>
    <row r="23" spans="2:78" ht="15">
      <c r="B23" s="62" t="s">
        <v>22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0"/>
      <c r="AR23" s="60"/>
      <c r="AS23" s="60"/>
      <c r="AT23" s="60"/>
      <c r="AU23" s="60"/>
      <c r="AV23" s="60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</row>
    <row r="24" spans="2:78" ht="15">
      <c r="B24" s="59" t="s">
        <v>53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0"/>
      <c r="AX24" s="60"/>
      <c r="AY24" s="60"/>
      <c r="AZ24" s="60"/>
      <c r="BA24" s="60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</row>
    <row r="25" spans="2:78" ht="15">
      <c r="B25" s="62" t="s">
        <v>24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</row>
    <row r="26" spans="2:78" ht="12.75">
      <c r="B26" s="64" t="s">
        <v>25</v>
      </c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</row>
    <row r="27" spans="2:78" ht="30">
      <c r="B27" s="59" t="s">
        <v>26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0"/>
      <c r="BQ27" s="60"/>
      <c r="BR27" s="61"/>
      <c r="BS27" s="61"/>
      <c r="BT27" s="61"/>
      <c r="BU27" s="61"/>
      <c r="BV27" s="61"/>
      <c r="BW27" s="61"/>
      <c r="BX27" s="61"/>
      <c r="BY27" s="61"/>
      <c r="BZ27" s="61"/>
    </row>
    <row r="28" spans="2:78" ht="30">
      <c r="B28" s="62" t="s">
        <v>27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0"/>
      <c r="BS28" s="60"/>
      <c r="BT28" s="63"/>
      <c r="BU28" s="63"/>
      <c r="BV28" s="63"/>
      <c r="BW28" s="63"/>
      <c r="BX28" s="63"/>
      <c r="BY28" s="63"/>
      <c r="BZ28" s="63"/>
    </row>
    <row r="29" spans="2:78" ht="15">
      <c r="B29" s="59" t="s">
        <v>54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0"/>
      <c r="BT29" s="60"/>
      <c r="BU29" s="61"/>
      <c r="BV29" s="61"/>
      <c r="BW29" s="61"/>
      <c r="BX29" s="61"/>
      <c r="BY29" s="61"/>
      <c r="BZ29" s="61"/>
    </row>
    <row r="30" spans="2:78" ht="30">
      <c r="B30" s="62" t="s">
        <v>29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0"/>
      <c r="BV30" s="60"/>
      <c r="BW30" s="60"/>
      <c r="BX30" s="63"/>
      <c r="BY30" s="63"/>
      <c r="BZ30" s="63"/>
    </row>
    <row r="31" spans="2:78" ht="12.75"/>
    <row r="32" spans="2:78" ht="12.7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Michael Angeles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Vázquez</dc:creator>
  <cp:keywords/>
  <dc:description/>
  <cp:lastModifiedBy/>
  <cp:revision/>
  <dcterms:created xsi:type="dcterms:W3CDTF">2004-10-18T12:57:04Z</dcterms:created>
  <dcterms:modified xsi:type="dcterms:W3CDTF">2024-03-19T01:41:22Z</dcterms:modified>
  <cp:category/>
  <cp:contentStatus/>
</cp:coreProperties>
</file>