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2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abrahamcepedaoseguera/Downloads/"/>
    </mc:Choice>
  </mc:AlternateContent>
  <xr:revisionPtr revIDLastSave="0" documentId="13_ncr:1_{739407B7-BB78-5E40-87C7-DC2F2EBF180A}" xr6:coauthVersionLast="47" xr6:coauthVersionMax="47" xr10:uidLastSave="{00000000-0000-0000-0000-000000000000}"/>
  <bookViews>
    <workbookView xWindow="-38400" yWindow="980" windowWidth="38400" windowHeight="21600" tabRatio="856" activeTab="1" xr2:uid="{00000000-000D-0000-FFFF-FFFF00000000}"/>
  </bookViews>
  <sheets>
    <sheet name="Risk matrix" sheetId="6" r:id="rId1"/>
    <sheet name="Radar" sheetId="13" r:id="rId2"/>
    <sheet name="Annex - ISO27001 controls" sheetId="15" r:id="rId3"/>
  </sheets>
  <definedNames>
    <definedName name="_xlnm._FilterDatabase" localSheetId="0" hidden="1">'Risk matrix'!$A$5:$X$5</definedName>
    <definedName name="_xlnm.Print_Area" localSheetId="1">Radar!$A$1:$L$37</definedName>
    <definedName name="_xlnm.Print_Area" localSheetId="0">'Risk matrix'!$A$1:$X$5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6" i="6" l="1"/>
  <c r="N16" i="6" s="1"/>
  <c r="M15" i="6"/>
  <c r="N15" i="6" s="1"/>
  <c r="M14" i="6"/>
  <c r="N14" i="6" s="1"/>
  <c r="M13" i="6"/>
  <c r="N13" i="6" s="1"/>
  <c r="M12" i="6"/>
  <c r="N12" i="6" s="1"/>
  <c r="M11" i="6"/>
  <c r="N11" i="6" s="1"/>
  <c r="E7" i="6" l="1"/>
  <c r="U2" i="6" l="1"/>
  <c r="M7" i="6"/>
  <c r="N7" i="6" s="1"/>
  <c r="M8" i="6"/>
  <c r="N8" i="6" s="1"/>
  <c r="M9" i="6"/>
  <c r="N9" i="6" s="1"/>
  <c r="M10" i="6"/>
  <c r="N10" i="6" s="1"/>
  <c r="M6" i="6"/>
  <c r="N6" i="6" s="1"/>
  <c r="K2" i="6"/>
  <c r="W16" i="6" l="1"/>
  <c r="X16" i="6" s="1"/>
  <c r="W14" i="6"/>
  <c r="X14" i="6" s="1"/>
  <c r="W12" i="6"/>
  <c r="X12" i="6" s="1"/>
  <c r="W11" i="6"/>
  <c r="X11" i="6" s="1"/>
  <c r="W15" i="6"/>
  <c r="X15" i="6" s="1"/>
  <c r="W13" i="6"/>
  <c r="X13" i="6" s="1"/>
  <c r="W6" i="6"/>
  <c r="X6" i="6" s="1"/>
  <c r="W9" i="6"/>
  <c r="X9" i="6" s="1"/>
  <c r="W10" i="6"/>
  <c r="X10" i="6" s="1"/>
  <c r="W8" i="6"/>
  <c r="X8" i="6" s="1"/>
  <c r="W7" i="6"/>
  <c r="X7" i="6" s="1"/>
</calcChain>
</file>

<file path=xl/sharedStrings.xml><?xml version="1.0" encoding="utf-8"?>
<sst xmlns="http://schemas.openxmlformats.org/spreadsheetml/2006/main" count="222" uniqueCount="208">
  <si>
    <t>ID</t>
  </si>
  <si>
    <t>Legal</t>
  </si>
  <si>
    <t>Manual</t>
  </si>
  <si>
    <t>Indisponibilidad del servicio</t>
  </si>
  <si>
    <t>Asset</t>
  </si>
  <si>
    <t>Threat</t>
  </si>
  <si>
    <t>Risk</t>
  </si>
  <si>
    <t>Probability
(e.g., low / medium / high
-&gt; 0.2 / 0.5 / 0.75)</t>
  </si>
  <si>
    <t>Confidentiality</t>
  </si>
  <si>
    <t>Integrity</t>
  </si>
  <si>
    <t>Availability</t>
  </si>
  <si>
    <t>Impact on CIA (0 o 1)</t>
  </si>
  <si>
    <t>CIA weight</t>
  </si>
  <si>
    <t>Business weight</t>
  </si>
  <si>
    <t>Productivity</t>
  </si>
  <si>
    <t>Reputation</t>
  </si>
  <si>
    <t>Impact on Business</t>
  </si>
  <si>
    <t>Impact</t>
  </si>
  <si>
    <t>A.17.1.1 Planning information security continuity</t>
  </si>
  <si>
    <t>A.18 Compliance</t>
  </si>
  <si>
    <t>A.18.1.1 Indentification of applicable legislation and contractual requirements</t>
  </si>
  <si>
    <t>A.18.1.2 Intellectual property rights</t>
  </si>
  <si>
    <t>A.18.1.3 Protection of records</t>
  </si>
  <si>
    <t>A.5 Information Security Policies</t>
  </si>
  <si>
    <t>A.5.1.2 Review of the policies for information security</t>
  </si>
  <si>
    <t>A.6 Organization of Information Security</t>
  </si>
  <si>
    <t>A.6.1.3 Policies for Information Security</t>
  </si>
  <si>
    <t>A.6.1.4 Review of the policies for information security</t>
  </si>
  <si>
    <t>A.6.2.1 Mobile device policy</t>
  </si>
  <si>
    <t>A.7 Human Resource Security</t>
  </si>
  <si>
    <t>A.7.1.1 Priort to employment</t>
  </si>
  <si>
    <t>A.7.1.2 Terms and conditions of employment</t>
  </si>
  <si>
    <t>A.7.2.3 Disciplinary process</t>
  </si>
  <si>
    <t>A.8 Asset Management</t>
  </si>
  <si>
    <t>A.8.1.4 Return of assets</t>
  </si>
  <si>
    <t>A.8.2.1 Classification of information</t>
  </si>
  <si>
    <t>A.8.2.2 Labeling of information</t>
  </si>
  <si>
    <t>A.8.2.3 Handling of assetes</t>
  </si>
  <si>
    <t>A.8.3.1 Management of removable media</t>
  </si>
  <si>
    <t>A.8.3.2 Disposal of media</t>
  </si>
  <si>
    <t>A.8.3.3 Physical media transfer</t>
  </si>
  <si>
    <t>A.9 Access Control</t>
  </si>
  <si>
    <t>A.10 Cryptography</t>
  </si>
  <si>
    <t>A.11 Physical and Environmental Security</t>
  </si>
  <si>
    <t>A.11.1.1 Physical security perimeter</t>
  </si>
  <si>
    <t>A.11.1.2 Physical entry control</t>
  </si>
  <si>
    <t>A.11.1.4 Protecting against external and environmental threats</t>
  </si>
  <si>
    <t>A.11.1.5 Working in secure areas</t>
  </si>
  <si>
    <t>A.11.1.6 Delivery and loading areas</t>
  </si>
  <si>
    <t>A.11.2.1 Equipment siting and protection</t>
  </si>
  <si>
    <t>A.11.2.2 Supporting utilities</t>
  </si>
  <si>
    <t>A.11.2.3 Cabling security</t>
  </si>
  <si>
    <t>A.11.2.4 Equipment maintenance</t>
  </si>
  <si>
    <t>A.11.2.5 Removal of assets</t>
  </si>
  <si>
    <t>A.11.2.6 Security of equipment and assets off-premises</t>
  </si>
  <si>
    <t>A.11.2.7 Secure disposal or re-use of equipment</t>
  </si>
  <si>
    <t>A.11.2.8 Unattended user equipment</t>
  </si>
  <si>
    <t>A.11.2.9 Clear desk and clear screen policy</t>
  </si>
  <si>
    <t>A.12 Operations Security</t>
  </si>
  <si>
    <t>A.12.1.1 Documented operating procedures</t>
  </si>
  <si>
    <t>A.12.1.2 Change management</t>
  </si>
  <si>
    <t>A.12.1.3 Capacity management</t>
  </si>
  <si>
    <t>A.12.1.4 Seperation of development, testing and operational environments</t>
  </si>
  <si>
    <t>A.13 Communications Security</t>
  </si>
  <si>
    <t>A.13.1.3 Segregation in networks</t>
  </si>
  <si>
    <t>A.13.2.1 Information transfer policies and procedures</t>
  </si>
  <si>
    <t>A.13.2.2 Agreements on information transfer</t>
  </si>
  <si>
    <t>A.13.2.4 Confidentiality or non-disclosure agreements</t>
  </si>
  <si>
    <t>A.14 System acquisition, development and maintenance</t>
  </si>
  <si>
    <t>A.14.1.2 Securign application services on public networks</t>
  </si>
  <si>
    <t>A.14.1.3 Protecting application services transactions</t>
  </si>
  <si>
    <t>A.14.2.1 Secure development policy</t>
  </si>
  <si>
    <t>A.14.2.2 System changes control procedures</t>
  </si>
  <si>
    <t>A.14.2.3 Technical review of applications after operating platform changes</t>
  </si>
  <si>
    <t>A.14.2.4 Restrictions on changes to software packages</t>
  </si>
  <si>
    <t>A.14.2.5 Secure system engineering principles</t>
  </si>
  <si>
    <t>A.14.2.8 System security testing</t>
  </si>
  <si>
    <t>A.14.2.9 System acceptance testing</t>
  </si>
  <si>
    <t>A.14.3.1 Protection of test data</t>
  </si>
  <si>
    <t>A.15 Supplier Relationships</t>
  </si>
  <si>
    <t>A.16 Information Security Incident Management</t>
  </si>
  <si>
    <t>A.16.1.3 Reporting information security weaknesses</t>
  </si>
  <si>
    <t>A.16.1.5 Response to information security incidents</t>
  </si>
  <si>
    <t>A.16.1.6 Learning from information security incidents</t>
  </si>
  <si>
    <t>A.17 Information Security Aspects of Business Continuity Management</t>
  </si>
  <si>
    <t>A.5.1.1 Policies for Information Security</t>
  </si>
  <si>
    <t>A.6.1.1 Policies for Information Security</t>
  </si>
  <si>
    <t>A.6.1.2 Review of the policies for information security</t>
  </si>
  <si>
    <t>A.6.2.2 Teleworking</t>
  </si>
  <si>
    <t>A.7.2.1 Management responsibilities</t>
  </si>
  <si>
    <t>A.7.2.2 Information security awareness, education and training</t>
  </si>
  <si>
    <t>A.7.3.1 Termination or change of employment responsibilities</t>
  </si>
  <si>
    <t>A.8.1.1 Inventory of assets</t>
  </si>
  <si>
    <t>A.8.1.3 Acceptable use of assets</t>
  </si>
  <si>
    <t>A.9.1.1 Access control policy</t>
  </si>
  <si>
    <t>A.9.1.2 Access of networks and network services</t>
  </si>
  <si>
    <t>A.9.2.1 User registration and de-registration</t>
  </si>
  <si>
    <t>A.9.2.2 User access provisioning</t>
  </si>
  <si>
    <t>A.9.2.3 Management of privileged access rights</t>
  </si>
  <si>
    <t>A.9.2.5 Review of user access rights</t>
  </si>
  <si>
    <t>A.9.2.6 Removal or adjustment of access rights</t>
  </si>
  <si>
    <t>A.9.3.1 User responsibilities</t>
  </si>
  <si>
    <t>A.9.4.1 Information access restriction</t>
  </si>
  <si>
    <t>A.9.4.2 Secure log-on procedure</t>
  </si>
  <si>
    <t>A.9.4.3 Password management system</t>
  </si>
  <si>
    <t>A.9.4.4 Use of privileged utility programs</t>
  </si>
  <si>
    <t>A.9.4.5 Access control to program source code</t>
  </si>
  <si>
    <t>A.10.1.2 Key Management</t>
  </si>
  <si>
    <t>A.12.2.1 Controls against malware</t>
  </si>
  <si>
    <t>A.12.3.1 Information backup</t>
  </si>
  <si>
    <t>A.12.4.1 Event logging</t>
  </si>
  <si>
    <t>A.12.4.2 Protection of log information</t>
  </si>
  <si>
    <t>A.12.4.3 Administrator and operator logs</t>
  </si>
  <si>
    <t>A.12.4.4 Clock synchronization</t>
  </si>
  <si>
    <t>A.12.5.1 Installation of software on operational systems</t>
  </si>
  <si>
    <t>A.12.6.1 Management of systems audit controls</t>
  </si>
  <si>
    <t>A.12.6.2 Restrictions on software installation</t>
  </si>
  <si>
    <t>A.12.7.1 Information systems audit controls</t>
  </si>
  <si>
    <t>A.13.1.1 Network Controls</t>
  </si>
  <si>
    <t>A.13.1.2 Security of network services</t>
  </si>
  <si>
    <t>A.14.1.1 Information security requirements analysis and specification</t>
  </si>
  <si>
    <t>A.14.2.6 Secure development environment</t>
  </si>
  <si>
    <t>A.14.2.7 Outsoruced development</t>
  </si>
  <si>
    <t>A.15.1.1 Information security policy for supplier relationships</t>
  </si>
  <si>
    <t>A.15.1.2 Addressing security within supplier agreements</t>
  </si>
  <si>
    <t>A.15.1.3 Information and communications technology supply chain</t>
  </si>
  <si>
    <t>A.15.2.1 Monitoring and review of supplier services</t>
  </si>
  <si>
    <t>A.15.2.2 Managing changes to supplier sevices</t>
  </si>
  <si>
    <t>A.16.1.1 Responsibilities and procedures</t>
  </si>
  <si>
    <t>A.16.1.2 Reporting information security events</t>
  </si>
  <si>
    <t>A.16.1.4 Assessment of and decision on information security events</t>
  </si>
  <si>
    <t>A.16.1.7 Collection of evidence</t>
  </si>
  <si>
    <t xml:space="preserve">A.18.2.3 Technical compliance review </t>
  </si>
  <si>
    <t xml:space="preserve">A.17.1.3 Verify, review and evaluate information security continuity </t>
  </si>
  <si>
    <t>A.17.2.1 Availability of information processing facilities</t>
  </si>
  <si>
    <t xml:space="preserve">A.18.1.4 Privacy and protection of personally identifiable information </t>
  </si>
  <si>
    <t xml:space="preserve">A.18.1.5 Regulation of cryptographic controls </t>
  </si>
  <si>
    <t xml:space="preserve">A.18.2.1 Independent review of information security </t>
  </si>
  <si>
    <t xml:space="preserve">A.18.2.2 Compliance with security policies and standards </t>
  </si>
  <si>
    <t>A.8.1.2 Ownership of assets</t>
  </si>
  <si>
    <t>A.10.1.1 Policy on the use of cryptographic controls</t>
  </si>
  <si>
    <t>A.11.1.3 Securing offices, rooms and facilities</t>
  </si>
  <si>
    <t>A.13.2.3 Electronic messaging</t>
  </si>
  <si>
    <t>Comments</t>
  </si>
  <si>
    <t>Preventive</t>
  </si>
  <si>
    <t>Detective</t>
  </si>
  <si>
    <t>Corrective</t>
  </si>
  <si>
    <t>Control type</t>
  </si>
  <si>
    <t>Control execution</t>
  </si>
  <si>
    <t>Automated</t>
  </si>
  <si>
    <t>Process</t>
  </si>
  <si>
    <t>Control  effectiveness</t>
  </si>
  <si>
    <t>ISO 27001 proposed  control</t>
  </si>
  <si>
    <t>Robo de datos</t>
  </si>
  <si>
    <t>A.17.1.2 Implementing information security continuity</t>
  </si>
  <si>
    <t>17.1.2</t>
  </si>
  <si>
    <t>A.9.2.4 Management of secret authentication information of users</t>
  </si>
  <si>
    <t>Initial risk</t>
  </si>
  <si>
    <t>Implement redundant router and HSRP</t>
  </si>
  <si>
    <t>Implement TACACS+</t>
  </si>
  <si>
    <t>12.2.1</t>
  </si>
  <si>
    <t>Implement RTBHF, NTP and syslog</t>
  </si>
  <si>
    <t>Test and recode vulnerable APIs</t>
  </si>
  <si>
    <t>12.3.1</t>
  </si>
  <si>
    <t>Regular database backup</t>
  </si>
  <si>
    <t>Residual Risk</t>
  </si>
  <si>
    <t>17.1.2
12.4.1
12.4.4</t>
  </si>
  <si>
    <t>9.1.2
13.1.2</t>
  </si>
  <si>
    <t>Data Center</t>
  </si>
  <si>
    <t>Ataque al servicio de Heroku alojado en el data center de AWS</t>
  </si>
  <si>
    <t>Comment</t>
  </si>
  <si>
    <t>Poner en riesgo la reputación/disponibilidad etc del servicio del cliente (Museo Marco)</t>
  </si>
  <si>
    <t>El data center que aloja a Heroku es de AWS y cumple estándares de ISO 27001, SOC1 (etc.)</t>
  </si>
  <si>
    <t>Explotar una vulnerabilidad asociada a incumplimiento de estándares de data centers.</t>
  </si>
  <si>
    <t>Robo de infraestructura asociada a la solución de Museo Marco alojada en Heroku</t>
  </si>
  <si>
    <t>El data center de AWS cumple con normas de seguridad física tales.. etc.</t>
  </si>
  <si>
    <t>Incendio</t>
  </si>
  <si>
    <t>Falla de energía eléctrica</t>
  </si>
  <si>
    <t>Ataque de DDoS</t>
  </si>
  <si>
    <t>Ataque de spoofing</t>
  </si>
  <si>
    <t>Port scanning</t>
  </si>
  <si>
    <t>MySQL injection</t>
  </si>
  <si>
    <t>Corrupción de base de datos</t>
  </si>
  <si>
    <t>Server base de datos</t>
  </si>
  <si>
    <t xml:space="preserve">Modificación o eliminación de datos </t>
  </si>
  <si>
    <t>Perdida de datos</t>
  </si>
  <si>
    <t>Falla de infraestructura web</t>
  </si>
  <si>
    <t>Ataque de sniffing</t>
  </si>
  <si>
    <t>Se pone en riesgo datos sensibles y el control de acceso a la red</t>
  </si>
  <si>
    <t>Se filtran paquetes de datos confidenciales que contienen información sensible</t>
  </si>
  <si>
    <t>La red se pone en riesgo al ser vulnerable a recibir paquetes maliciosos</t>
  </si>
  <si>
    <t>Indisponibilidad del servicio de la API</t>
  </si>
  <si>
    <t>El data center cuenta con distintos sensores que detectan incendios a la brevedad</t>
  </si>
  <si>
    <t>Los sistemas de energía estan pensados para correr todo el tiempo y cuenta con (UPS) en caso de falla.</t>
  </si>
  <si>
    <t>Todas las peticiones estarán portegidas ante este tipo de ataques.</t>
  </si>
  <si>
    <t>Se pueden hacer copias cada cierto tiempo a la base de datos.</t>
  </si>
  <si>
    <t>Heroku ocupa TCP syn cookies y límites de conecciones.</t>
  </si>
  <si>
    <t>Heroku tiene los firewalls necesarios que previenen IP, MAC y ARP spoofing</t>
  </si>
  <si>
    <t>Heroku tiene los firewalls necesarios que previenen IP, MAC y ARP sniffing</t>
  </si>
  <si>
    <t>Heroku bloquea el acceso en cuanto detecta esta actividad y la reporta</t>
  </si>
  <si>
    <t>13.1.2</t>
  </si>
  <si>
    <t>Seguridad en las peticiones de red</t>
  </si>
  <si>
    <t>9.1.2</t>
  </si>
  <si>
    <t>Control de acceso a la red</t>
  </si>
  <si>
    <t>9.*</t>
  </si>
  <si>
    <t>Tener el control de acceso por cualquier punto de la red</t>
  </si>
  <si>
    <t>13.1.1</t>
  </si>
  <si>
    <t>Control de la red para evitar que se tengan puntos vulnerables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</si>
</sst>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name val="Arial"/>
    </font>
    <font>
      <sz val="10"/>
      <name val="Arial"/>
      <family val="2"/>
    </font>
    <font>
      <sz val="8"/>
      <name val="Arial Narrow"/>
      <family val="2"/>
    </font>
    <font>
      <b/>
      <sz val="11"/>
      <color indexed="9"/>
      <name val="Segoe UI"/>
      <family val="2"/>
    </font>
    <font>
      <sz val="11"/>
      <name val="Segoe UI"/>
      <family val="2"/>
    </font>
    <font>
      <b/>
      <sz val="11"/>
      <name val="Segoe UI"/>
      <family val="2"/>
    </font>
    <font>
      <b/>
      <sz val="11"/>
      <color theme="1"/>
      <name val="Segoe UI"/>
      <family val="2"/>
    </font>
    <font>
      <b/>
      <sz val="11"/>
      <color theme="0" tint="-0.499984740745262"/>
      <name val="Segoe UI"/>
      <family val="2"/>
    </font>
    <font>
      <sz val="11"/>
      <color theme="1"/>
      <name val="Segoe UI"/>
      <family val="2"/>
    </font>
    <font>
      <sz val="12"/>
      <name val="Segoe UI"/>
      <family val="2"/>
    </font>
    <font>
      <sz val="12"/>
      <color theme="0"/>
      <name val="Segoe UI"/>
      <family val="2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C00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9">
    <xf numFmtId="0" fontId="0" fillId="0" borderId="0" xfId="0"/>
    <xf numFmtId="0" fontId="2" fillId="0" borderId="0" xfId="0" applyFont="1" applyFill="1" applyBorder="1" applyAlignment="1" applyProtection="1">
      <alignment wrapText="1"/>
      <protection locked="0"/>
    </xf>
    <xf numFmtId="0" fontId="2" fillId="0" borderId="0" xfId="0" applyFont="1" applyFill="1" applyBorder="1" applyAlignment="1">
      <alignment horizontal="left" wrapText="1"/>
    </xf>
    <xf numFmtId="0" fontId="2" fillId="0" borderId="0" xfId="0" applyFont="1" applyFill="1" applyBorder="1" applyAlignment="1">
      <alignment wrapText="1"/>
    </xf>
    <xf numFmtId="0" fontId="0" fillId="2" borderId="0" xfId="0" applyFill="1" applyBorder="1"/>
    <xf numFmtId="0" fontId="0" fillId="2" borderId="0" xfId="0" applyFill="1" applyBorder="1" applyAlignment="1">
      <alignment horizontal="right"/>
    </xf>
    <xf numFmtId="9" fontId="3" fillId="3" borderId="1" xfId="0" applyNumberFormat="1" applyFont="1" applyFill="1" applyBorder="1" applyAlignment="1" applyProtection="1">
      <alignment horizontal="center" vertical="center" wrapText="1"/>
    </xf>
    <xf numFmtId="0" fontId="4" fillId="0" borderId="1" xfId="0" applyFont="1" applyFill="1" applyBorder="1" applyAlignment="1" applyProtection="1">
      <alignment horizontal="center" vertical="center" wrapText="1"/>
      <protection locked="0"/>
    </xf>
    <xf numFmtId="0" fontId="4" fillId="0" borderId="1" xfId="0" applyFont="1" applyFill="1" applyBorder="1" applyAlignment="1" applyProtection="1">
      <alignment horizontal="left" vertical="center" wrapText="1"/>
      <protection locked="0"/>
    </xf>
    <xf numFmtId="0" fontId="4" fillId="0" borderId="0" xfId="0" applyFont="1" applyFill="1" applyBorder="1" applyAlignment="1" applyProtection="1">
      <alignment vertical="center" wrapText="1"/>
      <protection locked="0"/>
    </xf>
    <xf numFmtId="1" fontId="3" fillId="7" borderId="2" xfId="1" applyNumberFormat="1" applyFont="1" applyFill="1" applyBorder="1" applyAlignment="1" applyProtection="1">
      <alignment horizontal="center" vertical="center" wrapText="1"/>
      <protection locked="0"/>
    </xf>
    <xf numFmtId="1" fontId="3" fillId="8" borderId="2" xfId="1" applyNumberFormat="1" applyFont="1" applyFill="1" applyBorder="1" applyAlignment="1" applyProtection="1">
      <alignment horizontal="center" vertical="center" wrapText="1"/>
      <protection locked="0"/>
    </xf>
    <xf numFmtId="0" fontId="6" fillId="6" borderId="1" xfId="0" applyFont="1" applyFill="1" applyBorder="1" applyAlignment="1" applyProtection="1">
      <alignment horizontal="center" vertical="center" wrapText="1"/>
      <protection locked="0"/>
    </xf>
    <xf numFmtId="0" fontId="8" fillId="0" borderId="1" xfId="0" applyFont="1" applyFill="1" applyBorder="1" applyAlignment="1" applyProtection="1">
      <alignment horizontal="center" vertical="center" wrapText="1"/>
      <protection locked="0"/>
    </xf>
    <xf numFmtId="0" fontId="8" fillId="0" borderId="1" xfId="0" applyFont="1" applyFill="1" applyBorder="1" applyAlignment="1" applyProtection="1">
      <alignment horizontal="left" vertical="center" wrapText="1"/>
      <protection locked="0"/>
    </xf>
    <xf numFmtId="0" fontId="8" fillId="0" borderId="1" xfId="0" applyFont="1" applyFill="1" applyBorder="1" applyAlignment="1" applyProtection="1">
      <alignment vertical="center" wrapText="1"/>
      <protection locked="0"/>
    </xf>
    <xf numFmtId="0" fontId="9" fillId="0" borderId="0" xfId="0" applyFont="1"/>
    <xf numFmtId="0" fontId="10" fillId="7" borderId="0" xfId="0" applyFont="1" applyFill="1"/>
    <xf numFmtId="0" fontId="6" fillId="6" borderId="3" xfId="0" applyFont="1" applyFill="1" applyBorder="1" applyAlignment="1" applyProtection="1">
      <alignment horizontal="center" vertical="center" wrapText="1"/>
      <protection locked="0"/>
    </xf>
    <xf numFmtId="1" fontId="8" fillId="0" borderId="2" xfId="1" applyNumberFormat="1" applyFont="1" applyFill="1" applyBorder="1" applyAlignment="1" applyProtection="1">
      <alignment horizontal="center" vertical="center" wrapText="1"/>
      <protection locked="0"/>
    </xf>
    <xf numFmtId="0" fontId="5" fillId="0" borderId="0" xfId="0" applyFont="1" applyFill="1" applyBorder="1" applyAlignment="1" applyProtection="1">
      <alignment vertical="center" wrapText="1"/>
      <protection locked="0"/>
    </xf>
    <xf numFmtId="0" fontId="5" fillId="0" borderId="0" xfId="0" applyFont="1" applyFill="1" applyBorder="1" applyAlignment="1" applyProtection="1">
      <alignment horizontal="left" vertical="center" wrapText="1"/>
      <protection locked="0"/>
    </xf>
    <xf numFmtId="1" fontId="5" fillId="0" borderId="0" xfId="1" applyNumberFormat="1" applyFont="1" applyFill="1" applyBorder="1" applyAlignment="1" applyProtection="1">
      <alignment horizontal="center" vertical="center" wrapText="1"/>
      <protection locked="0"/>
    </xf>
    <xf numFmtId="9" fontId="5" fillId="0" borderId="0" xfId="1" applyFont="1" applyFill="1" applyBorder="1" applyAlignment="1" applyProtection="1">
      <alignment horizontal="center" vertical="center" wrapText="1"/>
      <protection locked="0"/>
    </xf>
    <xf numFmtId="1" fontId="5" fillId="2" borderId="0" xfId="1" applyNumberFormat="1" applyFont="1" applyFill="1" applyBorder="1" applyAlignment="1" applyProtection="1">
      <alignment horizontal="center" vertical="center" wrapText="1"/>
      <protection locked="0"/>
    </xf>
    <xf numFmtId="1" fontId="5" fillId="2" borderId="0" xfId="1" applyNumberFormat="1" applyFont="1" applyFill="1" applyBorder="1" applyAlignment="1" applyProtection="1">
      <alignment vertical="center" wrapText="1"/>
      <protection locked="0"/>
    </xf>
    <xf numFmtId="9" fontId="4" fillId="0" borderId="0" xfId="0" applyNumberFormat="1" applyFont="1" applyFill="1" applyBorder="1" applyAlignment="1" applyProtection="1">
      <alignment vertical="center" wrapText="1"/>
      <protection locked="0"/>
    </xf>
    <xf numFmtId="9" fontId="7" fillId="0" borderId="0" xfId="1" applyFont="1" applyFill="1" applyBorder="1" applyAlignment="1" applyProtection="1">
      <alignment horizontal="center" vertical="center" wrapText="1"/>
      <protection locked="0"/>
    </xf>
    <xf numFmtId="9" fontId="5" fillId="0" borderId="6" xfId="1" applyFont="1" applyFill="1" applyBorder="1" applyAlignment="1" applyProtection="1">
      <alignment horizontal="center" vertical="center" wrapText="1"/>
      <protection locked="0"/>
    </xf>
    <xf numFmtId="9" fontId="5" fillId="0" borderId="4" xfId="1" applyFont="1" applyFill="1" applyBorder="1" applyAlignment="1" applyProtection="1">
      <alignment horizontal="center" vertical="center" wrapText="1"/>
      <protection locked="0"/>
    </xf>
    <xf numFmtId="9" fontId="5" fillId="0" borderId="7" xfId="1" applyFont="1" applyFill="1" applyBorder="1" applyAlignment="1" applyProtection="1">
      <alignment horizontal="center" vertical="center" wrapText="1"/>
      <protection locked="0"/>
    </xf>
    <xf numFmtId="0" fontId="4" fillId="0" borderId="0" xfId="0" applyFont="1" applyFill="1" applyBorder="1" applyAlignment="1" applyProtection="1">
      <alignment horizontal="left" vertical="center" wrapText="1"/>
      <protection locked="0"/>
    </xf>
    <xf numFmtId="1" fontId="4" fillId="0" borderId="0" xfId="1" applyNumberFormat="1" applyFont="1" applyFill="1" applyBorder="1" applyAlignment="1" applyProtection="1">
      <alignment horizontal="center" vertical="center" wrapText="1"/>
      <protection locked="0"/>
    </xf>
    <xf numFmtId="0" fontId="4" fillId="0" borderId="0" xfId="0" applyFont="1" applyFill="1" applyBorder="1" applyAlignment="1" applyProtection="1">
      <alignment horizontal="center" vertical="center" wrapText="1"/>
      <protection locked="0"/>
    </xf>
    <xf numFmtId="0" fontId="4" fillId="2" borderId="0" xfId="0" applyFont="1" applyFill="1" applyBorder="1" applyAlignment="1" applyProtection="1">
      <alignment vertical="center" wrapText="1"/>
      <protection locked="0"/>
    </xf>
    <xf numFmtId="9" fontId="4" fillId="2" borderId="0" xfId="0" applyNumberFormat="1" applyFont="1" applyFill="1" applyBorder="1" applyAlignment="1" applyProtection="1">
      <alignment vertical="center" wrapText="1"/>
      <protection locked="0"/>
    </xf>
    <xf numFmtId="0" fontId="6" fillId="5" borderId="3" xfId="0" applyFont="1" applyFill="1" applyBorder="1" applyAlignment="1" applyProtection="1">
      <alignment horizontal="center" vertical="center" wrapText="1"/>
      <protection locked="0"/>
    </xf>
    <xf numFmtId="9" fontId="5" fillId="0" borderId="5" xfId="1" applyFont="1" applyFill="1" applyBorder="1" applyAlignment="1" applyProtection="1">
      <alignment horizontal="center" vertical="center" wrapText="1"/>
      <protection locked="0"/>
    </xf>
    <xf numFmtId="1" fontId="7" fillId="0" borderId="0" xfId="1" applyNumberFormat="1" applyFont="1" applyFill="1" applyBorder="1" applyAlignment="1" applyProtection="1">
      <alignment horizontal="center" vertical="center" wrapText="1"/>
      <protection locked="0"/>
    </xf>
    <xf numFmtId="9" fontId="5" fillId="2" borderId="0" xfId="1" applyFont="1" applyFill="1" applyBorder="1" applyAlignment="1" applyProtection="1">
      <alignment horizontal="center" vertical="center" wrapText="1"/>
      <protection locked="0"/>
    </xf>
    <xf numFmtId="9" fontId="7" fillId="2" borderId="0" xfId="1" applyFont="1" applyFill="1" applyBorder="1" applyAlignment="1" applyProtection="1">
      <alignment horizontal="center" vertical="center" wrapText="1"/>
      <protection locked="0"/>
    </xf>
    <xf numFmtId="0" fontId="6" fillId="4" borderId="1" xfId="0" applyFont="1" applyFill="1" applyBorder="1" applyAlignment="1" applyProtection="1">
      <alignment horizontal="center" vertical="center" wrapText="1"/>
    </xf>
    <xf numFmtId="0" fontId="5" fillId="0" borderId="1" xfId="0" applyFont="1" applyFill="1" applyBorder="1" applyAlignment="1" applyProtection="1">
      <alignment horizontal="center" vertical="center" wrapText="1"/>
      <protection locked="0"/>
    </xf>
    <xf numFmtId="9" fontId="5" fillId="4" borderId="2" xfId="0" applyNumberFormat="1" applyFont="1" applyFill="1" applyBorder="1" applyAlignment="1" applyProtection="1">
      <alignment vertical="center" wrapText="1"/>
    </xf>
    <xf numFmtId="9" fontId="5" fillId="0" borderId="0" xfId="1" applyFont="1" applyFill="1" applyBorder="1" applyAlignment="1" applyProtection="1">
      <alignment horizontal="right" vertical="center" wrapText="1"/>
      <protection locked="0"/>
    </xf>
    <xf numFmtId="9" fontId="6" fillId="5" borderId="1" xfId="1" applyFont="1" applyFill="1" applyBorder="1" applyAlignment="1" applyProtection="1">
      <alignment horizontal="right" vertical="center" wrapText="1"/>
      <protection locked="0"/>
    </xf>
    <xf numFmtId="9" fontId="6" fillId="0" borderId="2" xfId="1" applyNumberFormat="1" applyFont="1" applyFill="1" applyBorder="1" applyAlignment="1" applyProtection="1">
      <alignment horizontal="right" vertical="center" wrapText="1"/>
      <protection locked="0"/>
    </xf>
    <xf numFmtId="9" fontId="6" fillId="0" borderId="2" xfId="1" applyFont="1" applyFill="1" applyBorder="1" applyAlignment="1" applyProtection="1">
      <alignment horizontal="right" vertical="center" wrapText="1"/>
      <protection locked="0"/>
    </xf>
    <xf numFmtId="9" fontId="4" fillId="0" borderId="0" xfId="1" applyFont="1" applyFill="1" applyBorder="1" applyAlignment="1" applyProtection="1">
      <alignment horizontal="right" vertical="center" wrapText="1"/>
      <protection locked="0"/>
    </xf>
    <xf numFmtId="9" fontId="7" fillId="0" borderId="0" xfId="1" applyFont="1" applyFill="1" applyBorder="1" applyAlignment="1" applyProtection="1">
      <alignment horizontal="right" vertical="center" wrapText="1"/>
      <protection locked="0"/>
    </xf>
    <xf numFmtId="1" fontId="6" fillId="5" borderId="2" xfId="1" applyNumberFormat="1" applyFont="1" applyFill="1" applyBorder="1" applyAlignment="1" applyProtection="1">
      <alignment horizontal="right" vertical="center" wrapText="1"/>
      <protection locked="0"/>
    </xf>
    <xf numFmtId="2" fontId="6" fillId="0" borderId="2" xfId="1" applyNumberFormat="1" applyFont="1" applyFill="1" applyBorder="1" applyAlignment="1" applyProtection="1">
      <alignment horizontal="right" vertical="center" wrapText="1"/>
      <protection locked="0"/>
    </xf>
    <xf numFmtId="1" fontId="4" fillId="0" borderId="0" xfId="1" applyNumberFormat="1" applyFont="1" applyFill="1" applyBorder="1" applyAlignment="1" applyProtection="1">
      <alignment horizontal="right" vertical="center" wrapText="1"/>
      <protection locked="0"/>
    </xf>
    <xf numFmtId="1" fontId="5" fillId="2" borderId="0" xfId="1" applyNumberFormat="1" applyFont="1" applyFill="1" applyBorder="1" applyAlignment="1" applyProtection="1">
      <alignment horizontal="right" vertical="center" wrapText="1"/>
      <protection locked="0"/>
    </xf>
    <xf numFmtId="9" fontId="4" fillId="0" borderId="0" xfId="0" applyNumberFormat="1" applyFont="1" applyFill="1" applyBorder="1" applyAlignment="1" applyProtection="1">
      <alignment horizontal="right" vertical="center" wrapText="1"/>
      <protection locked="0"/>
    </xf>
    <xf numFmtId="9" fontId="3" fillId="9" borderId="1" xfId="0" applyNumberFormat="1" applyFont="1" applyFill="1" applyBorder="1" applyAlignment="1" applyProtection="1">
      <alignment horizontal="right" vertical="center" wrapText="1"/>
    </xf>
    <xf numFmtId="9" fontId="4" fillId="2" borderId="0" xfId="0" applyNumberFormat="1" applyFont="1" applyFill="1" applyBorder="1" applyAlignment="1" applyProtection="1">
      <alignment horizontal="right" vertical="center" wrapText="1"/>
      <protection locked="0"/>
    </xf>
    <xf numFmtId="9" fontId="5" fillId="4" borderId="2" xfId="0" applyNumberFormat="1" applyFont="1" applyFill="1" applyBorder="1" applyAlignment="1" applyProtection="1">
      <alignment horizontal="right" vertical="center" wrapText="1"/>
    </xf>
    <xf numFmtId="0" fontId="8" fillId="0" borderId="2" xfId="0" applyFont="1" applyFill="1" applyBorder="1" applyAlignment="1" applyProtection="1">
      <alignment horizontal="left" vertical="center" wrapText="1"/>
      <protection locked="0"/>
    </xf>
    <xf numFmtId="9" fontId="7" fillId="0" borderId="6" xfId="1" applyFont="1" applyFill="1" applyBorder="1" applyAlignment="1" applyProtection="1">
      <alignment horizontal="center" vertical="center" wrapText="1"/>
      <protection locked="0"/>
    </xf>
    <xf numFmtId="9" fontId="7" fillId="0" borderId="4" xfId="1" applyFont="1" applyFill="1" applyBorder="1" applyAlignment="1" applyProtection="1">
      <alignment horizontal="center" vertical="center" wrapText="1"/>
      <protection locked="0"/>
    </xf>
    <xf numFmtId="9" fontId="7" fillId="0" borderId="7" xfId="1" applyFont="1" applyFill="1" applyBorder="1" applyAlignment="1" applyProtection="1">
      <alignment horizontal="center" vertical="center" wrapText="1"/>
      <protection locked="0"/>
    </xf>
    <xf numFmtId="1" fontId="5" fillId="2" borderId="6" xfId="1" applyNumberFormat="1" applyFont="1" applyFill="1" applyBorder="1" applyAlignment="1" applyProtection="1">
      <alignment horizontal="center" vertical="center" wrapText="1"/>
      <protection locked="0"/>
    </xf>
    <xf numFmtId="1" fontId="5" fillId="2" borderId="4" xfId="1" applyNumberFormat="1" applyFont="1" applyFill="1" applyBorder="1" applyAlignment="1" applyProtection="1">
      <alignment horizontal="center" vertical="center" wrapText="1"/>
      <protection locked="0"/>
    </xf>
    <xf numFmtId="1" fontId="5" fillId="2" borderId="7" xfId="1" applyNumberFormat="1" applyFont="1" applyFill="1" applyBorder="1" applyAlignment="1" applyProtection="1">
      <alignment horizontal="center" vertical="center" wrapText="1"/>
      <protection locked="0"/>
    </xf>
    <xf numFmtId="1" fontId="5" fillId="0" borderId="6" xfId="1" applyNumberFormat="1" applyFont="1" applyFill="1" applyBorder="1" applyAlignment="1" applyProtection="1">
      <alignment horizontal="center" vertical="center" wrapText="1"/>
      <protection locked="0"/>
    </xf>
    <xf numFmtId="1" fontId="5" fillId="0" borderId="4" xfId="1" applyNumberFormat="1" applyFont="1" applyFill="1" applyBorder="1" applyAlignment="1" applyProtection="1">
      <alignment horizontal="center" vertical="center" wrapText="1"/>
      <protection locked="0"/>
    </xf>
    <xf numFmtId="1" fontId="5" fillId="0" borderId="7" xfId="1" applyNumberFormat="1" applyFont="1" applyFill="1" applyBorder="1" applyAlignment="1" applyProtection="1">
      <alignment horizontal="center" vertical="center" wrapText="1"/>
      <protection locked="0"/>
    </xf>
    <xf numFmtId="0" fontId="4" fillId="0" borderId="1" xfId="0" applyFont="1" applyFill="1" applyBorder="1" applyAlignment="1" applyProtection="1">
      <alignment vertical="center" wrapText="1"/>
      <protection locked="0"/>
    </xf>
  </cellXfs>
  <cellStyles count="2">
    <cellStyle name="Normal" xfId="0" builtinId="0"/>
    <cellStyle name="Percent" xfId="1" builtinId="5"/>
  </cellStyles>
  <dxfs count="6"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40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40"/>
        </patternFill>
      </fill>
    </dxf>
  </dxfs>
  <tableStyles count="0" defaultTableStyle="TableStyleMedium9" defaultPivotStyle="PivotStyleLight16"/>
  <colors>
    <mruColors>
      <color rgb="FF0432FF"/>
      <color rgb="FF66FF66"/>
      <color rgb="FF00FDFF"/>
      <color rgb="FFFFFF00"/>
      <color rgb="FF33CC33"/>
      <color rgb="FF4BACC6"/>
      <color rgb="FFE46C0A"/>
      <color rgb="FFC00000"/>
      <color rgb="FFFF40FF"/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665975807466511"/>
          <c:y val="6.8956651817270245E-2"/>
          <c:w val="0.70785159769235229"/>
          <c:h val="0.84971758749363013"/>
        </c:manualLayout>
      </c:layout>
      <c:radarChart>
        <c:radarStyle val="marker"/>
        <c:varyColors val="0"/>
        <c:ser>
          <c:idx val="1"/>
          <c:order val="0"/>
          <c:tx>
            <c:v>Riesgo inicial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66FF66"/>
              </a:solidFill>
              <a:ln w="38100">
                <a:solidFill>
                  <a:srgbClr val="FF0000"/>
                </a:solidFill>
                <a:prstDash val="solid"/>
              </a:ln>
            </c:spPr>
          </c:marker>
          <c:val>
            <c:numRef>
              <c:f>'Risk matrix'!$N$6:$N$16</c:f>
              <c:numCache>
                <c:formatCode>0%</c:formatCode>
                <c:ptCount val="11"/>
                <c:pt idx="0">
                  <c:v>3.7499999999999999E-2</c:v>
                </c:pt>
                <c:pt idx="1">
                  <c:v>3.7499999999999999E-2</c:v>
                </c:pt>
                <c:pt idx="2">
                  <c:v>1.5799999999999998E-2</c:v>
                </c:pt>
                <c:pt idx="3">
                  <c:v>9.2999999999999992E-3</c:v>
                </c:pt>
                <c:pt idx="4">
                  <c:v>6.9999999999999993E-3</c:v>
                </c:pt>
                <c:pt idx="5">
                  <c:v>0.27299999999999991</c:v>
                </c:pt>
                <c:pt idx="6">
                  <c:v>8.3999999999999991E-2</c:v>
                </c:pt>
                <c:pt idx="7">
                  <c:v>0.16799999999999998</c:v>
                </c:pt>
                <c:pt idx="8">
                  <c:v>0.24999999999999994</c:v>
                </c:pt>
                <c:pt idx="9">
                  <c:v>7.5000000000000011E-2</c:v>
                </c:pt>
                <c:pt idx="10">
                  <c:v>0.14999999999999997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FD-204F-914A-3E7E4480DDAA}"/>
            </c:ext>
          </c:extLst>
        </c:ser>
        <c:ser>
          <c:idx val="3"/>
          <c:order val="1"/>
          <c:tx>
            <c:v>Riesgo residual</c:v>
          </c:tx>
          <c:spPr>
            <a:ln w="38100">
              <a:solidFill>
                <a:srgbClr val="0432FF"/>
              </a:solidFill>
              <a:prstDash val="solid"/>
            </a:ln>
          </c:spPr>
          <c:marker>
            <c:symbol val="x"/>
            <c:size val="4"/>
            <c:spPr>
              <a:solidFill>
                <a:srgbClr val="0432FF"/>
              </a:solidFill>
              <a:ln w="38100">
                <a:solidFill>
                  <a:srgbClr val="0432FF"/>
                </a:solidFill>
              </a:ln>
            </c:spPr>
          </c:marker>
          <c:val>
            <c:numRef>
              <c:f>'Risk matrix'!$X$6:$X$16</c:f>
              <c:numCache>
                <c:formatCode>0%</c:formatCode>
                <c:ptCount val="11"/>
                <c:pt idx="0">
                  <c:v>1.1250000000000001E-2</c:v>
                </c:pt>
                <c:pt idx="1">
                  <c:v>3.1125E-2</c:v>
                </c:pt>
                <c:pt idx="2">
                  <c:v>4.7400000000000003E-3</c:v>
                </c:pt>
                <c:pt idx="3">
                  <c:v>6.6959999999999988E-3</c:v>
                </c:pt>
                <c:pt idx="4">
                  <c:v>3.3600000000000001E-3</c:v>
                </c:pt>
                <c:pt idx="5">
                  <c:v>8.1899999999999987E-2</c:v>
                </c:pt>
                <c:pt idx="6">
                  <c:v>2.2680000000000009E-2</c:v>
                </c:pt>
                <c:pt idx="7">
                  <c:v>4.0320000000000016E-2</c:v>
                </c:pt>
                <c:pt idx="8">
                  <c:v>6.0000000000000012E-2</c:v>
                </c:pt>
                <c:pt idx="9">
                  <c:v>1.8000000000000009E-2</c:v>
                </c:pt>
                <c:pt idx="10">
                  <c:v>3.6000000000000004E-2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FD-204F-914A-3E7E4480DDAA}"/>
            </c:ext>
          </c:extLst>
        </c:ser>
        <c:ser>
          <c:idx val="2"/>
          <c:order val="2"/>
          <c:tx>
            <c:v>Riesgo aprobado</c:v>
          </c:tx>
          <c:spPr>
            <a:ln w="28575">
              <a:solidFill>
                <a:schemeClr val="tx1"/>
              </a:solidFill>
            </a:ln>
          </c:spPr>
          <c:marker>
            <c:symbol val="none"/>
          </c:marker>
          <c:val>
            <c:numRef>
              <c:f>'Matriz de Riesgos'!#REF!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BFD-204F-914A-3E7E4480DD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91616"/>
        <c:axId val="128993152"/>
      </c:radarChart>
      <c:catAx>
        <c:axId val="128991616"/>
        <c:scaling>
          <c:orientation val="minMax"/>
        </c:scaling>
        <c:delete val="0"/>
        <c:axPos val="b"/>
        <c:majorGridlines>
          <c:spPr>
            <a:ln w="3175">
              <a:solidFill>
                <a:srgbClr val="969696"/>
              </a:solidFill>
              <a:prstDash val="solid"/>
            </a:ln>
          </c:spPr>
        </c:majorGridlines>
        <c:numFmt formatCode="@" sourceLinked="0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MX"/>
          </a:p>
        </c:txPr>
        <c:crossAx val="128993152"/>
        <c:crosses val="autoZero"/>
        <c:auto val="0"/>
        <c:lblAlgn val="ctr"/>
        <c:lblOffset val="100"/>
        <c:noMultiLvlLbl val="0"/>
      </c:catAx>
      <c:valAx>
        <c:axId val="128993152"/>
        <c:scaling>
          <c:orientation val="minMax"/>
          <c:max val="1"/>
        </c:scaling>
        <c:delete val="0"/>
        <c:axPos val="l"/>
        <c:numFmt formatCode="0%" sourceLinked="0"/>
        <c:majorTickMark val="cross"/>
        <c:minorTickMark val="none"/>
        <c:tickLblPos val="nextTo"/>
        <c:spPr>
          <a:ln w="3175">
            <a:solidFill>
              <a:srgbClr val="969696"/>
            </a:solidFill>
            <a:prstDash val="solid"/>
          </a:ln>
        </c:spPr>
        <c:txPr>
          <a:bodyPr rot="0" vert="horz"/>
          <a:lstStyle/>
          <a:p>
            <a:pPr>
              <a:defRPr sz="900">
                <a:solidFill>
                  <a:schemeClr val="bg1">
                    <a:lumMod val="50000"/>
                  </a:schemeClr>
                </a:solidFill>
              </a:defRPr>
            </a:pPr>
            <a:endParaRPr lang="en-MX"/>
          </a:p>
        </c:txPr>
        <c:crossAx val="12899161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Segoe UI" panose="020B0502040204020203" pitchFamily="34" charset="0"/>
          <a:ea typeface="Arial"/>
          <a:cs typeface="Segoe UI" panose="020B0502040204020203" pitchFamily="34" charset="0"/>
        </a:defRPr>
      </a:pPr>
      <a:endParaRPr lang="en-MX"/>
    </a:p>
  </c:txPr>
  <c:printSettings>
    <c:headerFooter alignWithMargins="0"/>
    <c:pageMargins b="1" l="0.75000000000000355" r="0.75000000000000355" t="1" header="0" footer="0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794829</xdr:colOff>
      <xdr:row>14</xdr:row>
      <xdr:rowOff>175684</xdr:rowOff>
    </xdr:from>
    <xdr:to>
      <xdr:col>12</xdr:col>
      <xdr:colOff>765177</xdr:colOff>
      <xdr:row>21</xdr:row>
      <xdr:rowOff>26234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A8E981CE-15B8-6647-B984-5E28BE6E9CD7}"/>
            </a:ext>
          </a:extLst>
        </xdr:cNvPr>
        <xdr:cNvGrpSpPr/>
      </xdr:nvGrpSpPr>
      <xdr:grpSpPr>
        <a:xfrm>
          <a:off x="9862356" y="2565469"/>
          <a:ext cx="1417875" cy="1093238"/>
          <a:chOff x="9278429" y="2233084"/>
          <a:chExt cx="1418148" cy="1095150"/>
        </a:xfrm>
      </xdr:grpSpPr>
      <xdr:grpSp>
        <xdr:nvGrpSpPr>
          <xdr:cNvPr id="24" name="Group 24">
            <a:extLst>
              <a:ext uri="{FF2B5EF4-FFF2-40B4-BE49-F238E27FC236}">
                <a16:creationId xmlns:a16="http://schemas.microsoft.com/office/drawing/2014/main" id="{00000000-0008-0000-0400-000018000000}"/>
              </a:ext>
            </a:extLst>
          </xdr:cNvPr>
          <xdr:cNvGrpSpPr/>
        </xdr:nvGrpSpPr>
        <xdr:grpSpPr>
          <a:xfrm>
            <a:off x="9278448" y="2233084"/>
            <a:ext cx="1300840" cy="204057"/>
            <a:chOff x="7430558" y="322161"/>
            <a:chExt cx="1162050" cy="179060"/>
          </a:xfrm>
        </xdr:grpSpPr>
        <xdr:sp macro="" textlink="">
          <xdr:nvSpPr>
            <xdr:cNvPr id="43" name="Rectangle 9">
              <a:extLst>
                <a:ext uri="{FF2B5EF4-FFF2-40B4-BE49-F238E27FC236}">
                  <a16:creationId xmlns:a16="http://schemas.microsoft.com/office/drawing/2014/main" id="{00000000-0008-0000-0400-00002B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7430558" y="331787"/>
              <a:ext cx="342900" cy="159808"/>
            </a:xfrm>
            <a:prstGeom prst="rect">
              <a:avLst/>
            </a:prstGeom>
            <a:solidFill>
              <a:srgbClr val="00FF00"/>
            </a:solidFill>
            <a:ln w="9525">
              <a:noFill/>
              <a:miter lim="800000"/>
              <a:headEnd/>
              <a:tailEnd/>
            </a:ln>
          </xdr:spPr>
        </xdr:sp>
        <xdr:sp macro="" textlink="">
          <xdr:nvSpPr>
            <xdr:cNvPr id="44" name="Text Box 13">
              <a:extLst>
                <a:ext uri="{FF2B5EF4-FFF2-40B4-BE49-F238E27FC236}">
                  <a16:creationId xmlns:a16="http://schemas.microsoft.com/office/drawing/2014/main" id="{00000000-0008-0000-0400-00002C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7878233" y="322161"/>
              <a:ext cx="714375" cy="179060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  <xdr:txBody>
            <a:bodyPr wrap="none" lIns="18288" tIns="22860" rIns="0" bIns="0" anchor="t" upright="1">
              <a:noAutofit/>
            </a:bodyPr>
            <a:lstStyle/>
            <a:p>
              <a:pPr algn="l" rtl="0">
                <a:defRPr sz="1000"/>
              </a:pPr>
              <a:r>
                <a:rPr lang="en-US" sz="1050" b="0" i="0" strike="noStrike">
                  <a:solidFill>
                    <a:srgbClr val="000000"/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t>Low</a:t>
              </a:r>
            </a:p>
          </xdr:txBody>
        </xdr:sp>
      </xdr:grpSp>
      <xdr:grpSp>
        <xdr:nvGrpSpPr>
          <xdr:cNvPr id="25" name="Group 25">
            <a:extLst>
              <a:ext uri="{FF2B5EF4-FFF2-40B4-BE49-F238E27FC236}">
                <a16:creationId xmlns:a16="http://schemas.microsoft.com/office/drawing/2014/main" id="{00000000-0008-0000-0400-000019000000}"/>
              </a:ext>
            </a:extLst>
          </xdr:cNvPr>
          <xdr:cNvGrpSpPr/>
        </xdr:nvGrpSpPr>
        <xdr:grpSpPr>
          <a:xfrm>
            <a:off x="9278448" y="2522060"/>
            <a:ext cx="1418129" cy="215946"/>
            <a:chOff x="7430558" y="613128"/>
            <a:chExt cx="1266825" cy="189493"/>
          </a:xfrm>
        </xdr:grpSpPr>
        <xdr:sp macro="" textlink="">
          <xdr:nvSpPr>
            <xdr:cNvPr id="41" name="Rectangle 10">
              <a:extLst>
                <a:ext uri="{FF2B5EF4-FFF2-40B4-BE49-F238E27FC236}">
                  <a16:creationId xmlns:a16="http://schemas.microsoft.com/office/drawing/2014/main" id="{00000000-0008-0000-0400-000029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7430558" y="628499"/>
              <a:ext cx="342900" cy="158750"/>
            </a:xfrm>
            <a:prstGeom prst="rect">
              <a:avLst/>
            </a:prstGeom>
            <a:solidFill>
              <a:srgbClr val="00B0F0"/>
            </a:solidFill>
            <a:ln w="9525">
              <a:noFill/>
              <a:miter lim="800000"/>
              <a:headEnd/>
              <a:tailEnd/>
            </a:ln>
          </xdr:spPr>
        </xdr:sp>
        <xdr:sp macro="" textlink="">
          <xdr:nvSpPr>
            <xdr:cNvPr id="42" name="Text Box 14">
              <a:extLst>
                <a:ext uri="{FF2B5EF4-FFF2-40B4-BE49-F238E27FC236}">
                  <a16:creationId xmlns:a16="http://schemas.microsoft.com/office/drawing/2014/main" id="{00000000-0008-0000-0400-00002A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7878233" y="613128"/>
              <a:ext cx="819150" cy="189493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  <xdr:txBody>
            <a:bodyPr wrap="none" lIns="18288" tIns="22860" rIns="0" bIns="0" anchor="t" upright="1">
              <a:noAutofit/>
            </a:bodyPr>
            <a:lstStyle/>
            <a:p>
              <a:pPr algn="l" rtl="0">
                <a:defRPr sz="1000"/>
              </a:pPr>
              <a:r>
                <a:rPr lang="en-US" sz="1050" b="0" i="0" strike="noStrike">
                  <a:solidFill>
                    <a:srgbClr val="000000"/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t>Medium</a:t>
              </a:r>
            </a:p>
          </xdr:txBody>
        </xdr:sp>
      </xdr:grpSp>
      <xdr:grpSp>
        <xdr:nvGrpSpPr>
          <xdr:cNvPr id="26" name="Group 26">
            <a:extLst>
              <a:ext uri="{FF2B5EF4-FFF2-40B4-BE49-F238E27FC236}">
                <a16:creationId xmlns:a16="http://schemas.microsoft.com/office/drawing/2014/main" id="{00000000-0008-0000-0400-00001A000000}"/>
              </a:ext>
            </a:extLst>
          </xdr:cNvPr>
          <xdr:cNvGrpSpPr/>
        </xdr:nvGrpSpPr>
        <xdr:grpSpPr>
          <a:xfrm>
            <a:off x="9278454" y="2822925"/>
            <a:ext cx="803342" cy="207571"/>
            <a:chOff x="7430558" y="991648"/>
            <a:chExt cx="717631" cy="182144"/>
          </a:xfrm>
        </xdr:grpSpPr>
        <xdr:sp macro="" textlink="">
          <xdr:nvSpPr>
            <xdr:cNvPr id="39" name="Rectangle 11">
              <a:extLst>
                <a:ext uri="{FF2B5EF4-FFF2-40B4-BE49-F238E27FC236}">
                  <a16:creationId xmlns:a16="http://schemas.microsoft.com/office/drawing/2014/main" id="{00000000-0008-0000-0400-000027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7430558" y="995992"/>
              <a:ext cx="342900" cy="177800"/>
            </a:xfrm>
            <a:prstGeom prst="rect">
              <a:avLst/>
            </a:prstGeom>
            <a:solidFill>
              <a:srgbClr val="FFFF00"/>
            </a:solidFill>
            <a:ln w="9525">
              <a:noFill/>
              <a:miter lim="800000"/>
              <a:headEnd/>
              <a:tailEnd/>
            </a:ln>
          </xdr:spPr>
        </xdr:sp>
        <xdr:sp macro="" textlink="">
          <xdr:nvSpPr>
            <xdr:cNvPr id="40" name="Text Box 15">
              <a:extLst>
                <a:ext uri="{FF2B5EF4-FFF2-40B4-BE49-F238E27FC236}">
                  <a16:creationId xmlns:a16="http://schemas.microsoft.com/office/drawing/2014/main" id="{00000000-0008-0000-0400-000028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7878233" y="991648"/>
              <a:ext cx="269956" cy="177405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  <xdr:txBody>
            <a:bodyPr wrap="none" lIns="18288" tIns="22860" rIns="0" bIns="0" anchor="t" upright="1">
              <a:spAutoFit/>
            </a:bodyPr>
            <a:lstStyle/>
            <a:p>
              <a:pPr algn="l" rtl="0">
                <a:defRPr sz="1000"/>
              </a:pPr>
              <a:r>
                <a:rPr lang="en-US" sz="1050" b="0" i="0" strike="noStrike">
                  <a:solidFill>
                    <a:srgbClr val="000000"/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t>High</a:t>
              </a:r>
            </a:p>
          </xdr:txBody>
        </xdr:sp>
      </xdr:grpSp>
      <xdr:grpSp>
        <xdr:nvGrpSpPr>
          <xdr:cNvPr id="27" name="Group 27">
            <a:extLst>
              <a:ext uri="{FF2B5EF4-FFF2-40B4-BE49-F238E27FC236}">
                <a16:creationId xmlns:a16="http://schemas.microsoft.com/office/drawing/2014/main" id="{00000000-0008-0000-0400-00001B000000}"/>
              </a:ext>
            </a:extLst>
          </xdr:cNvPr>
          <xdr:cNvGrpSpPr/>
        </xdr:nvGrpSpPr>
        <xdr:grpSpPr>
          <a:xfrm>
            <a:off x="9278429" y="3120368"/>
            <a:ext cx="1086752" cy="207866"/>
            <a:chOff x="7430558" y="1270094"/>
            <a:chExt cx="970806" cy="182403"/>
          </a:xfrm>
        </xdr:grpSpPr>
        <xdr:sp macro="" textlink="">
          <xdr:nvSpPr>
            <xdr:cNvPr id="37" name="Rectangle 12">
              <a:extLst>
                <a:ext uri="{FF2B5EF4-FFF2-40B4-BE49-F238E27FC236}">
                  <a16:creationId xmlns:a16="http://schemas.microsoft.com/office/drawing/2014/main" id="{00000000-0008-0000-0400-000025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7430558" y="1274697"/>
              <a:ext cx="342900" cy="177800"/>
            </a:xfrm>
            <a:prstGeom prst="rect">
              <a:avLst/>
            </a:prstGeom>
            <a:solidFill>
              <a:schemeClr val="accent6">
                <a:lumMod val="75000"/>
                <a:alpha val="50195"/>
              </a:schemeClr>
            </a:solidFill>
            <a:ln w="9525">
              <a:noFill/>
              <a:miter lim="800000"/>
              <a:headEnd/>
              <a:tailEnd/>
            </a:ln>
          </xdr:spPr>
        </xdr:sp>
        <xdr:sp macro="" textlink="">
          <xdr:nvSpPr>
            <xdr:cNvPr id="38" name="Text Box 16">
              <a:extLst>
                <a:ext uri="{FF2B5EF4-FFF2-40B4-BE49-F238E27FC236}">
                  <a16:creationId xmlns:a16="http://schemas.microsoft.com/office/drawing/2014/main" id="{00000000-0008-0000-0400-000026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7878233" y="1270094"/>
              <a:ext cx="523131" cy="177406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  <xdr:txBody>
            <a:bodyPr wrap="none" lIns="18288" tIns="22860" rIns="0" bIns="0" anchor="t" upright="1">
              <a:spAutoFit/>
            </a:bodyPr>
            <a:lstStyle/>
            <a:p>
              <a:pPr algn="l" rtl="0">
                <a:defRPr sz="1000"/>
              </a:pPr>
              <a:r>
                <a:rPr lang="en-US" sz="1050" b="0" i="0" strike="noStrike">
                  <a:solidFill>
                    <a:srgbClr val="000000"/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t>Very high</a:t>
              </a:r>
            </a:p>
          </xdr:txBody>
        </xdr:sp>
      </xdr:grpSp>
    </xdr:grpSp>
    <xdr:clientData/>
  </xdr:twoCellAnchor>
  <xdr:twoCellAnchor>
    <xdr:from>
      <xdr:col>0</xdr:col>
      <xdr:colOff>700617</xdr:colOff>
      <xdr:row>4</xdr:row>
      <xdr:rowOff>56404</xdr:rowOff>
    </xdr:from>
    <xdr:to>
      <xdr:col>2</xdr:col>
      <xdr:colOff>254529</xdr:colOff>
      <xdr:row>8</xdr:row>
      <xdr:rowOff>114300</xdr:rowOff>
    </xdr:to>
    <xdr:grpSp>
      <xdr:nvGrpSpPr>
        <xdr:cNvPr id="8" name="Group 7">
          <a:extLst>
            <a:ext uri="{FF2B5EF4-FFF2-40B4-BE49-F238E27FC236}">
              <a16:creationId xmlns:a16="http://schemas.microsoft.com/office/drawing/2014/main" id="{99510115-2512-3044-B9A4-DD71A30C8618}"/>
            </a:ext>
          </a:extLst>
        </xdr:cNvPr>
        <xdr:cNvGrpSpPr/>
      </xdr:nvGrpSpPr>
      <xdr:grpSpPr>
        <a:xfrm>
          <a:off x="700617" y="670920"/>
          <a:ext cx="1629611" cy="768004"/>
          <a:chOff x="522817" y="704104"/>
          <a:chExt cx="1636712" cy="769096"/>
        </a:xfrm>
      </xdr:grpSpPr>
      <xdr:grpSp>
        <xdr:nvGrpSpPr>
          <xdr:cNvPr id="4" name="Group 3">
            <a:extLst>
              <a:ext uri="{FF2B5EF4-FFF2-40B4-BE49-F238E27FC236}">
                <a16:creationId xmlns:a16="http://schemas.microsoft.com/office/drawing/2014/main" id="{468DABC6-4075-2341-A482-A7260C474ECA}"/>
              </a:ext>
            </a:extLst>
          </xdr:cNvPr>
          <xdr:cNvGrpSpPr/>
        </xdr:nvGrpSpPr>
        <xdr:grpSpPr>
          <a:xfrm>
            <a:off x="522817" y="704104"/>
            <a:ext cx="1636712" cy="324592"/>
            <a:chOff x="522817" y="704104"/>
            <a:chExt cx="1636712" cy="324592"/>
          </a:xfrm>
        </xdr:grpSpPr>
        <xdr:sp macro="" textlink="">
          <xdr:nvSpPr>
            <xdr:cNvPr id="33" name="Line 19">
              <a:extLst>
                <a:ext uri="{FF2B5EF4-FFF2-40B4-BE49-F238E27FC236}">
                  <a16:creationId xmlns:a16="http://schemas.microsoft.com/office/drawing/2014/main" id="{00000000-0008-0000-0400-000021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22817" y="866400"/>
              <a:ext cx="394517" cy="0"/>
            </a:xfrm>
            <a:prstGeom prst="line">
              <a:avLst/>
            </a:prstGeom>
            <a:noFill/>
            <a:ln w="50800">
              <a:solidFill>
                <a:srgbClr val="FF0000"/>
              </a:solidFill>
              <a:round/>
              <a:headEnd/>
              <a:tailEnd/>
            </a:ln>
          </xdr:spPr>
        </xdr:sp>
        <xdr:sp macro="" textlink="">
          <xdr:nvSpPr>
            <xdr:cNvPr id="34" name="Text Box 20">
              <a:extLst>
                <a:ext uri="{FF2B5EF4-FFF2-40B4-BE49-F238E27FC236}">
                  <a16:creationId xmlns:a16="http://schemas.microsoft.com/office/drawing/2014/main" id="{00000000-0008-0000-0400-000022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1029291" y="704104"/>
              <a:ext cx="1130238" cy="324592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  <xdr:txBody>
            <a:bodyPr vertOverflow="clip" wrap="square" lIns="27432" tIns="22860" rIns="0" bIns="0" anchor="t" upright="1"/>
            <a:lstStyle/>
            <a:p>
              <a:pPr algn="l" rtl="0">
                <a:defRPr sz="1000"/>
              </a:pPr>
              <a:r>
                <a:rPr lang="en-US" sz="1400" b="0" i="0" strike="noStrike">
                  <a:solidFill>
                    <a:srgbClr val="000000"/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t>Initial risk</a:t>
              </a:r>
            </a:p>
          </xdr:txBody>
        </xdr:sp>
      </xdr:grpSp>
      <xdr:grpSp>
        <xdr:nvGrpSpPr>
          <xdr:cNvPr id="7" name="Group 6">
            <a:extLst>
              <a:ext uri="{FF2B5EF4-FFF2-40B4-BE49-F238E27FC236}">
                <a16:creationId xmlns:a16="http://schemas.microsoft.com/office/drawing/2014/main" id="{39D4AE47-45CB-2E41-AA2E-369D77957D84}"/>
              </a:ext>
            </a:extLst>
          </xdr:cNvPr>
          <xdr:cNvGrpSpPr/>
        </xdr:nvGrpSpPr>
        <xdr:grpSpPr>
          <a:xfrm>
            <a:off x="522817" y="1118647"/>
            <a:ext cx="1636712" cy="354553"/>
            <a:chOff x="522817" y="1118647"/>
            <a:chExt cx="1636712" cy="354553"/>
          </a:xfrm>
        </xdr:grpSpPr>
        <xdr:sp macro="" textlink="">
          <xdr:nvSpPr>
            <xdr:cNvPr id="31" name="Line 21">
              <a:extLst>
                <a:ext uri="{FF2B5EF4-FFF2-40B4-BE49-F238E27FC236}">
                  <a16:creationId xmlns:a16="http://schemas.microsoft.com/office/drawing/2014/main" id="{00000000-0008-0000-0400-00001F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22817" y="1295923"/>
              <a:ext cx="394517" cy="0"/>
            </a:xfrm>
            <a:prstGeom prst="line">
              <a:avLst/>
            </a:prstGeom>
            <a:noFill/>
            <a:ln w="50800">
              <a:solidFill>
                <a:srgbClr val="0432FF"/>
              </a:solidFill>
              <a:round/>
              <a:headEnd/>
              <a:tailEnd/>
            </a:ln>
          </xdr:spPr>
        </xdr:sp>
        <xdr:sp macro="" textlink="">
          <xdr:nvSpPr>
            <xdr:cNvPr id="32" name="Text Box 22">
              <a:extLst>
                <a:ext uri="{FF2B5EF4-FFF2-40B4-BE49-F238E27FC236}">
                  <a16:creationId xmlns:a16="http://schemas.microsoft.com/office/drawing/2014/main" id="{00000000-0008-0000-0400-000020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1029291" y="1118647"/>
              <a:ext cx="1130238" cy="354553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  <xdr:txBody>
            <a:bodyPr vertOverflow="clip" wrap="square" lIns="27432" tIns="22860" rIns="0" bIns="0" anchor="t" upright="1"/>
            <a:lstStyle/>
            <a:p>
              <a:pPr algn="l" rtl="0">
                <a:defRPr sz="1000"/>
              </a:pPr>
              <a:r>
                <a:rPr lang="en-US" sz="1400" b="0" i="0" strike="noStrike">
                  <a:solidFill>
                    <a:srgbClr val="000000"/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t>Residual risk</a:t>
              </a:r>
            </a:p>
          </xdr:txBody>
        </xdr:sp>
      </xdr:grpSp>
    </xdr:grpSp>
    <xdr:clientData/>
  </xdr:twoCellAnchor>
  <xdr:twoCellAnchor>
    <xdr:from>
      <xdr:col>2</xdr:col>
      <xdr:colOff>685800</xdr:colOff>
      <xdr:row>4</xdr:row>
      <xdr:rowOff>152400</xdr:rowOff>
    </xdr:from>
    <xdr:to>
      <xdr:col>9</xdr:col>
      <xdr:colOff>38100</xdr:colOff>
      <xdr:row>35</xdr:row>
      <xdr:rowOff>127000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D4A30009-18B5-9F47-896F-68CA75B8FE8E}"/>
            </a:ext>
          </a:extLst>
        </xdr:cNvPr>
        <xdr:cNvGrpSpPr>
          <a:grpSpLocks noChangeAspect="1"/>
        </xdr:cNvGrpSpPr>
      </xdr:nvGrpSpPr>
      <xdr:grpSpPr>
        <a:xfrm>
          <a:off x="2761499" y="766916"/>
          <a:ext cx="5470149" cy="5477933"/>
          <a:chOff x="9994900" y="0"/>
          <a:chExt cx="5486400" cy="5486400"/>
        </a:xfrm>
      </xdr:grpSpPr>
      <xdr:sp macro="" textlink="">
        <xdr:nvSpPr>
          <xdr:cNvPr id="5" name="Oval 4">
            <a:extLst>
              <a:ext uri="{FF2B5EF4-FFF2-40B4-BE49-F238E27FC236}">
                <a16:creationId xmlns:a16="http://schemas.microsoft.com/office/drawing/2014/main" id="{7A9359EA-4AE3-514C-A812-3045D64E3946}"/>
              </a:ext>
            </a:extLst>
          </xdr:cNvPr>
          <xdr:cNvSpPr/>
        </xdr:nvSpPr>
        <xdr:spPr>
          <a:xfrm>
            <a:off x="9994900" y="0"/>
            <a:ext cx="5486400" cy="5486400"/>
          </a:xfrm>
          <a:prstGeom prst="ellipse">
            <a:avLst/>
          </a:prstGeom>
          <a:solidFill>
            <a:schemeClr val="accent6">
              <a:alpha val="80000"/>
            </a:schemeClr>
          </a:solidFill>
          <a:ln>
            <a:solidFill>
              <a:srgbClr val="E46C0A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6" name="Oval 45">
            <a:extLst>
              <a:ext uri="{FF2B5EF4-FFF2-40B4-BE49-F238E27FC236}">
                <a16:creationId xmlns:a16="http://schemas.microsoft.com/office/drawing/2014/main" id="{1AD725D3-A5F6-4648-A6E5-E172A762CA5B}"/>
              </a:ext>
            </a:extLst>
          </xdr:cNvPr>
          <xdr:cNvSpPr/>
        </xdr:nvSpPr>
        <xdr:spPr>
          <a:xfrm>
            <a:off x="11457940" y="1463040"/>
            <a:ext cx="2560320" cy="2560320"/>
          </a:xfrm>
          <a:prstGeom prst="ellipse">
            <a:avLst/>
          </a:prstGeom>
          <a:solidFill>
            <a:srgbClr val="FFFF00">
              <a:alpha val="80000"/>
            </a:srgbClr>
          </a:solidFill>
          <a:ln>
            <a:solidFill>
              <a:srgbClr val="FFFF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7" name="Oval 46">
            <a:extLst>
              <a:ext uri="{FF2B5EF4-FFF2-40B4-BE49-F238E27FC236}">
                <a16:creationId xmlns:a16="http://schemas.microsoft.com/office/drawing/2014/main" id="{79F8C49B-AA57-AC4D-870D-AF9D248A0896}"/>
              </a:ext>
            </a:extLst>
          </xdr:cNvPr>
          <xdr:cNvSpPr/>
        </xdr:nvSpPr>
        <xdr:spPr>
          <a:xfrm>
            <a:off x="11960860" y="1965960"/>
            <a:ext cx="1554480" cy="1554480"/>
          </a:xfrm>
          <a:prstGeom prst="ellipse">
            <a:avLst/>
          </a:prstGeom>
          <a:solidFill>
            <a:srgbClr val="4BACC6">
              <a:alpha val="80000"/>
            </a:srgbClr>
          </a:solidFill>
          <a:ln>
            <a:solidFill>
              <a:srgbClr val="00B0F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">
        <xdr:nvSpPr>
          <xdr:cNvPr id="48" name="Oval 47">
            <a:extLst>
              <a:ext uri="{FF2B5EF4-FFF2-40B4-BE49-F238E27FC236}">
                <a16:creationId xmlns:a16="http://schemas.microsoft.com/office/drawing/2014/main" id="{EFC6D202-303B-DE48-8CF6-042FF1658E03}"/>
              </a:ext>
            </a:extLst>
          </xdr:cNvPr>
          <xdr:cNvSpPr/>
        </xdr:nvSpPr>
        <xdr:spPr>
          <a:xfrm>
            <a:off x="12418060" y="2423160"/>
            <a:ext cx="640080" cy="640080"/>
          </a:xfrm>
          <a:prstGeom prst="ellipse">
            <a:avLst/>
          </a:prstGeom>
          <a:solidFill>
            <a:srgbClr val="33CC33">
              <a:alpha val="80000"/>
            </a:srgbClr>
          </a:solidFill>
          <a:ln>
            <a:solidFill>
              <a:srgbClr val="33CC33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solidFill>
                <a:schemeClr val="bg1">
                  <a:lumMod val="50000"/>
                </a:schemeClr>
              </a:solidFill>
            </a:endParaRPr>
          </a:p>
        </xdr:txBody>
      </xdr:sp>
    </xdr:grpSp>
    <xdr:clientData/>
  </xdr:twoCellAnchor>
  <xdr:twoCellAnchor>
    <xdr:from>
      <xdr:col>1</xdr:col>
      <xdr:colOff>647700</xdr:colOff>
      <xdr:row>1</xdr:row>
      <xdr:rowOff>127000</xdr:rowOff>
    </xdr:from>
    <xdr:to>
      <xdr:col>10</xdr:col>
      <xdr:colOff>533400</xdr:colOff>
      <xdr:row>39</xdr:row>
      <xdr:rowOff>25400</xdr:rowOff>
    </xdr:to>
    <xdr:graphicFrame macro="">
      <xdr:nvGraphicFramePr>
        <xdr:cNvPr id="396945" name="Chart 6">
          <a:extLst>
            <a:ext uri="{FF2B5EF4-FFF2-40B4-BE49-F238E27FC236}">
              <a16:creationId xmlns:a16="http://schemas.microsoft.com/office/drawing/2014/main" id="{00000000-0008-0000-0400-0000910E06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>
    <pageSetUpPr fitToPage="1"/>
  </sheetPr>
  <dimension ref="A1:X35"/>
  <sheetViews>
    <sheetView showGridLines="0" topLeftCell="A3" zoomScale="75" zoomScaleNormal="100" zoomScaleSheetLayoutView="100" workbookViewId="0">
      <pane xSplit="3" ySplit="3" topLeftCell="D6" activePane="bottomRight" state="frozen"/>
      <selection activeCell="A3" sqref="A3"/>
      <selection pane="topRight" activeCell="D3" sqref="D3"/>
      <selection pane="bottomLeft" activeCell="A6" sqref="A6"/>
      <selection pane="bottomRight" activeCell="G11" sqref="G11"/>
    </sheetView>
  </sheetViews>
  <sheetFormatPr baseColWidth="10" defaultColWidth="11.83203125" defaultRowHeight="16" x14ac:dyDescent="0.15"/>
  <cols>
    <col min="1" max="1" width="8" style="9" bestFit="1" customWidth="1"/>
    <col min="2" max="2" width="21.83203125" style="31" bestFit="1" customWidth="1"/>
    <col min="3" max="3" width="24.83203125" style="9" bestFit="1" customWidth="1"/>
    <col min="4" max="4" width="19.5" style="31" bestFit="1" customWidth="1"/>
    <col min="5" max="5" width="19.5" style="31" customWidth="1"/>
    <col min="6" max="6" width="24.6640625" style="48" bestFit="1" customWidth="1"/>
    <col min="7" max="7" width="19" style="32" bestFit="1" customWidth="1"/>
    <col min="8" max="8" width="13.5" style="32" bestFit="1" customWidth="1"/>
    <col min="9" max="9" width="15.83203125" style="32" bestFit="1" customWidth="1"/>
    <col min="10" max="10" width="16.6640625" style="32" bestFit="1" customWidth="1"/>
    <col min="11" max="11" width="15.83203125" style="32" bestFit="1" customWidth="1"/>
    <col min="12" max="12" width="10.83203125" style="32" bestFit="1" customWidth="1"/>
    <col min="13" max="13" width="12" style="52" bestFit="1" customWidth="1"/>
    <col min="14" max="14" width="12" style="54" bestFit="1" customWidth="1"/>
    <col min="15" max="15" width="21" style="33" bestFit="1" customWidth="1"/>
    <col min="16" max="16" width="21" style="31" customWidth="1"/>
    <col min="17" max="17" width="15.33203125" style="33" bestFit="1" customWidth="1"/>
    <col min="18" max="18" width="14.1640625" style="33" bestFit="1" customWidth="1"/>
    <col min="19" max="19" width="14.83203125" style="33" bestFit="1" customWidth="1"/>
    <col min="20" max="20" width="16" style="33" bestFit="1" customWidth="1"/>
    <col min="21" max="21" width="12.83203125" style="33" bestFit="1" customWidth="1"/>
    <col min="22" max="22" width="12.6640625" style="33" bestFit="1" customWidth="1"/>
    <col min="23" max="23" width="25" style="33" bestFit="1" customWidth="1"/>
    <col min="24" max="24" width="13.5" style="26" bestFit="1" customWidth="1"/>
    <col min="25" max="16384" width="11.83203125" style="9"/>
  </cols>
  <sheetData>
    <row r="1" spans="1:24" x14ac:dyDescent="0.15">
      <c r="A1" s="20"/>
      <c r="B1" s="21"/>
      <c r="C1" s="20"/>
      <c r="D1" s="21"/>
      <c r="E1" s="21"/>
      <c r="F1" s="44"/>
      <c r="G1" s="22"/>
      <c r="H1" s="9"/>
      <c r="I1" s="9"/>
      <c r="J1" s="23"/>
      <c r="K1" s="23"/>
      <c r="L1" s="23"/>
      <c r="M1" s="44"/>
      <c r="N1" s="53"/>
      <c r="O1" s="24"/>
      <c r="P1" s="25"/>
      <c r="Q1" s="24"/>
      <c r="R1" s="24"/>
      <c r="S1" s="24"/>
      <c r="T1" s="24"/>
      <c r="U1" s="24"/>
      <c r="V1" s="24"/>
      <c r="W1" s="24"/>
    </row>
    <row r="2" spans="1:24" ht="18" thickBot="1" x14ac:dyDescent="0.2">
      <c r="A2" s="20"/>
      <c r="B2" s="21"/>
      <c r="C2" s="20"/>
      <c r="D2" s="21"/>
      <c r="E2" s="21"/>
      <c r="F2" s="44"/>
      <c r="G2" s="22" t="s">
        <v>12</v>
      </c>
      <c r="H2" s="23">
        <v>0.3</v>
      </c>
      <c r="I2" s="9"/>
      <c r="J2" s="38" t="s">
        <v>13</v>
      </c>
      <c r="K2" s="27">
        <f>1-H2</f>
        <v>0.7</v>
      </c>
      <c r="L2" s="27"/>
      <c r="M2" s="49"/>
      <c r="N2" s="53"/>
      <c r="O2" s="24"/>
      <c r="P2" s="25"/>
      <c r="Q2" s="24"/>
      <c r="R2" s="39">
        <v>0.3</v>
      </c>
      <c r="S2" s="24"/>
      <c r="T2" s="24"/>
      <c r="U2" s="40">
        <f>1-R2</f>
        <v>0.7</v>
      </c>
      <c r="V2" s="24"/>
      <c r="W2" s="24"/>
    </row>
    <row r="3" spans="1:24" ht="19" customHeight="1" thickBot="1" x14ac:dyDescent="0.2">
      <c r="A3" s="20"/>
      <c r="B3" s="21"/>
      <c r="C3" s="20"/>
      <c r="D3" s="21"/>
      <c r="E3" s="21"/>
      <c r="F3" s="44"/>
      <c r="G3" s="65" t="s">
        <v>11</v>
      </c>
      <c r="H3" s="66"/>
      <c r="I3" s="67"/>
      <c r="J3" s="59" t="s">
        <v>16</v>
      </c>
      <c r="K3" s="60"/>
      <c r="L3" s="61"/>
      <c r="M3" s="49"/>
      <c r="O3" s="24"/>
      <c r="P3" s="25"/>
      <c r="Q3" s="59" t="s">
        <v>147</v>
      </c>
      <c r="R3" s="60"/>
      <c r="S3" s="61"/>
      <c r="T3" s="62" t="s">
        <v>148</v>
      </c>
      <c r="U3" s="63"/>
      <c r="V3" s="64"/>
      <c r="W3" s="24"/>
    </row>
    <row r="4" spans="1:24" ht="18" customHeight="1" thickBot="1" x14ac:dyDescent="0.2">
      <c r="A4" s="20"/>
      <c r="B4" s="21"/>
      <c r="C4" s="20"/>
      <c r="D4" s="21"/>
      <c r="E4" s="21"/>
      <c r="F4" s="44"/>
      <c r="G4" s="28">
        <v>0.3</v>
      </c>
      <c r="H4" s="28">
        <v>0.3</v>
      </c>
      <c r="I4" s="28">
        <v>0.4</v>
      </c>
      <c r="J4" s="28">
        <v>0.7</v>
      </c>
      <c r="K4" s="29">
        <v>0.2</v>
      </c>
      <c r="L4" s="30">
        <v>0.1</v>
      </c>
      <c r="M4" s="44"/>
      <c r="O4" s="24"/>
      <c r="P4" s="25"/>
      <c r="Q4" s="28">
        <v>0.7</v>
      </c>
      <c r="R4" s="29">
        <v>0.2</v>
      </c>
      <c r="S4" s="30">
        <v>0.1</v>
      </c>
      <c r="T4" s="28">
        <v>0.7</v>
      </c>
      <c r="U4" s="28">
        <v>0.2</v>
      </c>
      <c r="V4" s="37">
        <v>0.1</v>
      </c>
      <c r="W4" s="24"/>
    </row>
    <row r="5" spans="1:24" s="33" customFormat="1" ht="51" x14ac:dyDescent="0.15">
      <c r="A5" s="12" t="s">
        <v>0</v>
      </c>
      <c r="B5" s="12" t="s">
        <v>4</v>
      </c>
      <c r="C5" s="12" t="s">
        <v>5</v>
      </c>
      <c r="D5" s="12" t="s">
        <v>6</v>
      </c>
      <c r="E5" s="12" t="s">
        <v>170</v>
      </c>
      <c r="F5" s="45" t="s">
        <v>7</v>
      </c>
      <c r="G5" s="11" t="s">
        <v>8</v>
      </c>
      <c r="H5" s="11" t="s">
        <v>9</v>
      </c>
      <c r="I5" s="11" t="s">
        <v>10</v>
      </c>
      <c r="J5" s="10" t="s">
        <v>14</v>
      </c>
      <c r="K5" s="10" t="s">
        <v>15</v>
      </c>
      <c r="L5" s="10" t="s">
        <v>1</v>
      </c>
      <c r="M5" s="50" t="s">
        <v>17</v>
      </c>
      <c r="N5" s="55" t="s">
        <v>157</v>
      </c>
      <c r="O5" s="41" t="s">
        <v>152</v>
      </c>
      <c r="P5" s="41" t="s">
        <v>143</v>
      </c>
      <c r="Q5" s="12" t="s">
        <v>144</v>
      </c>
      <c r="R5" s="12" t="s">
        <v>145</v>
      </c>
      <c r="S5" s="12" t="s">
        <v>146</v>
      </c>
      <c r="T5" s="18" t="s">
        <v>149</v>
      </c>
      <c r="U5" s="18" t="s">
        <v>2</v>
      </c>
      <c r="V5" s="18" t="s">
        <v>150</v>
      </c>
      <c r="W5" s="36" t="s">
        <v>151</v>
      </c>
      <c r="X5" s="6" t="s">
        <v>165</v>
      </c>
    </row>
    <row r="6" spans="1:24" ht="85" x14ac:dyDescent="0.15">
      <c r="A6" s="13">
        <v>1</v>
      </c>
      <c r="B6" s="14" t="s">
        <v>168</v>
      </c>
      <c r="C6" s="15" t="s">
        <v>169</v>
      </c>
      <c r="D6" s="14" t="s">
        <v>191</v>
      </c>
      <c r="E6" s="58" t="s">
        <v>172</v>
      </c>
      <c r="F6" s="46">
        <v>0.05</v>
      </c>
      <c r="G6" s="19">
        <v>0</v>
      </c>
      <c r="H6" s="19">
        <v>0</v>
      </c>
      <c r="I6" s="19">
        <v>1</v>
      </c>
      <c r="J6" s="19">
        <v>1</v>
      </c>
      <c r="K6" s="19">
        <v>1</v>
      </c>
      <c r="L6" s="19">
        <v>0</v>
      </c>
      <c r="M6" s="51">
        <f t="shared" ref="M6:M16" si="0">$H$2*($G$4*G6+$H$4*H6+$I$4*I6)+(1-$H$2)*($J$4*J6+$K$4*K6+$L$4*L6)</f>
        <v>0.74999999999999989</v>
      </c>
      <c r="N6" s="57">
        <f t="shared" ref="N6:N16" si="1">F6*M6</f>
        <v>3.7499999999999999E-2</v>
      </c>
      <c r="O6" s="7" t="s">
        <v>155</v>
      </c>
      <c r="P6" s="8" t="s">
        <v>158</v>
      </c>
      <c r="Q6" s="7">
        <v>1</v>
      </c>
      <c r="R6" s="7">
        <v>0</v>
      </c>
      <c r="S6" s="7">
        <v>0</v>
      </c>
      <c r="T6" s="7">
        <v>1</v>
      </c>
      <c r="U6" s="7">
        <v>0</v>
      </c>
      <c r="V6" s="7">
        <v>0</v>
      </c>
      <c r="W6" s="42">
        <f t="shared" ref="W6:W16" si="2">$R$2*($Q$4*Q6+$R$4*R6+$S$4*S6) +$U$2* ($T$4*T6+$U$4*U6+$V$4*V6)</f>
        <v>0.7</v>
      </c>
      <c r="X6" s="43">
        <f t="shared" ref="X6:X16" si="3">N6*(1-W6)</f>
        <v>1.1250000000000001E-2</v>
      </c>
    </row>
    <row r="7" spans="1:24" ht="85" x14ac:dyDescent="0.15">
      <c r="A7" s="13">
        <v>2</v>
      </c>
      <c r="B7" s="14" t="s">
        <v>168</v>
      </c>
      <c r="C7" s="15" t="s">
        <v>173</v>
      </c>
      <c r="D7" s="14" t="s">
        <v>171</v>
      </c>
      <c r="E7" s="58" t="str">
        <f>E6</f>
        <v>El data center que aloja a Heroku es de AWS y cumple estándares de ISO 27001, SOC1 (etc.)</v>
      </c>
      <c r="F7" s="47">
        <v>0.05</v>
      </c>
      <c r="G7" s="19">
        <v>0</v>
      </c>
      <c r="H7" s="19">
        <v>0</v>
      </c>
      <c r="I7" s="19">
        <v>1</v>
      </c>
      <c r="J7" s="19">
        <v>1</v>
      </c>
      <c r="K7" s="19">
        <v>1</v>
      </c>
      <c r="L7" s="19">
        <v>0</v>
      </c>
      <c r="M7" s="51">
        <f t="shared" si="0"/>
        <v>0.74999999999999989</v>
      </c>
      <c r="N7" s="57">
        <f t="shared" si="1"/>
        <v>3.7499999999999999E-2</v>
      </c>
      <c r="O7" s="7" t="s">
        <v>166</v>
      </c>
      <c r="P7" s="8" t="s">
        <v>161</v>
      </c>
      <c r="Q7" s="7">
        <v>0</v>
      </c>
      <c r="R7" s="7">
        <v>0</v>
      </c>
      <c r="S7" s="7">
        <v>1</v>
      </c>
      <c r="T7" s="7">
        <v>0</v>
      </c>
      <c r="U7" s="7">
        <v>1</v>
      </c>
      <c r="V7" s="7">
        <v>0</v>
      </c>
      <c r="W7" s="42">
        <f t="shared" si="2"/>
        <v>0.16999999999999998</v>
      </c>
      <c r="X7" s="43">
        <f t="shared" si="3"/>
        <v>3.1125E-2</v>
      </c>
    </row>
    <row r="8" spans="1:24" ht="68" x14ac:dyDescent="0.15">
      <c r="A8" s="13">
        <v>3</v>
      </c>
      <c r="B8" s="14" t="s">
        <v>168</v>
      </c>
      <c r="C8" s="15" t="s">
        <v>174</v>
      </c>
      <c r="D8" s="14" t="s">
        <v>153</v>
      </c>
      <c r="E8" s="58" t="s">
        <v>175</v>
      </c>
      <c r="F8" s="47">
        <v>0.02</v>
      </c>
      <c r="G8" s="19">
        <v>1</v>
      </c>
      <c r="H8" s="19">
        <v>0</v>
      </c>
      <c r="I8" s="19">
        <v>0</v>
      </c>
      <c r="J8" s="19">
        <v>1</v>
      </c>
      <c r="K8" s="19">
        <v>1</v>
      </c>
      <c r="L8" s="19">
        <v>1</v>
      </c>
      <c r="M8" s="51">
        <f t="shared" si="0"/>
        <v>0.78999999999999981</v>
      </c>
      <c r="N8" s="57">
        <f t="shared" si="1"/>
        <v>1.5799999999999998E-2</v>
      </c>
      <c r="O8" s="7" t="s">
        <v>167</v>
      </c>
      <c r="P8" s="8" t="s">
        <v>159</v>
      </c>
      <c r="Q8" s="7">
        <v>1</v>
      </c>
      <c r="R8" s="7">
        <v>0</v>
      </c>
      <c r="S8" s="7">
        <v>0</v>
      </c>
      <c r="T8" s="7">
        <v>1</v>
      </c>
      <c r="U8" s="7">
        <v>0</v>
      </c>
      <c r="V8" s="7">
        <v>0</v>
      </c>
      <c r="W8" s="42">
        <f t="shared" si="2"/>
        <v>0.7</v>
      </c>
      <c r="X8" s="43">
        <f t="shared" si="3"/>
        <v>4.7400000000000003E-3</v>
      </c>
    </row>
    <row r="9" spans="1:24" ht="85" x14ac:dyDescent="0.15">
      <c r="A9" s="13">
        <v>4</v>
      </c>
      <c r="B9" s="14" t="s">
        <v>168</v>
      </c>
      <c r="C9" s="15" t="s">
        <v>176</v>
      </c>
      <c r="D9" s="14" t="s">
        <v>3</v>
      </c>
      <c r="E9" s="58" t="s">
        <v>192</v>
      </c>
      <c r="F9" s="47">
        <v>0.01</v>
      </c>
      <c r="G9" s="19">
        <v>1</v>
      </c>
      <c r="H9" s="19">
        <v>1</v>
      </c>
      <c r="I9" s="19">
        <v>1</v>
      </c>
      <c r="J9" s="19">
        <v>1</v>
      </c>
      <c r="K9" s="19">
        <v>1</v>
      </c>
      <c r="L9" s="19">
        <v>0</v>
      </c>
      <c r="M9" s="51">
        <f t="shared" si="0"/>
        <v>0.92999999999999994</v>
      </c>
      <c r="N9" s="57">
        <f t="shared" si="1"/>
        <v>9.2999999999999992E-3</v>
      </c>
      <c r="O9" s="7" t="s">
        <v>160</v>
      </c>
      <c r="P9" s="8" t="s">
        <v>162</v>
      </c>
      <c r="Q9" s="7">
        <v>1</v>
      </c>
      <c r="R9" s="7">
        <v>0</v>
      </c>
      <c r="S9" s="7">
        <v>0</v>
      </c>
      <c r="T9" s="7">
        <v>0</v>
      </c>
      <c r="U9" s="7">
        <v>0</v>
      </c>
      <c r="V9" s="7">
        <v>1</v>
      </c>
      <c r="W9" s="42">
        <f t="shared" si="2"/>
        <v>0.27999999999999997</v>
      </c>
      <c r="X9" s="43">
        <f t="shared" si="3"/>
        <v>6.6959999999999988E-3</v>
      </c>
    </row>
    <row r="10" spans="1:24" ht="102" x14ac:dyDescent="0.15">
      <c r="A10" s="13">
        <v>5</v>
      </c>
      <c r="B10" s="14" t="s">
        <v>168</v>
      </c>
      <c r="C10" s="15" t="s">
        <v>177</v>
      </c>
      <c r="D10" s="14" t="s">
        <v>3</v>
      </c>
      <c r="E10" s="58" t="s">
        <v>193</v>
      </c>
      <c r="F10" s="47">
        <v>0.01</v>
      </c>
      <c r="G10" s="19">
        <v>0</v>
      </c>
      <c r="H10" s="19">
        <v>1</v>
      </c>
      <c r="I10" s="19">
        <v>1</v>
      </c>
      <c r="J10" s="19">
        <v>1</v>
      </c>
      <c r="K10" s="19">
        <v>0</v>
      </c>
      <c r="L10" s="19">
        <v>0</v>
      </c>
      <c r="M10" s="51">
        <f t="shared" si="0"/>
        <v>0.7</v>
      </c>
      <c r="N10" s="57">
        <f t="shared" si="1"/>
        <v>6.9999999999999993E-3</v>
      </c>
      <c r="O10" s="7" t="s">
        <v>163</v>
      </c>
      <c r="P10" s="8" t="s">
        <v>164</v>
      </c>
      <c r="Q10" s="7">
        <v>0</v>
      </c>
      <c r="R10" s="7">
        <v>0</v>
      </c>
      <c r="S10" s="7">
        <v>1</v>
      </c>
      <c r="T10" s="7">
        <v>1</v>
      </c>
      <c r="U10" s="7">
        <v>0</v>
      </c>
      <c r="V10" s="7">
        <v>0</v>
      </c>
      <c r="W10" s="42">
        <f t="shared" si="2"/>
        <v>0.51999999999999991</v>
      </c>
      <c r="X10" s="43">
        <f t="shared" si="3"/>
        <v>3.3600000000000001E-3</v>
      </c>
    </row>
    <row r="11" spans="1:24" ht="68" x14ac:dyDescent="0.15">
      <c r="A11" s="13">
        <v>6</v>
      </c>
      <c r="B11" s="14" t="s">
        <v>183</v>
      </c>
      <c r="C11" s="9" t="s">
        <v>181</v>
      </c>
      <c r="D11" s="14" t="s">
        <v>184</v>
      </c>
      <c r="E11" s="58" t="s">
        <v>194</v>
      </c>
      <c r="F11" s="47">
        <v>0.3</v>
      </c>
      <c r="G11" s="19">
        <v>0</v>
      </c>
      <c r="H11" s="19">
        <v>1</v>
      </c>
      <c r="I11" s="19">
        <v>1</v>
      </c>
      <c r="J11" s="19">
        <v>1</v>
      </c>
      <c r="K11" s="19">
        <v>1</v>
      </c>
      <c r="L11" s="19">
        <v>1</v>
      </c>
      <c r="M11" s="51">
        <f t="shared" si="0"/>
        <v>0.90999999999999981</v>
      </c>
      <c r="N11" s="57">
        <f t="shared" si="1"/>
        <v>0.27299999999999991</v>
      </c>
      <c r="O11" s="7" t="s">
        <v>200</v>
      </c>
      <c r="P11" s="8" t="s">
        <v>201</v>
      </c>
      <c r="Q11" s="7">
        <v>1</v>
      </c>
      <c r="R11" s="7">
        <v>0</v>
      </c>
      <c r="S11" s="7">
        <v>0</v>
      </c>
      <c r="T11" s="7">
        <v>1</v>
      </c>
      <c r="U11" s="7">
        <v>0</v>
      </c>
      <c r="V11" s="7">
        <v>0</v>
      </c>
      <c r="W11" s="42">
        <f t="shared" si="2"/>
        <v>0.7</v>
      </c>
      <c r="X11" s="43">
        <f t="shared" si="3"/>
        <v>8.1899999999999987E-2</v>
      </c>
    </row>
    <row r="12" spans="1:24" ht="68" x14ac:dyDescent="0.15">
      <c r="A12" s="13">
        <v>7</v>
      </c>
      <c r="B12" s="14" t="s">
        <v>183</v>
      </c>
      <c r="C12" s="68" t="s">
        <v>182</v>
      </c>
      <c r="D12" s="14" t="s">
        <v>185</v>
      </c>
      <c r="E12" s="58" t="s">
        <v>195</v>
      </c>
      <c r="F12" s="47">
        <v>0.1</v>
      </c>
      <c r="G12" s="19">
        <v>0</v>
      </c>
      <c r="H12" s="19">
        <v>1</v>
      </c>
      <c r="I12" s="19">
        <v>1</v>
      </c>
      <c r="J12" s="19">
        <v>1</v>
      </c>
      <c r="K12" s="19">
        <v>1</v>
      </c>
      <c r="L12" s="19">
        <v>0</v>
      </c>
      <c r="M12" s="51">
        <f t="shared" si="0"/>
        <v>0.83999999999999986</v>
      </c>
      <c r="N12" s="57">
        <f t="shared" si="1"/>
        <v>8.3999999999999991E-2</v>
      </c>
      <c r="O12" s="7" t="s">
        <v>163</v>
      </c>
      <c r="P12" s="8" t="s">
        <v>164</v>
      </c>
      <c r="Q12" s="7">
        <v>1</v>
      </c>
      <c r="R12" s="7">
        <v>0</v>
      </c>
      <c r="S12" s="7">
        <v>1</v>
      </c>
      <c r="T12" s="7">
        <v>1</v>
      </c>
      <c r="U12" s="7">
        <v>0</v>
      </c>
      <c r="V12" s="7">
        <v>0</v>
      </c>
      <c r="W12" s="42">
        <f t="shared" si="2"/>
        <v>0.72999999999999987</v>
      </c>
      <c r="X12" s="43">
        <f t="shared" si="3"/>
        <v>2.2680000000000009E-2</v>
      </c>
    </row>
    <row r="13" spans="1:24" ht="51" x14ac:dyDescent="0.15">
      <c r="A13" s="13">
        <v>8</v>
      </c>
      <c r="B13" s="14" t="s">
        <v>168</v>
      </c>
      <c r="C13" s="15" t="s">
        <v>178</v>
      </c>
      <c r="D13" s="14" t="s">
        <v>186</v>
      </c>
      <c r="E13" s="58" t="s">
        <v>196</v>
      </c>
      <c r="F13" s="47">
        <v>0.2</v>
      </c>
      <c r="G13" s="19">
        <v>0</v>
      </c>
      <c r="H13" s="19">
        <v>1</v>
      </c>
      <c r="I13" s="19">
        <v>1</v>
      </c>
      <c r="J13" s="19">
        <v>1</v>
      </c>
      <c r="K13" s="19">
        <v>1</v>
      </c>
      <c r="L13" s="19">
        <v>0</v>
      </c>
      <c r="M13" s="51">
        <f t="shared" si="0"/>
        <v>0.83999999999999986</v>
      </c>
      <c r="N13" s="57">
        <f t="shared" si="1"/>
        <v>0.16799999999999998</v>
      </c>
      <c r="O13" s="7" t="s">
        <v>202</v>
      </c>
      <c r="P13" s="8" t="s">
        <v>203</v>
      </c>
      <c r="Q13" s="7">
        <v>1</v>
      </c>
      <c r="R13" s="7">
        <v>1</v>
      </c>
      <c r="S13" s="7">
        <v>0</v>
      </c>
      <c r="T13" s="7">
        <v>1</v>
      </c>
      <c r="U13" s="7">
        <v>0</v>
      </c>
      <c r="V13" s="7">
        <v>0</v>
      </c>
      <c r="W13" s="42">
        <f t="shared" si="2"/>
        <v>0.7599999999999999</v>
      </c>
      <c r="X13" s="43">
        <f t="shared" si="3"/>
        <v>4.0320000000000016E-2</v>
      </c>
    </row>
    <row r="14" spans="1:24" ht="68" x14ac:dyDescent="0.15">
      <c r="A14" s="13">
        <v>9</v>
      </c>
      <c r="B14" s="14" t="s">
        <v>168</v>
      </c>
      <c r="C14" s="15" t="s">
        <v>179</v>
      </c>
      <c r="D14" s="14" t="s">
        <v>188</v>
      </c>
      <c r="E14" s="58" t="s">
        <v>197</v>
      </c>
      <c r="F14" s="47">
        <v>0.25</v>
      </c>
      <c r="G14" s="19">
        <v>1</v>
      </c>
      <c r="H14" s="19">
        <v>1</v>
      </c>
      <c r="I14" s="19">
        <v>1</v>
      </c>
      <c r="J14" s="19">
        <v>1</v>
      </c>
      <c r="K14" s="19">
        <v>1</v>
      </c>
      <c r="L14" s="19">
        <v>1</v>
      </c>
      <c r="M14" s="51">
        <f t="shared" si="0"/>
        <v>0.99999999999999978</v>
      </c>
      <c r="N14" s="57">
        <f t="shared" si="1"/>
        <v>0.24999999999999994</v>
      </c>
      <c r="O14" s="7" t="s">
        <v>204</v>
      </c>
      <c r="P14" s="8" t="s">
        <v>205</v>
      </c>
      <c r="Q14" s="7">
        <v>1</v>
      </c>
      <c r="R14" s="7">
        <v>1</v>
      </c>
      <c r="S14" s="7">
        <v>0</v>
      </c>
      <c r="T14" s="7">
        <v>1</v>
      </c>
      <c r="U14" s="7">
        <v>0</v>
      </c>
      <c r="V14" s="7">
        <v>0</v>
      </c>
      <c r="W14" s="42">
        <f t="shared" si="2"/>
        <v>0.7599999999999999</v>
      </c>
      <c r="X14" s="43">
        <f t="shared" si="3"/>
        <v>6.0000000000000012E-2</v>
      </c>
    </row>
    <row r="15" spans="1:24" ht="68" x14ac:dyDescent="0.15">
      <c r="A15" s="13">
        <v>10</v>
      </c>
      <c r="B15" s="14" t="s">
        <v>168</v>
      </c>
      <c r="C15" s="15" t="s">
        <v>187</v>
      </c>
      <c r="D15" s="14" t="s">
        <v>189</v>
      </c>
      <c r="E15" s="58" t="s">
        <v>198</v>
      </c>
      <c r="F15" s="47">
        <v>0.25</v>
      </c>
      <c r="G15" s="19">
        <v>1</v>
      </c>
      <c r="H15" s="19">
        <v>0</v>
      </c>
      <c r="I15" s="19">
        <v>0</v>
      </c>
      <c r="J15" s="19">
        <v>0</v>
      </c>
      <c r="K15" s="19">
        <v>1</v>
      </c>
      <c r="L15" s="19">
        <v>1</v>
      </c>
      <c r="M15" s="51">
        <f t="shared" si="0"/>
        <v>0.30000000000000004</v>
      </c>
      <c r="N15" s="57">
        <f t="shared" si="1"/>
        <v>7.5000000000000011E-2</v>
      </c>
      <c r="O15" s="7" t="s">
        <v>204</v>
      </c>
      <c r="P15" s="8" t="s">
        <v>205</v>
      </c>
      <c r="Q15" s="7">
        <v>1</v>
      </c>
      <c r="R15" s="7">
        <v>1</v>
      </c>
      <c r="S15" s="7">
        <v>0</v>
      </c>
      <c r="T15" s="7">
        <v>1</v>
      </c>
      <c r="U15" s="7">
        <v>0</v>
      </c>
      <c r="V15" s="7">
        <v>0</v>
      </c>
      <c r="W15" s="42">
        <f t="shared" si="2"/>
        <v>0.7599999999999999</v>
      </c>
      <c r="X15" s="43">
        <f t="shared" si="3"/>
        <v>1.8000000000000009E-2</v>
      </c>
    </row>
    <row r="16" spans="1:24" ht="68" x14ac:dyDescent="0.15">
      <c r="A16" s="13">
        <v>11</v>
      </c>
      <c r="B16" s="14" t="s">
        <v>168</v>
      </c>
      <c r="C16" s="15" t="s">
        <v>180</v>
      </c>
      <c r="D16" s="14" t="s">
        <v>190</v>
      </c>
      <c r="E16" s="58" t="s">
        <v>199</v>
      </c>
      <c r="F16" s="47">
        <v>0.15</v>
      </c>
      <c r="G16" s="19">
        <v>1</v>
      </c>
      <c r="H16" s="19">
        <v>1</v>
      </c>
      <c r="I16" s="19">
        <v>1</v>
      </c>
      <c r="J16" s="19">
        <v>1</v>
      </c>
      <c r="K16" s="19">
        <v>1</v>
      </c>
      <c r="L16" s="19">
        <v>1</v>
      </c>
      <c r="M16" s="51">
        <f t="shared" si="0"/>
        <v>0.99999999999999978</v>
      </c>
      <c r="N16" s="57">
        <f t="shared" si="1"/>
        <v>0.14999999999999997</v>
      </c>
      <c r="O16" s="7" t="s">
        <v>206</v>
      </c>
      <c r="P16" s="8" t="s">
        <v>207</v>
      </c>
      <c r="Q16" s="7">
        <v>1</v>
      </c>
      <c r="R16" s="7">
        <v>1</v>
      </c>
      <c r="S16" s="7">
        <v>0</v>
      </c>
      <c r="T16" s="7">
        <v>1</v>
      </c>
      <c r="U16" s="7">
        <v>0</v>
      </c>
      <c r="V16" s="7">
        <v>0</v>
      </c>
      <c r="W16" s="42">
        <f t="shared" si="2"/>
        <v>0.7599999999999999</v>
      </c>
      <c r="X16" s="43">
        <f t="shared" si="3"/>
        <v>3.6000000000000004E-2</v>
      </c>
    </row>
    <row r="17" spans="1:24" s="34" customFormat="1" x14ac:dyDescent="0.15">
      <c r="A17" s="9"/>
      <c r="B17" s="31"/>
      <c r="C17" s="9"/>
      <c r="D17" s="31"/>
      <c r="E17" s="31"/>
      <c r="F17" s="48"/>
      <c r="G17" s="32"/>
      <c r="H17" s="32"/>
      <c r="I17" s="32"/>
      <c r="J17" s="32"/>
      <c r="K17" s="32"/>
      <c r="L17" s="32"/>
      <c r="M17" s="52"/>
      <c r="N17" s="56"/>
      <c r="O17" s="33"/>
      <c r="P17" s="31"/>
      <c r="Q17" s="33"/>
      <c r="R17" s="33"/>
      <c r="S17" s="33"/>
      <c r="T17" s="33"/>
      <c r="U17" s="33"/>
      <c r="V17" s="33"/>
      <c r="W17" s="33"/>
      <c r="X17" s="35"/>
    </row>
    <row r="18" spans="1:24" s="34" customFormat="1" x14ac:dyDescent="0.15">
      <c r="A18" s="9"/>
      <c r="B18" s="31"/>
      <c r="C18" s="9"/>
      <c r="D18" s="31"/>
      <c r="E18" s="31"/>
      <c r="F18" s="48"/>
      <c r="G18" s="32"/>
      <c r="H18" s="32"/>
      <c r="I18" s="32"/>
      <c r="J18" s="32"/>
      <c r="K18" s="32"/>
      <c r="L18" s="32"/>
      <c r="M18" s="52"/>
      <c r="N18" s="56"/>
      <c r="O18" s="33"/>
      <c r="P18" s="31"/>
      <c r="Q18" s="33"/>
      <c r="R18" s="33"/>
      <c r="S18" s="33"/>
      <c r="T18" s="33"/>
      <c r="U18" s="33"/>
      <c r="V18" s="33"/>
      <c r="W18" s="33"/>
      <c r="X18" s="35"/>
    </row>
    <row r="19" spans="1:24" s="34" customFormat="1" x14ac:dyDescent="0.15">
      <c r="A19" s="9"/>
      <c r="B19" s="31"/>
      <c r="C19" s="9"/>
      <c r="D19" s="31"/>
      <c r="E19" s="31"/>
      <c r="F19" s="48"/>
      <c r="G19" s="32"/>
      <c r="H19" s="32"/>
      <c r="I19" s="32"/>
      <c r="J19" s="32"/>
      <c r="K19" s="32"/>
      <c r="L19" s="32"/>
      <c r="M19" s="52"/>
      <c r="N19" s="56"/>
      <c r="O19" s="33"/>
      <c r="P19" s="31"/>
      <c r="Q19" s="33"/>
      <c r="R19" s="33"/>
      <c r="S19" s="33"/>
      <c r="T19" s="33"/>
      <c r="U19" s="33"/>
      <c r="V19" s="33"/>
      <c r="W19" s="33"/>
      <c r="X19" s="35"/>
    </row>
    <row r="20" spans="1:24" s="34" customFormat="1" x14ac:dyDescent="0.15">
      <c r="A20" s="9"/>
      <c r="B20" s="31"/>
      <c r="C20" s="9"/>
      <c r="D20" s="31"/>
      <c r="E20" s="31"/>
      <c r="F20" s="48"/>
      <c r="G20" s="32"/>
      <c r="H20" s="32"/>
      <c r="I20" s="32"/>
      <c r="J20" s="32"/>
      <c r="K20" s="32"/>
      <c r="L20" s="32"/>
      <c r="M20" s="52"/>
      <c r="N20" s="56"/>
      <c r="O20" s="33"/>
      <c r="P20" s="31"/>
      <c r="Q20" s="33"/>
      <c r="R20" s="33"/>
      <c r="S20" s="33"/>
      <c r="T20" s="33"/>
      <c r="U20" s="33"/>
      <c r="V20" s="33"/>
      <c r="W20" s="33"/>
      <c r="X20" s="35"/>
    </row>
    <row r="21" spans="1:24" s="34" customFormat="1" x14ac:dyDescent="0.15">
      <c r="A21" s="9"/>
      <c r="B21" s="31"/>
      <c r="C21" s="9"/>
      <c r="D21" s="31"/>
      <c r="E21" s="31"/>
      <c r="F21" s="48"/>
      <c r="G21" s="32"/>
      <c r="H21" s="32"/>
      <c r="I21" s="32"/>
      <c r="J21" s="32"/>
      <c r="K21" s="32"/>
      <c r="L21" s="32"/>
      <c r="M21" s="52"/>
      <c r="N21" s="56"/>
      <c r="O21" s="33"/>
      <c r="P21" s="31"/>
      <c r="Q21" s="33"/>
      <c r="R21" s="33"/>
      <c r="S21" s="33"/>
      <c r="T21" s="33"/>
      <c r="U21" s="33"/>
      <c r="V21" s="33"/>
      <c r="W21" s="33"/>
      <c r="X21" s="35"/>
    </row>
    <row r="22" spans="1:24" s="34" customFormat="1" x14ac:dyDescent="0.15">
      <c r="A22" s="9"/>
      <c r="B22" s="31"/>
      <c r="C22" s="9"/>
      <c r="D22" s="31"/>
      <c r="E22" s="31"/>
      <c r="F22" s="48"/>
      <c r="G22" s="32"/>
      <c r="H22" s="32"/>
      <c r="I22" s="32"/>
      <c r="J22" s="32"/>
      <c r="K22" s="32"/>
      <c r="L22" s="32"/>
      <c r="M22" s="52"/>
      <c r="N22" s="56"/>
      <c r="O22" s="33"/>
      <c r="P22" s="31"/>
      <c r="Q22" s="33"/>
      <c r="R22" s="33"/>
      <c r="S22" s="33"/>
      <c r="T22" s="33"/>
      <c r="U22" s="33"/>
      <c r="V22" s="33"/>
      <c r="W22" s="33"/>
      <c r="X22" s="35"/>
    </row>
    <row r="23" spans="1:24" s="34" customFormat="1" x14ac:dyDescent="0.15">
      <c r="A23" s="9"/>
      <c r="B23" s="31"/>
      <c r="C23" s="9"/>
      <c r="D23" s="31"/>
      <c r="E23" s="31"/>
      <c r="F23" s="48"/>
      <c r="G23" s="32"/>
      <c r="H23" s="32"/>
      <c r="I23" s="32"/>
      <c r="J23" s="32"/>
      <c r="K23" s="32"/>
      <c r="L23" s="32"/>
      <c r="M23" s="52"/>
      <c r="N23" s="56"/>
      <c r="O23" s="33"/>
      <c r="P23" s="31"/>
      <c r="Q23" s="33"/>
      <c r="R23" s="33"/>
      <c r="S23" s="33"/>
      <c r="T23" s="33"/>
      <c r="U23" s="33"/>
      <c r="V23" s="33"/>
      <c r="W23" s="33"/>
      <c r="X23" s="35"/>
    </row>
    <row r="24" spans="1:24" s="34" customFormat="1" x14ac:dyDescent="0.15">
      <c r="A24" s="9"/>
      <c r="B24" s="31"/>
      <c r="C24" s="9"/>
      <c r="D24" s="31"/>
      <c r="E24" s="31"/>
      <c r="F24" s="48"/>
      <c r="G24" s="32"/>
      <c r="H24" s="32"/>
      <c r="I24" s="32"/>
      <c r="J24" s="32"/>
      <c r="K24" s="32"/>
      <c r="L24" s="32"/>
      <c r="M24" s="52"/>
      <c r="N24" s="56"/>
      <c r="O24" s="33"/>
      <c r="P24" s="31"/>
      <c r="Q24" s="33"/>
      <c r="R24" s="33"/>
      <c r="S24" s="33"/>
      <c r="T24" s="33"/>
      <c r="U24" s="33"/>
      <c r="V24" s="33"/>
      <c r="W24" s="33"/>
      <c r="X24" s="35"/>
    </row>
    <row r="25" spans="1:24" s="34" customFormat="1" x14ac:dyDescent="0.15">
      <c r="A25" s="9"/>
      <c r="B25" s="31"/>
      <c r="C25" s="9"/>
      <c r="D25" s="31"/>
      <c r="E25" s="31"/>
      <c r="F25" s="48"/>
      <c r="G25" s="32"/>
      <c r="H25" s="32"/>
      <c r="I25" s="32"/>
      <c r="J25" s="32"/>
      <c r="K25" s="32"/>
      <c r="L25" s="32"/>
      <c r="M25" s="52"/>
      <c r="N25" s="56"/>
      <c r="O25" s="33"/>
      <c r="P25" s="31"/>
      <c r="Q25" s="33"/>
      <c r="R25" s="33"/>
      <c r="S25" s="33"/>
      <c r="T25" s="33"/>
      <c r="U25" s="33"/>
      <c r="V25" s="33"/>
      <c r="W25" s="33"/>
      <c r="X25" s="35"/>
    </row>
    <row r="26" spans="1:24" s="34" customFormat="1" x14ac:dyDescent="0.15">
      <c r="A26" s="9"/>
      <c r="B26" s="31"/>
      <c r="C26" s="9"/>
      <c r="D26" s="31"/>
      <c r="E26" s="31"/>
      <c r="F26" s="48"/>
      <c r="G26" s="32"/>
      <c r="H26" s="32"/>
      <c r="I26" s="32"/>
      <c r="J26" s="32"/>
      <c r="K26" s="32"/>
      <c r="L26" s="32"/>
      <c r="M26" s="52"/>
      <c r="N26" s="56"/>
      <c r="O26" s="33"/>
      <c r="P26" s="31"/>
      <c r="Q26" s="33"/>
      <c r="R26" s="33"/>
      <c r="S26" s="33"/>
      <c r="T26" s="33"/>
      <c r="U26" s="33"/>
      <c r="V26" s="33"/>
      <c r="W26" s="33"/>
      <c r="X26" s="35"/>
    </row>
    <row r="27" spans="1:24" s="34" customFormat="1" x14ac:dyDescent="0.15">
      <c r="A27" s="9"/>
      <c r="B27" s="31"/>
      <c r="C27" s="9"/>
      <c r="D27" s="31"/>
      <c r="E27" s="31"/>
      <c r="F27" s="48"/>
      <c r="G27" s="32"/>
      <c r="H27" s="32"/>
      <c r="I27" s="32"/>
      <c r="J27" s="32"/>
      <c r="K27" s="32"/>
      <c r="L27" s="32"/>
      <c r="M27" s="52"/>
      <c r="N27" s="56"/>
      <c r="O27" s="33"/>
      <c r="P27" s="31"/>
      <c r="Q27" s="33"/>
      <c r="R27" s="33"/>
      <c r="S27" s="33"/>
      <c r="T27" s="33"/>
      <c r="U27" s="33"/>
      <c r="V27" s="33"/>
      <c r="W27" s="33"/>
      <c r="X27" s="35"/>
    </row>
    <row r="28" spans="1:24" s="34" customFormat="1" x14ac:dyDescent="0.15">
      <c r="A28" s="9"/>
      <c r="B28" s="31"/>
      <c r="C28" s="9"/>
      <c r="D28" s="31"/>
      <c r="E28" s="31"/>
      <c r="F28" s="48"/>
      <c r="G28" s="32"/>
      <c r="H28" s="32"/>
      <c r="I28" s="32"/>
      <c r="J28" s="32"/>
      <c r="K28" s="32"/>
      <c r="L28" s="32"/>
      <c r="M28" s="52"/>
      <c r="N28" s="56"/>
      <c r="O28" s="33"/>
      <c r="P28" s="31"/>
      <c r="Q28" s="33"/>
      <c r="R28" s="33"/>
      <c r="S28" s="33"/>
      <c r="T28" s="33"/>
      <c r="U28" s="33"/>
      <c r="V28" s="33"/>
      <c r="W28" s="33"/>
      <c r="X28" s="35"/>
    </row>
    <row r="29" spans="1:24" s="34" customFormat="1" x14ac:dyDescent="0.15">
      <c r="A29" s="9"/>
      <c r="B29" s="31"/>
      <c r="C29" s="9"/>
      <c r="D29" s="31"/>
      <c r="E29" s="31"/>
      <c r="F29" s="48"/>
      <c r="G29" s="32"/>
      <c r="H29" s="32"/>
      <c r="I29" s="32"/>
      <c r="J29" s="32"/>
      <c r="K29" s="32"/>
      <c r="L29" s="32"/>
      <c r="M29" s="52"/>
      <c r="N29" s="56"/>
      <c r="O29" s="33"/>
      <c r="P29" s="31"/>
      <c r="Q29" s="33"/>
      <c r="R29" s="33"/>
      <c r="S29" s="33"/>
      <c r="T29" s="33"/>
      <c r="U29" s="33"/>
      <c r="V29" s="33"/>
      <c r="W29" s="33"/>
      <c r="X29" s="35"/>
    </row>
    <row r="30" spans="1:24" s="34" customFormat="1" x14ac:dyDescent="0.15">
      <c r="A30" s="9"/>
      <c r="B30" s="31"/>
      <c r="C30" s="9"/>
      <c r="D30" s="31"/>
      <c r="E30" s="31"/>
      <c r="F30" s="48"/>
      <c r="G30" s="32"/>
      <c r="H30" s="32"/>
      <c r="I30" s="32"/>
      <c r="J30" s="32"/>
      <c r="K30" s="32"/>
      <c r="L30" s="32"/>
      <c r="M30" s="52"/>
      <c r="N30" s="56"/>
      <c r="O30" s="33"/>
      <c r="P30" s="31"/>
      <c r="Q30" s="33"/>
      <c r="R30" s="33"/>
      <c r="S30" s="33"/>
      <c r="T30" s="33"/>
      <c r="U30" s="33"/>
      <c r="V30" s="33"/>
      <c r="W30" s="33"/>
      <c r="X30" s="35"/>
    </row>
    <row r="31" spans="1:24" s="34" customFormat="1" x14ac:dyDescent="0.15">
      <c r="A31" s="9"/>
      <c r="B31" s="31"/>
      <c r="C31" s="9"/>
      <c r="D31" s="31"/>
      <c r="E31" s="31"/>
      <c r="F31" s="48"/>
      <c r="G31" s="32"/>
      <c r="H31" s="32"/>
      <c r="I31" s="32"/>
      <c r="J31" s="32"/>
      <c r="K31" s="32"/>
      <c r="L31" s="32"/>
      <c r="M31" s="52"/>
      <c r="N31" s="56"/>
      <c r="O31" s="33"/>
      <c r="P31" s="31"/>
      <c r="Q31" s="33"/>
      <c r="R31" s="33"/>
      <c r="S31" s="33"/>
      <c r="T31" s="33"/>
      <c r="U31" s="33"/>
      <c r="V31" s="33"/>
      <c r="W31" s="33"/>
      <c r="X31" s="35"/>
    </row>
    <row r="32" spans="1:24" s="34" customFormat="1" x14ac:dyDescent="0.15">
      <c r="A32" s="9"/>
      <c r="B32" s="31"/>
      <c r="C32" s="9"/>
      <c r="D32" s="31"/>
      <c r="E32" s="31"/>
      <c r="F32" s="48"/>
      <c r="G32" s="32"/>
      <c r="H32" s="32"/>
      <c r="I32" s="32"/>
      <c r="J32" s="32"/>
      <c r="K32" s="32"/>
      <c r="L32" s="32"/>
      <c r="M32" s="52"/>
      <c r="N32" s="56"/>
      <c r="O32" s="33"/>
      <c r="P32" s="31"/>
      <c r="Q32" s="33"/>
      <c r="R32" s="33"/>
      <c r="S32" s="33"/>
      <c r="T32" s="33"/>
      <c r="U32" s="33"/>
      <c r="V32" s="33"/>
      <c r="W32" s="33"/>
      <c r="X32" s="35"/>
    </row>
    <row r="33" spans="1:24" s="34" customFormat="1" x14ac:dyDescent="0.15">
      <c r="A33" s="9"/>
      <c r="B33" s="31"/>
      <c r="C33" s="9"/>
      <c r="D33" s="31"/>
      <c r="E33" s="31"/>
      <c r="F33" s="48"/>
      <c r="G33" s="32"/>
      <c r="H33" s="32"/>
      <c r="I33" s="32"/>
      <c r="J33" s="32"/>
      <c r="K33" s="32"/>
      <c r="L33" s="32"/>
      <c r="M33" s="52"/>
      <c r="N33" s="56"/>
      <c r="O33" s="33"/>
      <c r="P33" s="31"/>
      <c r="Q33" s="33"/>
      <c r="R33" s="33"/>
      <c r="S33" s="33"/>
      <c r="T33" s="33"/>
      <c r="U33" s="33"/>
      <c r="V33" s="33"/>
      <c r="W33" s="33"/>
      <c r="X33" s="35"/>
    </row>
    <row r="34" spans="1:24" s="34" customFormat="1" x14ac:dyDescent="0.15">
      <c r="A34" s="9"/>
      <c r="B34" s="31"/>
      <c r="C34" s="9"/>
      <c r="D34" s="31"/>
      <c r="E34" s="31"/>
      <c r="F34" s="48"/>
      <c r="G34" s="32"/>
      <c r="H34" s="32"/>
      <c r="I34" s="32"/>
      <c r="J34" s="32"/>
      <c r="K34" s="32"/>
      <c r="L34" s="32"/>
      <c r="M34" s="52"/>
      <c r="N34" s="56"/>
      <c r="O34" s="33"/>
      <c r="P34" s="31"/>
      <c r="Q34" s="33"/>
      <c r="R34" s="33"/>
      <c r="S34" s="33"/>
      <c r="T34" s="33"/>
      <c r="U34" s="33"/>
      <c r="V34" s="33"/>
      <c r="W34" s="33"/>
      <c r="X34" s="35"/>
    </row>
    <row r="35" spans="1:24" s="34" customFormat="1" x14ac:dyDescent="0.15">
      <c r="A35" s="9"/>
      <c r="B35" s="31"/>
      <c r="C35" s="9"/>
      <c r="D35" s="31"/>
      <c r="E35" s="31"/>
      <c r="F35" s="48"/>
      <c r="G35" s="32"/>
      <c r="H35" s="32"/>
      <c r="I35" s="32"/>
      <c r="J35" s="32"/>
      <c r="K35" s="32"/>
      <c r="L35" s="32"/>
      <c r="M35" s="52"/>
      <c r="N35" s="56"/>
      <c r="O35" s="33"/>
      <c r="P35" s="31"/>
      <c r="Q35" s="33"/>
      <c r="R35" s="33"/>
      <c r="S35" s="33"/>
      <c r="T35" s="33"/>
      <c r="U35" s="33"/>
      <c r="V35" s="33"/>
      <c r="W35" s="33"/>
      <c r="X35" s="35"/>
    </row>
  </sheetData>
  <autoFilter ref="A5:X5" xr:uid="{00000000-0009-0000-0000-000003000000}"/>
  <mergeCells count="4">
    <mergeCell ref="Q3:S3"/>
    <mergeCell ref="T3:V3"/>
    <mergeCell ref="J3:L3"/>
    <mergeCell ref="G3:I3"/>
  </mergeCells>
  <phoneticPr fontId="0" type="noConversion"/>
  <conditionalFormatting sqref="N6:N16">
    <cfRule type="cellIs" dxfId="5" priority="3613" stopIfTrue="1" operator="between">
      <formula>0.1001</formula>
      <formula>0.29</formula>
    </cfRule>
    <cfRule type="cellIs" dxfId="4" priority="3614" stopIfTrue="1" operator="between">
      <formula>0.2901</formula>
      <formula>0.5</formula>
    </cfRule>
    <cfRule type="cellIs" dxfId="3" priority="3615" stopIfTrue="1" operator="between">
      <formula>0.5001</formula>
      <formula>1</formula>
    </cfRule>
  </conditionalFormatting>
  <conditionalFormatting sqref="X6:X16">
    <cfRule type="cellIs" dxfId="2" priority="3616" stopIfTrue="1" operator="between">
      <formula>0.1001</formula>
      <formula>0.299</formula>
    </cfRule>
    <cfRule type="cellIs" dxfId="1" priority="3617" stopIfTrue="1" operator="between">
      <formula>0.2991</formula>
      <formula>0.5</formula>
    </cfRule>
    <cfRule type="cellIs" dxfId="0" priority="3618" stopIfTrue="1" operator="between">
      <formula>0.5001</formula>
      <formula>1</formula>
    </cfRule>
  </conditionalFormatting>
  <dataValidations xWindow="1169" yWindow="82" count="1">
    <dataValidation showInputMessage="1" showErrorMessage="1" sqref="O6:W16" xr:uid="{00000000-0002-0000-0300-000002000000}"/>
  </dataValidations>
  <pageMargins left="0.35433070866141736" right="0.35433070866141736" top="0.43307086614173229" bottom="0.43307086614173229" header="0.11811023622047245" footer="0.23622047244094491"/>
  <pageSetup scale="35" fitToHeight="4" orientation="landscape" r:id="rId1"/>
  <headerFooter alignWithMargins="0">
    <oddHeader>&amp;L&amp;G&amp;C&amp;12
Formato de Administración de Riesgos</oddHeader>
    <oddFooter>&amp;LPTDS-SDI-RISO-09-03-3739-v1&amp;C&amp;6Alestra – Propietaria (Restringida)&amp;R&amp;6&amp;P/&amp;N
FO-SA-SI-01, Rev. 1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AD37"/>
  <sheetViews>
    <sheetView showGridLines="0" tabSelected="1" zoomScale="93" zoomScaleNormal="100" workbookViewId="0">
      <selection activeCell="L47" sqref="L47"/>
    </sheetView>
  </sheetViews>
  <sheetFormatPr baseColWidth="10" defaultColWidth="11.5" defaultRowHeight="13" x14ac:dyDescent="0.15"/>
  <cols>
    <col min="1" max="1" width="15.83203125" customWidth="1"/>
    <col min="2" max="11" width="11.5" customWidth="1"/>
    <col min="12" max="12" width="7.5" customWidth="1"/>
  </cols>
  <sheetData>
    <row r="1" spans="4:30" s="3" customFormat="1" ht="11" x14ac:dyDescent="0.15">
      <c r="D1" s="2"/>
      <c r="E1" s="2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spans="4:30" s="3" customFormat="1" ht="11" x14ac:dyDescent="0.15">
      <c r="D2" s="2"/>
      <c r="E2" s="2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4" spans="4:30" ht="14" customHeight="1" x14ac:dyDescent="0.15"/>
    <row r="5" spans="4:30" ht="14" customHeight="1" x14ac:dyDescent="0.15"/>
    <row r="6" spans="4:30" ht="14" customHeight="1" x14ac:dyDescent="0.15"/>
    <row r="7" spans="4:30" ht="14" customHeight="1" x14ac:dyDescent="0.15"/>
    <row r="8" spans="4:30" ht="14" customHeight="1" x14ac:dyDescent="0.15"/>
    <row r="9" spans="4:30" ht="14" customHeight="1" x14ac:dyDescent="0.15"/>
    <row r="10" spans="4:30" ht="14" customHeight="1" x14ac:dyDescent="0.15"/>
    <row r="11" spans="4:30" ht="14" customHeight="1" x14ac:dyDescent="0.15"/>
    <row r="12" spans="4:30" ht="14" customHeight="1" x14ac:dyDescent="0.15"/>
    <row r="13" spans="4:30" ht="14" customHeight="1" x14ac:dyDescent="0.15"/>
    <row r="14" spans="4:30" ht="14" customHeight="1" x14ac:dyDescent="0.15"/>
    <row r="15" spans="4:30" ht="14" customHeight="1" x14ac:dyDescent="0.15"/>
    <row r="16" spans="4:30" ht="14" customHeight="1" x14ac:dyDescent="0.15"/>
    <row r="17" spans="1:2" ht="14" customHeight="1" x14ac:dyDescent="0.15"/>
    <row r="18" spans="1:2" ht="14" customHeight="1" x14ac:dyDescent="0.15"/>
    <row r="19" spans="1:2" ht="14" customHeight="1" x14ac:dyDescent="0.15"/>
    <row r="20" spans="1:2" ht="14" customHeight="1" x14ac:dyDescent="0.15"/>
    <row r="21" spans="1:2" ht="14" customHeight="1" x14ac:dyDescent="0.15"/>
    <row r="22" spans="1:2" ht="14" customHeight="1" x14ac:dyDescent="0.15"/>
    <row r="23" spans="1:2" ht="14" customHeight="1" x14ac:dyDescent="0.15"/>
    <row r="24" spans="1:2" ht="14" customHeight="1" x14ac:dyDescent="0.15"/>
    <row r="25" spans="1:2" ht="14" customHeight="1" x14ac:dyDescent="0.15"/>
    <row r="26" spans="1:2" ht="14" customHeight="1" x14ac:dyDescent="0.15"/>
    <row r="27" spans="1:2" ht="14" customHeight="1" x14ac:dyDescent="0.15"/>
    <row r="28" spans="1:2" ht="14" customHeight="1" x14ac:dyDescent="0.15"/>
    <row r="29" spans="1:2" ht="14" customHeight="1" x14ac:dyDescent="0.15"/>
    <row r="30" spans="1:2" ht="14" customHeight="1" x14ac:dyDescent="0.15"/>
    <row r="31" spans="1:2" ht="14" customHeight="1" x14ac:dyDescent="0.15">
      <c r="A31" s="5"/>
      <c r="B31" s="4"/>
    </row>
    <row r="32" spans="1:2" ht="14" customHeight="1" x14ac:dyDescent="0.15">
      <c r="A32" s="5"/>
      <c r="B32" s="4"/>
    </row>
    <row r="33" ht="14" customHeight="1" x14ac:dyDescent="0.15"/>
    <row r="34" ht="14" customHeight="1" x14ac:dyDescent="0.15"/>
    <row r="35" ht="14" customHeight="1" x14ac:dyDescent="0.15"/>
    <row r="36" ht="14" customHeight="1" x14ac:dyDescent="0.15"/>
    <row r="37" ht="14" customHeight="1" x14ac:dyDescent="0.15"/>
  </sheetData>
  <phoneticPr fontId="0" type="noConversion"/>
  <pageMargins left="0.35433070866141736" right="0.35433070866141736" top="0.43307086614173229" bottom="0.43307086614173229" header="0.11811023622047245" footer="0.23622047244094491"/>
  <pageSetup scale="97" fitToHeight="4" orientation="landscape" r:id="rId1"/>
  <headerFooter alignWithMargins="0">
    <oddHeader>&amp;L&amp;G&amp;C&amp;12
Formato de Administración de Riesgos</oddHeader>
    <oddFooter>&amp;LPTDS-SDI-RISO-09-03-3739-v1&amp;C&amp;6Alestra – Propietaria (Restringida)&amp;R&amp;6&amp;P/&amp;N
FO-SA-SI-01, Rev. 1</oddFooter>
  </headerFooter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5BFB85-ACBD-DB46-95B7-BA7D9EE4EC94}">
  <dimension ref="A1:A127"/>
  <sheetViews>
    <sheetView topLeftCell="A93" workbookViewId="0">
      <selection activeCell="A74" sqref="A74"/>
    </sheetView>
  </sheetViews>
  <sheetFormatPr baseColWidth="10" defaultRowHeight="16" x14ac:dyDescent="0.2"/>
  <cols>
    <col min="1" max="1" width="70.83203125" style="16" bestFit="1" customWidth="1"/>
  </cols>
  <sheetData>
    <row r="1" spans="1:1" x14ac:dyDescent="0.2">
      <c r="A1" s="17" t="s">
        <v>23</v>
      </c>
    </row>
    <row r="2" spans="1:1" x14ac:dyDescent="0.2">
      <c r="A2" s="16" t="s">
        <v>85</v>
      </c>
    </row>
    <row r="3" spans="1:1" x14ac:dyDescent="0.2">
      <c r="A3" s="16" t="s">
        <v>24</v>
      </c>
    </row>
    <row r="4" spans="1:1" x14ac:dyDescent="0.2">
      <c r="A4" s="17" t="s">
        <v>25</v>
      </c>
    </row>
    <row r="5" spans="1:1" x14ac:dyDescent="0.2">
      <c r="A5" s="16" t="s">
        <v>86</v>
      </c>
    </row>
    <row r="6" spans="1:1" x14ac:dyDescent="0.2">
      <c r="A6" s="16" t="s">
        <v>87</v>
      </c>
    </row>
    <row r="7" spans="1:1" x14ac:dyDescent="0.2">
      <c r="A7" s="16" t="s">
        <v>26</v>
      </c>
    </row>
    <row r="8" spans="1:1" x14ac:dyDescent="0.2">
      <c r="A8" s="16" t="s">
        <v>27</v>
      </c>
    </row>
    <row r="9" spans="1:1" x14ac:dyDescent="0.2">
      <c r="A9" s="16" t="s">
        <v>28</v>
      </c>
    </row>
    <row r="10" spans="1:1" x14ac:dyDescent="0.2">
      <c r="A10" s="16" t="s">
        <v>88</v>
      </c>
    </row>
    <row r="11" spans="1:1" x14ac:dyDescent="0.2">
      <c r="A11" s="17" t="s">
        <v>29</v>
      </c>
    </row>
    <row r="12" spans="1:1" x14ac:dyDescent="0.2">
      <c r="A12" s="16" t="s">
        <v>30</v>
      </c>
    </row>
    <row r="13" spans="1:1" x14ac:dyDescent="0.2">
      <c r="A13" s="16" t="s">
        <v>31</v>
      </c>
    </row>
    <row r="14" spans="1:1" x14ac:dyDescent="0.2">
      <c r="A14" s="16" t="s">
        <v>89</v>
      </c>
    </row>
    <row r="15" spans="1:1" x14ac:dyDescent="0.2">
      <c r="A15" s="16" t="s">
        <v>90</v>
      </c>
    </row>
    <row r="16" spans="1:1" x14ac:dyDescent="0.2">
      <c r="A16" s="16" t="s">
        <v>32</v>
      </c>
    </row>
    <row r="17" spans="1:1" x14ac:dyDescent="0.2">
      <c r="A17" s="16" t="s">
        <v>91</v>
      </c>
    </row>
    <row r="18" spans="1:1" x14ac:dyDescent="0.2">
      <c r="A18" s="17" t="s">
        <v>33</v>
      </c>
    </row>
    <row r="19" spans="1:1" x14ac:dyDescent="0.2">
      <c r="A19" s="16" t="s">
        <v>92</v>
      </c>
    </row>
    <row r="20" spans="1:1" x14ac:dyDescent="0.2">
      <c r="A20" s="16" t="s">
        <v>139</v>
      </c>
    </row>
    <row r="21" spans="1:1" x14ac:dyDescent="0.2">
      <c r="A21" s="16" t="s">
        <v>93</v>
      </c>
    </row>
    <row r="22" spans="1:1" x14ac:dyDescent="0.2">
      <c r="A22" s="16" t="s">
        <v>34</v>
      </c>
    </row>
    <row r="23" spans="1:1" x14ac:dyDescent="0.2">
      <c r="A23" s="16" t="s">
        <v>35</v>
      </c>
    </row>
    <row r="24" spans="1:1" x14ac:dyDescent="0.2">
      <c r="A24" s="16" t="s">
        <v>36</v>
      </c>
    </row>
    <row r="25" spans="1:1" x14ac:dyDescent="0.2">
      <c r="A25" s="16" t="s">
        <v>37</v>
      </c>
    </row>
    <row r="26" spans="1:1" x14ac:dyDescent="0.2">
      <c r="A26" s="16" t="s">
        <v>38</v>
      </c>
    </row>
    <row r="27" spans="1:1" x14ac:dyDescent="0.2">
      <c r="A27" s="16" t="s">
        <v>39</v>
      </c>
    </row>
    <row r="28" spans="1:1" x14ac:dyDescent="0.2">
      <c r="A28" s="16" t="s">
        <v>40</v>
      </c>
    </row>
    <row r="29" spans="1:1" x14ac:dyDescent="0.2">
      <c r="A29" s="17" t="s">
        <v>41</v>
      </c>
    </row>
    <row r="30" spans="1:1" x14ac:dyDescent="0.2">
      <c r="A30" s="16" t="s">
        <v>94</v>
      </c>
    </row>
    <row r="31" spans="1:1" x14ac:dyDescent="0.2">
      <c r="A31" s="16" t="s">
        <v>95</v>
      </c>
    </row>
    <row r="32" spans="1:1" x14ac:dyDescent="0.2">
      <c r="A32" s="16" t="s">
        <v>96</v>
      </c>
    </row>
    <row r="33" spans="1:1" x14ac:dyDescent="0.2">
      <c r="A33" s="16" t="s">
        <v>97</v>
      </c>
    </row>
    <row r="34" spans="1:1" x14ac:dyDescent="0.2">
      <c r="A34" s="16" t="s">
        <v>98</v>
      </c>
    </row>
    <row r="35" spans="1:1" x14ac:dyDescent="0.2">
      <c r="A35" s="16" t="s">
        <v>156</v>
      </c>
    </row>
    <row r="36" spans="1:1" x14ac:dyDescent="0.2">
      <c r="A36" s="16" t="s">
        <v>99</v>
      </c>
    </row>
    <row r="37" spans="1:1" x14ac:dyDescent="0.2">
      <c r="A37" s="16" t="s">
        <v>100</v>
      </c>
    </row>
    <row r="38" spans="1:1" x14ac:dyDescent="0.2">
      <c r="A38" s="16" t="s">
        <v>101</v>
      </c>
    </row>
    <row r="39" spans="1:1" x14ac:dyDescent="0.2">
      <c r="A39" s="16" t="s">
        <v>102</v>
      </c>
    </row>
    <row r="40" spans="1:1" x14ac:dyDescent="0.2">
      <c r="A40" s="16" t="s">
        <v>103</v>
      </c>
    </row>
    <row r="41" spans="1:1" x14ac:dyDescent="0.2">
      <c r="A41" s="16" t="s">
        <v>104</v>
      </c>
    </row>
    <row r="42" spans="1:1" x14ac:dyDescent="0.2">
      <c r="A42" s="16" t="s">
        <v>105</v>
      </c>
    </row>
    <row r="43" spans="1:1" x14ac:dyDescent="0.2">
      <c r="A43" s="16" t="s">
        <v>106</v>
      </c>
    </row>
    <row r="44" spans="1:1" x14ac:dyDescent="0.2">
      <c r="A44" s="17" t="s">
        <v>42</v>
      </c>
    </row>
    <row r="45" spans="1:1" x14ac:dyDescent="0.2">
      <c r="A45" s="16" t="s">
        <v>140</v>
      </c>
    </row>
    <row r="46" spans="1:1" x14ac:dyDescent="0.2">
      <c r="A46" s="16" t="s">
        <v>107</v>
      </c>
    </row>
    <row r="47" spans="1:1" x14ac:dyDescent="0.2">
      <c r="A47" s="17" t="s">
        <v>43</v>
      </c>
    </row>
    <row r="48" spans="1:1" x14ac:dyDescent="0.2">
      <c r="A48" s="16" t="s">
        <v>44</v>
      </c>
    </row>
    <row r="49" spans="1:1" x14ac:dyDescent="0.2">
      <c r="A49" s="16" t="s">
        <v>45</v>
      </c>
    </row>
    <row r="50" spans="1:1" x14ac:dyDescent="0.2">
      <c r="A50" s="16" t="s">
        <v>141</v>
      </c>
    </row>
    <row r="51" spans="1:1" x14ac:dyDescent="0.2">
      <c r="A51" s="16" t="s">
        <v>46</v>
      </c>
    </row>
    <row r="52" spans="1:1" x14ac:dyDescent="0.2">
      <c r="A52" s="16" t="s">
        <v>47</v>
      </c>
    </row>
    <row r="53" spans="1:1" x14ac:dyDescent="0.2">
      <c r="A53" s="16" t="s">
        <v>48</v>
      </c>
    </row>
    <row r="54" spans="1:1" x14ac:dyDescent="0.2">
      <c r="A54" s="16" t="s">
        <v>49</v>
      </c>
    </row>
    <row r="55" spans="1:1" x14ac:dyDescent="0.2">
      <c r="A55" s="16" t="s">
        <v>50</v>
      </c>
    </row>
    <row r="56" spans="1:1" x14ac:dyDescent="0.2">
      <c r="A56" s="16" t="s">
        <v>51</v>
      </c>
    </row>
    <row r="57" spans="1:1" x14ac:dyDescent="0.2">
      <c r="A57" s="16" t="s">
        <v>52</v>
      </c>
    </row>
    <row r="58" spans="1:1" x14ac:dyDescent="0.2">
      <c r="A58" s="16" t="s">
        <v>53</v>
      </c>
    </row>
    <row r="59" spans="1:1" x14ac:dyDescent="0.2">
      <c r="A59" s="16" t="s">
        <v>54</v>
      </c>
    </row>
    <row r="60" spans="1:1" x14ac:dyDescent="0.2">
      <c r="A60" s="16" t="s">
        <v>55</v>
      </c>
    </row>
    <row r="61" spans="1:1" x14ac:dyDescent="0.2">
      <c r="A61" s="16" t="s">
        <v>56</v>
      </c>
    </row>
    <row r="62" spans="1:1" x14ac:dyDescent="0.2">
      <c r="A62" s="16" t="s">
        <v>57</v>
      </c>
    </row>
    <row r="63" spans="1:1" x14ac:dyDescent="0.2">
      <c r="A63" s="17" t="s">
        <v>58</v>
      </c>
    </row>
    <row r="64" spans="1:1" x14ac:dyDescent="0.2">
      <c r="A64" s="16" t="s">
        <v>59</v>
      </c>
    </row>
    <row r="65" spans="1:1" x14ac:dyDescent="0.2">
      <c r="A65" s="16" t="s">
        <v>60</v>
      </c>
    </row>
    <row r="66" spans="1:1" x14ac:dyDescent="0.2">
      <c r="A66" s="16" t="s">
        <v>61</v>
      </c>
    </row>
    <row r="67" spans="1:1" x14ac:dyDescent="0.2">
      <c r="A67" s="16" t="s">
        <v>62</v>
      </c>
    </row>
    <row r="68" spans="1:1" x14ac:dyDescent="0.2">
      <c r="A68" s="16" t="s">
        <v>108</v>
      </c>
    </row>
    <row r="69" spans="1:1" x14ac:dyDescent="0.2">
      <c r="A69" s="16" t="s">
        <v>109</v>
      </c>
    </row>
    <row r="70" spans="1:1" x14ac:dyDescent="0.2">
      <c r="A70" s="16" t="s">
        <v>110</v>
      </c>
    </row>
    <row r="71" spans="1:1" x14ac:dyDescent="0.2">
      <c r="A71" s="16" t="s">
        <v>111</v>
      </c>
    </row>
    <row r="72" spans="1:1" x14ac:dyDescent="0.2">
      <c r="A72" s="16" t="s">
        <v>112</v>
      </c>
    </row>
    <row r="73" spans="1:1" x14ac:dyDescent="0.2">
      <c r="A73" s="16" t="s">
        <v>113</v>
      </c>
    </row>
    <row r="74" spans="1:1" x14ac:dyDescent="0.2">
      <c r="A74" s="16" t="s">
        <v>114</v>
      </c>
    </row>
    <row r="75" spans="1:1" x14ac:dyDescent="0.2">
      <c r="A75" s="16" t="s">
        <v>115</v>
      </c>
    </row>
    <row r="76" spans="1:1" x14ac:dyDescent="0.2">
      <c r="A76" s="16" t="s">
        <v>116</v>
      </c>
    </row>
    <row r="77" spans="1:1" x14ac:dyDescent="0.2">
      <c r="A77" s="16" t="s">
        <v>117</v>
      </c>
    </row>
    <row r="78" spans="1:1" x14ac:dyDescent="0.2">
      <c r="A78" s="17" t="s">
        <v>63</v>
      </c>
    </row>
    <row r="79" spans="1:1" x14ac:dyDescent="0.2">
      <c r="A79" s="16" t="s">
        <v>118</v>
      </c>
    </row>
    <row r="80" spans="1:1" x14ac:dyDescent="0.2">
      <c r="A80" s="16" t="s">
        <v>119</v>
      </c>
    </row>
    <row r="81" spans="1:1" x14ac:dyDescent="0.2">
      <c r="A81" s="16" t="s">
        <v>64</v>
      </c>
    </row>
    <row r="82" spans="1:1" x14ac:dyDescent="0.2">
      <c r="A82" s="16" t="s">
        <v>65</v>
      </c>
    </row>
    <row r="83" spans="1:1" x14ac:dyDescent="0.2">
      <c r="A83" s="16" t="s">
        <v>66</v>
      </c>
    </row>
    <row r="84" spans="1:1" x14ac:dyDescent="0.2">
      <c r="A84" s="16" t="s">
        <v>142</v>
      </c>
    </row>
    <row r="85" spans="1:1" x14ac:dyDescent="0.2">
      <c r="A85" s="16" t="s">
        <v>67</v>
      </c>
    </row>
    <row r="86" spans="1:1" x14ac:dyDescent="0.2">
      <c r="A86" s="17" t="s">
        <v>68</v>
      </c>
    </row>
    <row r="87" spans="1:1" x14ac:dyDescent="0.2">
      <c r="A87" s="16" t="s">
        <v>120</v>
      </c>
    </row>
    <row r="88" spans="1:1" x14ac:dyDescent="0.2">
      <c r="A88" s="16" t="s">
        <v>69</v>
      </c>
    </row>
    <row r="89" spans="1:1" x14ac:dyDescent="0.2">
      <c r="A89" s="16" t="s">
        <v>70</v>
      </c>
    </row>
    <row r="90" spans="1:1" x14ac:dyDescent="0.2">
      <c r="A90" s="16" t="s">
        <v>71</v>
      </c>
    </row>
    <row r="91" spans="1:1" x14ac:dyDescent="0.2">
      <c r="A91" s="16" t="s">
        <v>72</v>
      </c>
    </row>
    <row r="92" spans="1:1" x14ac:dyDescent="0.2">
      <c r="A92" s="16" t="s">
        <v>73</v>
      </c>
    </row>
    <row r="93" spans="1:1" x14ac:dyDescent="0.2">
      <c r="A93" s="16" t="s">
        <v>74</v>
      </c>
    </row>
    <row r="94" spans="1:1" x14ac:dyDescent="0.2">
      <c r="A94" s="16" t="s">
        <v>75</v>
      </c>
    </row>
    <row r="95" spans="1:1" x14ac:dyDescent="0.2">
      <c r="A95" s="16" t="s">
        <v>121</v>
      </c>
    </row>
    <row r="96" spans="1:1" x14ac:dyDescent="0.2">
      <c r="A96" s="16" t="s">
        <v>122</v>
      </c>
    </row>
    <row r="97" spans="1:1" x14ac:dyDescent="0.2">
      <c r="A97" s="16" t="s">
        <v>76</v>
      </c>
    </row>
    <row r="98" spans="1:1" x14ac:dyDescent="0.2">
      <c r="A98" s="16" t="s">
        <v>77</v>
      </c>
    </row>
    <row r="99" spans="1:1" x14ac:dyDescent="0.2">
      <c r="A99" s="16" t="s">
        <v>78</v>
      </c>
    </row>
    <row r="100" spans="1:1" x14ac:dyDescent="0.2">
      <c r="A100" s="17" t="s">
        <v>79</v>
      </c>
    </row>
    <row r="101" spans="1:1" x14ac:dyDescent="0.2">
      <c r="A101" s="16" t="s">
        <v>123</v>
      </c>
    </row>
    <row r="102" spans="1:1" x14ac:dyDescent="0.2">
      <c r="A102" s="16" t="s">
        <v>124</v>
      </c>
    </row>
    <row r="103" spans="1:1" x14ac:dyDescent="0.2">
      <c r="A103" s="16" t="s">
        <v>125</v>
      </c>
    </row>
    <row r="104" spans="1:1" x14ac:dyDescent="0.2">
      <c r="A104" s="16" t="s">
        <v>126</v>
      </c>
    </row>
    <row r="105" spans="1:1" x14ac:dyDescent="0.2">
      <c r="A105" s="16" t="s">
        <v>127</v>
      </c>
    </row>
    <row r="106" spans="1:1" x14ac:dyDescent="0.2">
      <c r="A106" s="17" t="s">
        <v>80</v>
      </c>
    </row>
    <row r="107" spans="1:1" x14ac:dyDescent="0.2">
      <c r="A107" s="16" t="s">
        <v>128</v>
      </c>
    </row>
    <row r="108" spans="1:1" x14ac:dyDescent="0.2">
      <c r="A108" s="16" t="s">
        <v>129</v>
      </c>
    </row>
    <row r="109" spans="1:1" x14ac:dyDescent="0.2">
      <c r="A109" s="16" t="s">
        <v>81</v>
      </c>
    </row>
    <row r="110" spans="1:1" x14ac:dyDescent="0.2">
      <c r="A110" s="16" t="s">
        <v>130</v>
      </c>
    </row>
    <row r="111" spans="1:1" x14ac:dyDescent="0.2">
      <c r="A111" s="16" t="s">
        <v>82</v>
      </c>
    </row>
    <row r="112" spans="1:1" x14ac:dyDescent="0.2">
      <c r="A112" s="16" t="s">
        <v>83</v>
      </c>
    </row>
    <row r="113" spans="1:1" x14ac:dyDescent="0.2">
      <c r="A113" s="16" t="s">
        <v>131</v>
      </c>
    </row>
    <row r="114" spans="1:1" x14ac:dyDescent="0.2">
      <c r="A114" s="17" t="s">
        <v>84</v>
      </c>
    </row>
    <row r="115" spans="1:1" x14ac:dyDescent="0.2">
      <c r="A115" s="16" t="s">
        <v>18</v>
      </c>
    </row>
    <row r="116" spans="1:1" x14ac:dyDescent="0.2">
      <c r="A116" s="16" t="s">
        <v>154</v>
      </c>
    </row>
    <row r="117" spans="1:1" x14ac:dyDescent="0.2">
      <c r="A117" s="16" t="s">
        <v>133</v>
      </c>
    </row>
    <row r="118" spans="1:1" x14ac:dyDescent="0.2">
      <c r="A118" s="16" t="s">
        <v>134</v>
      </c>
    </row>
    <row r="119" spans="1:1" x14ac:dyDescent="0.2">
      <c r="A119" s="17" t="s">
        <v>19</v>
      </c>
    </row>
    <row r="120" spans="1:1" x14ac:dyDescent="0.2">
      <c r="A120" s="16" t="s">
        <v>20</v>
      </c>
    </row>
    <row r="121" spans="1:1" x14ac:dyDescent="0.2">
      <c r="A121" s="16" t="s">
        <v>21</v>
      </c>
    </row>
    <row r="122" spans="1:1" x14ac:dyDescent="0.2">
      <c r="A122" s="16" t="s">
        <v>22</v>
      </c>
    </row>
    <row r="123" spans="1:1" x14ac:dyDescent="0.2">
      <c r="A123" s="16" t="s">
        <v>135</v>
      </c>
    </row>
    <row r="124" spans="1:1" x14ac:dyDescent="0.2">
      <c r="A124" s="16" t="s">
        <v>136</v>
      </c>
    </row>
    <row r="125" spans="1:1" x14ac:dyDescent="0.2">
      <c r="A125" s="16" t="s">
        <v>137</v>
      </c>
    </row>
    <row r="126" spans="1:1" x14ac:dyDescent="0.2">
      <c r="A126" s="16" t="s">
        <v>138</v>
      </c>
    </row>
    <row r="127" spans="1:1" x14ac:dyDescent="0.2">
      <c r="A127" s="16" t="s">
        <v>132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Risk matrix</vt:lpstr>
      <vt:lpstr>Radar</vt:lpstr>
      <vt:lpstr>Annex - ISO27001 controls</vt:lpstr>
      <vt:lpstr>Radar!Print_Area</vt:lpstr>
      <vt:lpstr>'Risk matrix'!Print_Area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Ignacio Cepeda Bernes</cp:lastModifiedBy>
  <cp:lastPrinted>2009-03-31T02:33:45Z</cp:lastPrinted>
  <dcterms:created xsi:type="dcterms:W3CDTF">2007-01-30T15:11:03Z</dcterms:created>
  <dcterms:modified xsi:type="dcterms:W3CDTF">2021-10-08T02:18:17Z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37ce2d3-89cf-4d56-a350-4657ba78cda7_Enabled">
    <vt:lpwstr>true</vt:lpwstr>
  </property>
  <property fmtid="{D5CDD505-2E9C-101B-9397-08002B2CF9AE}" pid="3" name="MSIP_Label_a37ce2d3-89cf-4d56-a350-4657ba78cda7_SetDate">
    <vt:lpwstr>2021-10-06T22:47:41Z</vt:lpwstr>
  </property>
  <property fmtid="{D5CDD505-2E9C-101B-9397-08002B2CF9AE}" pid="4" name="MSIP_Label_a37ce2d3-89cf-4d56-a350-4657ba78cda7_Method">
    <vt:lpwstr>Privileged</vt:lpwstr>
  </property>
  <property fmtid="{D5CDD505-2E9C-101B-9397-08002B2CF9AE}" pid="5" name="MSIP_Label_a37ce2d3-89cf-4d56-a350-4657ba78cda7_Name">
    <vt:lpwstr>Pública</vt:lpwstr>
  </property>
  <property fmtid="{D5CDD505-2E9C-101B-9397-08002B2CF9AE}" pid="6" name="MSIP_Label_a37ce2d3-89cf-4d56-a350-4657ba78cda7_SiteId">
    <vt:lpwstr>f3134160-5a73-4fa3-800f-2c274653fae1</vt:lpwstr>
  </property>
  <property fmtid="{D5CDD505-2E9C-101B-9397-08002B2CF9AE}" pid="7" name="MSIP_Label_a37ce2d3-89cf-4d56-a350-4657ba78cda7_ActionId">
    <vt:lpwstr>ba09e8c9-3afb-48b7-9eeb-87fe5f64ffb6</vt:lpwstr>
  </property>
  <property fmtid="{D5CDD505-2E9C-101B-9397-08002B2CF9AE}" pid="8" name="MSIP_Label_a37ce2d3-89cf-4d56-a350-4657ba78cda7_ContentBits">
    <vt:lpwstr>0</vt:lpwstr>
  </property>
</Properties>
</file>