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r\Desktop\Project 2\"/>
    </mc:Choice>
  </mc:AlternateContent>
  <xr:revisionPtr revIDLastSave="0" documentId="13_ncr:1_{5CF9BB20-B809-4FF7-8548-D4F6FD9E74F9}" xr6:coauthVersionLast="44" xr6:coauthVersionMax="44" xr10:uidLastSave="{00000000-0000-0000-0000-000000000000}"/>
  <bookViews>
    <workbookView xWindow="-120" yWindow="-120" windowWidth="20730" windowHeight="11160" xr2:uid="{31C51FCE-5F22-4B64-A783-B37A9794BD9E}"/>
  </bookViews>
  <sheets>
    <sheet name="Data" sheetId="1" r:id="rId1"/>
    <sheet name="Summary statistics" sheetId="3" r:id="rId2"/>
    <sheet name="P&amp;L Statement Dashboard" sheetId="7" r:id="rId3"/>
    <sheet name="Forecast scenarios" sheetId="4" r:id="rId4"/>
    <sheet name="Draft" sheetId="2" r:id="rId5"/>
  </sheets>
  <definedNames>
    <definedName name="_xlnm._FilterDatabase" localSheetId="0" hidden="1">Data!$A$1:$O$1711</definedName>
    <definedName name="Case">Draft!$B$38:$B$40</definedName>
    <definedName name="Company_list">Draft!$A$38:$A$467</definedName>
    <definedName name="Cost_of_Goods_Sold">Data!$F$2:$F$1048576</definedName>
    <definedName name="Gross_Margin">Data!$N$2:$N$1048576</definedName>
    <definedName name="Gross_Profit">Data!$L$2:$L$1048576</definedName>
    <definedName name="IT_App_Software">Draft!$B$3:$B$18</definedName>
    <definedName name="IT_ComputerHardware">Draft!$C$3:$C$10</definedName>
    <definedName name="Operating_Margin">Data!$O$2:$O$1048576</definedName>
    <definedName name="Operating_Profit">Data!$M$2:$M$1048576</definedName>
    <definedName name="Other_Operating_Items">Data!$I$2:$I$1048576</definedName>
    <definedName name="Period_Ending">Data!$D$2:$D$1048576</definedName>
    <definedName name="Research_and_Development">Data!$H$2:$H$1048576</definedName>
    <definedName name="Sales__General_and_Admin.">Data!$G$2:$G$1048576</definedName>
    <definedName name="Ticker_Symbol">Data!$B$2:$B$1048576</definedName>
    <definedName name="Total_Revenue">Data!$E$2:$E$1048576</definedName>
    <definedName name="Years">Data!$C$2:$C$1048576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2" l="1"/>
  <c r="C24" i="2"/>
  <c r="H12" i="7"/>
  <c r="H12" i="7" a="1"/>
  <c r="G12" i="7"/>
  <c r="G12" i="7" a="1"/>
  <c r="F12" i="7"/>
  <c r="F12" i="7" a="1"/>
  <c r="E12" i="7"/>
  <c r="E12" i="7" a="1"/>
  <c r="H11" i="7"/>
  <c r="H11" i="7" a="1"/>
  <c r="G11" i="7"/>
  <c r="G11" i="7" a="1"/>
  <c r="F11" i="7" a="1"/>
  <c r="F11" i="7"/>
  <c r="E11" i="7"/>
  <c r="E11" i="7" a="1"/>
  <c r="H10" i="7" a="1"/>
  <c r="H10" i="7"/>
  <c r="H13" i="7"/>
  <c r="G10" i="7" a="1"/>
  <c r="G10" i="7"/>
  <c r="G13" i="7"/>
  <c r="F10" i="7" a="1"/>
  <c r="F10" i="7"/>
  <c r="F13" i="7"/>
  <c r="E10" i="7" a="1"/>
  <c r="E10" i="7"/>
  <c r="E13" i="7"/>
  <c r="H8" i="7" a="1"/>
  <c r="H8" i="7"/>
  <c r="G8" i="7" a="1"/>
  <c r="G8" i="7"/>
  <c r="F8" i="7" a="1"/>
  <c r="F8" i="7"/>
  <c r="E8" i="7" a="1"/>
  <c r="E8" i="7"/>
  <c r="H7" i="7" a="1"/>
  <c r="H7" i="7"/>
  <c r="G7" i="7" a="1"/>
  <c r="G7" i="7"/>
  <c r="F7" i="7" a="1"/>
  <c r="F7" i="7"/>
  <c r="E7" i="7" a="1"/>
  <c r="E7" i="7"/>
  <c r="E9" i="7"/>
  <c r="E14" i="7"/>
  <c r="F21" i="4" a="1"/>
  <c r="F21" i="4"/>
  <c r="G21" i="4" a="1"/>
  <c r="G21" i="4"/>
  <c r="H21" i="4" a="1"/>
  <c r="H21" i="4"/>
  <c r="E21" i="4" a="1"/>
  <c r="E21" i="4"/>
  <c r="F20" i="4" a="1"/>
  <c r="F20" i="4"/>
  <c r="G20" i="4" a="1"/>
  <c r="G20" i="4"/>
  <c r="H20" i="4" a="1"/>
  <c r="H20" i="4"/>
  <c r="E20" i="4" a="1"/>
  <c r="E20" i="4"/>
  <c r="I33" i="4"/>
  <c r="I20" i="4"/>
  <c r="J33" i="4"/>
  <c r="E7" i="4" a="1"/>
  <c r="E7" i="4"/>
  <c r="F12" i="4" a="1"/>
  <c r="F12" i="4"/>
  <c r="G12" i="4" a="1"/>
  <c r="G12" i="4"/>
  <c r="H12" i="4" a="1"/>
  <c r="H12" i="4"/>
  <c r="E12" i="4" a="1"/>
  <c r="E12" i="4"/>
  <c r="F11" i="4" a="1"/>
  <c r="F11" i="4"/>
  <c r="G11" i="4" a="1"/>
  <c r="G11" i="4"/>
  <c r="H11" i="4" a="1"/>
  <c r="H11" i="4"/>
  <c r="E11" i="4" a="1"/>
  <c r="E11" i="4"/>
  <c r="F10" i="4" a="1"/>
  <c r="F10" i="4"/>
  <c r="F13" i="4"/>
  <c r="G10" i="4" a="1"/>
  <c r="G10" i="4"/>
  <c r="G13" i="4"/>
  <c r="H10" i="4" a="1"/>
  <c r="H10" i="4"/>
  <c r="H13" i="4"/>
  <c r="E10" i="4" a="1"/>
  <c r="E10" i="4"/>
  <c r="E13" i="4"/>
  <c r="F8" i="4" a="1"/>
  <c r="F8" i="4"/>
  <c r="G8" i="4" a="1"/>
  <c r="G8" i="4"/>
  <c r="H8" i="4" a="1"/>
  <c r="H8" i="4"/>
  <c r="E8" i="4" a="1"/>
  <c r="E8" i="4"/>
  <c r="F7" i="4" a="1"/>
  <c r="F7" i="4"/>
  <c r="F9" i="4"/>
  <c r="G7" i="4" a="1"/>
  <c r="G7" i="4"/>
  <c r="G9" i="4"/>
  <c r="H7" i="4" a="1"/>
  <c r="H7" i="4"/>
  <c r="H9" i="4"/>
  <c r="D11" i="3"/>
  <c r="D10" i="3"/>
  <c r="D9" i="3"/>
  <c r="D8" i="3"/>
  <c r="D7" i="3"/>
  <c r="D6" i="3"/>
  <c r="I11" i="3"/>
  <c r="I10" i="3"/>
  <c r="I9" i="3"/>
  <c r="I8" i="3"/>
  <c r="I7" i="3"/>
  <c r="I6" i="3"/>
  <c r="C25" i="2"/>
  <c r="C23" i="2"/>
  <c r="C22" i="2"/>
  <c r="C21" i="2"/>
  <c r="B25" i="2"/>
  <c r="B24" i="2"/>
  <c r="B23" i="2"/>
  <c r="B22" i="2"/>
  <c r="B21" i="2"/>
  <c r="B20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F9" i="7"/>
  <c r="F14" i="7"/>
  <c r="H9" i="7"/>
  <c r="H14" i="7"/>
  <c r="G9" i="7"/>
  <c r="G14" i="7"/>
  <c r="I39" i="4"/>
  <c r="J34" i="4"/>
  <c r="J35" i="4"/>
  <c r="J20" i="4"/>
  <c r="H14" i="4"/>
  <c r="I35" i="4"/>
  <c r="I38" i="4"/>
  <c r="G14" i="4"/>
  <c r="I34" i="4"/>
  <c r="I37" i="4"/>
  <c r="I21" i="4"/>
  <c r="J39" i="4"/>
  <c r="F14" i="4"/>
  <c r="G19" i="4"/>
  <c r="H19" i="4"/>
  <c r="E9" i="4"/>
  <c r="E14" i="4"/>
  <c r="F19" i="4"/>
  <c r="I29" i="4"/>
  <c r="I19" i="4"/>
  <c r="J29" i="4"/>
  <c r="J37" i="4"/>
  <c r="J21" i="4"/>
  <c r="J38" i="4"/>
  <c r="I31" i="4"/>
  <c r="I30" i="4"/>
  <c r="J31" i="4"/>
  <c r="J19" i="4"/>
  <c r="J30" i="4"/>
  <c r="I7" i="4"/>
  <c r="I9" i="4"/>
  <c r="I14" i="4"/>
  <c r="J7" i="4"/>
  <c r="L3" i="1"/>
  <c r="M3" i="1"/>
  <c r="O3" i="1"/>
  <c r="L4" i="1"/>
  <c r="M4" i="1"/>
  <c r="O4" i="1"/>
  <c r="L5" i="1"/>
  <c r="M5" i="1"/>
  <c r="O5" i="1"/>
  <c r="L6" i="1"/>
  <c r="M6" i="1"/>
  <c r="O6" i="1"/>
  <c r="L7" i="1"/>
  <c r="M7" i="1"/>
  <c r="O7" i="1"/>
  <c r="L8" i="1"/>
  <c r="M8" i="1"/>
  <c r="O8" i="1"/>
  <c r="L9" i="1"/>
  <c r="M9" i="1"/>
  <c r="O9" i="1"/>
  <c r="L10" i="1"/>
  <c r="M10" i="1"/>
  <c r="O10" i="1"/>
  <c r="L11" i="1"/>
  <c r="M11" i="1"/>
  <c r="O11" i="1"/>
  <c r="L12" i="1"/>
  <c r="M12" i="1"/>
  <c r="O12" i="1"/>
  <c r="L13" i="1"/>
  <c r="M13" i="1"/>
  <c r="O13" i="1"/>
  <c r="L14" i="1"/>
  <c r="M14" i="1"/>
  <c r="O14" i="1"/>
  <c r="L15" i="1"/>
  <c r="M15" i="1"/>
  <c r="O15" i="1"/>
  <c r="L16" i="1"/>
  <c r="M16" i="1"/>
  <c r="O16" i="1"/>
  <c r="L17" i="1"/>
  <c r="M17" i="1"/>
  <c r="O17" i="1"/>
  <c r="L18" i="1"/>
  <c r="M18" i="1"/>
  <c r="O18" i="1"/>
  <c r="L19" i="1"/>
  <c r="M19" i="1"/>
  <c r="O19" i="1"/>
  <c r="L20" i="1"/>
  <c r="M20" i="1"/>
  <c r="O20" i="1"/>
  <c r="L21" i="1"/>
  <c r="M21" i="1"/>
  <c r="O21" i="1"/>
  <c r="L22" i="1"/>
  <c r="M22" i="1"/>
  <c r="O22" i="1"/>
  <c r="L23" i="1"/>
  <c r="M23" i="1"/>
  <c r="O23" i="1"/>
  <c r="L24" i="1"/>
  <c r="M24" i="1"/>
  <c r="O24" i="1"/>
  <c r="L25" i="1"/>
  <c r="M25" i="1"/>
  <c r="O25" i="1"/>
  <c r="L26" i="1"/>
  <c r="M26" i="1"/>
  <c r="O26" i="1"/>
  <c r="L27" i="1"/>
  <c r="M27" i="1"/>
  <c r="O27" i="1"/>
  <c r="L28" i="1"/>
  <c r="M28" i="1"/>
  <c r="O28" i="1"/>
  <c r="L29" i="1"/>
  <c r="M29" i="1"/>
  <c r="O29" i="1"/>
  <c r="L30" i="1"/>
  <c r="M30" i="1"/>
  <c r="O30" i="1"/>
  <c r="L31" i="1"/>
  <c r="M31" i="1"/>
  <c r="O31" i="1"/>
  <c r="L32" i="1"/>
  <c r="M32" i="1"/>
  <c r="O32" i="1"/>
  <c r="L33" i="1"/>
  <c r="M33" i="1"/>
  <c r="O33" i="1"/>
  <c r="L34" i="1"/>
  <c r="M34" i="1"/>
  <c r="O34" i="1"/>
  <c r="L35" i="1"/>
  <c r="M35" i="1"/>
  <c r="O35" i="1"/>
  <c r="L36" i="1"/>
  <c r="M36" i="1"/>
  <c r="O36" i="1"/>
  <c r="L37" i="1"/>
  <c r="M37" i="1"/>
  <c r="O37" i="1"/>
  <c r="L38" i="1"/>
  <c r="M38" i="1"/>
  <c r="O38" i="1"/>
  <c r="L39" i="1"/>
  <c r="M39" i="1"/>
  <c r="O39" i="1"/>
  <c r="L40" i="1"/>
  <c r="M40" i="1"/>
  <c r="O40" i="1"/>
  <c r="L41" i="1"/>
  <c r="M41" i="1"/>
  <c r="O41" i="1"/>
  <c r="L42" i="1"/>
  <c r="M42" i="1"/>
  <c r="O42" i="1"/>
  <c r="L43" i="1"/>
  <c r="M43" i="1"/>
  <c r="O43" i="1"/>
  <c r="L44" i="1"/>
  <c r="M44" i="1"/>
  <c r="O44" i="1"/>
  <c r="L45" i="1"/>
  <c r="M45" i="1"/>
  <c r="O45" i="1"/>
  <c r="L46" i="1"/>
  <c r="M46" i="1"/>
  <c r="O46" i="1"/>
  <c r="L47" i="1"/>
  <c r="M47" i="1"/>
  <c r="O47" i="1"/>
  <c r="L48" i="1"/>
  <c r="M48" i="1"/>
  <c r="O48" i="1"/>
  <c r="L49" i="1"/>
  <c r="M49" i="1"/>
  <c r="O49" i="1"/>
  <c r="L50" i="1"/>
  <c r="M50" i="1"/>
  <c r="O50" i="1"/>
  <c r="L51" i="1"/>
  <c r="M51" i="1"/>
  <c r="O51" i="1"/>
  <c r="L52" i="1"/>
  <c r="M52" i="1"/>
  <c r="O52" i="1"/>
  <c r="L53" i="1"/>
  <c r="M53" i="1"/>
  <c r="O53" i="1"/>
  <c r="L54" i="1"/>
  <c r="M54" i="1"/>
  <c r="O54" i="1"/>
  <c r="L55" i="1"/>
  <c r="M55" i="1"/>
  <c r="O55" i="1"/>
  <c r="L56" i="1"/>
  <c r="M56" i="1"/>
  <c r="O56" i="1"/>
  <c r="L57" i="1"/>
  <c r="M57" i="1"/>
  <c r="O57" i="1"/>
  <c r="L58" i="1"/>
  <c r="M58" i="1"/>
  <c r="O58" i="1"/>
  <c r="L59" i="1"/>
  <c r="M59" i="1"/>
  <c r="O59" i="1"/>
  <c r="L60" i="1"/>
  <c r="M60" i="1"/>
  <c r="O60" i="1"/>
  <c r="L61" i="1"/>
  <c r="M61" i="1"/>
  <c r="O61" i="1"/>
  <c r="L62" i="1"/>
  <c r="M62" i="1"/>
  <c r="O62" i="1"/>
  <c r="L63" i="1"/>
  <c r="M63" i="1"/>
  <c r="O63" i="1"/>
  <c r="L64" i="1"/>
  <c r="M64" i="1"/>
  <c r="O64" i="1"/>
  <c r="L65" i="1"/>
  <c r="M65" i="1"/>
  <c r="O65" i="1"/>
  <c r="L66" i="1"/>
  <c r="M66" i="1"/>
  <c r="O66" i="1"/>
  <c r="L67" i="1"/>
  <c r="M67" i="1"/>
  <c r="O67" i="1"/>
  <c r="L68" i="1"/>
  <c r="M68" i="1"/>
  <c r="O68" i="1"/>
  <c r="L69" i="1"/>
  <c r="M69" i="1"/>
  <c r="O69" i="1"/>
  <c r="L70" i="1"/>
  <c r="M70" i="1"/>
  <c r="O70" i="1"/>
  <c r="L71" i="1"/>
  <c r="M71" i="1"/>
  <c r="O71" i="1"/>
  <c r="L72" i="1"/>
  <c r="M72" i="1"/>
  <c r="O72" i="1"/>
  <c r="L73" i="1"/>
  <c r="M73" i="1"/>
  <c r="O73" i="1"/>
  <c r="L74" i="1"/>
  <c r="M74" i="1"/>
  <c r="O74" i="1"/>
  <c r="L75" i="1"/>
  <c r="M75" i="1"/>
  <c r="O75" i="1"/>
  <c r="L76" i="1"/>
  <c r="M76" i="1"/>
  <c r="O76" i="1"/>
  <c r="L77" i="1"/>
  <c r="M77" i="1"/>
  <c r="O77" i="1"/>
  <c r="L78" i="1"/>
  <c r="M78" i="1"/>
  <c r="O78" i="1"/>
  <c r="L79" i="1"/>
  <c r="M79" i="1"/>
  <c r="O79" i="1"/>
  <c r="L80" i="1"/>
  <c r="M80" i="1"/>
  <c r="O80" i="1"/>
  <c r="L81" i="1"/>
  <c r="M81" i="1"/>
  <c r="O81" i="1"/>
  <c r="L82" i="1"/>
  <c r="M82" i="1"/>
  <c r="O82" i="1"/>
  <c r="L83" i="1"/>
  <c r="M83" i="1"/>
  <c r="O83" i="1"/>
  <c r="L84" i="1"/>
  <c r="M84" i="1"/>
  <c r="O84" i="1"/>
  <c r="L85" i="1"/>
  <c r="M85" i="1"/>
  <c r="O85" i="1"/>
  <c r="L86" i="1"/>
  <c r="M86" i="1"/>
  <c r="O86" i="1"/>
  <c r="L87" i="1"/>
  <c r="M87" i="1"/>
  <c r="O87" i="1"/>
  <c r="L88" i="1"/>
  <c r="M88" i="1"/>
  <c r="O88" i="1"/>
  <c r="L89" i="1"/>
  <c r="M89" i="1"/>
  <c r="O89" i="1"/>
  <c r="L90" i="1"/>
  <c r="M90" i="1"/>
  <c r="O90" i="1"/>
  <c r="L91" i="1"/>
  <c r="M91" i="1"/>
  <c r="O91" i="1"/>
  <c r="L92" i="1"/>
  <c r="M92" i="1"/>
  <c r="O92" i="1"/>
  <c r="L93" i="1"/>
  <c r="M93" i="1"/>
  <c r="O93" i="1"/>
  <c r="L94" i="1"/>
  <c r="M94" i="1"/>
  <c r="O94" i="1"/>
  <c r="L95" i="1"/>
  <c r="M95" i="1"/>
  <c r="O95" i="1"/>
  <c r="L96" i="1"/>
  <c r="M96" i="1"/>
  <c r="O96" i="1"/>
  <c r="L97" i="1"/>
  <c r="M97" i="1"/>
  <c r="O97" i="1"/>
  <c r="L98" i="1"/>
  <c r="M98" i="1"/>
  <c r="O98" i="1"/>
  <c r="L99" i="1"/>
  <c r="M99" i="1"/>
  <c r="O99" i="1"/>
  <c r="L100" i="1"/>
  <c r="M100" i="1"/>
  <c r="O100" i="1"/>
  <c r="L101" i="1"/>
  <c r="M101" i="1"/>
  <c r="O101" i="1"/>
  <c r="L102" i="1"/>
  <c r="M102" i="1"/>
  <c r="O102" i="1"/>
  <c r="L103" i="1"/>
  <c r="M103" i="1"/>
  <c r="O103" i="1"/>
  <c r="L104" i="1"/>
  <c r="M104" i="1"/>
  <c r="O104" i="1"/>
  <c r="L105" i="1"/>
  <c r="M105" i="1"/>
  <c r="O105" i="1"/>
  <c r="L106" i="1"/>
  <c r="M106" i="1"/>
  <c r="O106" i="1"/>
  <c r="L107" i="1"/>
  <c r="M107" i="1"/>
  <c r="O107" i="1"/>
  <c r="L108" i="1"/>
  <c r="M108" i="1"/>
  <c r="O108" i="1"/>
  <c r="L109" i="1"/>
  <c r="M109" i="1"/>
  <c r="O109" i="1"/>
  <c r="L110" i="1"/>
  <c r="M110" i="1"/>
  <c r="O110" i="1"/>
  <c r="L111" i="1"/>
  <c r="M111" i="1"/>
  <c r="O111" i="1"/>
  <c r="L112" i="1"/>
  <c r="M112" i="1"/>
  <c r="O112" i="1"/>
  <c r="L113" i="1"/>
  <c r="M113" i="1"/>
  <c r="O113" i="1"/>
  <c r="L114" i="1"/>
  <c r="M114" i="1"/>
  <c r="O114" i="1"/>
  <c r="L115" i="1"/>
  <c r="M115" i="1"/>
  <c r="O115" i="1"/>
  <c r="L116" i="1"/>
  <c r="M116" i="1"/>
  <c r="O116" i="1"/>
  <c r="L117" i="1"/>
  <c r="M117" i="1"/>
  <c r="O117" i="1"/>
  <c r="L118" i="1"/>
  <c r="M118" i="1"/>
  <c r="O118" i="1"/>
  <c r="L119" i="1"/>
  <c r="M119" i="1"/>
  <c r="O119" i="1"/>
  <c r="L120" i="1"/>
  <c r="M120" i="1"/>
  <c r="O120" i="1"/>
  <c r="L121" i="1"/>
  <c r="M121" i="1"/>
  <c r="O121" i="1"/>
  <c r="L122" i="1"/>
  <c r="M122" i="1"/>
  <c r="O122" i="1"/>
  <c r="L123" i="1"/>
  <c r="M123" i="1"/>
  <c r="O123" i="1"/>
  <c r="L124" i="1"/>
  <c r="M124" i="1"/>
  <c r="O124" i="1"/>
  <c r="L125" i="1"/>
  <c r="M125" i="1"/>
  <c r="O125" i="1"/>
  <c r="L126" i="1"/>
  <c r="M126" i="1"/>
  <c r="O126" i="1"/>
  <c r="L127" i="1"/>
  <c r="M127" i="1"/>
  <c r="O127" i="1"/>
  <c r="L128" i="1"/>
  <c r="M128" i="1"/>
  <c r="O128" i="1"/>
  <c r="L129" i="1"/>
  <c r="M129" i="1"/>
  <c r="O129" i="1"/>
  <c r="L130" i="1"/>
  <c r="M130" i="1"/>
  <c r="O130" i="1"/>
  <c r="L131" i="1"/>
  <c r="M131" i="1"/>
  <c r="O131" i="1"/>
  <c r="L132" i="1"/>
  <c r="M132" i="1"/>
  <c r="O132" i="1"/>
  <c r="L133" i="1"/>
  <c r="M133" i="1"/>
  <c r="O133" i="1"/>
  <c r="L134" i="1"/>
  <c r="M134" i="1"/>
  <c r="O134" i="1"/>
  <c r="L135" i="1"/>
  <c r="M135" i="1"/>
  <c r="O135" i="1"/>
  <c r="L136" i="1"/>
  <c r="M136" i="1"/>
  <c r="O136" i="1"/>
  <c r="L137" i="1"/>
  <c r="M137" i="1"/>
  <c r="O137" i="1"/>
  <c r="L138" i="1"/>
  <c r="M138" i="1"/>
  <c r="O138" i="1"/>
  <c r="L139" i="1"/>
  <c r="M139" i="1"/>
  <c r="O139" i="1"/>
  <c r="L140" i="1"/>
  <c r="M140" i="1"/>
  <c r="O140" i="1"/>
  <c r="L141" i="1"/>
  <c r="M141" i="1"/>
  <c r="O141" i="1"/>
  <c r="L142" i="1"/>
  <c r="M142" i="1"/>
  <c r="O142" i="1"/>
  <c r="L143" i="1"/>
  <c r="M143" i="1"/>
  <c r="O143" i="1"/>
  <c r="L144" i="1"/>
  <c r="M144" i="1"/>
  <c r="O144" i="1"/>
  <c r="L145" i="1"/>
  <c r="M145" i="1"/>
  <c r="O145" i="1"/>
  <c r="L146" i="1"/>
  <c r="M146" i="1"/>
  <c r="O146" i="1"/>
  <c r="L147" i="1"/>
  <c r="M147" i="1"/>
  <c r="O147" i="1"/>
  <c r="L148" i="1"/>
  <c r="M148" i="1"/>
  <c r="O148" i="1"/>
  <c r="L149" i="1"/>
  <c r="M149" i="1"/>
  <c r="O149" i="1"/>
  <c r="L150" i="1"/>
  <c r="M150" i="1"/>
  <c r="O150" i="1"/>
  <c r="L151" i="1"/>
  <c r="M151" i="1"/>
  <c r="O151" i="1"/>
  <c r="L152" i="1"/>
  <c r="M152" i="1"/>
  <c r="O152" i="1"/>
  <c r="L153" i="1"/>
  <c r="M153" i="1"/>
  <c r="O153" i="1"/>
  <c r="L154" i="1"/>
  <c r="M154" i="1"/>
  <c r="O154" i="1"/>
  <c r="L155" i="1"/>
  <c r="M155" i="1"/>
  <c r="O155" i="1"/>
  <c r="L156" i="1"/>
  <c r="M156" i="1"/>
  <c r="O156" i="1"/>
  <c r="L157" i="1"/>
  <c r="M157" i="1"/>
  <c r="O157" i="1"/>
  <c r="L158" i="1"/>
  <c r="M158" i="1"/>
  <c r="O158" i="1"/>
  <c r="L159" i="1"/>
  <c r="M159" i="1"/>
  <c r="O159" i="1"/>
  <c r="L160" i="1"/>
  <c r="M160" i="1"/>
  <c r="O160" i="1"/>
  <c r="L161" i="1"/>
  <c r="M161" i="1"/>
  <c r="O161" i="1"/>
  <c r="L162" i="1"/>
  <c r="M162" i="1"/>
  <c r="O162" i="1"/>
  <c r="L163" i="1"/>
  <c r="M163" i="1"/>
  <c r="O163" i="1"/>
  <c r="L164" i="1"/>
  <c r="M164" i="1"/>
  <c r="O164" i="1"/>
  <c r="L165" i="1"/>
  <c r="M165" i="1"/>
  <c r="O165" i="1"/>
  <c r="L166" i="1"/>
  <c r="M166" i="1"/>
  <c r="O166" i="1"/>
  <c r="L167" i="1"/>
  <c r="M167" i="1"/>
  <c r="O167" i="1"/>
  <c r="L168" i="1"/>
  <c r="M168" i="1"/>
  <c r="O168" i="1"/>
  <c r="L169" i="1"/>
  <c r="M169" i="1"/>
  <c r="O169" i="1"/>
  <c r="L170" i="1"/>
  <c r="M170" i="1"/>
  <c r="O170" i="1"/>
  <c r="L171" i="1"/>
  <c r="M171" i="1"/>
  <c r="O171" i="1"/>
  <c r="L172" i="1"/>
  <c r="M172" i="1"/>
  <c r="O172" i="1"/>
  <c r="L173" i="1"/>
  <c r="M173" i="1"/>
  <c r="O173" i="1"/>
  <c r="L174" i="1"/>
  <c r="M174" i="1"/>
  <c r="O174" i="1"/>
  <c r="L175" i="1"/>
  <c r="M175" i="1"/>
  <c r="O175" i="1"/>
  <c r="L176" i="1"/>
  <c r="M176" i="1"/>
  <c r="O176" i="1"/>
  <c r="L177" i="1"/>
  <c r="M177" i="1"/>
  <c r="O177" i="1"/>
  <c r="L178" i="1"/>
  <c r="M178" i="1"/>
  <c r="O178" i="1"/>
  <c r="L179" i="1"/>
  <c r="M179" i="1"/>
  <c r="O179" i="1"/>
  <c r="L180" i="1"/>
  <c r="M180" i="1"/>
  <c r="O180" i="1"/>
  <c r="L181" i="1"/>
  <c r="M181" i="1"/>
  <c r="O181" i="1"/>
  <c r="L182" i="1"/>
  <c r="M182" i="1"/>
  <c r="O182" i="1"/>
  <c r="L183" i="1"/>
  <c r="M183" i="1"/>
  <c r="O183" i="1"/>
  <c r="L184" i="1"/>
  <c r="M184" i="1"/>
  <c r="O184" i="1"/>
  <c r="L185" i="1"/>
  <c r="M185" i="1"/>
  <c r="O185" i="1"/>
  <c r="L186" i="1"/>
  <c r="M186" i="1"/>
  <c r="O186" i="1"/>
  <c r="L187" i="1"/>
  <c r="M187" i="1"/>
  <c r="O187" i="1"/>
  <c r="L188" i="1"/>
  <c r="M188" i="1"/>
  <c r="O188" i="1"/>
  <c r="L189" i="1"/>
  <c r="M189" i="1"/>
  <c r="O189" i="1"/>
  <c r="L190" i="1"/>
  <c r="M190" i="1"/>
  <c r="O190" i="1"/>
  <c r="L191" i="1"/>
  <c r="M191" i="1"/>
  <c r="O191" i="1"/>
  <c r="L192" i="1"/>
  <c r="M192" i="1"/>
  <c r="O192" i="1"/>
  <c r="L193" i="1"/>
  <c r="M193" i="1"/>
  <c r="O193" i="1"/>
  <c r="L194" i="1"/>
  <c r="M194" i="1"/>
  <c r="O194" i="1"/>
  <c r="L195" i="1"/>
  <c r="M195" i="1"/>
  <c r="O195" i="1"/>
  <c r="L196" i="1"/>
  <c r="M196" i="1"/>
  <c r="O196" i="1"/>
  <c r="L197" i="1"/>
  <c r="M197" i="1"/>
  <c r="O197" i="1"/>
  <c r="L198" i="1"/>
  <c r="M198" i="1"/>
  <c r="O198" i="1"/>
  <c r="L199" i="1"/>
  <c r="M199" i="1"/>
  <c r="O199" i="1"/>
  <c r="L200" i="1"/>
  <c r="M200" i="1"/>
  <c r="O200" i="1"/>
  <c r="L201" i="1"/>
  <c r="M201" i="1"/>
  <c r="O201" i="1"/>
  <c r="L202" i="1"/>
  <c r="M202" i="1"/>
  <c r="O202" i="1"/>
  <c r="L203" i="1"/>
  <c r="M203" i="1"/>
  <c r="O203" i="1"/>
  <c r="L204" i="1"/>
  <c r="M204" i="1"/>
  <c r="O204" i="1"/>
  <c r="L205" i="1"/>
  <c r="M205" i="1"/>
  <c r="O205" i="1"/>
  <c r="L206" i="1"/>
  <c r="M206" i="1"/>
  <c r="O206" i="1"/>
  <c r="L207" i="1"/>
  <c r="M207" i="1"/>
  <c r="O207" i="1"/>
  <c r="L208" i="1"/>
  <c r="M208" i="1"/>
  <c r="O208" i="1"/>
  <c r="L209" i="1"/>
  <c r="M209" i="1"/>
  <c r="O209" i="1"/>
  <c r="L210" i="1"/>
  <c r="M210" i="1"/>
  <c r="O210" i="1"/>
  <c r="L211" i="1"/>
  <c r="M211" i="1"/>
  <c r="O211" i="1"/>
  <c r="L212" i="1"/>
  <c r="M212" i="1"/>
  <c r="O212" i="1"/>
  <c r="L213" i="1"/>
  <c r="M213" i="1"/>
  <c r="O213" i="1"/>
  <c r="L214" i="1"/>
  <c r="M214" i="1"/>
  <c r="O214" i="1"/>
  <c r="L215" i="1"/>
  <c r="M215" i="1"/>
  <c r="O215" i="1"/>
  <c r="L216" i="1"/>
  <c r="M216" i="1"/>
  <c r="O216" i="1"/>
  <c r="L217" i="1"/>
  <c r="M217" i="1"/>
  <c r="O217" i="1"/>
  <c r="L218" i="1"/>
  <c r="M218" i="1"/>
  <c r="O218" i="1"/>
  <c r="L219" i="1"/>
  <c r="M219" i="1"/>
  <c r="O219" i="1"/>
  <c r="L220" i="1"/>
  <c r="M220" i="1"/>
  <c r="O220" i="1"/>
  <c r="L221" i="1"/>
  <c r="M221" i="1"/>
  <c r="O221" i="1"/>
  <c r="L222" i="1"/>
  <c r="M222" i="1"/>
  <c r="O222" i="1"/>
  <c r="L223" i="1"/>
  <c r="M223" i="1"/>
  <c r="O223" i="1"/>
  <c r="L224" i="1"/>
  <c r="M224" i="1"/>
  <c r="O224" i="1"/>
  <c r="L225" i="1"/>
  <c r="M225" i="1"/>
  <c r="O225" i="1"/>
  <c r="L226" i="1"/>
  <c r="M226" i="1"/>
  <c r="O226" i="1"/>
  <c r="L227" i="1"/>
  <c r="M227" i="1"/>
  <c r="O227" i="1"/>
  <c r="L228" i="1"/>
  <c r="M228" i="1"/>
  <c r="O228" i="1"/>
  <c r="L229" i="1"/>
  <c r="M229" i="1"/>
  <c r="O229" i="1"/>
  <c r="L230" i="1"/>
  <c r="M230" i="1"/>
  <c r="O230" i="1"/>
  <c r="L231" i="1"/>
  <c r="M231" i="1"/>
  <c r="O231" i="1"/>
  <c r="L232" i="1"/>
  <c r="M232" i="1"/>
  <c r="O232" i="1"/>
  <c r="L233" i="1"/>
  <c r="M233" i="1"/>
  <c r="O233" i="1"/>
  <c r="L234" i="1"/>
  <c r="M234" i="1"/>
  <c r="O234" i="1"/>
  <c r="L235" i="1"/>
  <c r="M235" i="1"/>
  <c r="O235" i="1"/>
  <c r="L236" i="1"/>
  <c r="M236" i="1"/>
  <c r="O236" i="1"/>
  <c r="L237" i="1"/>
  <c r="M237" i="1"/>
  <c r="O237" i="1"/>
  <c r="L238" i="1"/>
  <c r="M238" i="1"/>
  <c r="O238" i="1"/>
  <c r="L239" i="1"/>
  <c r="M239" i="1"/>
  <c r="O239" i="1"/>
  <c r="L240" i="1"/>
  <c r="M240" i="1"/>
  <c r="O240" i="1"/>
  <c r="L241" i="1"/>
  <c r="M241" i="1"/>
  <c r="O241" i="1"/>
  <c r="L242" i="1"/>
  <c r="M242" i="1"/>
  <c r="O242" i="1"/>
  <c r="L243" i="1"/>
  <c r="M243" i="1"/>
  <c r="O243" i="1"/>
  <c r="L244" i="1"/>
  <c r="M244" i="1"/>
  <c r="O244" i="1"/>
  <c r="L245" i="1"/>
  <c r="M245" i="1"/>
  <c r="O245" i="1"/>
  <c r="L246" i="1"/>
  <c r="M246" i="1"/>
  <c r="O246" i="1"/>
  <c r="L247" i="1"/>
  <c r="M247" i="1"/>
  <c r="O247" i="1"/>
  <c r="L248" i="1"/>
  <c r="M248" i="1"/>
  <c r="O248" i="1"/>
  <c r="L249" i="1"/>
  <c r="M249" i="1"/>
  <c r="O249" i="1"/>
  <c r="L250" i="1"/>
  <c r="M250" i="1"/>
  <c r="O250" i="1"/>
  <c r="L251" i="1"/>
  <c r="M251" i="1"/>
  <c r="O251" i="1"/>
  <c r="L252" i="1"/>
  <c r="M252" i="1"/>
  <c r="O252" i="1"/>
  <c r="L253" i="1"/>
  <c r="M253" i="1"/>
  <c r="O253" i="1"/>
  <c r="L254" i="1"/>
  <c r="M254" i="1"/>
  <c r="O254" i="1"/>
  <c r="L255" i="1"/>
  <c r="M255" i="1"/>
  <c r="O255" i="1"/>
  <c r="L256" i="1"/>
  <c r="M256" i="1"/>
  <c r="O256" i="1"/>
  <c r="L257" i="1"/>
  <c r="M257" i="1"/>
  <c r="O257" i="1"/>
  <c r="L258" i="1"/>
  <c r="M258" i="1"/>
  <c r="O258" i="1"/>
  <c r="L259" i="1"/>
  <c r="M259" i="1"/>
  <c r="O259" i="1"/>
  <c r="L260" i="1"/>
  <c r="M260" i="1"/>
  <c r="O260" i="1"/>
  <c r="L261" i="1"/>
  <c r="M261" i="1"/>
  <c r="O261" i="1"/>
  <c r="L262" i="1"/>
  <c r="M262" i="1"/>
  <c r="O262" i="1"/>
  <c r="L263" i="1"/>
  <c r="M263" i="1"/>
  <c r="O263" i="1"/>
  <c r="L264" i="1"/>
  <c r="M264" i="1"/>
  <c r="O264" i="1"/>
  <c r="L265" i="1"/>
  <c r="M265" i="1"/>
  <c r="O265" i="1"/>
  <c r="L266" i="1"/>
  <c r="M266" i="1"/>
  <c r="O266" i="1"/>
  <c r="L267" i="1"/>
  <c r="M267" i="1"/>
  <c r="O267" i="1"/>
  <c r="L268" i="1"/>
  <c r="M268" i="1"/>
  <c r="O268" i="1"/>
  <c r="L269" i="1"/>
  <c r="M269" i="1"/>
  <c r="O269" i="1"/>
  <c r="L270" i="1"/>
  <c r="M270" i="1"/>
  <c r="O270" i="1"/>
  <c r="L271" i="1"/>
  <c r="M271" i="1"/>
  <c r="O271" i="1"/>
  <c r="L272" i="1"/>
  <c r="M272" i="1"/>
  <c r="O272" i="1"/>
  <c r="L273" i="1"/>
  <c r="M273" i="1"/>
  <c r="O273" i="1"/>
  <c r="L274" i="1"/>
  <c r="M274" i="1"/>
  <c r="O274" i="1"/>
  <c r="L275" i="1"/>
  <c r="M275" i="1"/>
  <c r="O275" i="1"/>
  <c r="L276" i="1"/>
  <c r="M276" i="1"/>
  <c r="O276" i="1"/>
  <c r="L277" i="1"/>
  <c r="M277" i="1"/>
  <c r="O277" i="1"/>
  <c r="L278" i="1"/>
  <c r="M278" i="1"/>
  <c r="O278" i="1"/>
  <c r="L279" i="1"/>
  <c r="M279" i="1"/>
  <c r="O279" i="1"/>
  <c r="L280" i="1"/>
  <c r="M280" i="1"/>
  <c r="O280" i="1"/>
  <c r="L281" i="1"/>
  <c r="M281" i="1"/>
  <c r="O281" i="1"/>
  <c r="L282" i="1"/>
  <c r="M282" i="1"/>
  <c r="O282" i="1"/>
  <c r="L283" i="1"/>
  <c r="M283" i="1"/>
  <c r="O283" i="1"/>
  <c r="L284" i="1"/>
  <c r="M284" i="1"/>
  <c r="O284" i="1"/>
  <c r="L285" i="1"/>
  <c r="M285" i="1"/>
  <c r="O285" i="1"/>
  <c r="L286" i="1"/>
  <c r="M286" i="1"/>
  <c r="O286" i="1"/>
  <c r="L287" i="1"/>
  <c r="M287" i="1"/>
  <c r="O287" i="1"/>
  <c r="L288" i="1"/>
  <c r="M288" i="1"/>
  <c r="O288" i="1"/>
  <c r="L289" i="1"/>
  <c r="M289" i="1"/>
  <c r="O289" i="1"/>
  <c r="L290" i="1"/>
  <c r="M290" i="1"/>
  <c r="O290" i="1"/>
  <c r="L291" i="1"/>
  <c r="M291" i="1"/>
  <c r="O291" i="1"/>
  <c r="L292" i="1"/>
  <c r="M292" i="1"/>
  <c r="O292" i="1"/>
  <c r="L293" i="1"/>
  <c r="M293" i="1"/>
  <c r="O293" i="1"/>
  <c r="L294" i="1"/>
  <c r="M294" i="1"/>
  <c r="O294" i="1"/>
  <c r="L295" i="1"/>
  <c r="M295" i="1"/>
  <c r="O295" i="1"/>
  <c r="L296" i="1"/>
  <c r="M296" i="1"/>
  <c r="O296" i="1"/>
  <c r="L297" i="1"/>
  <c r="M297" i="1"/>
  <c r="O297" i="1"/>
  <c r="L298" i="1"/>
  <c r="M298" i="1"/>
  <c r="O298" i="1"/>
  <c r="L299" i="1"/>
  <c r="M299" i="1"/>
  <c r="O299" i="1"/>
  <c r="L300" i="1"/>
  <c r="M300" i="1"/>
  <c r="O300" i="1"/>
  <c r="L301" i="1"/>
  <c r="M301" i="1"/>
  <c r="O301" i="1"/>
  <c r="L302" i="1"/>
  <c r="M302" i="1"/>
  <c r="O302" i="1"/>
  <c r="L303" i="1"/>
  <c r="M303" i="1"/>
  <c r="O303" i="1"/>
  <c r="L304" i="1"/>
  <c r="M304" i="1"/>
  <c r="O304" i="1"/>
  <c r="L305" i="1"/>
  <c r="M305" i="1"/>
  <c r="O305" i="1"/>
  <c r="L306" i="1"/>
  <c r="M306" i="1"/>
  <c r="O306" i="1"/>
  <c r="L307" i="1"/>
  <c r="M307" i="1"/>
  <c r="O307" i="1"/>
  <c r="L308" i="1"/>
  <c r="M308" i="1"/>
  <c r="O308" i="1"/>
  <c r="L309" i="1"/>
  <c r="M309" i="1"/>
  <c r="O309" i="1"/>
  <c r="L310" i="1"/>
  <c r="M310" i="1"/>
  <c r="O310" i="1"/>
  <c r="L311" i="1"/>
  <c r="M311" i="1"/>
  <c r="O311" i="1"/>
  <c r="L312" i="1"/>
  <c r="M312" i="1"/>
  <c r="O312" i="1"/>
  <c r="L313" i="1"/>
  <c r="M313" i="1"/>
  <c r="O313" i="1"/>
  <c r="L314" i="1"/>
  <c r="M314" i="1"/>
  <c r="O314" i="1"/>
  <c r="L315" i="1"/>
  <c r="M315" i="1"/>
  <c r="O315" i="1"/>
  <c r="L316" i="1"/>
  <c r="M316" i="1"/>
  <c r="O316" i="1"/>
  <c r="L317" i="1"/>
  <c r="M317" i="1"/>
  <c r="O317" i="1"/>
  <c r="L318" i="1"/>
  <c r="M318" i="1"/>
  <c r="O318" i="1"/>
  <c r="L319" i="1"/>
  <c r="M319" i="1"/>
  <c r="O319" i="1"/>
  <c r="L320" i="1"/>
  <c r="M320" i="1"/>
  <c r="O320" i="1"/>
  <c r="L321" i="1"/>
  <c r="M321" i="1"/>
  <c r="O321" i="1"/>
  <c r="L322" i="1"/>
  <c r="M322" i="1"/>
  <c r="O322" i="1"/>
  <c r="L323" i="1"/>
  <c r="M323" i="1"/>
  <c r="O323" i="1"/>
  <c r="L324" i="1"/>
  <c r="M324" i="1"/>
  <c r="O324" i="1"/>
  <c r="L325" i="1"/>
  <c r="M325" i="1"/>
  <c r="O325" i="1"/>
  <c r="L326" i="1"/>
  <c r="M326" i="1"/>
  <c r="O326" i="1"/>
  <c r="L327" i="1"/>
  <c r="M327" i="1"/>
  <c r="O327" i="1"/>
  <c r="L328" i="1"/>
  <c r="M328" i="1"/>
  <c r="O328" i="1"/>
  <c r="L329" i="1"/>
  <c r="M329" i="1"/>
  <c r="O329" i="1"/>
  <c r="L330" i="1"/>
  <c r="M330" i="1"/>
  <c r="O330" i="1"/>
  <c r="L331" i="1"/>
  <c r="M331" i="1"/>
  <c r="O331" i="1"/>
  <c r="L332" i="1"/>
  <c r="M332" i="1"/>
  <c r="O332" i="1"/>
  <c r="L333" i="1"/>
  <c r="M333" i="1"/>
  <c r="O333" i="1"/>
  <c r="L334" i="1"/>
  <c r="M334" i="1"/>
  <c r="O334" i="1"/>
  <c r="L335" i="1"/>
  <c r="M335" i="1"/>
  <c r="O335" i="1"/>
  <c r="L336" i="1"/>
  <c r="M336" i="1"/>
  <c r="O336" i="1"/>
  <c r="L337" i="1"/>
  <c r="M337" i="1"/>
  <c r="O337" i="1"/>
  <c r="L338" i="1"/>
  <c r="M338" i="1"/>
  <c r="O338" i="1"/>
  <c r="L339" i="1"/>
  <c r="M339" i="1"/>
  <c r="O339" i="1"/>
  <c r="L340" i="1"/>
  <c r="M340" i="1"/>
  <c r="O340" i="1"/>
  <c r="L341" i="1"/>
  <c r="M341" i="1"/>
  <c r="O341" i="1"/>
  <c r="L342" i="1"/>
  <c r="M342" i="1"/>
  <c r="O342" i="1"/>
  <c r="L343" i="1"/>
  <c r="M343" i="1"/>
  <c r="O343" i="1"/>
  <c r="L344" i="1"/>
  <c r="M344" i="1"/>
  <c r="O344" i="1"/>
  <c r="L345" i="1"/>
  <c r="M345" i="1"/>
  <c r="O345" i="1"/>
  <c r="L346" i="1"/>
  <c r="M346" i="1"/>
  <c r="O346" i="1"/>
  <c r="L347" i="1"/>
  <c r="M347" i="1"/>
  <c r="O347" i="1"/>
  <c r="L348" i="1"/>
  <c r="M348" i="1"/>
  <c r="O348" i="1"/>
  <c r="L349" i="1"/>
  <c r="M349" i="1"/>
  <c r="O349" i="1"/>
  <c r="L350" i="1"/>
  <c r="M350" i="1"/>
  <c r="O350" i="1"/>
  <c r="L351" i="1"/>
  <c r="M351" i="1"/>
  <c r="O351" i="1"/>
  <c r="L352" i="1"/>
  <c r="M352" i="1"/>
  <c r="O352" i="1"/>
  <c r="L353" i="1"/>
  <c r="M353" i="1"/>
  <c r="O353" i="1"/>
  <c r="L354" i="1"/>
  <c r="M354" i="1"/>
  <c r="O354" i="1"/>
  <c r="L355" i="1"/>
  <c r="M355" i="1"/>
  <c r="O355" i="1"/>
  <c r="L356" i="1"/>
  <c r="M356" i="1"/>
  <c r="O356" i="1"/>
  <c r="L357" i="1"/>
  <c r="M357" i="1"/>
  <c r="O357" i="1"/>
  <c r="L358" i="1"/>
  <c r="M358" i="1"/>
  <c r="O358" i="1"/>
  <c r="L359" i="1"/>
  <c r="M359" i="1"/>
  <c r="O359" i="1"/>
  <c r="L360" i="1"/>
  <c r="M360" i="1"/>
  <c r="O360" i="1"/>
  <c r="L361" i="1"/>
  <c r="M361" i="1"/>
  <c r="O361" i="1"/>
  <c r="L362" i="1"/>
  <c r="M362" i="1"/>
  <c r="O362" i="1"/>
  <c r="L363" i="1"/>
  <c r="M363" i="1"/>
  <c r="O363" i="1"/>
  <c r="L364" i="1"/>
  <c r="M364" i="1"/>
  <c r="O364" i="1"/>
  <c r="L365" i="1"/>
  <c r="M365" i="1"/>
  <c r="O365" i="1"/>
  <c r="L366" i="1"/>
  <c r="M366" i="1"/>
  <c r="O366" i="1"/>
  <c r="L367" i="1"/>
  <c r="M367" i="1"/>
  <c r="O367" i="1"/>
  <c r="L368" i="1"/>
  <c r="M368" i="1"/>
  <c r="O368" i="1"/>
  <c r="L369" i="1"/>
  <c r="M369" i="1"/>
  <c r="O369" i="1"/>
  <c r="L370" i="1"/>
  <c r="M370" i="1"/>
  <c r="O370" i="1"/>
  <c r="L371" i="1"/>
  <c r="M371" i="1"/>
  <c r="O371" i="1"/>
  <c r="L372" i="1"/>
  <c r="M372" i="1"/>
  <c r="O372" i="1"/>
  <c r="L373" i="1"/>
  <c r="M373" i="1"/>
  <c r="O373" i="1"/>
  <c r="L374" i="1"/>
  <c r="M374" i="1"/>
  <c r="O374" i="1"/>
  <c r="L375" i="1"/>
  <c r="M375" i="1"/>
  <c r="O375" i="1"/>
  <c r="L376" i="1"/>
  <c r="M376" i="1"/>
  <c r="O376" i="1"/>
  <c r="L377" i="1"/>
  <c r="M377" i="1"/>
  <c r="O377" i="1"/>
  <c r="L378" i="1"/>
  <c r="M378" i="1"/>
  <c r="O378" i="1"/>
  <c r="L379" i="1"/>
  <c r="M379" i="1"/>
  <c r="O379" i="1"/>
  <c r="L380" i="1"/>
  <c r="M380" i="1"/>
  <c r="O380" i="1"/>
  <c r="L381" i="1"/>
  <c r="M381" i="1"/>
  <c r="O381" i="1"/>
  <c r="L382" i="1"/>
  <c r="M382" i="1"/>
  <c r="O382" i="1"/>
  <c r="L383" i="1"/>
  <c r="M383" i="1"/>
  <c r="O383" i="1"/>
  <c r="L384" i="1"/>
  <c r="M384" i="1"/>
  <c r="O384" i="1"/>
  <c r="L385" i="1"/>
  <c r="M385" i="1"/>
  <c r="O385" i="1"/>
  <c r="L386" i="1"/>
  <c r="M386" i="1"/>
  <c r="O386" i="1"/>
  <c r="L387" i="1"/>
  <c r="M387" i="1"/>
  <c r="O387" i="1"/>
  <c r="L388" i="1"/>
  <c r="M388" i="1"/>
  <c r="O388" i="1"/>
  <c r="L389" i="1"/>
  <c r="M389" i="1"/>
  <c r="O389" i="1"/>
  <c r="L390" i="1"/>
  <c r="M390" i="1"/>
  <c r="O390" i="1"/>
  <c r="L391" i="1"/>
  <c r="M391" i="1"/>
  <c r="O391" i="1"/>
  <c r="L392" i="1"/>
  <c r="M392" i="1"/>
  <c r="O392" i="1"/>
  <c r="L393" i="1"/>
  <c r="M393" i="1"/>
  <c r="O393" i="1"/>
  <c r="L394" i="1"/>
  <c r="M394" i="1"/>
  <c r="O394" i="1"/>
  <c r="L395" i="1"/>
  <c r="M395" i="1"/>
  <c r="O395" i="1"/>
  <c r="L396" i="1"/>
  <c r="M396" i="1"/>
  <c r="O396" i="1"/>
  <c r="L397" i="1"/>
  <c r="M397" i="1"/>
  <c r="O397" i="1"/>
  <c r="L398" i="1"/>
  <c r="M398" i="1"/>
  <c r="O398" i="1"/>
  <c r="L399" i="1"/>
  <c r="M399" i="1"/>
  <c r="O399" i="1"/>
  <c r="L400" i="1"/>
  <c r="M400" i="1"/>
  <c r="O400" i="1"/>
  <c r="L401" i="1"/>
  <c r="M401" i="1"/>
  <c r="O401" i="1"/>
  <c r="L402" i="1"/>
  <c r="M402" i="1"/>
  <c r="O402" i="1"/>
  <c r="L403" i="1"/>
  <c r="M403" i="1"/>
  <c r="O403" i="1"/>
  <c r="L404" i="1"/>
  <c r="M404" i="1"/>
  <c r="O404" i="1"/>
  <c r="L405" i="1"/>
  <c r="M405" i="1"/>
  <c r="O405" i="1"/>
  <c r="L406" i="1"/>
  <c r="M406" i="1"/>
  <c r="O406" i="1"/>
  <c r="L407" i="1"/>
  <c r="M407" i="1"/>
  <c r="O407" i="1"/>
  <c r="L408" i="1"/>
  <c r="M408" i="1"/>
  <c r="O408" i="1"/>
  <c r="L409" i="1"/>
  <c r="M409" i="1"/>
  <c r="O409" i="1"/>
  <c r="L410" i="1"/>
  <c r="M410" i="1"/>
  <c r="O410" i="1"/>
  <c r="L411" i="1"/>
  <c r="M411" i="1"/>
  <c r="O411" i="1"/>
  <c r="L412" i="1"/>
  <c r="M412" i="1"/>
  <c r="O412" i="1"/>
  <c r="L413" i="1"/>
  <c r="M413" i="1"/>
  <c r="O413" i="1"/>
  <c r="L414" i="1"/>
  <c r="M414" i="1"/>
  <c r="O414" i="1"/>
  <c r="L415" i="1"/>
  <c r="M415" i="1"/>
  <c r="O415" i="1"/>
  <c r="L416" i="1"/>
  <c r="M416" i="1"/>
  <c r="O416" i="1"/>
  <c r="L417" i="1"/>
  <c r="M417" i="1"/>
  <c r="O417" i="1"/>
  <c r="L418" i="1"/>
  <c r="M418" i="1"/>
  <c r="O418" i="1"/>
  <c r="L419" i="1"/>
  <c r="M419" i="1"/>
  <c r="O419" i="1"/>
  <c r="L420" i="1"/>
  <c r="M420" i="1"/>
  <c r="O420" i="1"/>
  <c r="L421" i="1"/>
  <c r="M421" i="1"/>
  <c r="O421" i="1"/>
  <c r="L422" i="1"/>
  <c r="M422" i="1"/>
  <c r="O422" i="1"/>
  <c r="L423" i="1"/>
  <c r="M423" i="1"/>
  <c r="O423" i="1"/>
  <c r="L424" i="1"/>
  <c r="M424" i="1"/>
  <c r="O424" i="1"/>
  <c r="L425" i="1"/>
  <c r="M425" i="1"/>
  <c r="O425" i="1"/>
  <c r="L426" i="1"/>
  <c r="M426" i="1"/>
  <c r="O426" i="1"/>
  <c r="L427" i="1"/>
  <c r="M427" i="1"/>
  <c r="O427" i="1"/>
  <c r="L428" i="1"/>
  <c r="M428" i="1"/>
  <c r="O428" i="1"/>
  <c r="L429" i="1"/>
  <c r="M429" i="1"/>
  <c r="O429" i="1"/>
  <c r="L430" i="1"/>
  <c r="M430" i="1"/>
  <c r="O430" i="1"/>
  <c r="L431" i="1"/>
  <c r="M431" i="1"/>
  <c r="O431" i="1"/>
  <c r="L432" i="1"/>
  <c r="M432" i="1"/>
  <c r="O432" i="1"/>
  <c r="L433" i="1"/>
  <c r="M433" i="1"/>
  <c r="O433" i="1"/>
  <c r="L434" i="1"/>
  <c r="M434" i="1"/>
  <c r="O434" i="1"/>
  <c r="L435" i="1"/>
  <c r="M435" i="1"/>
  <c r="O435" i="1"/>
  <c r="L436" i="1"/>
  <c r="M436" i="1"/>
  <c r="O436" i="1"/>
  <c r="L437" i="1"/>
  <c r="M437" i="1"/>
  <c r="O437" i="1"/>
  <c r="L438" i="1"/>
  <c r="M438" i="1"/>
  <c r="O438" i="1"/>
  <c r="L439" i="1"/>
  <c r="M439" i="1"/>
  <c r="O439" i="1"/>
  <c r="L440" i="1"/>
  <c r="M440" i="1"/>
  <c r="O440" i="1"/>
  <c r="L441" i="1"/>
  <c r="M441" i="1"/>
  <c r="O441" i="1"/>
  <c r="L442" i="1"/>
  <c r="M442" i="1"/>
  <c r="O442" i="1"/>
  <c r="L443" i="1"/>
  <c r="M443" i="1"/>
  <c r="O443" i="1"/>
  <c r="L444" i="1"/>
  <c r="M444" i="1"/>
  <c r="O444" i="1"/>
  <c r="L445" i="1"/>
  <c r="M445" i="1"/>
  <c r="O445" i="1"/>
  <c r="L446" i="1"/>
  <c r="M446" i="1"/>
  <c r="O446" i="1"/>
  <c r="L447" i="1"/>
  <c r="M447" i="1"/>
  <c r="O447" i="1"/>
  <c r="L448" i="1"/>
  <c r="M448" i="1"/>
  <c r="O448" i="1"/>
  <c r="L449" i="1"/>
  <c r="M449" i="1"/>
  <c r="O449" i="1"/>
  <c r="L450" i="1"/>
  <c r="M450" i="1"/>
  <c r="O450" i="1"/>
  <c r="L451" i="1"/>
  <c r="M451" i="1"/>
  <c r="O451" i="1"/>
  <c r="L452" i="1"/>
  <c r="M452" i="1"/>
  <c r="O452" i="1"/>
  <c r="L453" i="1"/>
  <c r="M453" i="1"/>
  <c r="O453" i="1"/>
  <c r="L454" i="1"/>
  <c r="M454" i="1"/>
  <c r="O454" i="1"/>
  <c r="L455" i="1"/>
  <c r="M455" i="1"/>
  <c r="O455" i="1"/>
  <c r="L456" i="1"/>
  <c r="M456" i="1"/>
  <c r="O456" i="1"/>
  <c r="L457" i="1"/>
  <c r="M457" i="1"/>
  <c r="O457" i="1"/>
  <c r="L458" i="1"/>
  <c r="M458" i="1"/>
  <c r="O458" i="1"/>
  <c r="L459" i="1"/>
  <c r="M459" i="1"/>
  <c r="O459" i="1"/>
  <c r="L460" i="1"/>
  <c r="M460" i="1"/>
  <c r="O460" i="1"/>
  <c r="L461" i="1"/>
  <c r="M461" i="1"/>
  <c r="O461" i="1"/>
  <c r="L462" i="1"/>
  <c r="M462" i="1"/>
  <c r="O462" i="1"/>
  <c r="L463" i="1"/>
  <c r="M463" i="1"/>
  <c r="O463" i="1"/>
  <c r="L464" i="1"/>
  <c r="M464" i="1"/>
  <c r="O464" i="1"/>
  <c r="L465" i="1"/>
  <c r="M465" i="1"/>
  <c r="O465" i="1"/>
  <c r="L466" i="1"/>
  <c r="M466" i="1"/>
  <c r="O466" i="1"/>
  <c r="L467" i="1"/>
  <c r="M467" i="1"/>
  <c r="O467" i="1"/>
  <c r="L468" i="1"/>
  <c r="M468" i="1"/>
  <c r="O468" i="1"/>
  <c r="L469" i="1"/>
  <c r="M469" i="1"/>
  <c r="O469" i="1"/>
  <c r="L470" i="1"/>
  <c r="M470" i="1"/>
  <c r="O470" i="1"/>
  <c r="L471" i="1"/>
  <c r="M471" i="1"/>
  <c r="O471" i="1"/>
  <c r="L472" i="1"/>
  <c r="M472" i="1"/>
  <c r="O472" i="1"/>
  <c r="L473" i="1"/>
  <c r="M473" i="1"/>
  <c r="O473" i="1"/>
  <c r="L474" i="1"/>
  <c r="M474" i="1"/>
  <c r="O474" i="1"/>
  <c r="L475" i="1"/>
  <c r="M475" i="1"/>
  <c r="O475" i="1"/>
  <c r="L476" i="1"/>
  <c r="M476" i="1"/>
  <c r="O476" i="1"/>
  <c r="L477" i="1"/>
  <c r="M477" i="1"/>
  <c r="O477" i="1"/>
  <c r="L478" i="1"/>
  <c r="M478" i="1"/>
  <c r="O478" i="1"/>
  <c r="L479" i="1"/>
  <c r="M479" i="1"/>
  <c r="O479" i="1"/>
  <c r="L480" i="1"/>
  <c r="M480" i="1"/>
  <c r="O480" i="1"/>
  <c r="L481" i="1"/>
  <c r="M481" i="1"/>
  <c r="O481" i="1"/>
  <c r="L482" i="1"/>
  <c r="M482" i="1"/>
  <c r="O482" i="1"/>
  <c r="L483" i="1"/>
  <c r="M483" i="1"/>
  <c r="O483" i="1"/>
  <c r="L484" i="1"/>
  <c r="M484" i="1"/>
  <c r="O484" i="1"/>
  <c r="L485" i="1"/>
  <c r="M485" i="1"/>
  <c r="O485" i="1"/>
  <c r="L486" i="1"/>
  <c r="M486" i="1"/>
  <c r="O486" i="1"/>
  <c r="L487" i="1"/>
  <c r="M487" i="1"/>
  <c r="O487" i="1"/>
  <c r="L488" i="1"/>
  <c r="M488" i="1"/>
  <c r="O488" i="1"/>
  <c r="L489" i="1"/>
  <c r="M489" i="1"/>
  <c r="O489" i="1"/>
  <c r="L490" i="1"/>
  <c r="M490" i="1"/>
  <c r="O490" i="1"/>
  <c r="L491" i="1"/>
  <c r="M491" i="1"/>
  <c r="O491" i="1"/>
  <c r="L492" i="1"/>
  <c r="M492" i="1"/>
  <c r="O492" i="1"/>
  <c r="L493" i="1"/>
  <c r="M493" i="1"/>
  <c r="O493" i="1"/>
  <c r="L494" i="1"/>
  <c r="M494" i="1"/>
  <c r="O494" i="1"/>
  <c r="L495" i="1"/>
  <c r="M495" i="1"/>
  <c r="O495" i="1"/>
  <c r="L496" i="1"/>
  <c r="M496" i="1"/>
  <c r="O496" i="1"/>
  <c r="L497" i="1"/>
  <c r="M497" i="1"/>
  <c r="O497" i="1"/>
  <c r="L498" i="1"/>
  <c r="M498" i="1"/>
  <c r="O498" i="1"/>
  <c r="L499" i="1"/>
  <c r="M499" i="1"/>
  <c r="O499" i="1"/>
  <c r="L500" i="1"/>
  <c r="M500" i="1"/>
  <c r="O500" i="1"/>
  <c r="L501" i="1"/>
  <c r="M501" i="1"/>
  <c r="O501" i="1"/>
  <c r="L502" i="1"/>
  <c r="M502" i="1"/>
  <c r="O502" i="1"/>
  <c r="L503" i="1"/>
  <c r="M503" i="1"/>
  <c r="O503" i="1"/>
  <c r="L504" i="1"/>
  <c r="M504" i="1"/>
  <c r="O504" i="1"/>
  <c r="L505" i="1"/>
  <c r="M505" i="1"/>
  <c r="O505" i="1"/>
  <c r="L506" i="1"/>
  <c r="M506" i="1"/>
  <c r="O506" i="1"/>
  <c r="L507" i="1"/>
  <c r="M507" i="1"/>
  <c r="O507" i="1"/>
  <c r="L508" i="1"/>
  <c r="M508" i="1"/>
  <c r="O508" i="1"/>
  <c r="L509" i="1"/>
  <c r="M509" i="1"/>
  <c r="O509" i="1"/>
  <c r="L510" i="1"/>
  <c r="M510" i="1"/>
  <c r="O510" i="1"/>
  <c r="L511" i="1"/>
  <c r="M511" i="1"/>
  <c r="O511" i="1"/>
  <c r="L512" i="1"/>
  <c r="M512" i="1"/>
  <c r="O512" i="1"/>
  <c r="L513" i="1"/>
  <c r="M513" i="1"/>
  <c r="O513" i="1"/>
  <c r="L514" i="1"/>
  <c r="M514" i="1"/>
  <c r="O514" i="1"/>
  <c r="L515" i="1"/>
  <c r="M515" i="1"/>
  <c r="O515" i="1"/>
  <c r="L516" i="1"/>
  <c r="M516" i="1"/>
  <c r="O516" i="1"/>
  <c r="L517" i="1"/>
  <c r="M517" i="1"/>
  <c r="O517" i="1"/>
  <c r="L518" i="1"/>
  <c r="M518" i="1"/>
  <c r="O518" i="1"/>
  <c r="L519" i="1"/>
  <c r="M519" i="1"/>
  <c r="O519" i="1"/>
  <c r="L520" i="1"/>
  <c r="M520" i="1"/>
  <c r="O520" i="1"/>
  <c r="L521" i="1"/>
  <c r="M521" i="1"/>
  <c r="O521" i="1"/>
  <c r="L522" i="1"/>
  <c r="M522" i="1"/>
  <c r="O522" i="1"/>
  <c r="L523" i="1"/>
  <c r="M523" i="1"/>
  <c r="O523" i="1"/>
  <c r="L524" i="1"/>
  <c r="M524" i="1"/>
  <c r="O524" i="1"/>
  <c r="L525" i="1"/>
  <c r="M525" i="1"/>
  <c r="O525" i="1"/>
  <c r="L526" i="1"/>
  <c r="M526" i="1"/>
  <c r="O526" i="1"/>
  <c r="L527" i="1"/>
  <c r="M527" i="1"/>
  <c r="O527" i="1"/>
  <c r="L528" i="1"/>
  <c r="M528" i="1"/>
  <c r="O528" i="1"/>
  <c r="L529" i="1"/>
  <c r="M529" i="1"/>
  <c r="O529" i="1"/>
  <c r="L530" i="1"/>
  <c r="M530" i="1"/>
  <c r="O530" i="1"/>
  <c r="L531" i="1"/>
  <c r="M531" i="1"/>
  <c r="O531" i="1"/>
  <c r="L532" i="1"/>
  <c r="M532" i="1"/>
  <c r="O532" i="1"/>
  <c r="L533" i="1"/>
  <c r="M533" i="1"/>
  <c r="O533" i="1"/>
  <c r="L534" i="1"/>
  <c r="M534" i="1"/>
  <c r="O534" i="1"/>
  <c r="L535" i="1"/>
  <c r="M535" i="1"/>
  <c r="O535" i="1"/>
  <c r="L536" i="1"/>
  <c r="M536" i="1"/>
  <c r="O536" i="1"/>
  <c r="L537" i="1"/>
  <c r="M537" i="1"/>
  <c r="O537" i="1"/>
  <c r="L538" i="1"/>
  <c r="M538" i="1"/>
  <c r="O538" i="1"/>
  <c r="L539" i="1"/>
  <c r="M539" i="1"/>
  <c r="O539" i="1"/>
  <c r="L540" i="1"/>
  <c r="M540" i="1"/>
  <c r="O540" i="1"/>
  <c r="L541" i="1"/>
  <c r="M541" i="1"/>
  <c r="O541" i="1"/>
  <c r="L542" i="1"/>
  <c r="M542" i="1"/>
  <c r="O542" i="1"/>
  <c r="L543" i="1"/>
  <c r="M543" i="1"/>
  <c r="O543" i="1"/>
  <c r="L544" i="1"/>
  <c r="M544" i="1"/>
  <c r="O544" i="1"/>
  <c r="L545" i="1"/>
  <c r="M545" i="1"/>
  <c r="O545" i="1"/>
  <c r="L546" i="1"/>
  <c r="M546" i="1"/>
  <c r="O546" i="1"/>
  <c r="L547" i="1"/>
  <c r="M547" i="1"/>
  <c r="O547" i="1"/>
  <c r="L548" i="1"/>
  <c r="M548" i="1"/>
  <c r="O548" i="1"/>
  <c r="L549" i="1"/>
  <c r="M549" i="1"/>
  <c r="O549" i="1"/>
  <c r="L550" i="1"/>
  <c r="M550" i="1"/>
  <c r="O550" i="1"/>
  <c r="L551" i="1"/>
  <c r="M551" i="1"/>
  <c r="O551" i="1"/>
  <c r="L552" i="1"/>
  <c r="M552" i="1"/>
  <c r="O552" i="1"/>
  <c r="L553" i="1"/>
  <c r="M553" i="1"/>
  <c r="O553" i="1"/>
  <c r="L554" i="1"/>
  <c r="M554" i="1"/>
  <c r="O554" i="1"/>
  <c r="L555" i="1"/>
  <c r="M555" i="1"/>
  <c r="O555" i="1"/>
  <c r="L556" i="1"/>
  <c r="M556" i="1"/>
  <c r="O556" i="1"/>
  <c r="L557" i="1"/>
  <c r="M557" i="1"/>
  <c r="O557" i="1"/>
  <c r="L558" i="1"/>
  <c r="M558" i="1"/>
  <c r="O558" i="1"/>
  <c r="L559" i="1"/>
  <c r="M559" i="1"/>
  <c r="O559" i="1"/>
  <c r="L560" i="1"/>
  <c r="M560" i="1"/>
  <c r="O560" i="1"/>
  <c r="L561" i="1"/>
  <c r="M561" i="1"/>
  <c r="O561" i="1"/>
  <c r="L562" i="1"/>
  <c r="M562" i="1"/>
  <c r="O562" i="1"/>
  <c r="L563" i="1"/>
  <c r="M563" i="1"/>
  <c r="O563" i="1"/>
  <c r="L564" i="1"/>
  <c r="M564" i="1"/>
  <c r="O564" i="1"/>
  <c r="L565" i="1"/>
  <c r="M565" i="1"/>
  <c r="O565" i="1"/>
  <c r="L566" i="1"/>
  <c r="M566" i="1"/>
  <c r="O566" i="1"/>
  <c r="L567" i="1"/>
  <c r="M567" i="1"/>
  <c r="O567" i="1"/>
  <c r="L568" i="1"/>
  <c r="M568" i="1"/>
  <c r="O568" i="1"/>
  <c r="L569" i="1"/>
  <c r="M569" i="1"/>
  <c r="O569" i="1"/>
  <c r="L570" i="1"/>
  <c r="M570" i="1"/>
  <c r="O570" i="1"/>
  <c r="L571" i="1"/>
  <c r="M571" i="1"/>
  <c r="O571" i="1"/>
  <c r="L572" i="1"/>
  <c r="M572" i="1"/>
  <c r="O572" i="1"/>
  <c r="L573" i="1"/>
  <c r="M573" i="1"/>
  <c r="O573" i="1"/>
  <c r="L574" i="1"/>
  <c r="M574" i="1"/>
  <c r="O574" i="1"/>
  <c r="L575" i="1"/>
  <c r="M575" i="1"/>
  <c r="O575" i="1"/>
  <c r="L576" i="1"/>
  <c r="M576" i="1"/>
  <c r="O576" i="1"/>
  <c r="L577" i="1"/>
  <c r="M577" i="1"/>
  <c r="O577" i="1"/>
  <c r="L578" i="1"/>
  <c r="M578" i="1"/>
  <c r="O578" i="1"/>
  <c r="L579" i="1"/>
  <c r="M579" i="1"/>
  <c r="O579" i="1"/>
  <c r="L580" i="1"/>
  <c r="M580" i="1"/>
  <c r="O580" i="1"/>
  <c r="L581" i="1"/>
  <c r="M581" i="1"/>
  <c r="O581" i="1"/>
  <c r="L582" i="1"/>
  <c r="M582" i="1"/>
  <c r="O582" i="1"/>
  <c r="L583" i="1"/>
  <c r="M583" i="1"/>
  <c r="O583" i="1"/>
  <c r="L584" i="1"/>
  <c r="M584" i="1"/>
  <c r="O584" i="1"/>
  <c r="L585" i="1"/>
  <c r="M585" i="1"/>
  <c r="O585" i="1"/>
  <c r="L586" i="1"/>
  <c r="M586" i="1"/>
  <c r="O586" i="1"/>
  <c r="L587" i="1"/>
  <c r="M587" i="1"/>
  <c r="O587" i="1"/>
  <c r="L588" i="1"/>
  <c r="M588" i="1"/>
  <c r="O588" i="1"/>
  <c r="L589" i="1"/>
  <c r="M589" i="1"/>
  <c r="O589" i="1"/>
  <c r="L590" i="1"/>
  <c r="M590" i="1"/>
  <c r="O590" i="1"/>
  <c r="L591" i="1"/>
  <c r="M591" i="1"/>
  <c r="O591" i="1"/>
  <c r="L592" i="1"/>
  <c r="M592" i="1"/>
  <c r="O592" i="1"/>
  <c r="L593" i="1"/>
  <c r="M593" i="1"/>
  <c r="O593" i="1"/>
  <c r="L594" i="1"/>
  <c r="M594" i="1"/>
  <c r="O594" i="1"/>
  <c r="L595" i="1"/>
  <c r="M595" i="1"/>
  <c r="O595" i="1"/>
  <c r="L596" i="1"/>
  <c r="M596" i="1"/>
  <c r="O596" i="1"/>
  <c r="L597" i="1"/>
  <c r="M597" i="1"/>
  <c r="O597" i="1"/>
  <c r="L598" i="1"/>
  <c r="M598" i="1"/>
  <c r="O598" i="1"/>
  <c r="L599" i="1"/>
  <c r="M599" i="1"/>
  <c r="O599" i="1"/>
  <c r="L600" i="1"/>
  <c r="M600" i="1"/>
  <c r="O600" i="1"/>
  <c r="L601" i="1"/>
  <c r="M601" i="1"/>
  <c r="O601" i="1"/>
  <c r="L602" i="1"/>
  <c r="M602" i="1"/>
  <c r="O602" i="1"/>
  <c r="L603" i="1"/>
  <c r="M603" i="1"/>
  <c r="O603" i="1"/>
  <c r="L604" i="1"/>
  <c r="M604" i="1"/>
  <c r="O604" i="1"/>
  <c r="L605" i="1"/>
  <c r="M605" i="1"/>
  <c r="O605" i="1"/>
  <c r="L606" i="1"/>
  <c r="M606" i="1"/>
  <c r="O606" i="1"/>
  <c r="L607" i="1"/>
  <c r="M607" i="1"/>
  <c r="O607" i="1"/>
  <c r="L608" i="1"/>
  <c r="M608" i="1"/>
  <c r="O608" i="1"/>
  <c r="L609" i="1"/>
  <c r="M609" i="1"/>
  <c r="O609" i="1"/>
  <c r="L610" i="1"/>
  <c r="M610" i="1"/>
  <c r="O610" i="1"/>
  <c r="L611" i="1"/>
  <c r="M611" i="1"/>
  <c r="O611" i="1"/>
  <c r="L612" i="1"/>
  <c r="M612" i="1"/>
  <c r="O612" i="1"/>
  <c r="L613" i="1"/>
  <c r="M613" i="1"/>
  <c r="O613" i="1"/>
  <c r="L614" i="1"/>
  <c r="M614" i="1"/>
  <c r="O614" i="1"/>
  <c r="L615" i="1"/>
  <c r="M615" i="1"/>
  <c r="O615" i="1"/>
  <c r="L616" i="1"/>
  <c r="M616" i="1"/>
  <c r="O616" i="1"/>
  <c r="L617" i="1"/>
  <c r="M617" i="1"/>
  <c r="O617" i="1"/>
  <c r="L618" i="1"/>
  <c r="M618" i="1"/>
  <c r="O618" i="1"/>
  <c r="L619" i="1"/>
  <c r="M619" i="1"/>
  <c r="O619" i="1"/>
  <c r="L620" i="1"/>
  <c r="M620" i="1"/>
  <c r="O620" i="1"/>
  <c r="L621" i="1"/>
  <c r="M621" i="1"/>
  <c r="O621" i="1"/>
  <c r="L622" i="1"/>
  <c r="M622" i="1"/>
  <c r="O622" i="1"/>
  <c r="L623" i="1"/>
  <c r="M623" i="1"/>
  <c r="O623" i="1"/>
  <c r="L624" i="1"/>
  <c r="M624" i="1"/>
  <c r="O624" i="1"/>
  <c r="L625" i="1"/>
  <c r="M625" i="1"/>
  <c r="O625" i="1"/>
  <c r="L626" i="1"/>
  <c r="M626" i="1"/>
  <c r="O626" i="1"/>
  <c r="L627" i="1"/>
  <c r="M627" i="1"/>
  <c r="O627" i="1"/>
  <c r="L628" i="1"/>
  <c r="M628" i="1"/>
  <c r="O628" i="1"/>
  <c r="L629" i="1"/>
  <c r="M629" i="1"/>
  <c r="O629" i="1"/>
  <c r="L630" i="1"/>
  <c r="M630" i="1"/>
  <c r="O630" i="1"/>
  <c r="L631" i="1"/>
  <c r="M631" i="1"/>
  <c r="O631" i="1"/>
  <c r="L632" i="1"/>
  <c r="M632" i="1"/>
  <c r="O632" i="1"/>
  <c r="L633" i="1"/>
  <c r="M633" i="1"/>
  <c r="O633" i="1"/>
  <c r="L634" i="1"/>
  <c r="M634" i="1"/>
  <c r="O634" i="1"/>
  <c r="L635" i="1"/>
  <c r="M635" i="1"/>
  <c r="O635" i="1"/>
  <c r="L636" i="1"/>
  <c r="M636" i="1"/>
  <c r="O636" i="1"/>
  <c r="L637" i="1"/>
  <c r="M637" i="1"/>
  <c r="O637" i="1"/>
  <c r="L638" i="1"/>
  <c r="M638" i="1"/>
  <c r="O638" i="1"/>
  <c r="L639" i="1"/>
  <c r="M639" i="1"/>
  <c r="O639" i="1"/>
  <c r="L640" i="1"/>
  <c r="M640" i="1"/>
  <c r="O640" i="1"/>
  <c r="L641" i="1"/>
  <c r="M641" i="1"/>
  <c r="O641" i="1"/>
  <c r="L642" i="1"/>
  <c r="M642" i="1"/>
  <c r="O642" i="1"/>
  <c r="L643" i="1"/>
  <c r="M643" i="1"/>
  <c r="O643" i="1"/>
  <c r="L644" i="1"/>
  <c r="M644" i="1"/>
  <c r="O644" i="1"/>
  <c r="L645" i="1"/>
  <c r="M645" i="1"/>
  <c r="O645" i="1"/>
  <c r="L646" i="1"/>
  <c r="M646" i="1"/>
  <c r="O646" i="1"/>
  <c r="L647" i="1"/>
  <c r="M647" i="1"/>
  <c r="O647" i="1"/>
  <c r="L648" i="1"/>
  <c r="M648" i="1"/>
  <c r="O648" i="1"/>
  <c r="L649" i="1"/>
  <c r="M649" i="1"/>
  <c r="O649" i="1"/>
  <c r="L650" i="1"/>
  <c r="M650" i="1"/>
  <c r="O650" i="1"/>
  <c r="L651" i="1"/>
  <c r="M651" i="1"/>
  <c r="O651" i="1"/>
  <c r="L652" i="1"/>
  <c r="M652" i="1"/>
  <c r="O652" i="1"/>
  <c r="L653" i="1"/>
  <c r="M653" i="1"/>
  <c r="O653" i="1"/>
  <c r="L654" i="1"/>
  <c r="M654" i="1"/>
  <c r="O654" i="1"/>
  <c r="L655" i="1"/>
  <c r="M655" i="1"/>
  <c r="O655" i="1"/>
  <c r="L656" i="1"/>
  <c r="M656" i="1"/>
  <c r="O656" i="1"/>
  <c r="L657" i="1"/>
  <c r="M657" i="1"/>
  <c r="O657" i="1"/>
  <c r="L658" i="1"/>
  <c r="M658" i="1"/>
  <c r="O658" i="1"/>
  <c r="L659" i="1"/>
  <c r="M659" i="1"/>
  <c r="O659" i="1"/>
  <c r="L660" i="1"/>
  <c r="M660" i="1"/>
  <c r="O660" i="1"/>
  <c r="L661" i="1"/>
  <c r="M661" i="1"/>
  <c r="O661" i="1"/>
  <c r="L662" i="1"/>
  <c r="M662" i="1"/>
  <c r="O662" i="1"/>
  <c r="L663" i="1"/>
  <c r="M663" i="1"/>
  <c r="O663" i="1"/>
  <c r="L664" i="1"/>
  <c r="M664" i="1"/>
  <c r="O664" i="1"/>
  <c r="L665" i="1"/>
  <c r="M665" i="1"/>
  <c r="O665" i="1"/>
  <c r="L666" i="1"/>
  <c r="M666" i="1"/>
  <c r="O666" i="1"/>
  <c r="L667" i="1"/>
  <c r="M667" i="1"/>
  <c r="O667" i="1"/>
  <c r="L668" i="1"/>
  <c r="M668" i="1"/>
  <c r="O668" i="1"/>
  <c r="L669" i="1"/>
  <c r="M669" i="1"/>
  <c r="O669" i="1"/>
  <c r="L670" i="1"/>
  <c r="M670" i="1"/>
  <c r="O670" i="1"/>
  <c r="L671" i="1"/>
  <c r="M671" i="1"/>
  <c r="O671" i="1"/>
  <c r="L672" i="1"/>
  <c r="M672" i="1"/>
  <c r="O672" i="1"/>
  <c r="L673" i="1"/>
  <c r="M673" i="1"/>
  <c r="O673" i="1"/>
  <c r="L674" i="1"/>
  <c r="M674" i="1"/>
  <c r="O674" i="1"/>
  <c r="L675" i="1"/>
  <c r="M675" i="1"/>
  <c r="O675" i="1"/>
  <c r="L676" i="1"/>
  <c r="M676" i="1"/>
  <c r="O676" i="1"/>
  <c r="L677" i="1"/>
  <c r="M677" i="1"/>
  <c r="O677" i="1"/>
  <c r="L678" i="1"/>
  <c r="M678" i="1"/>
  <c r="O678" i="1"/>
  <c r="L679" i="1"/>
  <c r="M679" i="1"/>
  <c r="O679" i="1"/>
  <c r="L680" i="1"/>
  <c r="M680" i="1"/>
  <c r="O680" i="1"/>
  <c r="L681" i="1"/>
  <c r="M681" i="1"/>
  <c r="O681" i="1"/>
  <c r="L682" i="1"/>
  <c r="M682" i="1"/>
  <c r="O682" i="1"/>
  <c r="L683" i="1"/>
  <c r="M683" i="1"/>
  <c r="O683" i="1"/>
  <c r="L684" i="1"/>
  <c r="M684" i="1"/>
  <c r="O684" i="1"/>
  <c r="L685" i="1"/>
  <c r="M685" i="1"/>
  <c r="O685" i="1"/>
  <c r="L686" i="1"/>
  <c r="M686" i="1"/>
  <c r="O686" i="1"/>
  <c r="L687" i="1"/>
  <c r="M687" i="1"/>
  <c r="O687" i="1"/>
  <c r="L688" i="1"/>
  <c r="M688" i="1"/>
  <c r="O688" i="1"/>
  <c r="L689" i="1"/>
  <c r="M689" i="1"/>
  <c r="O689" i="1"/>
  <c r="L690" i="1"/>
  <c r="M690" i="1"/>
  <c r="O690" i="1"/>
  <c r="L691" i="1"/>
  <c r="M691" i="1"/>
  <c r="O691" i="1"/>
  <c r="L692" i="1"/>
  <c r="M692" i="1"/>
  <c r="O692" i="1"/>
  <c r="L693" i="1"/>
  <c r="M693" i="1"/>
  <c r="O693" i="1"/>
  <c r="L694" i="1"/>
  <c r="M694" i="1"/>
  <c r="O694" i="1"/>
  <c r="L695" i="1"/>
  <c r="M695" i="1"/>
  <c r="O695" i="1"/>
  <c r="L696" i="1"/>
  <c r="M696" i="1"/>
  <c r="O696" i="1"/>
  <c r="L697" i="1"/>
  <c r="M697" i="1"/>
  <c r="O697" i="1"/>
  <c r="L698" i="1"/>
  <c r="M698" i="1"/>
  <c r="O698" i="1"/>
  <c r="L699" i="1"/>
  <c r="M699" i="1"/>
  <c r="O699" i="1"/>
  <c r="L700" i="1"/>
  <c r="M700" i="1"/>
  <c r="O700" i="1"/>
  <c r="L701" i="1"/>
  <c r="M701" i="1"/>
  <c r="O701" i="1"/>
  <c r="L702" i="1"/>
  <c r="M702" i="1"/>
  <c r="O702" i="1"/>
  <c r="L703" i="1"/>
  <c r="M703" i="1"/>
  <c r="O703" i="1"/>
  <c r="L704" i="1"/>
  <c r="M704" i="1"/>
  <c r="O704" i="1"/>
  <c r="L705" i="1"/>
  <c r="M705" i="1"/>
  <c r="O705" i="1"/>
  <c r="L706" i="1"/>
  <c r="M706" i="1"/>
  <c r="O706" i="1"/>
  <c r="L707" i="1"/>
  <c r="M707" i="1"/>
  <c r="O707" i="1"/>
  <c r="L708" i="1"/>
  <c r="M708" i="1"/>
  <c r="O708" i="1"/>
  <c r="L709" i="1"/>
  <c r="M709" i="1"/>
  <c r="O709" i="1"/>
  <c r="L710" i="1"/>
  <c r="M710" i="1"/>
  <c r="O710" i="1"/>
  <c r="L711" i="1"/>
  <c r="M711" i="1"/>
  <c r="O711" i="1"/>
  <c r="L712" i="1"/>
  <c r="M712" i="1"/>
  <c r="O712" i="1"/>
  <c r="L713" i="1"/>
  <c r="M713" i="1"/>
  <c r="O713" i="1"/>
  <c r="L714" i="1"/>
  <c r="M714" i="1"/>
  <c r="O714" i="1"/>
  <c r="L715" i="1"/>
  <c r="M715" i="1"/>
  <c r="O715" i="1"/>
  <c r="L716" i="1"/>
  <c r="M716" i="1"/>
  <c r="O716" i="1"/>
  <c r="L717" i="1"/>
  <c r="M717" i="1"/>
  <c r="O717" i="1"/>
  <c r="L718" i="1"/>
  <c r="M718" i="1"/>
  <c r="O718" i="1"/>
  <c r="L719" i="1"/>
  <c r="M719" i="1"/>
  <c r="O719" i="1"/>
  <c r="L720" i="1"/>
  <c r="M720" i="1"/>
  <c r="O720" i="1"/>
  <c r="L721" i="1"/>
  <c r="M721" i="1"/>
  <c r="O721" i="1"/>
  <c r="L722" i="1"/>
  <c r="M722" i="1"/>
  <c r="O722" i="1"/>
  <c r="L723" i="1"/>
  <c r="M723" i="1"/>
  <c r="O723" i="1"/>
  <c r="L724" i="1"/>
  <c r="M724" i="1"/>
  <c r="O724" i="1"/>
  <c r="L725" i="1"/>
  <c r="M725" i="1"/>
  <c r="O725" i="1"/>
  <c r="L726" i="1"/>
  <c r="M726" i="1"/>
  <c r="O726" i="1"/>
  <c r="L727" i="1"/>
  <c r="M727" i="1"/>
  <c r="O727" i="1"/>
  <c r="L728" i="1"/>
  <c r="M728" i="1"/>
  <c r="O728" i="1"/>
  <c r="L729" i="1"/>
  <c r="M729" i="1"/>
  <c r="O729" i="1"/>
  <c r="L730" i="1"/>
  <c r="M730" i="1"/>
  <c r="O730" i="1"/>
  <c r="L731" i="1"/>
  <c r="M731" i="1"/>
  <c r="O731" i="1"/>
  <c r="L732" i="1"/>
  <c r="M732" i="1"/>
  <c r="O732" i="1"/>
  <c r="L733" i="1"/>
  <c r="M733" i="1"/>
  <c r="O733" i="1"/>
  <c r="L734" i="1"/>
  <c r="M734" i="1"/>
  <c r="O734" i="1"/>
  <c r="L735" i="1"/>
  <c r="M735" i="1"/>
  <c r="O735" i="1"/>
  <c r="L736" i="1"/>
  <c r="M736" i="1"/>
  <c r="O736" i="1"/>
  <c r="L737" i="1"/>
  <c r="M737" i="1"/>
  <c r="O737" i="1"/>
  <c r="L738" i="1"/>
  <c r="M738" i="1"/>
  <c r="O738" i="1"/>
  <c r="L739" i="1"/>
  <c r="M739" i="1"/>
  <c r="O739" i="1"/>
  <c r="L740" i="1"/>
  <c r="M740" i="1"/>
  <c r="O740" i="1"/>
  <c r="L741" i="1"/>
  <c r="M741" i="1"/>
  <c r="O741" i="1"/>
  <c r="L742" i="1"/>
  <c r="M742" i="1"/>
  <c r="O742" i="1"/>
  <c r="L743" i="1"/>
  <c r="M743" i="1"/>
  <c r="O743" i="1"/>
  <c r="L744" i="1"/>
  <c r="M744" i="1"/>
  <c r="O744" i="1"/>
  <c r="L745" i="1"/>
  <c r="M745" i="1"/>
  <c r="O745" i="1"/>
  <c r="L746" i="1"/>
  <c r="M746" i="1"/>
  <c r="O746" i="1"/>
  <c r="L747" i="1"/>
  <c r="M747" i="1"/>
  <c r="O747" i="1"/>
  <c r="L748" i="1"/>
  <c r="M748" i="1"/>
  <c r="O748" i="1"/>
  <c r="L749" i="1"/>
  <c r="M749" i="1"/>
  <c r="O749" i="1"/>
  <c r="L750" i="1"/>
  <c r="M750" i="1"/>
  <c r="O750" i="1"/>
  <c r="L751" i="1"/>
  <c r="M751" i="1"/>
  <c r="O751" i="1"/>
  <c r="L752" i="1"/>
  <c r="M752" i="1"/>
  <c r="O752" i="1"/>
  <c r="L753" i="1"/>
  <c r="M753" i="1"/>
  <c r="O753" i="1"/>
  <c r="L754" i="1"/>
  <c r="M754" i="1"/>
  <c r="O754" i="1"/>
  <c r="L755" i="1"/>
  <c r="M755" i="1"/>
  <c r="O755" i="1"/>
  <c r="L756" i="1"/>
  <c r="M756" i="1"/>
  <c r="O756" i="1"/>
  <c r="L757" i="1"/>
  <c r="M757" i="1"/>
  <c r="O757" i="1"/>
  <c r="L758" i="1"/>
  <c r="M758" i="1"/>
  <c r="O758" i="1"/>
  <c r="L759" i="1"/>
  <c r="M759" i="1"/>
  <c r="O759" i="1"/>
  <c r="L760" i="1"/>
  <c r="M760" i="1"/>
  <c r="O760" i="1"/>
  <c r="L761" i="1"/>
  <c r="M761" i="1"/>
  <c r="O761" i="1"/>
  <c r="L762" i="1"/>
  <c r="M762" i="1"/>
  <c r="O762" i="1"/>
  <c r="L763" i="1"/>
  <c r="M763" i="1"/>
  <c r="O763" i="1"/>
  <c r="L764" i="1"/>
  <c r="M764" i="1"/>
  <c r="O764" i="1"/>
  <c r="L765" i="1"/>
  <c r="M765" i="1"/>
  <c r="O765" i="1"/>
  <c r="L766" i="1"/>
  <c r="M766" i="1"/>
  <c r="O766" i="1"/>
  <c r="L767" i="1"/>
  <c r="M767" i="1"/>
  <c r="O767" i="1"/>
  <c r="L768" i="1"/>
  <c r="M768" i="1"/>
  <c r="O768" i="1"/>
  <c r="L769" i="1"/>
  <c r="M769" i="1"/>
  <c r="O769" i="1"/>
  <c r="L770" i="1"/>
  <c r="M770" i="1"/>
  <c r="O770" i="1"/>
  <c r="L771" i="1"/>
  <c r="M771" i="1"/>
  <c r="O771" i="1"/>
  <c r="L772" i="1"/>
  <c r="M772" i="1"/>
  <c r="O772" i="1"/>
  <c r="L773" i="1"/>
  <c r="M773" i="1"/>
  <c r="O773" i="1"/>
  <c r="L774" i="1"/>
  <c r="M774" i="1"/>
  <c r="O774" i="1"/>
  <c r="L775" i="1"/>
  <c r="M775" i="1"/>
  <c r="O775" i="1"/>
  <c r="L776" i="1"/>
  <c r="M776" i="1"/>
  <c r="O776" i="1"/>
  <c r="L777" i="1"/>
  <c r="M777" i="1"/>
  <c r="O777" i="1"/>
  <c r="L778" i="1"/>
  <c r="M778" i="1"/>
  <c r="O778" i="1"/>
  <c r="L779" i="1"/>
  <c r="M779" i="1"/>
  <c r="O779" i="1"/>
  <c r="L780" i="1"/>
  <c r="M780" i="1"/>
  <c r="O780" i="1"/>
  <c r="L781" i="1"/>
  <c r="M781" i="1"/>
  <c r="O781" i="1"/>
  <c r="L782" i="1"/>
  <c r="M782" i="1"/>
  <c r="O782" i="1"/>
  <c r="L783" i="1"/>
  <c r="M783" i="1"/>
  <c r="O783" i="1"/>
  <c r="L784" i="1"/>
  <c r="M784" i="1"/>
  <c r="O784" i="1"/>
  <c r="L785" i="1"/>
  <c r="M785" i="1"/>
  <c r="O785" i="1"/>
  <c r="L786" i="1"/>
  <c r="M786" i="1"/>
  <c r="O786" i="1"/>
  <c r="L787" i="1"/>
  <c r="M787" i="1"/>
  <c r="O787" i="1"/>
  <c r="L788" i="1"/>
  <c r="M788" i="1"/>
  <c r="O788" i="1"/>
  <c r="L789" i="1"/>
  <c r="M789" i="1"/>
  <c r="O789" i="1"/>
  <c r="L790" i="1"/>
  <c r="M790" i="1"/>
  <c r="O790" i="1"/>
  <c r="L791" i="1"/>
  <c r="M791" i="1"/>
  <c r="O791" i="1"/>
  <c r="L792" i="1"/>
  <c r="M792" i="1"/>
  <c r="O792" i="1"/>
  <c r="L793" i="1"/>
  <c r="M793" i="1"/>
  <c r="O793" i="1"/>
  <c r="L794" i="1"/>
  <c r="M794" i="1"/>
  <c r="O794" i="1"/>
  <c r="L795" i="1"/>
  <c r="M795" i="1"/>
  <c r="O795" i="1"/>
  <c r="L796" i="1"/>
  <c r="M796" i="1"/>
  <c r="O796" i="1"/>
  <c r="L797" i="1"/>
  <c r="M797" i="1"/>
  <c r="O797" i="1"/>
  <c r="L798" i="1"/>
  <c r="M798" i="1"/>
  <c r="O798" i="1"/>
  <c r="L799" i="1"/>
  <c r="M799" i="1"/>
  <c r="O799" i="1"/>
  <c r="L800" i="1"/>
  <c r="M800" i="1"/>
  <c r="O800" i="1"/>
  <c r="L801" i="1"/>
  <c r="M801" i="1"/>
  <c r="O801" i="1"/>
  <c r="L802" i="1"/>
  <c r="M802" i="1"/>
  <c r="O802" i="1"/>
  <c r="L803" i="1"/>
  <c r="M803" i="1"/>
  <c r="O803" i="1"/>
  <c r="L804" i="1"/>
  <c r="M804" i="1"/>
  <c r="O804" i="1"/>
  <c r="L805" i="1"/>
  <c r="M805" i="1"/>
  <c r="O805" i="1"/>
  <c r="L806" i="1"/>
  <c r="M806" i="1"/>
  <c r="O806" i="1"/>
  <c r="L807" i="1"/>
  <c r="M807" i="1"/>
  <c r="O807" i="1"/>
  <c r="L808" i="1"/>
  <c r="M808" i="1"/>
  <c r="O808" i="1"/>
  <c r="L809" i="1"/>
  <c r="M809" i="1"/>
  <c r="O809" i="1"/>
  <c r="L810" i="1"/>
  <c r="M810" i="1"/>
  <c r="O810" i="1"/>
  <c r="L811" i="1"/>
  <c r="M811" i="1"/>
  <c r="O811" i="1"/>
  <c r="L812" i="1"/>
  <c r="M812" i="1"/>
  <c r="O812" i="1"/>
  <c r="L813" i="1"/>
  <c r="M813" i="1"/>
  <c r="O813" i="1"/>
  <c r="L814" i="1"/>
  <c r="M814" i="1"/>
  <c r="O814" i="1"/>
  <c r="L815" i="1"/>
  <c r="M815" i="1"/>
  <c r="O815" i="1"/>
  <c r="L816" i="1"/>
  <c r="M816" i="1"/>
  <c r="O816" i="1"/>
  <c r="L817" i="1"/>
  <c r="M817" i="1"/>
  <c r="O817" i="1"/>
  <c r="L818" i="1"/>
  <c r="M818" i="1"/>
  <c r="O818" i="1"/>
  <c r="L819" i="1"/>
  <c r="M819" i="1"/>
  <c r="O819" i="1"/>
  <c r="L820" i="1"/>
  <c r="M820" i="1"/>
  <c r="O820" i="1"/>
  <c r="L821" i="1"/>
  <c r="M821" i="1"/>
  <c r="O821" i="1"/>
  <c r="L822" i="1"/>
  <c r="M822" i="1"/>
  <c r="O822" i="1"/>
  <c r="L823" i="1"/>
  <c r="M823" i="1"/>
  <c r="O823" i="1"/>
  <c r="L824" i="1"/>
  <c r="M824" i="1"/>
  <c r="O824" i="1"/>
  <c r="L825" i="1"/>
  <c r="M825" i="1"/>
  <c r="O825" i="1"/>
  <c r="L826" i="1"/>
  <c r="M826" i="1"/>
  <c r="O826" i="1"/>
  <c r="L827" i="1"/>
  <c r="M827" i="1"/>
  <c r="O827" i="1"/>
  <c r="L828" i="1"/>
  <c r="M828" i="1"/>
  <c r="O828" i="1"/>
  <c r="L829" i="1"/>
  <c r="M829" i="1"/>
  <c r="O829" i="1"/>
  <c r="L830" i="1"/>
  <c r="M830" i="1"/>
  <c r="O830" i="1"/>
  <c r="L831" i="1"/>
  <c r="M831" i="1"/>
  <c r="O831" i="1"/>
  <c r="L832" i="1"/>
  <c r="M832" i="1"/>
  <c r="O832" i="1"/>
  <c r="L833" i="1"/>
  <c r="M833" i="1"/>
  <c r="O833" i="1"/>
  <c r="L834" i="1"/>
  <c r="M834" i="1"/>
  <c r="O834" i="1"/>
  <c r="L835" i="1"/>
  <c r="M835" i="1"/>
  <c r="O835" i="1"/>
  <c r="L836" i="1"/>
  <c r="M836" i="1"/>
  <c r="O836" i="1"/>
  <c r="L837" i="1"/>
  <c r="M837" i="1"/>
  <c r="O837" i="1"/>
  <c r="L838" i="1"/>
  <c r="M838" i="1"/>
  <c r="O838" i="1"/>
  <c r="L839" i="1"/>
  <c r="M839" i="1"/>
  <c r="O839" i="1"/>
  <c r="L840" i="1"/>
  <c r="M840" i="1"/>
  <c r="O840" i="1"/>
  <c r="L841" i="1"/>
  <c r="M841" i="1"/>
  <c r="O841" i="1"/>
  <c r="L842" i="1"/>
  <c r="M842" i="1"/>
  <c r="O842" i="1"/>
  <c r="L843" i="1"/>
  <c r="M843" i="1"/>
  <c r="O843" i="1"/>
  <c r="L844" i="1"/>
  <c r="M844" i="1"/>
  <c r="O844" i="1"/>
  <c r="L845" i="1"/>
  <c r="M845" i="1"/>
  <c r="O845" i="1"/>
  <c r="L846" i="1"/>
  <c r="M846" i="1"/>
  <c r="O846" i="1"/>
  <c r="L847" i="1"/>
  <c r="M847" i="1"/>
  <c r="O847" i="1"/>
  <c r="L848" i="1"/>
  <c r="M848" i="1"/>
  <c r="O848" i="1"/>
  <c r="L849" i="1"/>
  <c r="M849" i="1"/>
  <c r="O849" i="1"/>
  <c r="L850" i="1"/>
  <c r="M850" i="1"/>
  <c r="O850" i="1"/>
  <c r="L851" i="1"/>
  <c r="M851" i="1"/>
  <c r="O851" i="1"/>
  <c r="L852" i="1"/>
  <c r="M852" i="1"/>
  <c r="O852" i="1"/>
  <c r="L853" i="1"/>
  <c r="M853" i="1"/>
  <c r="O853" i="1"/>
  <c r="L854" i="1"/>
  <c r="M854" i="1"/>
  <c r="O854" i="1"/>
  <c r="L855" i="1"/>
  <c r="M855" i="1"/>
  <c r="O855" i="1"/>
  <c r="L856" i="1"/>
  <c r="M856" i="1"/>
  <c r="O856" i="1"/>
  <c r="L857" i="1"/>
  <c r="M857" i="1"/>
  <c r="O857" i="1"/>
  <c r="L858" i="1"/>
  <c r="M858" i="1"/>
  <c r="O858" i="1"/>
  <c r="L859" i="1"/>
  <c r="M859" i="1"/>
  <c r="O859" i="1"/>
  <c r="L860" i="1"/>
  <c r="M860" i="1"/>
  <c r="O860" i="1"/>
  <c r="L861" i="1"/>
  <c r="M861" i="1"/>
  <c r="O861" i="1"/>
  <c r="L862" i="1"/>
  <c r="M862" i="1"/>
  <c r="O862" i="1"/>
  <c r="L863" i="1"/>
  <c r="M863" i="1"/>
  <c r="O863" i="1"/>
  <c r="L864" i="1"/>
  <c r="M864" i="1"/>
  <c r="O864" i="1"/>
  <c r="L865" i="1"/>
  <c r="M865" i="1"/>
  <c r="O865" i="1"/>
  <c r="L866" i="1"/>
  <c r="M866" i="1"/>
  <c r="O866" i="1"/>
  <c r="L867" i="1"/>
  <c r="M867" i="1"/>
  <c r="O867" i="1"/>
  <c r="L868" i="1"/>
  <c r="M868" i="1"/>
  <c r="O868" i="1"/>
  <c r="L869" i="1"/>
  <c r="M869" i="1"/>
  <c r="O869" i="1"/>
  <c r="L870" i="1"/>
  <c r="M870" i="1"/>
  <c r="O870" i="1"/>
  <c r="L871" i="1"/>
  <c r="M871" i="1"/>
  <c r="O871" i="1"/>
  <c r="L872" i="1"/>
  <c r="M872" i="1"/>
  <c r="O872" i="1"/>
  <c r="L873" i="1"/>
  <c r="M873" i="1"/>
  <c r="O873" i="1"/>
  <c r="L874" i="1"/>
  <c r="M874" i="1"/>
  <c r="O874" i="1"/>
  <c r="L875" i="1"/>
  <c r="M875" i="1"/>
  <c r="O875" i="1"/>
  <c r="L876" i="1"/>
  <c r="M876" i="1"/>
  <c r="O876" i="1"/>
  <c r="L877" i="1"/>
  <c r="M877" i="1"/>
  <c r="O877" i="1"/>
  <c r="L878" i="1"/>
  <c r="M878" i="1"/>
  <c r="O878" i="1"/>
  <c r="L879" i="1"/>
  <c r="M879" i="1"/>
  <c r="O879" i="1"/>
  <c r="L880" i="1"/>
  <c r="M880" i="1"/>
  <c r="O880" i="1"/>
  <c r="L881" i="1"/>
  <c r="M881" i="1"/>
  <c r="O881" i="1"/>
  <c r="L882" i="1"/>
  <c r="M882" i="1"/>
  <c r="O882" i="1"/>
  <c r="L883" i="1"/>
  <c r="M883" i="1"/>
  <c r="O883" i="1"/>
  <c r="L884" i="1"/>
  <c r="M884" i="1"/>
  <c r="O884" i="1"/>
  <c r="L885" i="1"/>
  <c r="M885" i="1"/>
  <c r="O885" i="1"/>
  <c r="L886" i="1"/>
  <c r="M886" i="1"/>
  <c r="O886" i="1"/>
  <c r="L887" i="1"/>
  <c r="M887" i="1"/>
  <c r="O887" i="1"/>
  <c r="L888" i="1"/>
  <c r="M888" i="1"/>
  <c r="O888" i="1"/>
  <c r="L889" i="1"/>
  <c r="M889" i="1"/>
  <c r="O889" i="1"/>
  <c r="L890" i="1"/>
  <c r="M890" i="1"/>
  <c r="O890" i="1"/>
  <c r="L891" i="1"/>
  <c r="M891" i="1"/>
  <c r="O891" i="1"/>
  <c r="L892" i="1"/>
  <c r="M892" i="1"/>
  <c r="O892" i="1"/>
  <c r="L893" i="1"/>
  <c r="M893" i="1"/>
  <c r="O893" i="1"/>
  <c r="L894" i="1"/>
  <c r="M894" i="1"/>
  <c r="O894" i="1"/>
  <c r="L895" i="1"/>
  <c r="M895" i="1"/>
  <c r="O895" i="1"/>
  <c r="L896" i="1"/>
  <c r="M896" i="1"/>
  <c r="O896" i="1"/>
  <c r="L897" i="1"/>
  <c r="M897" i="1"/>
  <c r="O897" i="1"/>
  <c r="L898" i="1"/>
  <c r="M898" i="1"/>
  <c r="O898" i="1"/>
  <c r="L899" i="1"/>
  <c r="M899" i="1"/>
  <c r="O899" i="1"/>
  <c r="L900" i="1"/>
  <c r="M900" i="1"/>
  <c r="O900" i="1"/>
  <c r="L901" i="1"/>
  <c r="M901" i="1"/>
  <c r="O901" i="1"/>
  <c r="L902" i="1"/>
  <c r="M902" i="1"/>
  <c r="O902" i="1"/>
  <c r="L903" i="1"/>
  <c r="M903" i="1"/>
  <c r="O903" i="1"/>
  <c r="L904" i="1"/>
  <c r="M904" i="1"/>
  <c r="O904" i="1"/>
  <c r="L905" i="1"/>
  <c r="M905" i="1"/>
  <c r="O905" i="1"/>
  <c r="L906" i="1"/>
  <c r="M906" i="1"/>
  <c r="O906" i="1"/>
  <c r="L907" i="1"/>
  <c r="M907" i="1"/>
  <c r="O907" i="1"/>
  <c r="L908" i="1"/>
  <c r="M908" i="1"/>
  <c r="O908" i="1"/>
  <c r="L909" i="1"/>
  <c r="M909" i="1"/>
  <c r="O909" i="1"/>
  <c r="L910" i="1"/>
  <c r="M910" i="1"/>
  <c r="O910" i="1"/>
  <c r="L911" i="1"/>
  <c r="M911" i="1"/>
  <c r="O911" i="1"/>
  <c r="L912" i="1"/>
  <c r="M912" i="1"/>
  <c r="O912" i="1"/>
  <c r="L913" i="1"/>
  <c r="M913" i="1"/>
  <c r="O913" i="1"/>
  <c r="L914" i="1"/>
  <c r="M914" i="1"/>
  <c r="O914" i="1"/>
  <c r="L915" i="1"/>
  <c r="M915" i="1"/>
  <c r="O915" i="1"/>
  <c r="L916" i="1"/>
  <c r="M916" i="1"/>
  <c r="O916" i="1"/>
  <c r="L917" i="1"/>
  <c r="M917" i="1"/>
  <c r="O917" i="1"/>
  <c r="L918" i="1"/>
  <c r="M918" i="1"/>
  <c r="O918" i="1"/>
  <c r="L919" i="1"/>
  <c r="M919" i="1"/>
  <c r="O919" i="1"/>
  <c r="L920" i="1"/>
  <c r="M920" i="1"/>
  <c r="O920" i="1"/>
  <c r="L921" i="1"/>
  <c r="M921" i="1"/>
  <c r="O921" i="1"/>
  <c r="L922" i="1"/>
  <c r="M922" i="1"/>
  <c r="O922" i="1"/>
  <c r="L923" i="1"/>
  <c r="M923" i="1"/>
  <c r="O923" i="1"/>
  <c r="L924" i="1"/>
  <c r="M924" i="1"/>
  <c r="O924" i="1"/>
  <c r="L925" i="1"/>
  <c r="M925" i="1"/>
  <c r="O925" i="1"/>
  <c r="L926" i="1"/>
  <c r="M926" i="1"/>
  <c r="O926" i="1"/>
  <c r="L927" i="1"/>
  <c r="M927" i="1"/>
  <c r="O927" i="1"/>
  <c r="L928" i="1"/>
  <c r="M928" i="1"/>
  <c r="O928" i="1"/>
  <c r="L929" i="1"/>
  <c r="M929" i="1"/>
  <c r="O929" i="1"/>
  <c r="L930" i="1"/>
  <c r="M930" i="1"/>
  <c r="O930" i="1"/>
  <c r="L931" i="1"/>
  <c r="M931" i="1"/>
  <c r="O931" i="1"/>
  <c r="L932" i="1"/>
  <c r="M932" i="1"/>
  <c r="O932" i="1"/>
  <c r="L933" i="1"/>
  <c r="M933" i="1"/>
  <c r="O933" i="1"/>
  <c r="L934" i="1"/>
  <c r="M934" i="1"/>
  <c r="O934" i="1"/>
  <c r="L935" i="1"/>
  <c r="M935" i="1"/>
  <c r="O935" i="1"/>
  <c r="L936" i="1"/>
  <c r="M936" i="1"/>
  <c r="O936" i="1"/>
  <c r="L937" i="1"/>
  <c r="M937" i="1"/>
  <c r="O937" i="1"/>
  <c r="L938" i="1"/>
  <c r="M938" i="1"/>
  <c r="O938" i="1"/>
  <c r="L939" i="1"/>
  <c r="M939" i="1"/>
  <c r="O939" i="1"/>
  <c r="L940" i="1"/>
  <c r="M940" i="1"/>
  <c r="O940" i="1"/>
  <c r="L941" i="1"/>
  <c r="M941" i="1"/>
  <c r="O941" i="1"/>
  <c r="L942" i="1"/>
  <c r="M942" i="1"/>
  <c r="O942" i="1"/>
  <c r="L943" i="1"/>
  <c r="M943" i="1"/>
  <c r="O943" i="1"/>
  <c r="L944" i="1"/>
  <c r="M944" i="1"/>
  <c r="O944" i="1"/>
  <c r="L945" i="1"/>
  <c r="M945" i="1"/>
  <c r="O945" i="1"/>
  <c r="L946" i="1"/>
  <c r="M946" i="1"/>
  <c r="O946" i="1"/>
  <c r="L947" i="1"/>
  <c r="M947" i="1"/>
  <c r="O947" i="1"/>
  <c r="L948" i="1"/>
  <c r="M948" i="1"/>
  <c r="O948" i="1"/>
  <c r="L949" i="1"/>
  <c r="M949" i="1"/>
  <c r="O949" i="1"/>
  <c r="L950" i="1"/>
  <c r="M950" i="1"/>
  <c r="O950" i="1"/>
  <c r="L951" i="1"/>
  <c r="M951" i="1"/>
  <c r="O951" i="1"/>
  <c r="L952" i="1"/>
  <c r="M952" i="1"/>
  <c r="O952" i="1"/>
  <c r="L953" i="1"/>
  <c r="M953" i="1"/>
  <c r="O953" i="1"/>
  <c r="L954" i="1"/>
  <c r="M954" i="1"/>
  <c r="O954" i="1"/>
  <c r="L955" i="1"/>
  <c r="M955" i="1"/>
  <c r="O955" i="1"/>
  <c r="L956" i="1"/>
  <c r="M956" i="1"/>
  <c r="O956" i="1"/>
  <c r="L957" i="1"/>
  <c r="M957" i="1"/>
  <c r="O957" i="1"/>
  <c r="L958" i="1"/>
  <c r="M958" i="1"/>
  <c r="O958" i="1"/>
  <c r="L959" i="1"/>
  <c r="M959" i="1"/>
  <c r="O959" i="1"/>
  <c r="L960" i="1"/>
  <c r="M960" i="1"/>
  <c r="O960" i="1"/>
  <c r="L961" i="1"/>
  <c r="M961" i="1"/>
  <c r="O961" i="1"/>
  <c r="L962" i="1"/>
  <c r="M962" i="1"/>
  <c r="O962" i="1"/>
  <c r="L963" i="1"/>
  <c r="M963" i="1"/>
  <c r="O963" i="1"/>
  <c r="L964" i="1"/>
  <c r="M964" i="1"/>
  <c r="O964" i="1"/>
  <c r="L965" i="1"/>
  <c r="M965" i="1"/>
  <c r="O965" i="1"/>
  <c r="L966" i="1"/>
  <c r="M966" i="1"/>
  <c r="O966" i="1"/>
  <c r="L967" i="1"/>
  <c r="M967" i="1"/>
  <c r="O967" i="1"/>
  <c r="L968" i="1"/>
  <c r="M968" i="1"/>
  <c r="O968" i="1"/>
  <c r="L969" i="1"/>
  <c r="M969" i="1"/>
  <c r="O969" i="1"/>
  <c r="L970" i="1"/>
  <c r="M970" i="1"/>
  <c r="O970" i="1"/>
  <c r="L971" i="1"/>
  <c r="M971" i="1"/>
  <c r="O971" i="1"/>
  <c r="L972" i="1"/>
  <c r="M972" i="1"/>
  <c r="O972" i="1"/>
  <c r="L973" i="1"/>
  <c r="M973" i="1"/>
  <c r="O973" i="1"/>
  <c r="L974" i="1"/>
  <c r="M974" i="1"/>
  <c r="O974" i="1"/>
  <c r="L975" i="1"/>
  <c r="M975" i="1"/>
  <c r="O975" i="1"/>
  <c r="L976" i="1"/>
  <c r="M976" i="1"/>
  <c r="O976" i="1"/>
  <c r="L977" i="1"/>
  <c r="M977" i="1"/>
  <c r="O977" i="1"/>
  <c r="L978" i="1"/>
  <c r="M978" i="1"/>
  <c r="O978" i="1"/>
  <c r="L979" i="1"/>
  <c r="M979" i="1"/>
  <c r="O979" i="1"/>
  <c r="L980" i="1"/>
  <c r="M980" i="1"/>
  <c r="O980" i="1"/>
  <c r="L981" i="1"/>
  <c r="M981" i="1"/>
  <c r="O981" i="1"/>
  <c r="L982" i="1"/>
  <c r="M982" i="1"/>
  <c r="O982" i="1"/>
  <c r="L983" i="1"/>
  <c r="M983" i="1"/>
  <c r="O983" i="1"/>
  <c r="L984" i="1"/>
  <c r="M984" i="1"/>
  <c r="O984" i="1"/>
  <c r="L985" i="1"/>
  <c r="M985" i="1"/>
  <c r="O985" i="1"/>
  <c r="L986" i="1"/>
  <c r="M986" i="1"/>
  <c r="O986" i="1"/>
  <c r="L987" i="1"/>
  <c r="M987" i="1"/>
  <c r="O987" i="1"/>
  <c r="L988" i="1"/>
  <c r="M988" i="1"/>
  <c r="O988" i="1"/>
  <c r="L989" i="1"/>
  <c r="M989" i="1"/>
  <c r="O989" i="1"/>
  <c r="L990" i="1"/>
  <c r="M990" i="1"/>
  <c r="O990" i="1"/>
  <c r="L991" i="1"/>
  <c r="M991" i="1"/>
  <c r="O991" i="1"/>
  <c r="L992" i="1"/>
  <c r="M992" i="1"/>
  <c r="O992" i="1"/>
  <c r="L993" i="1"/>
  <c r="M993" i="1"/>
  <c r="O993" i="1"/>
  <c r="L994" i="1"/>
  <c r="M994" i="1"/>
  <c r="O994" i="1"/>
  <c r="L995" i="1"/>
  <c r="M995" i="1"/>
  <c r="O995" i="1"/>
  <c r="L996" i="1"/>
  <c r="M996" i="1"/>
  <c r="O996" i="1"/>
  <c r="L997" i="1"/>
  <c r="M997" i="1"/>
  <c r="O997" i="1"/>
  <c r="L998" i="1"/>
  <c r="M998" i="1"/>
  <c r="O998" i="1"/>
  <c r="L999" i="1"/>
  <c r="M999" i="1"/>
  <c r="O999" i="1"/>
  <c r="L1000" i="1"/>
  <c r="M1000" i="1"/>
  <c r="O1000" i="1"/>
  <c r="L1001" i="1"/>
  <c r="M1001" i="1"/>
  <c r="O1001" i="1"/>
  <c r="L1002" i="1"/>
  <c r="M1002" i="1"/>
  <c r="O1002" i="1"/>
  <c r="L1003" i="1"/>
  <c r="M1003" i="1"/>
  <c r="O1003" i="1"/>
  <c r="L1004" i="1"/>
  <c r="M1004" i="1"/>
  <c r="O1004" i="1"/>
  <c r="L1005" i="1"/>
  <c r="M1005" i="1"/>
  <c r="O1005" i="1"/>
  <c r="L1006" i="1"/>
  <c r="M1006" i="1"/>
  <c r="O1006" i="1"/>
  <c r="L1007" i="1"/>
  <c r="M1007" i="1"/>
  <c r="O1007" i="1"/>
  <c r="L1008" i="1"/>
  <c r="M1008" i="1"/>
  <c r="O1008" i="1"/>
  <c r="L1009" i="1"/>
  <c r="M1009" i="1"/>
  <c r="O1009" i="1"/>
  <c r="L1010" i="1"/>
  <c r="M1010" i="1"/>
  <c r="O1010" i="1"/>
  <c r="L1011" i="1"/>
  <c r="M1011" i="1"/>
  <c r="O1011" i="1"/>
  <c r="L1012" i="1"/>
  <c r="M1012" i="1"/>
  <c r="O1012" i="1"/>
  <c r="L1013" i="1"/>
  <c r="M1013" i="1"/>
  <c r="O1013" i="1"/>
  <c r="L1014" i="1"/>
  <c r="M1014" i="1"/>
  <c r="O1014" i="1"/>
  <c r="L1015" i="1"/>
  <c r="M1015" i="1"/>
  <c r="O1015" i="1"/>
  <c r="L1016" i="1"/>
  <c r="M1016" i="1"/>
  <c r="O1016" i="1"/>
  <c r="L1017" i="1"/>
  <c r="M1017" i="1"/>
  <c r="O1017" i="1"/>
  <c r="L1018" i="1"/>
  <c r="M1018" i="1"/>
  <c r="O1018" i="1"/>
  <c r="L1019" i="1"/>
  <c r="M1019" i="1"/>
  <c r="O1019" i="1"/>
  <c r="L1020" i="1"/>
  <c r="M1020" i="1"/>
  <c r="O1020" i="1"/>
  <c r="L1021" i="1"/>
  <c r="M1021" i="1"/>
  <c r="O1021" i="1"/>
  <c r="L1022" i="1"/>
  <c r="M1022" i="1"/>
  <c r="O1022" i="1"/>
  <c r="L1023" i="1"/>
  <c r="M1023" i="1"/>
  <c r="O1023" i="1"/>
  <c r="L1024" i="1"/>
  <c r="M1024" i="1"/>
  <c r="O1024" i="1"/>
  <c r="L1025" i="1"/>
  <c r="M1025" i="1"/>
  <c r="O1025" i="1"/>
  <c r="L1026" i="1"/>
  <c r="M1026" i="1"/>
  <c r="O1026" i="1"/>
  <c r="L1027" i="1"/>
  <c r="M1027" i="1"/>
  <c r="O1027" i="1"/>
  <c r="L1028" i="1"/>
  <c r="M1028" i="1"/>
  <c r="O1028" i="1"/>
  <c r="L1029" i="1"/>
  <c r="M1029" i="1"/>
  <c r="O1029" i="1"/>
  <c r="L1030" i="1"/>
  <c r="M1030" i="1"/>
  <c r="O1030" i="1"/>
  <c r="L1031" i="1"/>
  <c r="M1031" i="1"/>
  <c r="O1031" i="1"/>
  <c r="L1032" i="1"/>
  <c r="M1032" i="1"/>
  <c r="O1032" i="1"/>
  <c r="L1033" i="1"/>
  <c r="M1033" i="1"/>
  <c r="O1033" i="1"/>
  <c r="L1034" i="1"/>
  <c r="M1034" i="1"/>
  <c r="O1034" i="1"/>
  <c r="L1035" i="1"/>
  <c r="M1035" i="1"/>
  <c r="O1035" i="1"/>
  <c r="L1036" i="1"/>
  <c r="M1036" i="1"/>
  <c r="O1036" i="1"/>
  <c r="L1037" i="1"/>
  <c r="M1037" i="1"/>
  <c r="O1037" i="1"/>
  <c r="L1038" i="1"/>
  <c r="M1038" i="1"/>
  <c r="O1038" i="1"/>
  <c r="L1039" i="1"/>
  <c r="M1039" i="1"/>
  <c r="O1039" i="1"/>
  <c r="L1040" i="1"/>
  <c r="M1040" i="1"/>
  <c r="O1040" i="1"/>
  <c r="L1041" i="1"/>
  <c r="M1041" i="1"/>
  <c r="O1041" i="1"/>
  <c r="L1042" i="1"/>
  <c r="M1042" i="1"/>
  <c r="O1042" i="1"/>
  <c r="L1043" i="1"/>
  <c r="M1043" i="1"/>
  <c r="O1043" i="1"/>
  <c r="L1044" i="1"/>
  <c r="M1044" i="1"/>
  <c r="O1044" i="1"/>
  <c r="L1045" i="1"/>
  <c r="M1045" i="1"/>
  <c r="O1045" i="1"/>
  <c r="L1046" i="1"/>
  <c r="M1046" i="1"/>
  <c r="O1046" i="1"/>
  <c r="L1047" i="1"/>
  <c r="M1047" i="1"/>
  <c r="O1047" i="1"/>
  <c r="L1048" i="1"/>
  <c r="M1048" i="1"/>
  <c r="O1048" i="1"/>
  <c r="L1049" i="1"/>
  <c r="M1049" i="1"/>
  <c r="O1049" i="1"/>
  <c r="L1050" i="1"/>
  <c r="M1050" i="1"/>
  <c r="O1050" i="1"/>
  <c r="L1051" i="1"/>
  <c r="M1051" i="1"/>
  <c r="O1051" i="1"/>
  <c r="L1052" i="1"/>
  <c r="M1052" i="1"/>
  <c r="O1052" i="1"/>
  <c r="L1053" i="1"/>
  <c r="M1053" i="1"/>
  <c r="O1053" i="1"/>
  <c r="L1054" i="1"/>
  <c r="M1054" i="1"/>
  <c r="O1054" i="1"/>
  <c r="L1055" i="1"/>
  <c r="M1055" i="1"/>
  <c r="O1055" i="1"/>
  <c r="L1056" i="1"/>
  <c r="M1056" i="1"/>
  <c r="O1056" i="1"/>
  <c r="L1057" i="1"/>
  <c r="M1057" i="1"/>
  <c r="O1057" i="1"/>
  <c r="L1058" i="1"/>
  <c r="M1058" i="1"/>
  <c r="O1058" i="1"/>
  <c r="L1059" i="1"/>
  <c r="M1059" i="1"/>
  <c r="O1059" i="1"/>
  <c r="L1060" i="1"/>
  <c r="M1060" i="1"/>
  <c r="O1060" i="1"/>
  <c r="L1061" i="1"/>
  <c r="M1061" i="1"/>
  <c r="O1061" i="1"/>
  <c r="L1062" i="1"/>
  <c r="M1062" i="1"/>
  <c r="O1062" i="1"/>
  <c r="L1063" i="1"/>
  <c r="M1063" i="1"/>
  <c r="O1063" i="1"/>
  <c r="L1064" i="1"/>
  <c r="M1064" i="1"/>
  <c r="O1064" i="1"/>
  <c r="L1065" i="1"/>
  <c r="M1065" i="1"/>
  <c r="O1065" i="1"/>
  <c r="L1066" i="1"/>
  <c r="M1066" i="1"/>
  <c r="O1066" i="1"/>
  <c r="L1067" i="1"/>
  <c r="M1067" i="1"/>
  <c r="O1067" i="1"/>
  <c r="L1068" i="1"/>
  <c r="M1068" i="1"/>
  <c r="O1068" i="1"/>
  <c r="L1069" i="1"/>
  <c r="M1069" i="1"/>
  <c r="O1069" i="1"/>
  <c r="L1070" i="1"/>
  <c r="M1070" i="1"/>
  <c r="O1070" i="1"/>
  <c r="L1071" i="1"/>
  <c r="M1071" i="1"/>
  <c r="O1071" i="1"/>
  <c r="L1072" i="1"/>
  <c r="M1072" i="1"/>
  <c r="O1072" i="1"/>
  <c r="L1073" i="1"/>
  <c r="M1073" i="1"/>
  <c r="O1073" i="1"/>
  <c r="L1074" i="1"/>
  <c r="M1074" i="1"/>
  <c r="O1074" i="1"/>
  <c r="L1075" i="1"/>
  <c r="M1075" i="1"/>
  <c r="O1075" i="1"/>
  <c r="L1076" i="1"/>
  <c r="M1076" i="1"/>
  <c r="O1076" i="1"/>
  <c r="L1077" i="1"/>
  <c r="M1077" i="1"/>
  <c r="O1077" i="1"/>
  <c r="L1078" i="1"/>
  <c r="M1078" i="1"/>
  <c r="O1078" i="1"/>
  <c r="L1079" i="1"/>
  <c r="M1079" i="1"/>
  <c r="O1079" i="1"/>
  <c r="L1080" i="1"/>
  <c r="M1080" i="1"/>
  <c r="O1080" i="1"/>
  <c r="L1081" i="1"/>
  <c r="M1081" i="1"/>
  <c r="O1081" i="1"/>
  <c r="L1082" i="1"/>
  <c r="M1082" i="1"/>
  <c r="O1082" i="1"/>
  <c r="L1083" i="1"/>
  <c r="M1083" i="1"/>
  <c r="O1083" i="1"/>
  <c r="L1084" i="1"/>
  <c r="M1084" i="1"/>
  <c r="O1084" i="1"/>
  <c r="L1085" i="1"/>
  <c r="M1085" i="1"/>
  <c r="O1085" i="1"/>
  <c r="L1086" i="1"/>
  <c r="M1086" i="1"/>
  <c r="O1086" i="1"/>
  <c r="L1087" i="1"/>
  <c r="M1087" i="1"/>
  <c r="O1087" i="1"/>
  <c r="L1088" i="1"/>
  <c r="M1088" i="1"/>
  <c r="O1088" i="1"/>
  <c r="L1089" i="1"/>
  <c r="M1089" i="1"/>
  <c r="O1089" i="1"/>
  <c r="L1090" i="1"/>
  <c r="M1090" i="1"/>
  <c r="O1090" i="1"/>
  <c r="L1091" i="1"/>
  <c r="M1091" i="1"/>
  <c r="O1091" i="1"/>
  <c r="L1092" i="1"/>
  <c r="M1092" i="1"/>
  <c r="O1092" i="1"/>
  <c r="L1093" i="1"/>
  <c r="M1093" i="1"/>
  <c r="O1093" i="1"/>
  <c r="L1094" i="1"/>
  <c r="M1094" i="1"/>
  <c r="O1094" i="1"/>
  <c r="L1095" i="1"/>
  <c r="M1095" i="1"/>
  <c r="O1095" i="1"/>
  <c r="L1096" i="1"/>
  <c r="M1096" i="1"/>
  <c r="O1096" i="1"/>
  <c r="L1097" i="1"/>
  <c r="M1097" i="1"/>
  <c r="O1097" i="1"/>
  <c r="L1098" i="1"/>
  <c r="M1098" i="1"/>
  <c r="O1098" i="1"/>
  <c r="L1099" i="1"/>
  <c r="M1099" i="1"/>
  <c r="O1099" i="1"/>
  <c r="L1100" i="1"/>
  <c r="M1100" i="1"/>
  <c r="O1100" i="1"/>
  <c r="L1101" i="1"/>
  <c r="M1101" i="1"/>
  <c r="O1101" i="1"/>
  <c r="L1102" i="1"/>
  <c r="M1102" i="1"/>
  <c r="O1102" i="1"/>
  <c r="L1103" i="1"/>
  <c r="M1103" i="1"/>
  <c r="O1103" i="1"/>
  <c r="L1104" i="1"/>
  <c r="M1104" i="1"/>
  <c r="O1104" i="1"/>
  <c r="L1105" i="1"/>
  <c r="M1105" i="1"/>
  <c r="O1105" i="1"/>
  <c r="L1106" i="1"/>
  <c r="M1106" i="1"/>
  <c r="O1106" i="1"/>
  <c r="L1107" i="1"/>
  <c r="M1107" i="1"/>
  <c r="O1107" i="1"/>
  <c r="L1108" i="1"/>
  <c r="M1108" i="1"/>
  <c r="O1108" i="1"/>
  <c r="L1109" i="1"/>
  <c r="M1109" i="1"/>
  <c r="O1109" i="1"/>
  <c r="L1110" i="1"/>
  <c r="M1110" i="1"/>
  <c r="O1110" i="1"/>
  <c r="L1111" i="1"/>
  <c r="M1111" i="1"/>
  <c r="O1111" i="1"/>
  <c r="L1112" i="1"/>
  <c r="M1112" i="1"/>
  <c r="O1112" i="1"/>
  <c r="L1113" i="1"/>
  <c r="M1113" i="1"/>
  <c r="O1113" i="1"/>
  <c r="L1114" i="1"/>
  <c r="M1114" i="1"/>
  <c r="O1114" i="1"/>
  <c r="L1115" i="1"/>
  <c r="M1115" i="1"/>
  <c r="O1115" i="1"/>
  <c r="L1116" i="1"/>
  <c r="M1116" i="1"/>
  <c r="O1116" i="1"/>
  <c r="L1117" i="1"/>
  <c r="M1117" i="1"/>
  <c r="O1117" i="1"/>
  <c r="L1118" i="1"/>
  <c r="M1118" i="1"/>
  <c r="O1118" i="1"/>
  <c r="L1119" i="1"/>
  <c r="M1119" i="1"/>
  <c r="O1119" i="1"/>
  <c r="L1120" i="1"/>
  <c r="M1120" i="1"/>
  <c r="O1120" i="1"/>
  <c r="L1121" i="1"/>
  <c r="M1121" i="1"/>
  <c r="O1121" i="1"/>
  <c r="L1122" i="1"/>
  <c r="M1122" i="1"/>
  <c r="O1122" i="1"/>
  <c r="L1123" i="1"/>
  <c r="M1123" i="1"/>
  <c r="O1123" i="1"/>
  <c r="L1124" i="1"/>
  <c r="M1124" i="1"/>
  <c r="O1124" i="1"/>
  <c r="L1125" i="1"/>
  <c r="M1125" i="1"/>
  <c r="O1125" i="1"/>
  <c r="L1126" i="1"/>
  <c r="M1126" i="1"/>
  <c r="O1126" i="1"/>
  <c r="L1127" i="1"/>
  <c r="M1127" i="1"/>
  <c r="O1127" i="1"/>
  <c r="L1128" i="1"/>
  <c r="M1128" i="1"/>
  <c r="O1128" i="1"/>
  <c r="L1129" i="1"/>
  <c r="M1129" i="1"/>
  <c r="O1129" i="1"/>
  <c r="L1130" i="1"/>
  <c r="M1130" i="1"/>
  <c r="O1130" i="1"/>
  <c r="L1131" i="1"/>
  <c r="M1131" i="1"/>
  <c r="O1131" i="1"/>
  <c r="L1132" i="1"/>
  <c r="M1132" i="1"/>
  <c r="O1132" i="1"/>
  <c r="L1133" i="1"/>
  <c r="M1133" i="1"/>
  <c r="O1133" i="1"/>
  <c r="L1134" i="1"/>
  <c r="M1134" i="1"/>
  <c r="O1134" i="1"/>
  <c r="L1135" i="1"/>
  <c r="M1135" i="1"/>
  <c r="O1135" i="1"/>
  <c r="L1136" i="1"/>
  <c r="M1136" i="1"/>
  <c r="O1136" i="1"/>
  <c r="L1137" i="1"/>
  <c r="M1137" i="1"/>
  <c r="O1137" i="1"/>
  <c r="L1138" i="1"/>
  <c r="M1138" i="1"/>
  <c r="O1138" i="1"/>
  <c r="L1139" i="1"/>
  <c r="M1139" i="1"/>
  <c r="O1139" i="1"/>
  <c r="L1140" i="1"/>
  <c r="M1140" i="1"/>
  <c r="O1140" i="1"/>
  <c r="L1141" i="1"/>
  <c r="M1141" i="1"/>
  <c r="O1141" i="1"/>
  <c r="L1142" i="1"/>
  <c r="M1142" i="1"/>
  <c r="O1142" i="1"/>
  <c r="L1143" i="1"/>
  <c r="M1143" i="1"/>
  <c r="O1143" i="1"/>
  <c r="L1144" i="1"/>
  <c r="M1144" i="1"/>
  <c r="O1144" i="1"/>
  <c r="L1145" i="1"/>
  <c r="M1145" i="1"/>
  <c r="O1145" i="1"/>
  <c r="L1146" i="1"/>
  <c r="M1146" i="1"/>
  <c r="O1146" i="1"/>
  <c r="L1147" i="1"/>
  <c r="M1147" i="1"/>
  <c r="O1147" i="1"/>
  <c r="L1148" i="1"/>
  <c r="M1148" i="1"/>
  <c r="O1148" i="1"/>
  <c r="L1149" i="1"/>
  <c r="M1149" i="1"/>
  <c r="O1149" i="1"/>
  <c r="L1150" i="1"/>
  <c r="M1150" i="1"/>
  <c r="O1150" i="1"/>
  <c r="L1151" i="1"/>
  <c r="M1151" i="1"/>
  <c r="O1151" i="1"/>
  <c r="L1152" i="1"/>
  <c r="M1152" i="1"/>
  <c r="O1152" i="1"/>
  <c r="L1153" i="1"/>
  <c r="M1153" i="1"/>
  <c r="O1153" i="1"/>
  <c r="L1154" i="1"/>
  <c r="M1154" i="1"/>
  <c r="O1154" i="1"/>
  <c r="L1155" i="1"/>
  <c r="M1155" i="1"/>
  <c r="O1155" i="1"/>
  <c r="L1156" i="1"/>
  <c r="M1156" i="1"/>
  <c r="O1156" i="1"/>
  <c r="L1157" i="1"/>
  <c r="M1157" i="1"/>
  <c r="O1157" i="1"/>
  <c r="L1158" i="1"/>
  <c r="M1158" i="1"/>
  <c r="O1158" i="1"/>
  <c r="L1159" i="1"/>
  <c r="M1159" i="1"/>
  <c r="O1159" i="1"/>
  <c r="L1160" i="1"/>
  <c r="M1160" i="1"/>
  <c r="O1160" i="1"/>
  <c r="L1161" i="1"/>
  <c r="M1161" i="1"/>
  <c r="O1161" i="1"/>
  <c r="L1162" i="1"/>
  <c r="M1162" i="1"/>
  <c r="O1162" i="1"/>
  <c r="L1163" i="1"/>
  <c r="M1163" i="1"/>
  <c r="O1163" i="1"/>
  <c r="L1164" i="1"/>
  <c r="M1164" i="1"/>
  <c r="O1164" i="1"/>
  <c r="L1165" i="1"/>
  <c r="M1165" i="1"/>
  <c r="O1165" i="1"/>
  <c r="L1166" i="1"/>
  <c r="M1166" i="1"/>
  <c r="O1166" i="1"/>
  <c r="L1167" i="1"/>
  <c r="M1167" i="1"/>
  <c r="O1167" i="1"/>
  <c r="L1168" i="1"/>
  <c r="M1168" i="1"/>
  <c r="O1168" i="1"/>
  <c r="L1169" i="1"/>
  <c r="M1169" i="1"/>
  <c r="O1169" i="1"/>
  <c r="L1170" i="1"/>
  <c r="M1170" i="1"/>
  <c r="O1170" i="1"/>
  <c r="L1171" i="1"/>
  <c r="M1171" i="1"/>
  <c r="O1171" i="1"/>
  <c r="L1172" i="1"/>
  <c r="M1172" i="1"/>
  <c r="O1172" i="1"/>
  <c r="L1173" i="1"/>
  <c r="M1173" i="1"/>
  <c r="O1173" i="1"/>
  <c r="L1174" i="1"/>
  <c r="M1174" i="1"/>
  <c r="O1174" i="1"/>
  <c r="L1175" i="1"/>
  <c r="M1175" i="1"/>
  <c r="O1175" i="1"/>
  <c r="L1176" i="1"/>
  <c r="M1176" i="1"/>
  <c r="O1176" i="1"/>
  <c r="L1177" i="1"/>
  <c r="M1177" i="1"/>
  <c r="O1177" i="1"/>
  <c r="L1178" i="1"/>
  <c r="M1178" i="1"/>
  <c r="O1178" i="1"/>
  <c r="L1179" i="1"/>
  <c r="M1179" i="1"/>
  <c r="O1179" i="1"/>
  <c r="L1180" i="1"/>
  <c r="M1180" i="1"/>
  <c r="O1180" i="1"/>
  <c r="L1181" i="1"/>
  <c r="M1181" i="1"/>
  <c r="O1181" i="1"/>
  <c r="L1182" i="1"/>
  <c r="M1182" i="1"/>
  <c r="O1182" i="1"/>
  <c r="L1183" i="1"/>
  <c r="M1183" i="1"/>
  <c r="O1183" i="1"/>
  <c r="L1184" i="1"/>
  <c r="M1184" i="1"/>
  <c r="O1184" i="1"/>
  <c r="L1185" i="1"/>
  <c r="M1185" i="1"/>
  <c r="O1185" i="1"/>
  <c r="L1186" i="1"/>
  <c r="M1186" i="1"/>
  <c r="O1186" i="1"/>
  <c r="L1187" i="1"/>
  <c r="M1187" i="1"/>
  <c r="O1187" i="1"/>
  <c r="L1188" i="1"/>
  <c r="M1188" i="1"/>
  <c r="O1188" i="1"/>
  <c r="L1189" i="1"/>
  <c r="M1189" i="1"/>
  <c r="O1189" i="1"/>
  <c r="L1190" i="1"/>
  <c r="M1190" i="1"/>
  <c r="O1190" i="1"/>
  <c r="L1191" i="1"/>
  <c r="M1191" i="1"/>
  <c r="O1191" i="1"/>
  <c r="L1192" i="1"/>
  <c r="M1192" i="1"/>
  <c r="O1192" i="1"/>
  <c r="L1193" i="1"/>
  <c r="M1193" i="1"/>
  <c r="O1193" i="1"/>
  <c r="L1194" i="1"/>
  <c r="M1194" i="1"/>
  <c r="O1194" i="1"/>
  <c r="L1195" i="1"/>
  <c r="M1195" i="1"/>
  <c r="O1195" i="1"/>
  <c r="L1196" i="1"/>
  <c r="M1196" i="1"/>
  <c r="O1196" i="1"/>
  <c r="L1197" i="1"/>
  <c r="M1197" i="1"/>
  <c r="O1197" i="1"/>
  <c r="L1198" i="1"/>
  <c r="M1198" i="1"/>
  <c r="O1198" i="1"/>
  <c r="L1199" i="1"/>
  <c r="M1199" i="1"/>
  <c r="O1199" i="1"/>
  <c r="L1200" i="1"/>
  <c r="M1200" i="1"/>
  <c r="O1200" i="1"/>
  <c r="L1201" i="1"/>
  <c r="M1201" i="1"/>
  <c r="O1201" i="1"/>
  <c r="L1202" i="1"/>
  <c r="M1202" i="1"/>
  <c r="O1202" i="1"/>
  <c r="L1203" i="1"/>
  <c r="M1203" i="1"/>
  <c r="O1203" i="1"/>
  <c r="L1204" i="1"/>
  <c r="M1204" i="1"/>
  <c r="O1204" i="1"/>
  <c r="L1205" i="1"/>
  <c r="M1205" i="1"/>
  <c r="O1205" i="1"/>
  <c r="L1206" i="1"/>
  <c r="M1206" i="1"/>
  <c r="O1206" i="1"/>
  <c r="L1207" i="1"/>
  <c r="M1207" i="1"/>
  <c r="O1207" i="1"/>
  <c r="L1208" i="1"/>
  <c r="M1208" i="1"/>
  <c r="O1208" i="1"/>
  <c r="L1209" i="1"/>
  <c r="M1209" i="1"/>
  <c r="O1209" i="1"/>
  <c r="L1210" i="1"/>
  <c r="M1210" i="1"/>
  <c r="O1210" i="1"/>
  <c r="L1211" i="1"/>
  <c r="M1211" i="1"/>
  <c r="O1211" i="1"/>
  <c r="L1212" i="1"/>
  <c r="M1212" i="1"/>
  <c r="O1212" i="1"/>
  <c r="L1213" i="1"/>
  <c r="M1213" i="1"/>
  <c r="O1213" i="1"/>
  <c r="L1214" i="1"/>
  <c r="M1214" i="1"/>
  <c r="O1214" i="1"/>
  <c r="L1215" i="1"/>
  <c r="M1215" i="1"/>
  <c r="O1215" i="1"/>
  <c r="L1216" i="1"/>
  <c r="M1216" i="1"/>
  <c r="O1216" i="1"/>
  <c r="L1217" i="1"/>
  <c r="M1217" i="1"/>
  <c r="O1217" i="1"/>
  <c r="L1218" i="1"/>
  <c r="M1218" i="1"/>
  <c r="O1218" i="1"/>
  <c r="L1219" i="1"/>
  <c r="M1219" i="1"/>
  <c r="O1219" i="1"/>
  <c r="L1220" i="1"/>
  <c r="M1220" i="1"/>
  <c r="O1220" i="1"/>
  <c r="L1221" i="1"/>
  <c r="M1221" i="1"/>
  <c r="O1221" i="1"/>
  <c r="L1222" i="1"/>
  <c r="M1222" i="1"/>
  <c r="O1222" i="1"/>
  <c r="L1223" i="1"/>
  <c r="M1223" i="1"/>
  <c r="O1223" i="1"/>
  <c r="L1224" i="1"/>
  <c r="M1224" i="1"/>
  <c r="O1224" i="1"/>
  <c r="L1225" i="1"/>
  <c r="M1225" i="1"/>
  <c r="O1225" i="1"/>
  <c r="L1226" i="1"/>
  <c r="M1226" i="1"/>
  <c r="O1226" i="1"/>
  <c r="L1227" i="1"/>
  <c r="M1227" i="1"/>
  <c r="O1227" i="1"/>
  <c r="L1228" i="1"/>
  <c r="M1228" i="1"/>
  <c r="O1228" i="1"/>
  <c r="L1229" i="1"/>
  <c r="M1229" i="1"/>
  <c r="O1229" i="1"/>
  <c r="L1230" i="1"/>
  <c r="M1230" i="1"/>
  <c r="O1230" i="1"/>
  <c r="L1231" i="1"/>
  <c r="M1231" i="1"/>
  <c r="O1231" i="1"/>
  <c r="L1232" i="1"/>
  <c r="M1232" i="1"/>
  <c r="O1232" i="1"/>
  <c r="L1233" i="1"/>
  <c r="M1233" i="1"/>
  <c r="O1233" i="1"/>
  <c r="L1234" i="1"/>
  <c r="M1234" i="1"/>
  <c r="O1234" i="1"/>
  <c r="L1235" i="1"/>
  <c r="M1235" i="1"/>
  <c r="O1235" i="1"/>
  <c r="L1236" i="1"/>
  <c r="M1236" i="1"/>
  <c r="O1236" i="1"/>
  <c r="L1237" i="1"/>
  <c r="M1237" i="1"/>
  <c r="O1237" i="1"/>
  <c r="L1238" i="1"/>
  <c r="M1238" i="1"/>
  <c r="O1238" i="1"/>
  <c r="L1239" i="1"/>
  <c r="M1239" i="1"/>
  <c r="O1239" i="1"/>
  <c r="L1240" i="1"/>
  <c r="M1240" i="1"/>
  <c r="O1240" i="1"/>
  <c r="L1241" i="1"/>
  <c r="M1241" i="1"/>
  <c r="O1241" i="1"/>
  <c r="L1242" i="1"/>
  <c r="M1242" i="1"/>
  <c r="O1242" i="1"/>
  <c r="L1243" i="1"/>
  <c r="M1243" i="1"/>
  <c r="O1243" i="1"/>
  <c r="L1244" i="1"/>
  <c r="M1244" i="1"/>
  <c r="O1244" i="1"/>
  <c r="L1245" i="1"/>
  <c r="M1245" i="1"/>
  <c r="O1245" i="1"/>
  <c r="L1246" i="1"/>
  <c r="M1246" i="1"/>
  <c r="O1246" i="1"/>
  <c r="L1247" i="1"/>
  <c r="M1247" i="1"/>
  <c r="O1247" i="1"/>
  <c r="L1248" i="1"/>
  <c r="M1248" i="1"/>
  <c r="O1248" i="1"/>
  <c r="L1249" i="1"/>
  <c r="M1249" i="1"/>
  <c r="O1249" i="1"/>
  <c r="L1250" i="1"/>
  <c r="M1250" i="1"/>
  <c r="O1250" i="1"/>
  <c r="L1251" i="1"/>
  <c r="M1251" i="1"/>
  <c r="O1251" i="1"/>
  <c r="L1252" i="1"/>
  <c r="M1252" i="1"/>
  <c r="O1252" i="1"/>
  <c r="L1253" i="1"/>
  <c r="M1253" i="1"/>
  <c r="O1253" i="1"/>
  <c r="L1254" i="1"/>
  <c r="M1254" i="1"/>
  <c r="O1254" i="1"/>
  <c r="L1255" i="1"/>
  <c r="M1255" i="1"/>
  <c r="O1255" i="1"/>
  <c r="L1256" i="1"/>
  <c r="M1256" i="1"/>
  <c r="O1256" i="1"/>
  <c r="L1257" i="1"/>
  <c r="M1257" i="1"/>
  <c r="O1257" i="1"/>
  <c r="L1258" i="1"/>
  <c r="M1258" i="1"/>
  <c r="O1258" i="1"/>
  <c r="L1259" i="1"/>
  <c r="M1259" i="1"/>
  <c r="O1259" i="1"/>
  <c r="L1260" i="1"/>
  <c r="M1260" i="1"/>
  <c r="O1260" i="1"/>
  <c r="L1261" i="1"/>
  <c r="M1261" i="1"/>
  <c r="O1261" i="1"/>
  <c r="L1262" i="1"/>
  <c r="M1262" i="1"/>
  <c r="O1262" i="1"/>
  <c r="L1263" i="1"/>
  <c r="M1263" i="1"/>
  <c r="O1263" i="1"/>
  <c r="L1264" i="1"/>
  <c r="M1264" i="1"/>
  <c r="O1264" i="1"/>
  <c r="L1265" i="1"/>
  <c r="M1265" i="1"/>
  <c r="O1265" i="1"/>
  <c r="L1266" i="1"/>
  <c r="M1266" i="1"/>
  <c r="O1266" i="1"/>
  <c r="L1267" i="1"/>
  <c r="M1267" i="1"/>
  <c r="O1267" i="1"/>
  <c r="L1268" i="1"/>
  <c r="M1268" i="1"/>
  <c r="O1268" i="1"/>
  <c r="L1269" i="1"/>
  <c r="M1269" i="1"/>
  <c r="O1269" i="1"/>
  <c r="L1270" i="1"/>
  <c r="M1270" i="1"/>
  <c r="O1270" i="1"/>
  <c r="L1271" i="1"/>
  <c r="M1271" i="1"/>
  <c r="O1271" i="1"/>
  <c r="L1272" i="1"/>
  <c r="M1272" i="1"/>
  <c r="O1272" i="1"/>
  <c r="L1273" i="1"/>
  <c r="M1273" i="1"/>
  <c r="O1273" i="1"/>
  <c r="L1274" i="1"/>
  <c r="M1274" i="1"/>
  <c r="O1274" i="1"/>
  <c r="L1275" i="1"/>
  <c r="M1275" i="1"/>
  <c r="O1275" i="1"/>
  <c r="L1276" i="1"/>
  <c r="M1276" i="1"/>
  <c r="O1276" i="1"/>
  <c r="L1277" i="1"/>
  <c r="M1277" i="1"/>
  <c r="O1277" i="1"/>
  <c r="L1278" i="1"/>
  <c r="M1278" i="1"/>
  <c r="O1278" i="1"/>
  <c r="L1279" i="1"/>
  <c r="M1279" i="1"/>
  <c r="O1279" i="1"/>
  <c r="L1280" i="1"/>
  <c r="M1280" i="1"/>
  <c r="O1280" i="1"/>
  <c r="L1281" i="1"/>
  <c r="M1281" i="1"/>
  <c r="O1281" i="1"/>
  <c r="L1282" i="1"/>
  <c r="M1282" i="1"/>
  <c r="O1282" i="1"/>
  <c r="L1283" i="1"/>
  <c r="M1283" i="1"/>
  <c r="O1283" i="1"/>
  <c r="L1284" i="1"/>
  <c r="M1284" i="1"/>
  <c r="O1284" i="1"/>
  <c r="L1285" i="1"/>
  <c r="M1285" i="1"/>
  <c r="O1285" i="1"/>
  <c r="L1286" i="1"/>
  <c r="M1286" i="1"/>
  <c r="O1286" i="1"/>
  <c r="L1287" i="1"/>
  <c r="M1287" i="1"/>
  <c r="O1287" i="1"/>
  <c r="L1288" i="1"/>
  <c r="M1288" i="1"/>
  <c r="O1288" i="1"/>
  <c r="L1289" i="1"/>
  <c r="M1289" i="1"/>
  <c r="O1289" i="1"/>
  <c r="L1290" i="1"/>
  <c r="M1290" i="1"/>
  <c r="O1290" i="1"/>
  <c r="L1291" i="1"/>
  <c r="M1291" i="1"/>
  <c r="O1291" i="1"/>
  <c r="L1292" i="1"/>
  <c r="M1292" i="1"/>
  <c r="O1292" i="1"/>
  <c r="L1293" i="1"/>
  <c r="M1293" i="1"/>
  <c r="O1293" i="1"/>
  <c r="L1294" i="1"/>
  <c r="M1294" i="1"/>
  <c r="O1294" i="1"/>
  <c r="L1295" i="1"/>
  <c r="M1295" i="1"/>
  <c r="O1295" i="1"/>
  <c r="L1296" i="1"/>
  <c r="M1296" i="1"/>
  <c r="O1296" i="1"/>
  <c r="L1297" i="1"/>
  <c r="M1297" i="1"/>
  <c r="O1297" i="1"/>
  <c r="L1298" i="1"/>
  <c r="M1298" i="1"/>
  <c r="O1298" i="1"/>
  <c r="L1299" i="1"/>
  <c r="M1299" i="1"/>
  <c r="O1299" i="1"/>
  <c r="L1300" i="1"/>
  <c r="M1300" i="1"/>
  <c r="O1300" i="1"/>
  <c r="L1301" i="1"/>
  <c r="M1301" i="1"/>
  <c r="O1301" i="1"/>
  <c r="L1302" i="1"/>
  <c r="M1302" i="1"/>
  <c r="O1302" i="1"/>
  <c r="L1303" i="1"/>
  <c r="M1303" i="1"/>
  <c r="O1303" i="1"/>
  <c r="L1304" i="1"/>
  <c r="M1304" i="1"/>
  <c r="O1304" i="1"/>
  <c r="L1305" i="1"/>
  <c r="M1305" i="1"/>
  <c r="O1305" i="1"/>
  <c r="L1306" i="1"/>
  <c r="M1306" i="1"/>
  <c r="O1306" i="1"/>
  <c r="L1307" i="1"/>
  <c r="M1307" i="1"/>
  <c r="O1307" i="1"/>
  <c r="L1308" i="1"/>
  <c r="M1308" i="1"/>
  <c r="O1308" i="1"/>
  <c r="L1309" i="1"/>
  <c r="M1309" i="1"/>
  <c r="O1309" i="1"/>
  <c r="L1310" i="1"/>
  <c r="M1310" i="1"/>
  <c r="O1310" i="1"/>
  <c r="L1311" i="1"/>
  <c r="M1311" i="1"/>
  <c r="O1311" i="1"/>
  <c r="L1312" i="1"/>
  <c r="M1312" i="1"/>
  <c r="O1312" i="1"/>
  <c r="L1313" i="1"/>
  <c r="M1313" i="1"/>
  <c r="O1313" i="1"/>
  <c r="L1314" i="1"/>
  <c r="M1314" i="1"/>
  <c r="O1314" i="1"/>
  <c r="L1315" i="1"/>
  <c r="M1315" i="1"/>
  <c r="O1315" i="1"/>
  <c r="L1316" i="1"/>
  <c r="M1316" i="1"/>
  <c r="O1316" i="1"/>
  <c r="L1317" i="1"/>
  <c r="M1317" i="1"/>
  <c r="O1317" i="1"/>
  <c r="L1318" i="1"/>
  <c r="M1318" i="1"/>
  <c r="O1318" i="1"/>
  <c r="L1319" i="1"/>
  <c r="M1319" i="1"/>
  <c r="O1319" i="1"/>
  <c r="L1320" i="1"/>
  <c r="M1320" i="1"/>
  <c r="O1320" i="1"/>
  <c r="L1321" i="1"/>
  <c r="M1321" i="1"/>
  <c r="O1321" i="1"/>
  <c r="L1322" i="1"/>
  <c r="M1322" i="1"/>
  <c r="O1322" i="1"/>
  <c r="L1323" i="1"/>
  <c r="M1323" i="1"/>
  <c r="O1323" i="1"/>
  <c r="L1324" i="1"/>
  <c r="M1324" i="1"/>
  <c r="O1324" i="1"/>
  <c r="L1325" i="1"/>
  <c r="M1325" i="1"/>
  <c r="O1325" i="1"/>
  <c r="L1326" i="1"/>
  <c r="M1326" i="1"/>
  <c r="O1326" i="1"/>
  <c r="L1327" i="1"/>
  <c r="M1327" i="1"/>
  <c r="O1327" i="1"/>
  <c r="L1328" i="1"/>
  <c r="M1328" i="1"/>
  <c r="O1328" i="1"/>
  <c r="L1329" i="1"/>
  <c r="M1329" i="1"/>
  <c r="O1329" i="1"/>
  <c r="L1330" i="1"/>
  <c r="M1330" i="1"/>
  <c r="O1330" i="1"/>
  <c r="L1331" i="1"/>
  <c r="M1331" i="1"/>
  <c r="O1331" i="1"/>
  <c r="L1332" i="1"/>
  <c r="M1332" i="1"/>
  <c r="O1332" i="1"/>
  <c r="L1333" i="1"/>
  <c r="M1333" i="1"/>
  <c r="O1333" i="1"/>
  <c r="L1334" i="1"/>
  <c r="M1334" i="1"/>
  <c r="O1334" i="1"/>
  <c r="L1335" i="1"/>
  <c r="M1335" i="1"/>
  <c r="O1335" i="1"/>
  <c r="L1336" i="1"/>
  <c r="M1336" i="1"/>
  <c r="O1336" i="1"/>
  <c r="L1337" i="1"/>
  <c r="M1337" i="1"/>
  <c r="O1337" i="1"/>
  <c r="L1338" i="1"/>
  <c r="M1338" i="1"/>
  <c r="O1338" i="1"/>
  <c r="L1339" i="1"/>
  <c r="M1339" i="1"/>
  <c r="O1339" i="1"/>
  <c r="L1340" i="1"/>
  <c r="M1340" i="1"/>
  <c r="O1340" i="1"/>
  <c r="L1341" i="1"/>
  <c r="M1341" i="1"/>
  <c r="O1341" i="1"/>
  <c r="L1342" i="1"/>
  <c r="M1342" i="1"/>
  <c r="O1342" i="1"/>
  <c r="L1343" i="1"/>
  <c r="M1343" i="1"/>
  <c r="O1343" i="1"/>
  <c r="L1344" i="1"/>
  <c r="M1344" i="1"/>
  <c r="O1344" i="1"/>
  <c r="L1345" i="1"/>
  <c r="M1345" i="1"/>
  <c r="O1345" i="1"/>
  <c r="L1346" i="1"/>
  <c r="M1346" i="1"/>
  <c r="O1346" i="1"/>
  <c r="L1347" i="1"/>
  <c r="M1347" i="1"/>
  <c r="O1347" i="1"/>
  <c r="L1348" i="1"/>
  <c r="M1348" i="1"/>
  <c r="O1348" i="1"/>
  <c r="L1349" i="1"/>
  <c r="M1349" i="1"/>
  <c r="O1349" i="1"/>
  <c r="L1350" i="1"/>
  <c r="M1350" i="1"/>
  <c r="O1350" i="1"/>
  <c r="L1351" i="1"/>
  <c r="M1351" i="1"/>
  <c r="O1351" i="1"/>
  <c r="L1352" i="1"/>
  <c r="M1352" i="1"/>
  <c r="O1352" i="1"/>
  <c r="L1353" i="1"/>
  <c r="M1353" i="1"/>
  <c r="O1353" i="1"/>
  <c r="L1354" i="1"/>
  <c r="M1354" i="1"/>
  <c r="O1354" i="1"/>
  <c r="L1355" i="1"/>
  <c r="M1355" i="1"/>
  <c r="O1355" i="1"/>
  <c r="L1356" i="1"/>
  <c r="M1356" i="1"/>
  <c r="O1356" i="1"/>
  <c r="L1357" i="1"/>
  <c r="M1357" i="1"/>
  <c r="O1357" i="1"/>
  <c r="L1358" i="1"/>
  <c r="M1358" i="1"/>
  <c r="O1358" i="1"/>
  <c r="L1359" i="1"/>
  <c r="M1359" i="1"/>
  <c r="O1359" i="1"/>
  <c r="L1360" i="1"/>
  <c r="M1360" i="1"/>
  <c r="O1360" i="1"/>
  <c r="L1361" i="1"/>
  <c r="M1361" i="1"/>
  <c r="O1361" i="1"/>
  <c r="L1362" i="1"/>
  <c r="M1362" i="1"/>
  <c r="O1362" i="1"/>
  <c r="L1363" i="1"/>
  <c r="M1363" i="1"/>
  <c r="O1363" i="1"/>
  <c r="L1364" i="1"/>
  <c r="M1364" i="1"/>
  <c r="O1364" i="1"/>
  <c r="L1365" i="1"/>
  <c r="M1365" i="1"/>
  <c r="O1365" i="1"/>
  <c r="L1366" i="1"/>
  <c r="M1366" i="1"/>
  <c r="O1366" i="1"/>
  <c r="L1367" i="1"/>
  <c r="M1367" i="1"/>
  <c r="O1367" i="1"/>
  <c r="L1368" i="1"/>
  <c r="M1368" i="1"/>
  <c r="O1368" i="1"/>
  <c r="L1369" i="1"/>
  <c r="M1369" i="1"/>
  <c r="O1369" i="1"/>
  <c r="L1370" i="1"/>
  <c r="M1370" i="1"/>
  <c r="O1370" i="1"/>
  <c r="L1371" i="1"/>
  <c r="M1371" i="1"/>
  <c r="O1371" i="1"/>
  <c r="L1372" i="1"/>
  <c r="M1372" i="1"/>
  <c r="O1372" i="1"/>
  <c r="L1373" i="1"/>
  <c r="M1373" i="1"/>
  <c r="O1373" i="1"/>
  <c r="L1374" i="1"/>
  <c r="M1374" i="1"/>
  <c r="O1374" i="1"/>
  <c r="L1375" i="1"/>
  <c r="M1375" i="1"/>
  <c r="O1375" i="1"/>
  <c r="L1376" i="1"/>
  <c r="M1376" i="1"/>
  <c r="O1376" i="1"/>
  <c r="L1377" i="1"/>
  <c r="M1377" i="1"/>
  <c r="O1377" i="1"/>
  <c r="L1378" i="1"/>
  <c r="M1378" i="1"/>
  <c r="O1378" i="1"/>
  <c r="L1379" i="1"/>
  <c r="M1379" i="1"/>
  <c r="O1379" i="1"/>
  <c r="L1380" i="1"/>
  <c r="M1380" i="1"/>
  <c r="O1380" i="1"/>
  <c r="L1381" i="1"/>
  <c r="M1381" i="1"/>
  <c r="O1381" i="1"/>
  <c r="L1382" i="1"/>
  <c r="M1382" i="1"/>
  <c r="O1382" i="1"/>
  <c r="L1383" i="1"/>
  <c r="M1383" i="1"/>
  <c r="O1383" i="1"/>
  <c r="L1384" i="1"/>
  <c r="M1384" i="1"/>
  <c r="O1384" i="1"/>
  <c r="L1385" i="1"/>
  <c r="M1385" i="1"/>
  <c r="O1385" i="1"/>
  <c r="L1386" i="1"/>
  <c r="M1386" i="1"/>
  <c r="O1386" i="1"/>
  <c r="L1387" i="1"/>
  <c r="M1387" i="1"/>
  <c r="O1387" i="1"/>
  <c r="L1388" i="1"/>
  <c r="M1388" i="1"/>
  <c r="O1388" i="1"/>
  <c r="L1389" i="1"/>
  <c r="M1389" i="1"/>
  <c r="O1389" i="1"/>
  <c r="L1390" i="1"/>
  <c r="M1390" i="1"/>
  <c r="O1390" i="1"/>
  <c r="L1391" i="1"/>
  <c r="M1391" i="1"/>
  <c r="O1391" i="1"/>
  <c r="L1392" i="1"/>
  <c r="M1392" i="1"/>
  <c r="O1392" i="1"/>
  <c r="L1393" i="1"/>
  <c r="M1393" i="1"/>
  <c r="O1393" i="1"/>
  <c r="L1394" i="1"/>
  <c r="M1394" i="1"/>
  <c r="O1394" i="1"/>
  <c r="L1395" i="1"/>
  <c r="M1395" i="1"/>
  <c r="O1395" i="1"/>
  <c r="L1396" i="1"/>
  <c r="M1396" i="1"/>
  <c r="O1396" i="1"/>
  <c r="L1397" i="1"/>
  <c r="M1397" i="1"/>
  <c r="O1397" i="1"/>
  <c r="L1398" i="1"/>
  <c r="M1398" i="1"/>
  <c r="O1398" i="1"/>
  <c r="L1399" i="1"/>
  <c r="M1399" i="1"/>
  <c r="O1399" i="1"/>
  <c r="L1400" i="1"/>
  <c r="M1400" i="1"/>
  <c r="O1400" i="1"/>
  <c r="L1401" i="1"/>
  <c r="M1401" i="1"/>
  <c r="O1401" i="1"/>
  <c r="L1402" i="1"/>
  <c r="M1402" i="1"/>
  <c r="O1402" i="1"/>
  <c r="L1403" i="1"/>
  <c r="M1403" i="1"/>
  <c r="O1403" i="1"/>
  <c r="L1404" i="1"/>
  <c r="M1404" i="1"/>
  <c r="O1404" i="1"/>
  <c r="L1405" i="1"/>
  <c r="M1405" i="1"/>
  <c r="O1405" i="1"/>
  <c r="L1406" i="1"/>
  <c r="M1406" i="1"/>
  <c r="O1406" i="1"/>
  <c r="L1407" i="1"/>
  <c r="M1407" i="1"/>
  <c r="O1407" i="1"/>
  <c r="L1408" i="1"/>
  <c r="M1408" i="1"/>
  <c r="O1408" i="1"/>
  <c r="L1409" i="1"/>
  <c r="M1409" i="1"/>
  <c r="O1409" i="1"/>
  <c r="L1410" i="1"/>
  <c r="M1410" i="1"/>
  <c r="O1410" i="1"/>
  <c r="L1411" i="1"/>
  <c r="M1411" i="1"/>
  <c r="O1411" i="1"/>
  <c r="L1412" i="1"/>
  <c r="M1412" i="1"/>
  <c r="O1412" i="1"/>
  <c r="L1413" i="1"/>
  <c r="M1413" i="1"/>
  <c r="O1413" i="1"/>
  <c r="L1414" i="1"/>
  <c r="M1414" i="1"/>
  <c r="O1414" i="1"/>
  <c r="L1415" i="1"/>
  <c r="M1415" i="1"/>
  <c r="O1415" i="1"/>
  <c r="L1416" i="1"/>
  <c r="M1416" i="1"/>
  <c r="O1416" i="1"/>
  <c r="L1417" i="1"/>
  <c r="M1417" i="1"/>
  <c r="O1417" i="1"/>
  <c r="L1418" i="1"/>
  <c r="M1418" i="1"/>
  <c r="O1418" i="1"/>
  <c r="L1419" i="1"/>
  <c r="M1419" i="1"/>
  <c r="O1419" i="1"/>
  <c r="L1420" i="1"/>
  <c r="M1420" i="1"/>
  <c r="O1420" i="1"/>
  <c r="L1421" i="1"/>
  <c r="M1421" i="1"/>
  <c r="O1421" i="1"/>
  <c r="L1422" i="1"/>
  <c r="M1422" i="1"/>
  <c r="O1422" i="1"/>
  <c r="L1423" i="1"/>
  <c r="M1423" i="1"/>
  <c r="O1423" i="1"/>
  <c r="L1424" i="1"/>
  <c r="M1424" i="1"/>
  <c r="O1424" i="1"/>
  <c r="L1425" i="1"/>
  <c r="M1425" i="1"/>
  <c r="O1425" i="1"/>
  <c r="L1426" i="1"/>
  <c r="M1426" i="1"/>
  <c r="O1426" i="1"/>
  <c r="L1427" i="1"/>
  <c r="M1427" i="1"/>
  <c r="O1427" i="1"/>
  <c r="L1428" i="1"/>
  <c r="M1428" i="1"/>
  <c r="O1428" i="1"/>
  <c r="L1429" i="1"/>
  <c r="M1429" i="1"/>
  <c r="O1429" i="1"/>
  <c r="L1430" i="1"/>
  <c r="M1430" i="1"/>
  <c r="O1430" i="1"/>
  <c r="L1431" i="1"/>
  <c r="M1431" i="1"/>
  <c r="O1431" i="1"/>
  <c r="L1432" i="1"/>
  <c r="M1432" i="1"/>
  <c r="O1432" i="1"/>
  <c r="L1433" i="1"/>
  <c r="M1433" i="1"/>
  <c r="O1433" i="1"/>
  <c r="L1434" i="1"/>
  <c r="M1434" i="1"/>
  <c r="O1434" i="1"/>
  <c r="L1435" i="1"/>
  <c r="M1435" i="1"/>
  <c r="O1435" i="1"/>
  <c r="L1436" i="1"/>
  <c r="M1436" i="1"/>
  <c r="O1436" i="1"/>
  <c r="L1437" i="1"/>
  <c r="M1437" i="1"/>
  <c r="O1437" i="1"/>
  <c r="L1438" i="1"/>
  <c r="M1438" i="1"/>
  <c r="O1438" i="1"/>
  <c r="L1439" i="1"/>
  <c r="M1439" i="1"/>
  <c r="O1439" i="1"/>
  <c r="L1440" i="1"/>
  <c r="M1440" i="1"/>
  <c r="O1440" i="1"/>
  <c r="L1441" i="1"/>
  <c r="M1441" i="1"/>
  <c r="O1441" i="1"/>
  <c r="L1442" i="1"/>
  <c r="M1442" i="1"/>
  <c r="O1442" i="1"/>
  <c r="L1443" i="1"/>
  <c r="M1443" i="1"/>
  <c r="O1443" i="1"/>
  <c r="L1444" i="1"/>
  <c r="M1444" i="1"/>
  <c r="O1444" i="1"/>
  <c r="L1445" i="1"/>
  <c r="M1445" i="1"/>
  <c r="O1445" i="1"/>
  <c r="L1446" i="1"/>
  <c r="M1446" i="1"/>
  <c r="O1446" i="1"/>
  <c r="L1447" i="1"/>
  <c r="M1447" i="1"/>
  <c r="O1447" i="1"/>
  <c r="L1448" i="1"/>
  <c r="M1448" i="1"/>
  <c r="O1448" i="1"/>
  <c r="L1449" i="1"/>
  <c r="M1449" i="1"/>
  <c r="O1449" i="1"/>
  <c r="L1450" i="1"/>
  <c r="M1450" i="1"/>
  <c r="O1450" i="1"/>
  <c r="L1451" i="1"/>
  <c r="M1451" i="1"/>
  <c r="O1451" i="1"/>
  <c r="L1452" i="1"/>
  <c r="M1452" i="1"/>
  <c r="O1452" i="1"/>
  <c r="L1453" i="1"/>
  <c r="M1453" i="1"/>
  <c r="O1453" i="1"/>
  <c r="L1454" i="1"/>
  <c r="M1454" i="1"/>
  <c r="O1454" i="1"/>
  <c r="L1455" i="1"/>
  <c r="M1455" i="1"/>
  <c r="O1455" i="1"/>
  <c r="L1456" i="1"/>
  <c r="M1456" i="1"/>
  <c r="O1456" i="1"/>
  <c r="L1457" i="1"/>
  <c r="M1457" i="1"/>
  <c r="O1457" i="1"/>
  <c r="L1458" i="1"/>
  <c r="M1458" i="1"/>
  <c r="O1458" i="1"/>
  <c r="L1459" i="1"/>
  <c r="M1459" i="1"/>
  <c r="O1459" i="1"/>
  <c r="L1460" i="1"/>
  <c r="M1460" i="1"/>
  <c r="O1460" i="1"/>
  <c r="L1461" i="1"/>
  <c r="M1461" i="1"/>
  <c r="O1461" i="1"/>
  <c r="L1462" i="1"/>
  <c r="M1462" i="1"/>
  <c r="O1462" i="1"/>
  <c r="L1463" i="1"/>
  <c r="M1463" i="1"/>
  <c r="O1463" i="1"/>
  <c r="L1464" i="1"/>
  <c r="M1464" i="1"/>
  <c r="O1464" i="1"/>
  <c r="L1465" i="1"/>
  <c r="M1465" i="1"/>
  <c r="O1465" i="1"/>
  <c r="L1466" i="1"/>
  <c r="M1466" i="1"/>
  <c r="O1466" i="1"/>
  <c r="L1467" i="1"/>
  <c r="M1467" i="1"/>
  <c r="O1467" i="1"/>
  <c r="L1468" i="1"/>
  <c r="M1468" i="1"/>
  <c r="O1468" i="1"/>
  <c r="L1469" i="1"/>
  <c r="M1469" i="1"/>
  <c r="O1469" i="1"/>
  <c r="L1470" i="1"/>
  <c r="M1470" i="1"/>
  <c r="O1470" i="1"/>
  <c r="L1471" i="1"/>
  <c r="M1471" i="1"/>
  <c r="O1471" i="1"/>
  <c r="L1472" i="1"/>
  <c r="M1472" i="1"/>
  <c r="O1472" i="1"/>
  <c r="L1473" i="1"/>
  <c r="M1473" i="1"/>
  <c r="O1473" i="1"/>
  <c r="L1474" i="1"/>
  <c r="M1474" i="1"/>
  <c r="O1474" i="1"/>
  <c r="L1475" i="1"/>
  <c r="M1475" i="1"/>
  <c r="O1475" i="1"/>
  <c r="L1476" i="1"/>
  <c r="M1476" i="1"/>
  <c r="O1476" i="1"/>
  <c r="L1477" i="1"/>
  <c r="M1477" i="1"/>
  <c r="O1477" i="1"/>
  <c r="L1478" i="1"/>
  <c r="M1478" i="1"/>
  <c r="O1478" i="1"/>
  <c r="L1479" i="1"/>
  <c r="M1479" i="1"/>
  <c r="O1479" i="1"/>
  <c r="L1480" i="1"/>
  <c r="M1480" i="1"/>
  <c r="O1480" i="1"/>
  <c r="L1481" i="1"/>
  <c r="M1481" i="1"/>
  <c r="O1481" i="1"/>
  <c r="L1482" i="1"/>
  <c r="M1482" i="1"/>
  <c r="O1482" i="1"/>
  <c r="L1483" i="1"/>
  <c r="M1483" i="1"/>
  <c r="O1483" i="1"/>
  <c r="L1484" i="1"/>
  <c r="M1484" i="1"/>
  <c r="O1484" i="1"/>
  <c r="L1485" i="1"/>
  <c r="M1485" i="1"/>
  <c r="O1485" i="1"/>
  <c r="L1486" i="1"/>
  <c r="M1486" i="1"/>
  <c r="O1486" i="1"/>
  <c r="L1487" i="1"/>
  <c r="M1487" i="1"/>
  <c r="O1487" i="1"/>
  <c r="L1488" i="1"/>
  <c r="M1488" i="1"/>
  <c r="O1488" i="1"/>
  <c r="L1489" i="1"/>
  <c r="M1489" i="1"/>
  <c r="O1489" i="1"/>
  <c r="L1490" i="1"/>
  <c r="M1490" i="1"/>
  <c r="O1490" i="1"/>
  <c r="L1491" i="1"/>
  <c r="M1491" i="1"/>
  <c r="O1491" i="1"/>
  <c r="L1492" i="1"/>
  <c r="M1492" i="1"/>
  <c r="O1492" i="1"/>
  <c r="L1493" i="1"/>
  <c r="M1493" i="1"/>
  <c r="O1493" i="1"/>
  <c r="L1494" i="1"/>
  <c r="M1494" i="1"/>
  <c r="O1494" i="1"/>
  <c r="L1495" i="1"/>
  <c r="M1495" i="1"/>
  <c r="O1495" i="1"/>
  <c r="L1496" i="1"/>
  <c r="M1496" i="1"/>
  <c r="O1496" i="1"/>
  <c r="L1497" i="1"/>
  <c r="M1497" i="1"/>
  <c r="O1497" i="1"/>
  <c r="L1498" i="1"/>
  <c r="M1498" i="1"/>
  <c r="O1498" i="1"/>
  <c r="L1499" i="1"/>
  <c r="M1499" i="1"/>
  <c r="O1499" i="1"/>
  <c r="L1500" i="1"/>
  <c r="M1500" i="1"/>
  <c r="O1500" i="1"/>
  <c r="L1501" i="1"/>
  <c r="M1501" i="1"/>
  <c r="O1501" i="1"/>
  <c r="L1502" i="1"/>
  <c r="M1502" i="1"/>
  <c r="O1502" i="1"/>
  <c r="L1503" i="1"/>
  <c r="M1503" i="1"/>
  <c r="O1503" i="1"/>
  <c r="L1504" i="1"/>
  <c r="M1504" i="1"/>
  <c r="O1504" i="1"/>
  <c r="L1505" i="1"/>
  <c r="M1505" i="1"/>
  <c r="O1505" i="1"/>
  <c r="L1506" i="1"/>
  <c r="M1506" i="1"/>
  <c r="O1506" i="1"/>
  <c r="L1507" i="1"/>
  <c r="M1507" i="1"/>
  <c r="O1507" i="1"/>
  <c r="L1508" i="1"/>
  <c r="M1508" i="1"/>
  <c r="O1508" i="1"/>
  <c r="L1509" i="1"/>
  <c r="M1509" i="1"/>
  <c r="O1509" i="1"/>
  <c r="L1510" i="1"/>
  <c r="M1510" i="1"/>
  <c r="O1510" i="1"/>
  <c r="L1511" i="1"/>
  <c r="M1511" i="1"/>
  <c r="O1511" i="1"/>
  <c r="L1512" i="1"/>
  <c r="M1512" i="1"/>
  <c r="O1512" i="1"/>
  <c r="L1513" i="1"/>
  <c r="M1513" i="1"/>
  <c r="O1513" i="1"/>
  <c r="L1514" i="1"/>
  <c r="M1514" i="1"/>
  <c r="O1514" i="1"/>
  <c r="L1515" i="1"/>
  <c r="M1515" i="1"/>
  <c r="O1515" i="1"/>
  <c r="L1516" i="1"/>
  <c r="M1516" i="1"/>
  <c r="O1516" i="1"/>
  <c r="L1517" i="1"/>
  <c r="M1517" i="1"/>
  <c r="O1517" i="1"/>
  <c r="L1518" i="1"/>
  <c r="M1518" i="1"/>
  <c r="O1518" i="1"/>
  <c r="L1519" i="1"/>
  <c r="M1519" i="1"/>
  <c r="O1519" i="1"/>
  <c r="L1520" i="1"/>
  <c r="M1520" i="1"/>
  <c r="O1520" i="1"/>
  <c r="L1521" i="1"/>
  <c r="M1521" i="1"/>
  <c r="O1521" i="1"/>
  <c r="L1522" i="1"/>
  <c r="M1522" i="1"/>
  <c r="O1522" i="1"/>
  <c r="L1523" i="1"/>
  <c r="M1523" i="1"/>
  <c r="O1523" i="1"/>
  <c r="L1524" i="1"/>
  <c r="M1524" i="1"/>
  <c r="O1524" i="1"/>
  <c r="L1525" i="1"/>
  <c r="M1525" i="1"/>
  <c r="O1525" i="1"/>
  <c r="L1526" i="1"/>
  <c r="M1526" i="1"/>
  <c r="O1526" i="1"/>
  <c r="L1527" i="1"/>
  <c r="M1527" i="1"/>
  <c r="O1527" i="1"/>
  <c r="L1528" i="1"/>
  <c r="M1528" i="1"/>
  <c r="O1528" i="1"/>
  <c r="L1529" i="1"/>
  <c r="M1529" i="1"/>
  <c r="O1529" i="1"/>
  <c r="L1530" i="1"/>
  <c r="M1530" i="1"/>
  <c r="O1530" i="1"/>
  <c r="L1531" i="1"/>
  <c r="M1531" i="1"/>
  <c r="O1531" i="1"/>
  <c r="L1532" i="1"/>
  <c r="M1532" i="1"/>
  <c r="O1532" i="1"/>
  <c r="L1533" i="1"/>
  <c r="M1533" i="1"/>
  <c r="O1533" i="1"/>
  <c r="L1534" i="1"/>
  <c r="M1534" i="1"/>
  <c r="O1534" i="1"/>
  <c r="L1535" i="1"/>
  <c r="M1535" i="1"/>
  <c r="O1535" i="1"/>
  <c r="L1536" i="1"/>
  <c r="M1536" i="1"/>
  <c r="O1536" i="1"/>
  <c r="L1537" i="1"/>
  <c r="M1537" i="1"/>
  <c r="O1537" i="1"/>
  <c r="L1538" i="1"/>
  <c r="M1538" i="1"/>
  <c r="O1538" i="1"/>
  <c r="L1539" i="1"/>
  <c r="M1539" i="1"/>
  <c r="O1539" i="1"/>
  <c r="L1540" i="1"/>
  <c r="M1540" i="1"/>
  <c r="O1540" i="1"/>
  <c r="L1541" i="1"/>
  <c r="M1541" i="1"/>
  <c r="O1541" i="1"/>
  <c r="L1542" i="1"/>
  <c r="M1542" i="1"/>
  <c r="O1542" i="1"/>
  <c r="L1543" i="1"/>
  <c r="M1543" i="1"/>
  <c r="O1543" i="1"/>
  <c r="L1544" i="1"/>
  <c r="M1544" i="1"/>
  <c r="O1544" i="1"/>
  <c r="L1545" i="1"/>
  <c r="M1545" i="1"/>
  <c r="O1545" i="1"/>
  <c r="L1546" i="1"/>
  <c r="M1546" i="1"/>
  <c r="O1546" i="1"/>
  <c r="L1547" i="1"/>
  <c r="M1547" i="1"/>
  <c r="O1547" i="1"/>
  <c r="L1548" i="1"/>
  <c r="M1548" i="1"/>
  <c r="O1548" i="1"/>
  <c r="L1549" i="1"/>
  <c r="M1549" i="1"/>
  <c r="O1549" i="1"/>
  <c r="L1550" i="1"/>
  <c r="M1550" i="1"/>
  <c r="O1550" i="1"/>
  <c r="L1551" i="1"/>
  <c r="M1551" i="1"/>
  <c r="O1551" i="1"/>
  <c r="L1552" i="1"/>
  <c r="M1552" i="1"/>
  <c r="O1552" i="1"/>
  <c r="L1553" i="1"/>
  <c r="M1553" i="1"/>
  <c r="O1553" i="1"/>
  <c r="L1554" i="1"/>
  <c r="M1554" i="1"/>
  <c r="O1554" i="1"/>
  <c r="L1555" i="1"/>
  <c r="M1555" i="1"/>
  <c r="O1555" i="1"/>
  <c r="L1556" i="1"/>
  <c r="M1556" i="1"/>
  <c r="O1556" i="1"/>
  <c r="L1557" i="1"/>
  <c r="M1557" i="1"/>
  <c r="O1557" i="1"/>
  <c r="L1558" i="1"/>
  <c r="M1558" i="1"/>
  <c r="O1558" i="1"/>
  <c r="L1559" i="1"/>
  <c r="M1559" i="1"/>
  <c r="O1559" i="1"/>
  <c r="L1560" i="1"/>
  <c r="M1560" i="1"/>
  <c r="O1560" i="1"/>
  <c r="L1561" i="1"/>
  <c r="M1561" i="1"/>
  <c r="O1561" i="1"/>
  <c r="L1562" i="1"/>
  <c r="M1562" i="1"/>
  <c r="O1562" i="1"/>
  <c r="L1563" i="1"/>
  <c r="M1563" i="1"/>
  <c r="O1563" i="1"/>
  <c r="L1564" i="1"/>
  <c r="M1564" i="1"/>
  <c r="O1564" i="1"/>
  <c r="L1565" i="1"/>
  <c r="M1565" i="1"/>
  <c r="O1565" i="1"/>
  <c r="L1566" i="1"/>
  <c r="M1566" i="1"/>
  <c r="O1566" i="1"/>
  <c r="L1567" i="1"/>
  <c r="M1567" i="1"/>
  <c r="O1567" i="1"/>
  <c r="L1568" i="1"/>
  <c r="M1568" i="1"/>
  <c r="O1568" i="1"/>
  <c r="L1569" i="1"/>
  <c r="M1569" i="1"/>
  <c r="O1569" i="1"/>
  <c r="L1570" i="1"/>
  <c r="M1570" i="1"/>
  <c r="O1570" i="1"/>
  <c r="L1571" i="1"/>
  <c r="M1571" i="1"/>
  <c r="O1571" i="1"/>
  <c r="L1572" i="1"/>
  <c r="M1572" i="1"/>
  <c r="O1572" i="1"/>
  <c r="L1573" i="1"/>
  <c r="M1573" i="1"/>
  <c r="O1573" i="1"/>
  <c r="L1574" i="1"/>
  <c r="M1574" i="1"/>
  <c r="O1574" i="1"/>
  <c r="L1575" i="1"/>
  <c r="M1575" i="1"/>
  <c r="O1575" i="1"/>
  <c r="L1576" i="1"/>
  <c r="M1576" i="1"/>
  <c r="O1576" i="1"/>
  <c r="L1577" i="1"/>
  <c r="M1577" i="1"/>
  <c r="O1577" i="1"/>
  <c r="L1578" i="1"/>
  <c r="M1578" i="1"/>
  <c r="O1578" i="1"/>
  <c r="L1579" i="1"/>
  <c r="M1579" i="1"/>
  <c r="O1579" i="1"/>
  <c r="L1580" i="1"/>
  <c r="M1580" i="1"/>
  <c r="O1580" i="1"/>
  <c r="L1581" i="1"/>
  <c r="M1581" i="1"/>
  <c r="O1581" i="1"/>
  <c r="L1582" i="1"/>
  <c r="M1582" i="1"/>
  <c r="O1582" i="1"/>
  <c r="L1583" i="1"/>
  <c r="M1583" i="1"/>
  <c r="O1583" i="1"/>
  <c r="L1584" i="1"/>
  <c r="M1584" i="1"/>
  <c r="O1584" i="1"/>
  <c r="L1585" i="1"/>
  <c r="M1585" i="1"/>
  <c r="O1585" i="1"/>
  <c r="L1586" i="1"/>
  <c r="M1586" i="1"/>
  <c r="O1586" i="1"/>
  <c r="L1587" i="1"/>
  <c r="M1587" i="1"/>
  <c r="O1587" i="1"/>
  <c r="L1588" i="1"/>
  <c r="M1588" i="1"/>
  <c r="O1588" i="1"/>
  <c r="L1589" i="1"/>
  <c r="M1589" i="1"/>
  <c r="O1589" i="1"/>
  <c r="L1590" i="1"/>
  <c r="M1590" i="1"/>
  <c r="O1590" i="1"/>
  <c r="L1591" i="1"/>
  <c r="M1591" i="1"/>
  <c r="O1591" i="1"/>
  <c r="L1592" i="1"/>
  <c r="M1592" i="1"/>
  <c r="O1592" i="1"/>
  <c r="L1593" i="1"/>
  <c r="M1593" i="1"/>
  <c r="O1593" i="1"/>
  <c r="L1594" i="1"/>
  <c r="M1594" i="1"/>
  <c r="O1594" i="1"/>
  <c r="L1595" i="1"/>
  <c r="M1595" i="1"/>
  <c r="O1595" i="1"/>
  <c r="L1596" i="1"/>
  <c r="M1596" i="1"/>
  <c r="O1596" i="1"/>
  <c r="L1597" i="1"/>
  <c r="M1597" i="1"/>
  <c r="O1597" i="1"/>
  <c r="L1598" i="1"/>
  <c r="M1598" i="1"/>
  <c r="O1598" i="1"/>
  <c r="L1599" i="1"/>
  <c r="M1599" i="1"/>
  <c r="O1599" i="1"/>
  <c r="L1600" i="1"/>
  <c r="M1600" i="1"/>
  <c r="O1600" i="1"/>
  <c r="L1601" i="1"/>
  <c r="M1601" i="1"/>
  <c r="O1601" i="1"/>
  <c r="L1602" i="1"/>
  <c r="M1602" i="1"/>
  <c r="O1602" i="1"/>
  <c r="L1603" i="1"/>
  <c r="M1603" i="1"/>
  <c r="O1603" i="1"/>
  <c r="L1604" i="1"/>
  <c r="M1604" i="1"/>
  <c r="O1604" i="1"/>
  <c r="L1605" i="1"/>
  <c r="M1605" i="1"/>
  <c r="O1605" i="1"/>
  <c r="L1606" i="1"/>
  <c r="M1606" i="1"/>
  <c r="O1606" i="1"/>
  <c r="L1607" i="1"/>
  <c r="M1607" i="1"/>
  <c r="O1607" i="1"/>
  <c r="L1608" i="1"/>
  <c r="M1608" i="1"/>
  <c r="O1608" i="1"/>
  <c r="L1609" i="1"/>
  <c r="M1609" i="1"/>
  <c r="O1609" i="1"/>
  <c r="L1610" i="1"/>
  <c r="M1610" i="1"/>
  <c r="O1610" i="1"/>
  <c r="L1611" i="1"/>
  <c r="M1611" i="1"/>
  <c r="O1611" i="1"/>
  <c r="L1612" i="1"/>
  <c r="M1612" i="1"/>
  <c r="O1612" i="1"/>
  <c r="L1613" i="1"/>
  <c r="M1613" i="1"/>
  <c r="O1613" i="1"/>
  <c r="L1614" i="1"/>
  <c r="M1614" i="1"/>
  <c r="O1614" i="1"/>
  <c r="L1615" i="1"/>
  <c r="M1615" i="1"/>
  <c r="O1615" i="1"/>
  <c r="L1616" i="1"/>
  <c r="M1616" i="1"/>
  <c r="O1616" i="1"/>
  <c r="L1617" i="1"/>
  <c r="M1617" i="1"/>
  <c r="O1617" i="1"/>
  <c r="L1618" i="1"/>
  <c r="M1618" i="1"/>
  <c r="O1618" i="1"/>
  <c r="L1619" i="1"/>
  <c r="M1619" i="1"/>
  <c r="O1619" i="1"/>
  <c r="L1620" i="1"/>
  <c r="M1620" i="1"/>
  <c r="O1620" i="1"/>
  <c r="L1621" i="1"/>
  <c r="M1621" i="1"/>
  <c r="O1621" i="1"/>
  <c r="L1622" i="1"/>
  <c r="M1622" i="1"/>
  <c r="O1622" i="1"/>
  <c r="L1623" i="1"/>
  <c r="M1623" i="1"/>
  <c r="O1623" i="1"/>
  <c r="L1624" i="1"/>
  <c r="M1624" i="1"/>
  <c r="O1624" i="1"/>
  <c r="L1625" i="1"/>
  <c r="M1625" i="1"/>
  <c r="O1625" i="1"/>
  <c r="L1626" i="1"/>
  <c r="M1626" i="1"/>
  <c r="O1626" i="1"/>
  <c r="L1627" i="1"/>
  <c r="M1627" i="1"/>
  <c r="O1627" i="1"/>
  <c r="L1628" i="1"/>
  <c r="M1628" i="1"/>
  <c r="O1628" i="1"/>
  <c r="L1629" i="1"/>
  <c r="M1629" i="1"/>
  <c r="O1629" i="1"/>
  <c r="L1630" i="1"/>
  <c r="M1630" i="1"/>
  <c r="O1630" i="1"/>
  <c r="L1631" i="1"/>
  <c r="M1631" i="1"/>
  <c r="O1631" i="1"/>
  <c r="L1632" i="1"/>
  <c r="M1632" i="1"/>
  <c r="O1632" i="1"/>
  <c r="L1633" i="1"/>
  <c r="M1633" i="1"/>
  <c r="O1633" i="1"/>
  <c r="L1634" i="1"/>
  <c r="M1634" i="1"/>
  <c r="O1634" i="1"/>
  <c r="L1635" i="1"/>
  <c r="M1635" i="1"/>
  <c r="O1635" i="1"/>
  <c r="L1636" i="1"/>
  <c r="M1636" i="1"/>
  <c r="O1636" i="1"/>
  <c r="L1637" i="1"/>
  <c r="M1637" i="1"/>
  <c r="O1637" i="1"/>
  <c r="L1638" i="1"/>
  <c r="M1638" i="1"/>
  <c r="O1638" i="1"/>
  <c r="L1639" i="1"/>
  <c r="M1639" i="1"/>
  <c r="O1639" i="1"/>
  <c r="L1640" i="1"/>
  <c r="M1640" i="1"/>
  <c r="O1640" i="1"/>
  <c r="L1641" i="1"/>
  <c r="M1641" i="1"/>
  <c r="O1641" i="1"/>
  <c r="L1642" i="1"/>
  <c r="M1642" i="1"/>
  <c r="O1642" i="1"/>
  <c r="L1643" i="1"/>
  <c r="M1643" i="1"/>
  <c r="O1643" i="1"/>
  <c r="L1644" i="1"/>
  <c r="M1644" i="1"/>
  <c r="O1644" i="1"/>
  <c r="L1645" i="1"/>
  <c r="M1645" i="1"/>
  <c r="O1645" i="1"/>
  <c r="L1646" i="1"/>
  <c r="M1646" i="1"/>
  <c r="O1646" i="1"/>
  <c r="L1647" i="1"/>
  <c r="M1647" i="1"/>
  <c r="O1647" i="1"/>
  <c r="L1648" i="1"/>
  <c r="M1648" i="1"/>
  <c r="O1648" i="1"/>
  <c r="L1649" i="1"/>
  <c r="M1649" i="1"/>
  <c r="O1649" i="1"/>
  <c r="L1650" i="1"/>
  <c r="M1650" i="1"/>
  <c r="O1650" i="1"/>
  <c r="L1651" i="1"/>
  <c r="M1651" i="1"/>
  <c r="O1651" i="1"/>
  <c r="L1652" i="1"/>
  <c r="M1652" i="1"/>
  <c r="O1652" i="1"/>
  <c r="L1653" i="1"/>
  <c r="M1653" i="1"/>
  <c r="O1653" i="1"/>
  <c r="L1654" i="1"/>
  <c r="M1654" i="1"/>
  <c r="O1654" i="1"/>
  <c r="L1655" i="1"/>
  <c r="M1655" i="1"/>
  <c r="O1655" i="1"/>
  <c r="L1656" i="1"/>
  <c r="M1656" i="1"/>
  <c r="O1656" i="1"/>
  <c r="L1657" i="1"/>
  <c r="M1657" i="1"/>
  <c r="O1657" i="1"/>
  <c r="L1658" i="1"/>
  <c r="M1658" i="1"/>
  <c r="O1658" i="1"/>
  <c r="L1659" i="1"/>
  <c r="M1659" i="1"/>
  <c r="O1659" i="1"/>
  <c r="L1660" i="1"/>
  <c r="M1660" i="1"/>
  <c r="O1660" i="1"/>
  <c r="L1661" i="1"/>
  <c r="M1661" i="1"/>
  <c r="O1661" i="1"/>
  <c r="L1662" i="1"/>
  <c r="M1662" i="1"/>
  <c r="O1662" i="1"/>
  <c r="L1663" i="1"/>
  <c r="M1663" i="1"/>
  <c r="O1663" i="1"/>
  <c r="L1664" i="1"/>
  <c r="M1664" i="1"/>
  <c r="O1664" i="1"/>
  <c r="L1665" i="1"/>
  <c r="M1665" i="1"/>
  <c r="O1665" i="1"/>
  <c r="L1666" i="1"/>
  <c r="M1666" i="1"/>
  <c r="O1666" i="1"/>
  <c r="L1667" i="1"/>
  <c r="M1667" i="1"/>
  <c r="O1667" i="1"/>
  <c r="L1668" i="1"/>
  <c r="M1668" i="1"/>
  <c r="O1668" i="1"/>
  <c r="L1669" i="1"/>
  <c r="M1669" i="1"/>
  <c r="O1669" i="1"/>
  <c r="L1670" i="1"/>
  <c r="M1670" i="1"/>
  <c r="O1670" i="1"/>
  <c r="L1671" i="1"/>
  <c r="M1671" i="1"/>
  <c r="O1671" i="1"/>
  <c r="L1672" i="1"/>
  <c r="M1672" i="1"/>
  <c r="O1672" i="1"/>
  <c r="L1673" i="1"/>
  <c r="M1673" i="1"/>
  <c r="O1673" i="1"/>
  <c r="L1674" i="1"/>
  <c r="M1674" i="1"/>
  <c r="O1674" i="1"/>
  <c r="L1675" i="1"/>
  <c r="M1675" i="1"/>
  <c r="O1675" i="1"/>
  <c r="L1676" i="1"/>
  <c r="M1676" i="1"/>
  <c r="O1676" i="1"/>
  <c r="L1677" i="1"/>
  <c r="M1677" i="1"/>
  <c r="O1677" i="1"/>
  <c r="L1678" i="1"/>
  <c r="M1678" i="1"/>
  <c r="O1678" i="1"/>
  <c r="L1679" i="1"/>
  <c r="M1679" i="1"/>
  <c r="O1679" i="1"/>
  <c r="L1680" i="1"/>
  <c r="M1680" i="1"/>
  <c r="O1680" i="1"/>
  <c r="L1681" i="1"/>
  <c r="M1681" i="1"/>
  <c r="O1681" i="1"/>
  <c r="L1682" i="1"/>
  <c r="M1682" i="1"/>
  <c r="O1682" i="1"/>
  <c r="L1683" i="1"/>
  <c r="M1683" i="1"/>
  <c r="O1683" i="1"/>
  <c r="L1684" i="1"/>
  <c r="M1684" i="1"/>
  <c r="O1684" i="1"/>
  <c r="L1685" i="1"/>
  <c r="M1685" i="1"/>
  <c r="O1685" i="1"/>
  <c r="L1686" i="1"/>
  <c r="M1686" i="1"/>
  <c r="O1686" i="1"/>
  <c r="L1687" i="1"/>
  <c r="M1687" i="1"/>
  <c r="O1687" i="1"/>
  <c r="L1688" i="1"/>
  <c r="M1688" i="1"/>
  <c r="O1688" i="1"/>
  <c r="L1689" i="1"/>
  <c r="M1689" i="1"/>
  <c r="O1689" i="1"/>
  <c r="L1690" i="1"/>
  <c r="M1690" i="1"/>
  <c r="O1690" i="1"/>
  <c r="L1691" i="1"/>
  <c r="M1691" i="1"/>
  <c r="O1691" i="1"/>
  <c r="L1692" i="1"/>
  <c r="M1692" i="1"/>
  <c r="O1692" i="1"/>
  <c r="L1693" i="1"/>
  <c r="M1693" i="1"/>
  <c r="O1693" i="1"/>
  <c r="L1694" i="1"/>
  <c r="M1694" i="1"/>
  <c r="O1694" i="1"/>
  <c r="L1695" i="1"/>
  <c r="M1695" i="1"/>
  <c r="O1695" i="1"/>
  <c r="L1696" i="1"/>
  <c r="M1696" i="1"/>
  <c r="O1696" i="1"/>
  <c r="L1697" i="1"/>
  <c r="M1697" i="1"/>
  <c r="O1697" i="1"/>
  <c r="L1698" i="1"/>
  <c r="M1698" i="1"/>
  <c r="O1698" i="1"/>
  <c r="L1699" i="1"/>
  <c r="M1699" i="1"/>
  <c r="O1699" i="1"/>
  <c r="L1700" i="1"/>
  <c r="M1700" i="1"/>
  <c r="O1700" i="1"/>
  <c r="L1701" i="1"/>
  <c r="M1701" i="1"/>
  <c r="O1701" i="1"/>
  <c r="L1702" i="1"/>
  <c r="M1702" i="1"/>
  <c r="O1702" i="1"/>
  <c r="L1703" i="1"/>
  <c r="M1703" i="1"/>
  <c r="O1703" i="1"/>
  <c r="L1704" i="1"/>
  <c r="M1704" i="1"/>
  <c r="O1704" i="1"/>
  <c r="L1705" i="1"/>
  <c r="M1705" i="1"/>
  <c r="O1705" i="1"/>
  <c r="L1706" i="1"/>
  <c r="M1706" i="1"/>
  <c r="O1706" i="1"/>
  <c r="L1707" i="1"/>
  <c r="M1707" i="1"/>
  <c r="O1707" i="1"/>
  <c r="L1708" i="1"/>
  <c r="M1708" i="1"/>
  <c r="O1708" i="1"/>
  <c r="L1709" i="1"/>
  <c r="M1709" i="1"/>
  <c r="O1709" i="1"/>
  <c r="L1710" i="1"/>
  <c r="M1710" i="1"/>
  <c r="O1710" i="1"/>
  <c r="L1711" i="1"/>
  <c r="M1711" i="1"/>
  <c r="O1711" i="1"/>
  <c r="L2" i="1"/>
  <c r="M2" i="1"/>
  <c r="O2" i="1"/>
  <c r="J9" i="4"/>
  <c r="J14" i="4"/>
</calcChain>
</file>

<file path=xl/sharedStrings.xml><?xml version="1.0" encoding="utf-8"?>
<sst xmlns="http://schemas.openxmlformats.org/spreadsheetml/2006/main" count="7370" uniqueCount="610">
  <si>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</si>
  <si>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</si>
  <si>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</si>
  <si>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</si>
  <si>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</si>
  <si>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</si>
  <si>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</si>
  <si>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</si>
  <si>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</si>
  <si>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</si>
  <si>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</si>
  <si>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</si>
  <si>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</si>
  <si>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</si>
  <si>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</si>
  <si>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</si>
  <si>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</si>
  <si>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</si>
  <si>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</si>
  <si>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</si>
  <si>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</si>
  <si>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</si>
  <si>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</si>
  <si>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</si>
  <si>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</si>
  <si>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</si>
  <si>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</si>
  <si>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</si>
  <si>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</si>
  <si>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</si>
  <si>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</si>
  <si>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</si>
  <si>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</si>
  <si>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</si>
  <si>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</si>
  <si>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</si>
  <si>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</si>
  <si>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</si>
  <si>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</si>
  <si>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</si>
  <si>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</si>
  <si>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</si>
  <si>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</si>
  <si>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</si>
  <si>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</si>
  <si>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</si>
  <si>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</si>
  <si>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</si>
  <si>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</si>
  <si>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</si>
  <si>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</si>
  <si>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</si>
  <si>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</si>
  <si>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</si>
  <si>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</si>
  <si>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</si>
  <si>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</si>
  <si>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</si>
  <si>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</si>
  <si>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</si>
  <si>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</si>
  <si>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</si>
  <si>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</si>
  <si>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</si>
  <si>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</si>
  <si>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</si>
  <si>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</si>
  <si>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</si>
  <si>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</si>
  <si>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</si>
  <si>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</si>
  <si>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</si>
  <si>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</si>
  <si>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</si>
  <si>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</si>
  <si>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</si>
  <si>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</si>
  <si>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</si>
  <si>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</si>
  <si>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</si>
  <si>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</si>
  <si>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</si>
  <si>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</si>
  <si>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</si>
  <si>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</si>
  <si>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</si>
  <si>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</si>
  <si>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</si>
  <si>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</si>
  <si>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</si>
  <si>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</si>
  <si>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</si>
  <si>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</si>
  <si>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</si>
  <si>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</si>
  <si>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</si>
  <si>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</si>
  <si>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</si>
  <si>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</si>
  <si>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</si>
  <si>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</si>
  <si>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</si>
  <si>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</si>
  <si>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</si>
  <si>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</si>
  <si>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</si>
  <si>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</si>
  <si>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</si>
  <si>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</si>
  <si>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</si>
  <si>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</si>
  <si>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</si>
  <si>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</si>
  <si>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</si>
  <si>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</si>
  <si>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</si>
  <si>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</si>
  <si>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</si>
  <si>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</si>
  <si>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</si>
  <si>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</si>
  <si>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</si>
  <si>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</si>
  <si>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</si>
  <si>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</si>
  <si>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</si>
  <si>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</si>
  <si>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</si>
  <si>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</si>
  <si>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</si>
  <si>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</si>
  <si>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</si>
  <si>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</si>
  <si>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</si>
  <si>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</si>
  <si>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</si>
  <si>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</si>
  <si>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</si>
  <si>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</si>
  <si>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</si>
  <si>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</si>
  <si>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</si>
  <si>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</si>
  <si>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</si>
  <si>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</si>
  <si>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</si>
  <si>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</si>
  <si>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</si>
  <si>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</si>
  <si>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</si>
  <si>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</si>
  <si>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</si>
  <si>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</si>
  <si>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</si>
  <si>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</si>
  <si>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</si>
  <si>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</si>
  <si>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</si>
  <si>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</si>
  <si>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</si>
  <si>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</si>
  <si>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</si>
  <si>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</si>
  <si>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</si>
  <si>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</si>
  <si>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</si>
  <si>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</si>
  <si>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</si>
  <si>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</si>
  <si>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</si>
  <si>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</si>
  <si>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</si>
  <si>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</si>
  <si>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</si>
  <si>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</si>
  <si>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</si>
  <si>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</si>
  <si>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</si>
  <si>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</si>
  <si>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</si>
  <si>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</si>
  <si>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</si>
  <si>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</si>
  <si>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</si>
  <si>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</si>
  <si>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</si>
  <si>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</si>
  <si>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</si>
  <si>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</si>
  <si>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</si>
  <si>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</si>
  <si>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</si>
  <si>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</si>
  <si>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</si>
  <si>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</si>
  <si>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</si>
  <si>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</si>
  <si>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</si>
  <si>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</si>
  <si>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</si>
  <si>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</si>
  <si>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</si>
  <si>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</si>
  <si>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</si>
  <si>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</si>
  <si>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</si>
  <si>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</si>
  <si>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</si>
  <si>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</si>
  <si>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</si>
  <si>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</si>
  <si>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</si>
  <si>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</si>
  <si>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</si>
  <si>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</si>
  <si>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</si>
  <si>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</si>
  <si>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</si>
  <si>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</si>
  <si>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</si>
  <si>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</si>
  <si>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</si>
  <si>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</si>
  <si>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</si>
  <si>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</si>
  <si>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</si>
  <si>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</si>
  <si>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</si>
  <si>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</si>
  <si>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</si>
  <si>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</si>
  <si>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</si>
  <si>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</si>
  <si>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</si>
  <si>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</si>
  <si>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</si>
  <si>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</si>
  <si>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</si>
  <si>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</si>
  <si>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</si>
  <si>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</si>
  <si>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</si>
  <si>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</si>
  <si>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</si>
  <si>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</si>
  <si>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</si>
  <si>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</si>
  <si>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</si>
  <si>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</si>
  <si>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</si>
  <si>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</si>
  <si>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</si>
  <si>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</si>
  <si>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</si>
  <si>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</si>
  <si>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</si>
  <si>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</si>
  <si>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</si>
  <si>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</si>
  <si>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</si>
  <si>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</si>
  <si>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</si>
  <si>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</si>
  <si>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</si>
  <si>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</si>
  <si>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</si>
  <si>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</si>
  <si>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</si>
  <si>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</si>
  <si>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</si>
  <si>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</si>
  <si>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</si>
  <si>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</si>
  <si>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</si>
  <si>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</si>
  <si>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</si>
  <si>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</si>
  <si>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</si>
  <si>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</si>
  <si>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</si>
  <si>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</si>
  <si>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</si>
  <si>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</si>
  <si>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</si>
  <si>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</si>
  <si>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</si>
  <si>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</si>
  <si>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</si>
  <si>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</si>
  <si>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</si>
  <si>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</si>
  <si>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</si>
  <si>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</si>
  <si>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</si>
  <si>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</si>
  <si>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</si>
  <si>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</si>
  <si>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</si>
  <si>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</si>
  <si>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</si>
  <si>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</si>
  <si>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</si>
  <si>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</si>
  <si>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</si>
  <si>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</si>
  <si>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</si>
  <si>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</si>
  <si>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</si>
  <si>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</si>
  <si>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</si>
  <si>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</si>
  <si>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</si>
  <si>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</si>
  <si>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</si>
  <si>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</si>
  <si>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</si>
  <si>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</si>
  <si>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</si>
  <si>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</si>
  <si>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</si>
  <si>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</si>
  <si>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</si>
  <si>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</si>
  <si>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</si>
  <si>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</si>
  <si>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</si>
  <si>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</si>
  <si>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</si>
  <si>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</si>
  <si>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</si>
  <si>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</si>
  <si>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</si>
  <si>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</si>
  <si>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</si>
  <si>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</si>
  <si>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</si>
  <si>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</si>
  <si>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</si>
  <si>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</si>
  <si>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</si>
  <si>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</si>
  <si>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</si>
  <si>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</si>
  <si>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</si>
  <si>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</si>
  <si>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</si>
  <si>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</si>
  <si>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</si>
  <si>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</si>
  <si>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</si>
  <si>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</si>
  <si>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</si>
  <si>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</si>
  <si>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</si>
  <si>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</si>
  <si>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</si>
  <si>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</si>
  <si>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</si>
  <si>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</si>
  <si>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</si>
  <si>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</si>
  <si>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</si>
  <si>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</si>
  <si>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</si>
  <si>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</si>
  <si>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</si>
  <si>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</si>
  <si>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</si>
  <si>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</si>
  <si>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</si>
  <si>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</si>
  <si>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</si>
  <si>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</si>
  <si>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</si>
  <si>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</si>
  <si>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</si>
  <si>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</si>
  <si>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</si>
  <si>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</si>
  <si>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</si>
  <si>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</si>
  <si>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</si>
  <si>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</si>
  <si>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</si>
  <si>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</si>
  <si>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</si>
  <si>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</si>
  <si>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</si>
  <si>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</si>
  <si>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</si>
  <si>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</si>
  <si>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</si>
  <si>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</si>
  <si>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</si>
  <si>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</si>
  <si>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</si>
  <si>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</si>
  <si>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</si>
  <si>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</si>
  <si>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</si>
  <si>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</si>
  <si>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</si>
  <si>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</si>
  <si>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</si>
  <si>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</si>
  <si>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</si>
  <si>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</si>
  <si>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</si>
  <si>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</si>
  <si>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</si>
  <si>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</si>
  <si>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</si>
  <si>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</si>
  <si>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</si>
  <si>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</si>
  <si>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</si>
  <si>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</si>
  <si>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</si>
  <si>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</si>
  <si>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</si>
  <si>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</si>
  <si>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</si>
  <si>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</si>
  <si>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</si>
  <si>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</si>
  <si>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</si>
  <si>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</si>
  <si>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</si>
  <si>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</si>
  <si>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</si>
  <si>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</si>
  <si>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</si>
  <si>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</si>
  <si>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</si>
  <si>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</si>
  <si>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</si>
  <si>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</si>
  <si>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</si>
  <si>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</si>
  <si>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</si>
  <si>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</si>
  <si>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</si>
  <si>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</si>
  <si>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</si>
  <si>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</si>
  <si>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</si>
  <si>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</si>
  <si>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</si>
  <si>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</si>
  <si>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</si>
  <si>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</si>
  <si>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</si>
  <si>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</si>
  <si>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</si>
  <si>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</si>
  <si>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</si>
  <si>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</si>
  <si>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</si>
  <si>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</si>
  <si>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</si>
  <si>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</si>
  <si>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</si>
  <si>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</si>
  <si>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</si>
  <si>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</si>
  <si>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</si>
  <si>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</si>
  <si>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</si>
  <si>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</si>
  <si>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</si>
  <si>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</si>
  <si>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</si>
  <si>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</si>
  <si>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</si>
  <si>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</si>
  <si>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</si>
  <si>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</si>
  <si>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</si>
  <si>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</si>
  <si>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</si>
  <si>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</si>
  <si>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</si>
  <si>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</si>
  <si>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</si>
  <si>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</si>
  <si>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</si>
  <si>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</si>
  <si>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</si>
  <si>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</si>
  <si>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</si>
  <si>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</si>
  <si>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</si>
  <si>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</si>
  <si>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</si>
  <si>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</si>
  <si>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</si>
  <si>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</si>
  <si>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</si>
  <si>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</si>
  <si>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</si>
  <si>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</si>
  <si>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</si>
  <si>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</si>
  <si>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</si>
  <si>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</si>
  <si>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</si>
  <si>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</si>
  <si>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</si>
  <si>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</si>
  <si>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</si>
  <si>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</si>
  <si>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</si>
  <si>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</si>
  <si>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</si>
  <si>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</si>
  <si>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</si>
  <si>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</si>
  <si>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</si>
  <si>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</si>
  <si>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</si>
  <si>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</si>
  <si>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</si>
  <si>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</si>
  <si>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</si>
  <si>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</si>
  <si>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</si>
  <si>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</si>
  <si>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</si>
  <si>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</si>
  <si>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</si>
  <si>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</si>
  <si>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</si>
  <si>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</si>
  <si>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</si>
  <si>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</si>
  <si>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</si>
  <si>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</si>
  <si>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</si>
  <si>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</si>
  <si>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</si>
  <si>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</si>
  <si>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</si>
  <si>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</si>
  <si>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</si>
  <si>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</si>
  <si>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</si>
  <si>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</si>
  <si>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</si>
  <si>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</si>
  <si>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</si>
  <si>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</si>
  <si>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</si>
  <si>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</si>
  <si>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</si>
  <si>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</si>
  <si>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</si>
  <si>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</si>
  <si>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</si>
  <si>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</si>
  <si>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</si>
  <si>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</si>
  <si>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</si>
  <si>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</si>
  <si>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</si>
  <si>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</si>
  <si>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</si>
  <si>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</si>
  <si>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</si>
  <si>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</si>
  <si>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</si>
  <si>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</si>
  <si>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</si>
  <si>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</si>
  <si>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</si>
  <si>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</si>
  <si>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Profit</t>
  </si>
  <si>
    <t>Operating Profit</t>
  </si>
  <si>
    <t>Gross Margin</t>
  </si>
  <si>
    <t>Operating Margin</t>
  </si>
  <si>
    <t>Information Technology, 
Computer Hardware</t>
  </si>
  <si>
    <t>Information Technology, 
Application Software</t>
  </si>
  <si>
    <t>Mean</t>
  </si>
  <si>
    <t>Median</t>
  </si>
  <si>
    <t>Range</t>
  </si>
  <si>
    <t>Standard Deviation</t>
  </si>
  <si>
    <t>MIN</t>
  </si>
  <si>
    <t>Max</t>
  </si>
  <si>
    <t>Total Revenue</t>
  </si>
  <si>
    <t>Ticker symbol</t>
  </si>
  <si>
    <t>Income Statement</t>
  </si>
  <si>
    <t>Historical</t>
  </si>
  <si>
    <t>Forecast</t>
  </si>
  <si>
    <t>Year 5</t>
  </si>
  <si>
    <t>Year 6</t>
  </si>
  <si>
    <t>Revenue</t>
  </si>
  <si>
    <t>COGS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</si>
  <si>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</si>
  <si>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</si>
  <si>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</si>
  <si>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</si>
  <si>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</si>
  <si>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</si>
  <si>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</si>
  <si>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</si>
  <si>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</si>
  <si>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Strong case</t>
  </si>
  <si>
    <t>Operating Scenarios - sensitivity analysis</t>
  </si>
  <si>
    <t>Base case</t>
  </si>
  <si>
    <t>Weak case</t>
  </si>
  <si>
    <t>Total Revenue For IT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</si>
</sst>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0.000"/>
    <numFmt numFmtId="165" formatCode="&quot;$&quot;#,##0.00"/>
    <numFmt numFmtId="166" formatCode="_(&quot;$&quot;* #,##0_);_(&quot;$&quot;* \(#,##0\);_(&quot;$&quot;* &quot;-&quot;??_);_(@_)"/>
    <numFmt numFmtId="167" formatCode="&quot;$&quot;#,##0"/>
    <numFmt numFmtId="168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14" fontId="0" fillId="0" borderId="0" xfId="0" applyNumberFormat="1"/>
    <xf numFmtId="6" fontId="0" fillId="0" borderId="0" xfId="0" applyNumberFormat="1"/>
    <xf numFmtId="164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2" xfId="0" applyFont="1" applyBorder="1" applyAlignment="1">
      <alignment horizontal="center"/>
    </xf>
    <xf numFmtId="0" fontId="4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6" fontId="5" fillId="0" borderId="0" xfId="1" applyNumberFormat="1" applyFont="1"/>
    <xf numFmtId="166" fontId="0" fillId="0" borderId="0" xfId="1" applyNumberFormat="1" applyFont="1"/>
    <xf numFmtId="0" fontId="0" fillId="0" borderId="0" xfId="0" applyAlignment="1">
      <alignment horizontal="left" indent="1"/>
    </xf>
    <xf numFmtId="166" fontId="0" fillId="5" borderId="0" xfId="1" applyNumberFormat="1" applyFont="1" applyFill="1"/>
    <xf numFmtId="166" fontId="6" fillId="0" borderId="0" xfId="1" applyNumberFormat="1" applyFont="1"/>
    <xf numFmtId="44" fontId="0" fillId="0" borderId="0" xfId="1" applyFont="1"/>
    <xf numFmtId="0" fontId="7" fillId="0" borderId="0" xfId="0" applyFont="1" applyAlignment="1">
      <alignment horizontal="left" indent="1"/>
    </xf>
    <xf numFmtId="166" fontId="1" fillId="0" borderId="0" xfId="1" applyNumberFormat="1"/>
    <xf numFmtId="44" fontId="0" fillId="5" borderId="0" xfId="1" applyFont="1" applyFill="1"/>
    <xf numFmtId="0" fontId="2" fillId="6" borderId="1" xfId="0" applyFont="1" applyFill="1" applyBorder="1"/>
    <xf numFmtId="0" fontId="0" fillId="6" borderId="1" xfId="0" applyFill="1" applyBorder="1"/>
    <xf numFmtId="167" fontId="6" fillId="6" borderId="1" xfId="1" applyNumberFormat="1" applyFont="1" applyFill="1" applyBorder="1"/>
    <xf numFmtId="166" fontId="1" fillId="6" borderId="1" xfId="1" applyNumberFormat="1" applyFill="1" applyBorder="1"/>
    <xf numFmtId="0" fontId="0" fillId="0" borderId="6" xfId="0" applyBorder="1"/>
    <xf numFmtId="0" fontId="2" fillId="0" borderId="6" xfId="0" applyFont="1" applyBorder="1" applyAlignment="1">
      <alignment horizontal="center"/>
    </xf>
    <xf numFmtId="0" fontId="0" fillId="7" borderId="0" xfId="0" applyFill="1"/>
    <xf numFmtId="9" fontId="6" fillId="7" borderId="0" xfId="2" applyFont="1" applyFill="1"/>
    <xf numFmtId="168" fontId="8" fillId="7" borderId="0" xfId="0" quotePrefix="1" applyNumberFormat="1" applyFont="1" applyFill="1"/>
    <xf numFmtId="2" fontId="5" fillId="7" borderId="0" xfId="0" applyNumberFormat="1" applyFont="1" applyFill="1"/>
    <xf numFmtId="2" fontId="8" fillId="7" borderId="0" xfId="0" quotePrefix="1" applyNumberFormat="1" applyFont="1" applyFill="1"/>
    <xf numFmtId="0" fontId="0" fillId="7" borderId="1" xfId="0" applyFill="1" applyBorder="1"/>
    <xf numFmtId="0" fontId="0" fillId="0" borderId="1" xfId="0" applyBorder="1"/>
    <xf numFmtId="2" fontId="5" fillId="7" borderId="1" xfId="0" applyNumberFormat="1" applyFont="1" applyFill="1" applyBorder="1"/>
    <xf numFmtId="2" fontId="8" fillId="7" borderId="1" xfId="0" applyNumberFormat="1" applyFont="1" applyFill="1" applyBorder="1"/>
    <xf numFmtId="0" fontId="0" fillId="8" borderId="7" xfId="0" applyFill="1" applyBorder="1"/>
    <xf numFmtId="0" fontId="2" fillId="0" borderId="8" xfId="0" applyFont="1" applyBorder="1"/>
    <xf numFmtId="0" fontId="0" fillId="0" borderId="8" xfId="0" applyBorder="1"/>
    <xf numFmtId="168" fontId="0" fillId="0" borderId="8" xfId="2" applyNumberFormat="1" applyFont="1" applyBorder="1" applyAlignment="1">
      <alignment horizontal="center"/>
    </xf>
    <xf numFmtId="168" fontId="0" fillId="0" borderId="8" xfId="0" applyNumberFormat="1" applyBorder="1" applyAlignment="1">
      <alignment horizontal="center"/>
    </xf>
    <xf numFmtId="168" fontId="9" fillId="0" borderId="0" xfId="0" applyNumberFormat="1" applyFont="1"/>
    <xf numFmtId="168" fontId="9" fillId="0" borderId="0" xfId="2" applyNumberFormat="1" applyFont="1"/>
    <xf numFmtId="168" fontId="8" fillId="0" borderId="8" xfId="2" applyNumberFormat="1" applyFont="1" applyBorder="1" applyAlignment="1">
      <alignment horizontal="center"/>
    </xf>
    <xf numFmtId="168" fontId="8" fillId="0" borderId="8" xfId="0" applyNumberFormat="1" applyFont="1" applyBorder="1" applyAlignment="1">
      <alignment horizontal="center"/>
    </xf>
    <xf numFmtId="2" fontId="9" fillId="0" borderId="0" xfId="2" applyNumberFormat="1" applyFont="1"/>
    <xf numFmtId="2" fontId="9" fillId="0" borderId="0" xfId="0" applyNumberFormat="1" applyFont="1"/>
    <xf numFmtId="168" fontId="8" fillId="0" borderId="8" xfId="0" applyNumberFormat="1" applyFont="1" applyBorder="1"/>
    <xf numFmtId="2" fontId="9" fillId="0" borderId="1" xfId="2" applyNumberFormat="1" applyFont="1" applyBorder="1"/>
    <xf numFmtId="2" fontId="9" fillId="0" borderId="1" xfId="0" applyNumberFormat="1" applyFont="1" applyBorder="1"/>
    <xf numFmtId="168" fontId="8" fillId="0" borderId="0" xfId="0" applyNumberFormat="1" applyFont="1"/>
    <xf numFmtId="0" fontId="10" fillId="0" borderId="0" xfId="0" applyFont="1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Total</a:t>
            </a:r>
            <a:r>
              <a:rPr lang="en-US" baseline="0"/>
              <a:t> Revenue IT, Software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Draft!$B$3</c:f>
              <c:numCache>
                <c:formatCode>"$"#,##0_);[Red]\("$"#,##0\)</c:formatCode>
                <c:ptCount val="1"/>
                <c:pt idx="0">
                  <c:v>4055240000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94-457A-B663-50B945B1DAF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Draft!$B$4</c:f>
              <c:numCache>
                <c:formatCode>"$"#,##0_);[Red]\("$"#,##0\)</c:formatCode>
                <c:ptCount val="1"/>
                <c:pt idx="0">
                  <c:v>4147065000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94-457A-B663-50B945B1DAF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Draft!$B$5</c:f>
              <c:numCache>
                <c:formatCode>"$"#,##0_);[Red]\("$"#,##0\)</c:formatCode>
                <c:ptCount val="1"/>
                <c:pt idx="0">
                  <c:v>4795511000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94-457A-B663-50B945B1DAF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Draft!$B$6</c:f>
              <c:numCache>
                <c:formatCode>"$"#,##0_);[Red]\("$"#,##0\)</c:formatCode>
                <c:ptCount val="1"/>
                <c:pt idx="0">
                  <c:v>5854430000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94-457A-B663-50B945B1DAFF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Draft!$B$7</c:f>
              <c:numCache>
                <c:formatCode>"$"#,##0_);[Red]\("$"#,##0\)</c:formatCode>
                <c:ptCount val="1"/>
                <c:pt idx="0">
                  <c:v>2312200000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94-457A-B663-50B945B1DAFF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Draft!$B$8</c:f>
              <c:numCache>
                <c:formatCode>"$"#,##0_);[Red]\("$"#,##0\)</c:formatCode>
                <c:ptCount val="1"/>
                <c:pt idx="0">
                  <c:v>2273900000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94-457A-B663-50B945B1DAFF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Draft!$B$9</c:f>
              <c:numCache>
                <c:formatCode>"$"#,##0_);[Red]\("$"#,##0\)</c:formatCode>
                <c:ptCount val="1"/>
                <c:pt idx="0">
                  <c:v>2512200000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94-457A-B663-50B945B1DAFF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Draft!$B$10</c:f>
              <c:numCache>
                <c:formatCode>"$"#,##0_);[Red]\("$"#,##0\)</c:formatCode>
                <c:ptCount val="1"/>
                <c:pt idx="0">
                  <c:v>2504100000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94-457A-B663-50B945B1DAFF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Draft!$B$11</c:f>
              <c:numCache>
                <c:formatCode>"$"#,##0_);[Red]\("$"#,##0\)</c:formatCode>
                <c:ptCount val="1"/>
                <c:pt idx="0">
                  <c:v>6906000000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94-457A-B663-50B945B1DAFF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Draft!$B$12</c:f>
              <c:numCache>
                <c:formatCode>"$"#,##0_);[Red]\("$"#,##0\)</c:formatCode>
                <c:ptCount val="1"/>
                <c:pt idx="0">
                  <c:v>4183000000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094-457A-B663-50B945B1DAFF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Draft!$B$13</c:f>
              <c:numCache>
                <c:formatCode>"$"#,##0_);[Red]\("$"#,##0\)</c:formatCode>
                <c:ptCount val="1"/>
                <c:pt idx="0">
                  <c:v>3956000000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094-457A-B663-50B945B1DAFF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Draft!$B$14</c:f>
              <c:numCache>
                <c:formatCode>"$"#,##0_);[Red]\("$"#,##0\)</c:formatCode>
                <c:ptCount val="1"/>
                <c:pt idx="0">
                  <c:v>3600000000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094-457A-B663-50B945B1DAFF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Draft!$B$15</c:f>
              <c:numCache>
                <c:formatCode>"$"#,##0_);[Red]\("$"#,##0\)</c:formatCode>
                <c:ptCount val="1"/>
                <c:pt idx="0">
                  <c:v>2665000000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094-457A-B663-50B945B1DAFF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Draft!$B$16</c:f>
              <c:numCache>
                <c:formatCode>"$"#,##0_);[Red]\("$"#,##0\)</c:formatCode>
                <c:ptCount val="1"/>
                <c:pt idx="0">
                  <c:v>2692000000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094-457A-B663-50B945B1DAFF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Draft!$B$17</c:f>
              <c:numCache>
                <c:formatCode>"$"#,##0_);[Red]\("$"#,##0\)</c:formatCode>
                <c:ptCount val="1"/>
                <c:pt idx="0">
                  <c:v>2732000000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094-457A-B663-50B945B1DAFF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Draft!$B$18</c:f>
              <c:numCache>
                <c:formatCode>"$"#,##0_);[Red]\("$"#,##0\)</c:formatCode>
                <c:ptCount val="1"/>
                <c:pt idx="0">
                  <c:v>2530000000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094-457A-B663-50B945B1D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602377336"/>
        <c:axId val="602373072"/>
      </c:barChart>
      <c:catAx>
        <c:axId val="60237733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Information Technology, Application Software</a:t>
                </a:r>
              </a:p>
            </c:rich>
          </c:tx>
          <c:layout>
            <c:manualLayout>
              <c:xMode val="edge"/>
              <c:yMode val="edge"/>
              <c:x val="0.3107302082673159"/>
              <c:y val="0.919152274390221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602373072"/>
        <c:crosses val="autoZero"/>
        <c:auto val="1"/>
        <c:lblAlgn val="ctr"/>
        <c:lblOffset val="100"/>
        <c:noMultiLvlLbl val="0"/>
      </c:catAx>
      <c:valAx>
        <c:axId val="60237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377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800" b="0" i="0" baseline="0">
                <a:effectLst/>
              </a:rPr>
              <a:t>Total Revenue IT, Hardware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Draft!$C$3</c:f>
              <c:numCache>
                <c:formatCode>"$"#,##0_);[Red]\("$"#,##0\)</c:formatCode>
                <c:ptCount val="1"/>
                <c:pt idx="0">
                  <c:v>170910000000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A-41C1-A84A-EAFCE55F945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Draft!$C$4</c:f>
              <c:numCache>
                <c:formatCode>"$"#,##0_);[Red]\("$"#,##0\)</c:formatCode>
                <c:ptCount val="1"/>
                <c:pt idx="0">
                  <c:v>182795000000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6A-41C1-A84A-EAFCE55F945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Draft!$C$5</c:f>
              <c:numCache>
                <c:formatCode>"$"#,##0_);[Red]\("$"#,##0\)</c:formatCode>
                <c:ptCount val="1"/>
                <c:pt idx="0">
                  <c:v>233715000000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6A-41C1-A84A-EAFCE55F9454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Draft!$C$6</c:f>
              <c:numCache>
                <c:formatCode>"$"#,##0_);[Red]\("$"#,##0\)</c:formatCode>
                <c:ptCount val="1"/>
                <c:pt idx="0">
                  <c:v>215639000000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6A-41C1-A84A-EAFCE55F9454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Draft!$C$7</c:f>
              <c:numCache>
                <c:formatCode>"$"#,##0_);[Red]\("$"#,##0\)</c:formatCode>
                <c:ptCount val="1"/>
                <c:pt idx="0">
                  <c:v>112298000000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6A-41C1-A84A-EAFCE55F9454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Draft!$C$8</c:f>
              <c:numCache>
                <c:formatCode>"$"#,##0_);[Red]\("$"#,##0\)</c:formatCode>
                <c:ptCount val="1"/>
                <c:pt idx="0">
                  <c:v>56651000000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6A-41C1-A84A-EAFCE55F9454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Draft!$C$9</c:f>
              <c:numCache>
                <c:formatCode>"$"#,##0_);[Red]\("$"#,##0\)</c:formatCode>
                <c:ptCount val="1"/>
                <c:pt idx="0">
                  <c:v>51463000000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6A-41C1-A84A-EAFCE55F9454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Draft!$C$10</c:f>
              <c:numCache>
                <c:formatCode>"$"#,##0_);[Red]\("$"#,##0\)</c:formatCode>
                <c:ptCount val="1"/>
                <c:pt idx="0">
                  <c:v>48238000000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6A-41C1-A84A-EAFCE55F9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602746264"/>
        <c:axId val="602746592"/>
      </c:barChart>
      <c:catAx>
        <c:axId val="60274626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INformation</a:t>
                </a:r>
                <a:r>
                  <a:rPr lang="en-US" baseline="0"/>
                  <a:t> Technlogy, Computer Hardware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4494444444444444"/>
              <c:y val="0.902847039953339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602746592"/>
        <c:crosses val="autoZero"/>
        <c:auto val="1"/>
        <c:lblAlgn val="ctr"/>
        <c:lblOffset val="100"/>
        <c:noMultiLvlLbl val="0"/>
      </c:catAx>
      <c:valAx>
        <c:axId val="60274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746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12</xdr:row>
      <xdr:rowOff>9525</xdr:rowOff>
    </xdr:from>
    <xdr:to>
      <xdr:col>6</xdr:col>
      <xdr:colOff>84534</xdr:colOff>
      <xdr:row>29</xdr:row>
      <xdr:rowOff>67469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0CC9A5-0134-4A7C-92EE-AC731202C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695325</xdr:colOff>
      <xdr:row>12</xdr:row>
      <xdr:rowOff>9525</xdr:rowOff>
    </xdr:from>
    <xdr:to>
      <xdr:col>10</xdr:col>
      <xdr:colOff>66675</xdr:colOff>
      <xdr:row>26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2AC257-4F24-4B8A-8C70-385A501DE1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295276</xdr:colOff>
      <xdr:row>5</xdr:row>
      <xdr:rowOff>19050</xdr:rowOff>
    </xdr:from>
    <xdr:to>
      <xdr:col>13</xdr:col>
      <xdr:colOff>381000</xdr:colOff>
      <xdr:row>8</xdr:row>
      <xdr:rowOff>123825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F5B62FC-137D-4AC6-A4EB-712B215C149B}"/>
            </a:ext>
          </a:extLst>
        </xdr:cNvPr>
        <xdr:cNvSpPr/>
      </xdr:nvSpPr>
      <xdr:spPr>
        <a:xfrm>
          <a:off x="9858376" y="1114425"/>
          <a:ext cx="2524124" cy="6762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Does Application Software have higher total revnue than Computer Hardware across 4 years?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403B-21AC-4C9E-8497-B3C5A67A2562}">
  <dimension ref="A1:O1711"/>
  <sheetViews>
    <sheetView tabSelected="1" topLeftCell="H1" workbookViewId="0">
      <selection activeCell="M2" sqref="M2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6.285156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  <col min="12" max="13" width="16.5703125" bestFit="1" customWidth="1"/>
    <col min="14" max="14" width="13.7109375" bestFit="1" customWidth="1"/>
    <col min="15" max="15" width="16.57031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575</v>
      </c>
      <c r="M1" t="s">
        <v>576</v>
      </c>
      <c r="N1" t="s">
        <v>577</v>
      </c>
      <c r="O1" t="s">
        <v>578</v>
      </c>
    </row>
    <row r="2" spans="1:15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12</v>
      </c>
      <c r="K2" t="s">
        <v>13</v>
      </c>
      <c r="L2" s="2">
        <f>E2-F2</f>
        <v>14356000000</v>
      </c>
      <c r="M2" s="2">
        <f>L2+SUM(G2:I2)</f>
        <v>28178000000</v>
      </c>
      <c r="N2" s="3">
        <f>1-(F2/E2)</f>
        <v>0.57759002212834432</v>
      </c>
      <c r="O2" s="3">
        <f>M2/E2</f>
        <v>1.1336954335143834</v>
      </c>
    </row>
    <row r="3" spans="1:15" x14ac:dyDescent="0.25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12</v>
      </c>
      <c r="K3" t="s">
        <v>13</v>
      </c>
      <c r="L3" s="2">
        <f t="shared" ref="L3:L66" si="0">E3-F3</f>
        <v>15724000000</v>
      </c>
      <c r="M3" s="2">
        <f t="shared" ref="M3:M66" si="1">L3+SUM(G3:I3)</f>
        <v>29490000000</v>
      </c>
      <c r="N3" s="3">
        <f t="shared" ref="N3:N66" si="2">1-(F3/E3)</f>
        <v>0.58796694462102228</v>
      </c>
      <c r="O3" s="3">
        <f t="shared" ref="O3:O66" si="3">M3/E3</f>
        <v>1.1027184683842501</v>
      </c>
    </row>
    <row r="4" spans="1:15" x14ac:dyDescent="0.25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12</v>
      </c>
      <c r="K4" t="s">
        <v>13</v>
      </c>
      <c r="L4" s="2">
        <f t="shared" si="0"/>
        <v>27030000000</v>
      </c>
      <c r="M4" s="2">
        <f t="shared" si="1"/>
        <v>49011000000</v>
      </c>
      <c r="N4" s="3">
        <f t="shared" si="2"/>
        <v>0.63376318874560378</v>
      </c>
      <c r="O4" s="3">
        <f t="shared" si="3"/>
        <v>1.1491441969519343</v>
      </c>
    </row>
    <row r="5" spans="1:15" x14ac:dyDescent="0.25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12</v>
      </c>
      <c r="K5" t="s">
        <v>13</v>
      </c>
      <c r="L5" s="2">
        <f t="shared" si="0"/>
        <v>29894000000</v>
      </c>
      <c r="M5" s="2">
        <f t="shared" si="1"/>
        <v>52533000000</v>
      </c>
      <c r="N5" s="3">
        <f t="shared" si="2"/>
        <v>0.72929982922664061</v>
      </c>
      <c r="O5" s="3">
        <f t="shared" si="3"/>
        <v>1.2816052695779458</v>
      </c>
    </row>
    <row r="6" spans="1:15" x14ac:dyDescent="0.25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18</v>
      </c>
      <c r="K6" t="s">
        <v>19</v>
      </c>
      <c r="L6" s="2">
        <f t="shared" si="0"/>
        <v>3098036000</v>
      </c>
      <c r="M6" s="2">
        <f t="shared" si="1"/>
        <v>5538757000</v>
      </c>
      <c r="N6" s="3">
        <f t="shared" si="2"/>
        <v>0.49928033878468714</v>
      </c>
      <c r="O6" s="3">
        <f t="shared" si="3"/>
        <v>0.89262761033314564</v>
      </c>
    </row>
    <row r="7" spans="1:15" x14ac:dyDescent="0.25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18</v>
      </c>
      <c r="K7" t="s">
        <v>19</v>
      </c>
      <c r="L7" s="2">
        <f t="shared" si="0"/>
        <v>3252146000</v>
      </c>
      <c r="M7" s="2">
        <f t="shared" si="1"/>
        <v>5843974000</v>
      </c>
      <c r="N7" s="3">
        <f t="shared" si="2"/>
        <v>0.50080676779470434</v>
      </c>
      <c r="O7" s="3">
        <f t="shared" si="3"/>
        <v>0.89992937894433067</v>
      </c>
    </row>
    <row r="8" spans="1:15" x14ac:dyDescent="0.25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18</v>
      </c>
      <c r="K8" t="s">
        <v>19</v>
      </c>
      <c r="L8" s="2">
        <f t="shared" si="0"/>
        <v>4453613000</v>
      </c>
      <c r="M8" s="2">
        <f t="shared" si="1"/>
        <v>8055516000</v>
      </c>
      <c r="N8" s="3">
        <f t="shared" si="2"/>
        <v>0.45242542534885444</v>
      </c>
      <c r="O8" s="3">
        <f t="shared" si="3"/>
        <v>0.81832890570072048</v>
      </c>
    </row>
    <row r="9" spans="1:15" x14ac:dyDescent="0.25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18</v>
      </c>
      <c r="K9" t="s">
        <v>19</v>
      </c>
      <c r="L9" s="2">
        <f t="shared" si="0"/>
        <v>4422772000</v>
      </c>
      <c r="M9" s="2">
        <f t="shared" si="1"/>
        <v>8019764000</v>
      </c>
      <c r="N9" s="3">
        <f t="shared" si="2"/>
        <v>0.45422243237097848</v>
      </c>
      <c r="O9" s="3">
        <f t="shared" si="3"/>
        <v>0.82363655895470256</v>
      </c>
    </row>
    <row r="10" spans="1:15" x14ac:dyDescent="0.25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21</v>
      </c>
      <c r="K10" t="s">
        <v>22</v>
      </c>
      <c r="L10" s="2">
        <f t="shared" si="0"/>
        <v>64304000000</v>
      </c>
      <c r="M10" s="2">
        <f t="shared" si="1"/>
        <v>79609000000</v>
      </c>
      <c r="N10" s="3">
        <f t="shared" si="2"/>
        <v>0.37624480720847231</v>
      </c>
      <c r="O10" s="3">
        <f t="shared" si="3"/>
        <v>0.46579486279328303</v>
      </c>
    </row>
    <row r="11" spans="1:15" x14ac:dyDescent="0.25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21</v>
      </c>
      <c r="K11" t="s">
        <v>22</v>
      </c>
      <c r="L11" s="2">
        <f t="shared" si="0"/>
        <v>70537000000</v>
      </c>
      <c r="M11" s="2">
        <f t="shared" si="1"/>
        <v>88571000000</v>
      </c>
      <c r="N11" s="3">
        <f t="shared" si="2"/>
        <v>0.38588035777783858</v>
      </c>
      <c r="O11" s="3">
        <f t="shared" si="3"/>
        <v>0.48453732323094179</v>
      </c>
    </row>
    <row r="12" spans="1:15" x14ac:dyDescent="0.25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21</v>
      </c>
      <c r="K12" t="s">
        <v>22</v>
      </c>
      <c r="L12" s="2">
        <f t="shared" si="0"/>
        <v>93626000000</v>
      </c>
      <c r="M12" s="2">
        <f t="shared" si="1"/>
        <v>116022000000</v>
      </c>
      <c r="N12" s="3">
        <f t="shared" si="2"/>
        <v>0.40059902017414373</v>
      </c>
      <c r="O12" s="3">
        <f t="shared" si="3"/>
        <v>0.49642513317502085</v>
      </c>
    </row>
    <row r="13" spans="1:15" x14ac:dyDescent="0.25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21</v>
      </c>
      <c r="K13" t="s">
        <v>22</v>
      </c>
      <c r="L13" s="2">
        <f t="shared" si="0"/>
        <v>84263000000</v>
      </c>
      <c r="M13" s="2">
        <f t="shared" si="1"/>
        <v>108502000000</v>
      </c>
      <c r="N13" s="3">
        <f t="shared" si="2"/>
        <v>0.39075955648097049</v>
      </c>
      <c r="O13" s="3">
        <f t="shared" si="3"/>
        <v>0.50316501189487983</v>
      </c>
    </row>
    <row r="14" spans="1:15" x14ac:dyDescent="0.25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24</v>
      </c>
      <c r="K14" t="s">
        <v>25</v>
      </c>
      <c r="L14" s="2">
        <f t="shared" si="0"/>
        <v>13872000000</v>
      </c>
      <c r="M14" s="2">
        <f t="shared" si="1"/>
        <v>21639000000</v>
      </c>
      <c r="N14" s="3">
        <f t="shared" si="2"/>
        <v>0.75473340587595206</v>
      </c>
      <c r="O14" s="3">
        <f t="shared" si="3"/>
        <v>1.1773122959738846</v>
      </c>
    </row>
    <row r="15" spans="1:15" x14ac:dyDescent="0.25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24</v>
      </c>
      <c r="K15" t="s">
        <v>25</v>
      </c>
      <c r="L15" s="2">
        <f t="shared" si="0"/>
        <v>14209000000</v>
      </c>
      <c r="M15" s="2">
        <f t="shared" si="1"/>
        <v>22416000000</v>
      </c>
      <c r="N15" s="3">
        <f t="shared" si="2"/>
        <v>0.75620010643959557</v>
      </c>
      <c r="O15" s="3">
        <f t="shared" si="3"/>
        <v>1.1929749866950505</v>
      </c>
    </row>
    <row r="16" spans="1:15" x14ac:dyDescent="0.25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24</v>
      </c>
      <c r="K16" t="s">
        <v>25</v>
      </c>
      <c r="L16" s="2">
        <f t="shared" si="0"/>
        <v>15534000000</v>
      </c>
      <c r="M16" s="2">
        <f t="shared" si="1"/>
        <v>27305000000</v>
      </c>
      <c r="N16" s="3">
        <f t="shared" si="2"/>
        <v>0.77825651302605214</v>
      </c>
      <c r="O16" s="3">
        <f t="shared" si="3"/>
        <v>1.3679859719438878</v>
      </c>
    </row>
    <row r="17" spans="1:15" x14ac:dyDescent="0.25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24</v>
      </c>
      <c r="K17" t="s">
        <v>25</v>
      </c>
      <c r="L17" s="2">
        <f t="shared" si="0"/>
        <v>18359000000</v>
      </c>
      <c r="M17" s="2">
        <f t="shared" si="1"/>
        <v>29031000000</v>
      </c>
      <c r="N17" s="3">
        <f t="shared" si="2"/>
        <v>0.803140994794173</v>
      </c>
      <c r="O17" s="3">
        <f t="shared" si="3"/>
        <v>1.2700030622511922</v>
      </c>
    </row>
    <row r="18" spans="1:15" x14ac:dyDescent="0.25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24</v>
      </c>
      <c r="K18" t="s">
        <v>27</v>
      </c>
      <c r="L18" s="2">
        <f t="shared" si="0"/>
        <v>2507819000</v>
      </c>
      <c r="M18" s="2">
        <f t="shared" si="1"/>
        <v>4117239000</v>
      </c>
      <c r="N18" s="3">
        <f t="shared" si="2"/>
        <v>2.8511172689936859E-2</v>
      </c>
      <c r="O18" s="3">
        <f t="shared" si="3"/>
        <v>4.6808526506395859E-2</v>
      </c>
    </row>
    <row r="19" spans="1:15" x14ac:dyDescent="0.25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24</v>
      </c>
      <c r="K19" t="s">
        <v>27</v>
      </c>
      <c r="L19" s="2">
        <f t="shared" si="0"/>
        <v>2982366000</v>
      </c>
      <c r="M19" s="2">
        <f t="shared" si="1"/>
        <v>5182641000</v>
      </c>
      <c r="N19" s="3">
        <f t="shared" si="2"/>
        <v>2.4942609140234051E-2</v>
      </c>
      <c r="O19" s="3">
        <f t="shared" si="3"/>
        <v>4.3344307431465987E-2</v>
      </c>
    </row>
    <row r="20" spans="1:15" x14ac:dyDescent="0.25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24</v>
      </c>
      <c r="K20" t="s">
        <v>27</v>
      </c>
      <c r="L20" s="2">
        <f t="shared" si="0"/>
        <v>3529313000</v>
      </c>
      <c r="M20" s="2">
        <f t="shared" si="1"/>
        <v>6636406000</v>
      </c>
      <c r="N20" s="3">
        <f t="shared" si="2"/>
        <v>2.5958121487988817E-2</v>
      </c>
      <c r="O20" s="3">
        <f t="shared" si="3"/>
        <v>4.881081196017973E-2</v>
      </c>
    </row>
    <row r="21" spans="1:15" x14ac:dyDescent="0.25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24</v>
      </c>
      <c r="K21" t="s">
        <v>27</v>
      </c>
      <c r="L21" s="2">
        <f t="shared" si="0"/>
        <v>4272606000</v>
      </c>
      <c r="M21" s="2">
        <f t="shared" si="1"/>
        <v>7019438000</v>
      </c>
      <c r="N21" s="3">
        <f t="shared" si="2"/>
        <v>2.9095097962960614E-2</v>
      </c>
      <c r="O21" s="3">
        <f t="shared" si="3"/>
        <v>4.7800156685387805E-2</v>
      </c>
    </row>
    <row r="22" spans="1:15" x14ac:dyDescent="0.25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  <c r="L22" s="2">
        <f t="shared" si="0"/>
        <v>10151000000</v>
      </c>
      <c r="M22" s="2">
        <f t="shared" si="1"/>
        <v>18942000000</v>
      </c>
      <c r="N22" s="3">
        <f t="shared" si="2"/>
        <v>0.53286089238845147</v>
      </c>
      <c r="O22" s="3">
        <f t="shared" si="3"/>
        <v>0.99433070866141737</v>
      </c>
    </row>
    <row r="23" spans="1:15" x14ac:dyDescent="0.25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  <c r="L23" s="2">
        <f t="shared" si="0"/>
        <v>10464000000</v>
      </c>
      <c r="M23" s="2">
        <f t="shared" si="1"/>
        <v>18795000000</v>
      </c>
      <c r="N23" s="3">
        <f t="shared" si="2"/>
        <v>0.53232945006867782</v>
      </c>
      <c r="O23" s="3">
        <f t="shared" si="3"/>
        <v>0.95614793712163604</v>
      </c>
    </row>
    <row r="24" spans="1:15" x14ac:dyDescent="0.25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  <c r="L24" s="2">
        <f t="shared" si="0"/>
        <v>11029000000</v>
      </c>
      <c r="M24" s="2">
        <f t="shared" si="1"/>
        <v>19459000000</v>
      </c>
      <c r="N24" s="3">
        <f t="shared" si="2"/>
        <v>0.54472267496419224</v>
      </c>
      <c r="O24" s="3">
        <f t="shared" si="3"/>
        <v>0.96108065392403808</v>
      </c>
    </row>
    <row r="25" spans="1:15" x14ac:dyDescent="0.25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  <c r="L25" s="2">
        <f t="shared" si="0"/>
        <v>11658000000</v>
      </c>
      <c r="M25" s="2">
        <f t="shared" si="1"/>
        <v>20449000000</v>
      </c>
      <c r="N25" s="3">
        <f t="shared" si="2"/>
        <v>0.57133055623621654</v>
      </c>
      <c r="O25" s="3">
        <f t="shared" si="3"/>
        <v>1.0021563342318058</v>
      </c>
    </row>
    <row r="26" spans="1:15" x14ac:dyDescent="0.25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  <c r="L26" s="2">
        <f t="shared" si="0"/>
        <v>3468683000</v>
      </c>
      <c r="M26" s="2">
        <f t="shared" si="1"/>
        <v>6488146000</v>
      </c>
      <c r="N26" s="3">
        <f t="shared" si="2"/>
        <v>0.85535825253252584</v>
      </c>
      <c r="O26" s="3">
        <f t="shared" si="3"/>
        <v>1.5999413105019678</v>
      </c>
    </row>
    <row r="27" spans="1:15" x14ac:dyDescent="0.25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  <c r="L27" s="2">
        <f t="shared" si="0"/>
        <v>3524985000</v>
      </c>
      <c r="M27" s="2">
        <f t="shared" si="1"/>
        <v>6617402000</v>
      </c>
      <c r="N27" s="3">
        <f t="shared" si="2"/>
        <v>0.84999511702854913</v>
      </c>
      <c r="O27" s="3">
        <f t="shared" si="3"/>
        <v>1.5956832121030173</v>
      </c>
    </row>
    <row r="28" spans="1:15" x14ac:dyDescent="0.25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  <c r="L28" s="2">
        <f t="shared" si="0"/>
        <v>4051194000</v>
      </c>
      <c r="M28" s="2">
        <f t="shared" si="1"/>
        <v>7197734000</v>
      </c>
      <c r="N28" s="3">
        <f t="shared" si="2"/>
        <v>0.84478880352896701</v>
      </c>
      <c r="O28" s="3">
        <f t="shared" si="3"/>
        <v>1.5009316004071307</v>
      </c>
    </row>
    <row r="29" spans="1:15" x14ac:dyDescent="0.25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  <c r="L29" s="2">
        <f t="shared" si="0"/>
        <v>5034522000</v>
      </c>
      <c r="M29" s="2">
        <f t="shared" si="1"/>
        <v>8576950000</v>
      </c>
      <c r="N29" s="3">
        <f t="shared" si="2"/>
        <v>0.8599508406454599</v>
      </c>
      <c r="O29" s="3">
        <f t="shared" si="3"/>
        <v>1.4650358788131381</v>
      </c>
    </row>
    <row r="30" spans="1:15" x14ac:dyDescent="0.25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  <c r="L30" s="2">
        <f t="shared" si="0"/>
        <v>1692411000</v>
      </c>
      <c r="M30" s="2">
        <f t="shared" si="1"/>
        <v>2601899000</v>
      </c>
      <c r="N30" s="3">
        <f t="shared" si="2"/>
        <v>0.64260092972252991</v>
      </c>
      <c r="O30" s="3">
        <f t="shared" si="3"/>
        <v>0.98792947838564082</v>
      </c>
    </row>
    <row r="31" spans="1:15" x14ac:dyDescent="0.25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  <c r="L31" s="2">
        <f t="shared" si="0"/>
        <v>1830188000</v>
      </c>
      <c r="M31" s="2">
        <f t="shared" si="1"/>
        <v>2870570000</v>
      </c>
      <c r="N31" s="3">
        <f t="shared" si="2"/>
        <v>0.6388596932462014</v>
      </c>
      <c r="O31" s="3">
        <f t="shared" si="3"/>
        <v>1.0020235460191784</v>
      </c>
    </row>
    <row r="32" spans="1:15" x14ac:dyDescent="0.25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  <c r="L32" s="2">
        <f t="shared" si="0"/>
        <v>2259262000</v>
      </c>
      <c r="M32" s="2">
        <f t="shared" si="1"/>
        <v>3687683000</v>
      </c>
      <c r="N32" s="3">
        <f t="shared" si="2"/>
        <v>0.65770057978068708</v>
      </c>
      <c r="O32" s="3">
        <f t="shared" si="3"/>
        <v>1.0735325283864303</v>
      </c>
    </row>
    <row r="33" spans="1:15" x14ac:dyDescent="0.25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  <c r="L33" s="2">
        <f t="shared" si="0"/>
        <v>2227173000</v>
      </c>
      <c r="M33" s="2">
        <f t="shared" si="1"/>
        <v>3412550000</v>
      </c>
      <c r="N33" s="3">
        <f t="shared" si="2"/>
        <v>0.65095199083184729</v>
      </c>
      <c r="O33" s="3">
        <f t="shared" si="3"/>
        <v>0.99741071587758146</v>
      </c>
    </row>
    <row r="34" spans="1:15" x14ac:dyDescent="0.25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35</v>
      </c>
      <c r="K34" t="s">
        <v>36</v>
      </c>
      <c r="L34" s="2">
        <f t="shared" si="0"/>
        <v>3623000000</v>
      </c>
      <c r="M34" s="2">
        <f t="shared" si="1"/>
        <v>5288000000</v>
      </c>
      <c r="N34" s="3">
        <f t="shared" si="2"/>
        <v>4.0007067215848235E-2</v>
      </c>
      <c r="O34" s="3">
        <f t="shared" si="3"/>
        <v>5.8392870946013094E-2</v>
      </c>
    </row>
    <row r="35" spans="1:15" x14ac:dyDescent="0.25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35</v>
      </c>
      <c r="K35" t="s">
        <v>36</v>
      </c>
      <c r="L35" s="2">
        <f t="shared" si="0"/>
        <v>3889000000</v>
      </c>
      <c r="M35" s="2">
        <f t="shared" si="1"/>
        <v>5648000000</v>
      </c>
      <c r="N35" s="3">
        <f t="shared" si="2"/>
        <v>4.330542069395571E-2</v>
      </c>
      <c r="O35" s="3">
        <f t="shared" si="3"/>
        <v>6.2892521491247605E-2</v>
      </c>
    </row>
    <row r="36" spans="1:15" x14ac:dyDescent="0.25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35</v>
      </c>
      <c r="K36" t="s">
        <v>36</v>
      </c>
      <c r="L36" s="2">
        <f t="shared" si="0"/>
        <v>4768000000</v>
      </c>
      <c r="M36" s="2">
        <f t="shared" si="1"/>
        <v>6675000000</v>
      </c>
      <c r="N36" s="3">
        <f t="shared" si="2"/>
        <v>5.8718488688562998E-2</v>
      </c>
      <c r="O36" s="3">
        <f t="shared" si="3"/>
        <v>8.2203421140133737E-2</v>
      </c>
    </row>
    <row r="37" spans="1:15" x14ac:dyDescent="0.25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35</v>
      </c>
      <c r="K37" t="s">
        <v>36</v>
      </c>
      <c r="L37" s="2">
        <f t="shared" si="0"/>
        <v>4020000000</v>
      </c>
      <c r="M37" s="2">
        <f t="shared" si="1"/>
        <v>6030000000</v>
      </c>
      <c r="N37" s="3">
        <f t="shared" si="2"/>
        <v>5.9377861806150456E-2</v>
      </c>
      <c r="O37" s="3">
        <f t="shared" si="3"/>
        <v>8.9066792709225726E-2</v>
      </c>
    </row>
    <row r="38" spans="1:15" x14ac:dyDescent="0.25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21</v>
      </c>
      <c r="K38" t="s">
        <v>38</v>
      </c>
      <c r="L38" s="2">
        <f t="shared" si="0"/>
        <v>1249299000</v>
      </c>
      <c r="M38" s="2">
        <f t="shared" si="1"/>
        <v>1524234000</v>
      </c>
      <c r="N38" s="3">
        <f t="shared" si="2"/>
        <v>0.34308299852528845</v>
      </c>
      <c r="O38" s="3">
        <f t="shared" si="3"/>
        <v>0.41858575983347018</v>
      </c>
    </row>
    <row r="39" spans="1:15" x14ac:dyDescent="0.25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21</v>
      </c>
      <c r="K39" t="s">
        <v>38</v>
      </c>
      <c r="L39" s="2">
        <f t="shared" si="0"/>
        <v>1424146000</v>
      </c>
      <c r="M39" s="2">
        <f t="shared" si="1"/>
        <v>1749380000</v>
      </c>
      <c r="N39" s="3">
        <f t="shared" si="2"/>
        <v>0.32973494482483812</v>
      </c>
      <c r="O39" s="3">
        <f t="shared" si="3"/>
        <v>0.40503692583321893</v>
      </c>
    </row>
    <row r="40" spans="1:15" x14ac:dyDescent="0.25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21</v>
      </c>
      <c r="K40" t="s">
        <v>38</v>
      </c>
      <c r="L40" s="2">
        <f t="shared" si="0"/>
        <v>1658961000</v>
      </c>
      <c r="M40" s="2">
        <f t="shared" si="1"/>
        <v>2219455000</v>
      </c>
      <c r="N40" s="3">
        <f t="shared" si="2"/>
        <v>0.31283797289805282</v>
      </c>
      <c r="O40" s="3">
        <f t="shared" si="3"/>
        <v>0.41853292701784295</v>
      </c>
    </row>
    <row r="41" spans="1:15" x14ac:dyDescent="0.25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21</v>
      </c>
      <c r="K41" t="s">
        <v>38</v>
      </c>
      <c r="L41" s="2">
        <f t="shared" si="0"/>
        <v>1957046000</v>
      </c>
      <c r="M41" s="2">
        <f t="shared" si="1"/>
        <v>2652232000</v>
      </c>
      <c r="N41" s="3">
        <f t="shared" si="2"/>
        <v>0.30390111659683472</v>
      </c>
      <c r="O41" s="3">
        <f t="shared" si="3"/>
        <v>0.41185351099251433</v>
      </c>
    </row>
    <row r="42" spans="1:15" x14ac:dyDescent="0.25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  <c r="L42" s="2">
        <f t="shared" si="0"/>
        <v>2073700000</v>
      </c>
      <c r="M42" s="2">
        <f t="shared" si="1"/>
        <v>3797600000</v>
      </c>
      <c r="N42" s="3">
        <f t="shared" si="2"/>
        <v>0.89685148343568899</v>
      </c>
      <c r="O42" s="3">
        <f t="shared" si="3"/>
        <v>1.6424184759103884</v>
      </c>
    </row>
    <row r="43" spans="1:15" x14ac:dyDescent="0.25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  <c r="L43" s="2">
        <f t="shared" si="0"/>
        <v>1999600000</v>
      </c>
      <c r="M43" s="2">
        <f t="shared" si="1"/>
        <v>3701600000</v>
      </c>
      <c r="N43" s="3">
        <f t="shared" si="2"/>
        <v>0.87937024495360394</v>
      </c>
      <c r="O43" s="3">
        <f t="shared" si="3"/>
        <v>1.6278640221645631</v>
      </c>
    </row>
    <row r="44" spans="1:15" x14ac:dyDescent="0.25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  <c r="L44" s="2">
        <f t="shared" si="0"/>
        <v>2170100000</v>
      </c>
      <c r="M44" s="2">
        <f t="shared" si="1"/>
        <v>4216400000</v>
      </c>
      <c r="N44" s="3">
        <f t="shared" si="2"/>
        <v>0.86382453626303635</v>
      </c>
      <c r="O44" s="3">
        <f t="shared" si="3"/>
        <v>1.6783695565639678</v>
      </c>
    </row>
    <row r="45" spans="1:15" x14ac:dyDescent="0.25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  <c r="L45" s="2">
        <f t="shared" si="0"/>
        <v>2133400000</v>
      </c>
      <c r="M45" s="2">
        <f t="shared" si="1"/>
        <v>4265500000</v>
      </c>
      <c r="N45" s="3">
        <f t="shared" si="2"/>
        <v>0.85196278103909595</v>
      </c>
      <c r="O45" s="3">
        <f t="shared" si="3"/>
        <v>1.7034064134818896</v>
      </c>
    </row>
    <row r="46" spans="1:15" x14ac:dyDescent="0.25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41</v>
      </c>
      <c r="K46" t="s">
        <v>42</v>
      </c>
      <c r="L46" s="2">
        <f t="shared" si="0"/>
        <v>2304000000</v>
      </c>
      <c r="M46" s="2">
        <f t="shared" si="1"/>
        <v>3420000000</v>
      </c>
      <c r="N46" s="3">
        <f t="shared" si="2"/>
        <v>0.39854696419304614</v>
      </c>
      <c r="O46" s="3">
        <f t="shared" si="3"/>
        <v>0.59159314997405288</v>
      </c>
    </row>
    <row r="47" spans="1:15" x14ac:dyDescent="0.25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41</v>
      </c>
      <c r="K47" t="s">
        <v>42</v>
      </c>
      <c r="L47" s="2">
        <f t="shared" si="0"/>
        <v>2348000000</v>
      </c>
      <c r="M47" s="2">
        <f t="shared" si="1"/>
        <v>3512000000</v>
      </c>
      <c r="N47" s="3">
        <f t="shared" si="2"/>
        <v>0.40219253168893454</v>
      </c>
      <c r="O47" s="3">
        <f t="shared" si="3"/>
        <v>0.60157588215142177</v>
      </c>
    </row>
    <row r="48" spans="1:15" x14ac:dyDescent="0.25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41</v>
      </c>
      <c r="K48" t="s">
        <v>42</v>
      </c>
      <c r="L48" s="2">
        <f t="shared" si="0"/>
        <v>2467000000</v>
      </c>
      <c r="M48" s="2">
        <f t="shared" si="1"/>
        <v>3680000000</v>
      </c>
      <c r="N48" s="3">
        <f t="shared" si="2"/>
        <v>0.40756649595242034</v>
      </c>
      <c r="O48" s="3">
        <f t="shared" si="3"/>
        <v>0.60796299355691397</v>
      </c>
    </row>
    <row r="49" spans="1:15" x14ac:dyDescent="0.25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41</v>
      </c>
      <c r="K49" t="s">
        <v>42</v>
      </c>
      <c r="L49" s="2">
        <f t="shared" si="0"/>
        <v>2597000000</v>
      </c>
      <c r="M49" s="2">
        <f t="shared" si="1"/>
        <v>3935000000</v>
      </c>
      <c r="N49" s="3">
        <f t="shared" si="2"/>
        <v>0.42587733683174811</v>
      </c>
      <c r="O49" s="3">
        <f t="shared" si="3"/>
        <v>0.64529353886520169</v>
      </c>
    </row>
    <row r="50" spans="1:15" x14ac:dyDescent="0.25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41</v>
      </c>
      <c r="K50" t="s">
        <v>44</v>
      </c>
      <c r="L50" s="2">
        <f t="shared" si="0"/>
        <v>8550000000</v>
      </c>
      <c r="M50" s="2">
        <f t="shared" si="1"/>
        <v>14144000000</v>
      </c>
      <c r="N50" s="3">
        <f t="shared" si="2"/>
        <v>0.57209769153563061</v>
      </c>
      <c r="O50" s="3">
        <f t="shared" si="3"/>
        <v>0.94640347942455672</v>
      </c>
    </row>
    <row r="51" spans="1:15" x14ac:dyDescent="0.25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41</v>
      </c>
      <c r="K51" t="s">
        <v>44</v>
      </c>
      <c r="L51" s="2">
        <f t="shared" si="0"/>
        <v>8091200000</v>
      </c>
      <c r="M51" s="2">
        <f t="shared" si="1"/>
        <v>13133500000</v>
      </c>
      <c r="N51" s="3">
        <f t="shared" si="2"/>
        <v>0.54620447564721375</v>
      </c>
      <c r="O51" s="3">
        <f t="shared" si="3"/>
        <v>0.88658993485671855</v>
      </c>
    </row>
    <row r="52" spans="1:15" x14ac:dyDescent="0.25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41</v>
      </c>
      <c r="K52" t="s">
        <v>44</v>
      </c>
      <c r="L52" s="2">
        <f t="shared" si="0"/>
        <v>8692900000</v>
      </c>
      <c r="M52" s="2">
        <f t="shared" si="1"/>
        <v>14258400000</v>
      </c>
      <c r="N52" s="3">
        <f t="shared" si="2"/>
        <v>0.53074743873102714</v>
      </c>
      <c r="O52" s="3">
        <f t="shared" si="3"/>
        <v>0.87055059651008027</v>
      </c>
    </row>
    <row r="53" spans="1:15" x14ac:dyDescent="0.25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41</v>
      </c>
      <c r="K53" t="s">
        <v>44</v>
      </c>
      <c r="L53" s="2">
        <f t="shared" si="0"/>
        <v>9019700000</v>
      </c>
      <c r="M53" s="2">
        <f t="shared" si="1"/>
        <v>14705900000</v>
      </c>
      <c r="N53" s="3">
        <f t="shared" si="2"/>
        <v>0.54820338900639387</v>
      </c>
      <c r="O53" s="3">
        <f t="shared" si="3"/>
        <v>0.89380181362895972</v>
      </c>
    </row>
    <row r="54" spans="1:15" x14ac:dyDescent="0.25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46</v>
      </c>
      <c r="K54" t="s">
        <v>47</v>
      </c>
      <c r="L54" s="2">
        <f t="shared" si="0"/>
        <v>8290000000</v>
      </c>
      <c r="M54" s="2">
        <f t="shared" si="1"/>
        <v>12017000000</v>
      </c>
      <c r="N54" s="3">
        <f t="shared" si="2"/>
        <v>0.32684119224097141</v>
      </c>
      <c r="O54" s="3">
        <f t="shared" si="3"/>
        <v>0.4737817378962309</v>
      </c>
    </row>
    <row r="55" spans="1:15" x14ac:dyDescent="0.25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46</v>
      </c>
      <c r="K55" t="s">
        <v>47</v>
      </c>
      <c r="L55" s="2">
        <f t="shared" si="0"/>
        <v>8598000000</v>
      </c>
      <c r="M55" s="2">
        <f t="shared" si="1"/>
        <v>12087000000</v>
      </c>
      <c r="N55" s="3">
        <f t="shared" si="2"/>
        <v>0.35916287230043031</v>
      </c>
      <c r="O55" s="3">
        <f t="shared" si="3"/>
        <v>0.50490830861773672</v>
      </c>
    </row>
    <row r="56" spans="1:15" x14ac:dyDescent="0.25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46</v>
      </c>
      <c r="K56" t="s">
        <v>47</v>
      </c>
      <c r="L56" s="2">
        <f t="shared" si="0"/>
        <v>8355000000</v>
      </c>
      <c r="M56" s="2">
        <f t="shared" si="1"/>
        <v>11902000000</v>
      </c>
      <c r="N56" s="3">
        <f t="shared" si="2"/>
        <v>0.36760823653643082</v>
      </c>
      <c r="O56" s="3">
        <f t="shared" si="3"/>
        <v>0.52367124252023933</v>
      </c>
    </row>
    <row r="57" spans="1:15" x14ac:dyDescent="0.25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46</v>
      </c>
      <c r="K57" t="s">
        <v>47</v>
      </c>
      <c r="L57" s="2">
        <f t="shared" si="0"/>
        <v>7823000000</v>
      </c>
      <c r="M57" s="2">
        <f t="shared" si="1"/>
        <v>11495000000</v>
      </c>
      <c r="N57" s="3">
        <f t="shared" si="2"/>
        <v>0.3748083556918359</v>
      </c>
      <c r="O57" s="3">
        <f t="shared" si="3"/>
        <v>0.55073783058643155</v>
      </c>
    </row>
    <row r="58" spans="1:15" x14ac:dyDescent="0.25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46</v>
      </c>
      <c r="K58" t="s">
        <v>49</v>
      </c>
      <c r="L58" s="2">
        <f t="shared" si="0"/>
        <v>33469000000</v>
      </c>
      <c r="M58" s="2">
        <f t="shared" si="1"/>
        <v>54960000000</v>
      </c>
      <c r="N58" s="3">
        <f t="shared" si="2"/>
        <v>0.46997781335130728</v>
      </c>
      <c r="O58" s="3">
        <f t="shared" si="3"/>
        <v>0.77175836211980786</v>
      </c>
    </row>
    <row r="59" spans="1:15" x14ac:dyDescent="0.25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46</v>
      </c>
      <c r="K59" t="s">
        <v>49</v>
      </c>
      <c r="L59" s="2">
        <f t="shared" si="0"/>
        <v>34214000000</v>
      </c>
      <c r="M59" s="2">
        <f t="shared" si="1"/>
        <v>56219000000</v>
      </c>
      <c r="N59" s="3">
        <f t="shared" si="2"/>
        <v>0.49676220344397015</v>
      </c>
      <c r="O59" s="3">
        <f t="shared" si="3"/>
        <v>0.81625867526207274</v>
      </c>
    </row>
    <row r="60" spans="1:15" x14ac:dyDescent="0.25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46</v>
      </c>
      <c r="K60" t="s">
        <v>49</v>
      </c>
      <c r="L60" s="2">
        <f t="shared" si="0"/>
        <v>30795000000</v>
      </c>
      <c r="M60" s="2">
        <f t="shared" si="1"/>
        <v>49286000000</v>
      </c>
      <c r="N60" s="3">
        <f t="shared" si="2"/>
        <v>0.47813868273142257</v>
      </c>
      <c r="O60" s="3">
        <f t="shared" si="3"/>
        <v>0.76523926342266246</v>
      </c>
    </row>
    <row r="61" spans="1:15" x14ac:dyDescent="0.25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46</v>
      </c>
      <c r="K61" t="s">
        <v>49</v>
      </c>
      <c r="L61" s="2">
        <f t="shared" si="0"/>
        <v>21746000000</v>
      </c>
      <c r="M61" s="2">
        <f t="shared" si="1"/>
        <v>38163000000</v>
      </c>
      <c r="N61" s="3">
        <f t="shared" si="2"/>
        <v>0.37282905001114408</v>
      </c>
      <c r="O61" s="3">
        <f t="shared" si="3"/>
        <v>0.65429389476571742</v>
      </c>
    </row>
    <row r="62" spans="1:15" x14ac:dyDescent="0.25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51</v>
      </c>
      <c r="K62" t="s">
        <v>52</v>
      </c>
      <c r="L62" s="2">
        <f t="shared" si="0"/>
        <v>572156000</v>
      </c>
      <c r="M62" s="2">
        <f t="shared" si="1"/>
        <v>959061000</v>
      </c>
      <c r="N62" s="3">
        <f t="shared" si="2"/>
        <v>0.59692168373654553</v>
      </c>
      <c r="O62" s="3">
        <f t="shared" si="3"/>
        <v>1.0005738066647123</v>
      </c>
    </row>
    <row r="63" spans="1:15" x14ac:dyDescent="0.25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51</v>
      </c>
      <c r="K63" t="s">
        <v>52</v>
      </c>
      <c r="L63" s="2">
        <f t="shared" si="0"/>
        <v>594002000</v>
      </c>
      <c r="M63" s="2">
        <f t="shared" si="1"/>
        <v>938985000</v>
      </c>
      <c r="N63" s="3">
        <f t="shared" si="2"/>
        <v>0.6098251327186508</v>
      </c>
      <c r="O63" s="3">
        <f t="shared" si="3"/>
        <v>0.96399785227292556</v>
      </c>
    </row>
    <row r="64" spans="1:15" x14ac:dyDescent="0.25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51</v>
      </c>
      <c r="K64" t="s">
        <v>52</v>
      </c>
      <c r="L64" s="2">
        <f t="shared" si="0"/>
        <v>603399000</v>
      </c>
      <c r="M64" s="2">
        <f t="shared" si="1"/>
        <v>942628000</v>
      </c>
      <c r="N64" s="3">
        <f t="shared" si="2"/>
        <v>0.61298423447447736</v>
      </c>
      <c r="O64" s="3">
        <f t="shared" si="3"/>
        <v>0.95760202283100848</v>
      </c>
    </row>
    <row r="65" spans="1:15" x14ac:dyDescent="0.25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51</v>
      </c>
      <c r="K65" t="s">
        <v>52</v>
      </c>
      <c r="L65" s="2">
        <f t="shared" si="0"/>
        <v>616062000</v>
      </c>
      <c r="M65" s="2">
        <f t="shared" si="1"/>
        <v>975909000</v>
      </c>
      <c r="N65" s="3">
        <f t="shared" si="2"/>
        <v>0.62779549785490829</v>
      </c>
      <c r="O65" s="3">
        <f t="shared" si="3"/>
        <v>0.99449613272054704</v>
      </c>
    </row>
    <row r="66" spans="1:15" x14ac:dyDescent="0.25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46</v>
      </c>
      <c r="K66" t="s">
        <v>54</v>
      </c>
      <c r="L66" s="2">
        <f t="shared" si="0"/>
        <v>2337721000</v>
      </c>
      <c r="M66" s="2">
        <f t="shared" si="1"/>
        <v>3808008000</v>
      </c>
      <c r="N66" s="3">
        <f t="shared" si="2"/>
        <v>0.25837860564342796</v>
      </c>
      <c r="O66" s="3">
        <f t="shared" si="3"/>
        <v>0.4208833292420347</v>
      </c>
    </row>
    <row r="67" spans="1:15" x14ac:dyDescent="0.25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46</v>
      </c>
      <c r="K67" t="s">
        <v>54</v>
      </c>
      <c r="L67" s="2">
        <f t="shared" ref="L67:L130" si="4">E67-F67</f>
        <v>2288090000</v>
      </c>
      <c r="M67" s="2">
        <f t="shared" ref="M67:M130" si="5">L67+SUM(G67:I67)</f>
        <v>3773648000</v>
      </c>
      <c r="N67" s="3">
        <f t="shared" ref="N67:N130" si="6">1-(F67/E67)</f>
        <v>0.22039746464267296</v>
      </c>
      <c r="O67" s="3">
        <f t="shared" ref="O67:O130" si="7">M67/E67</f>
        <v>0.36349201808228421</v>
      </c>
    </row>
    <row r="68" spans="1:15" x14ac:dyDescent="0.25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46</v>
      </c>
      <c r="K68" t="s">
        <v>54</v>
      </c>
      <c r="L68" s="2">
        <f t="shared" si="4"/>
        <v>1658870000</v>
      </c>
      <c r="M68" s="2">
        <f t="shared" si="5"/>
        <v>3061443000</v>
      </c>
      <c r="N68" s="3">
        <f t="shared" si="6"/>
        <v>0.16065768862971597</v>
      </c>
      <c r="O68" s="3">
        <f t="shared" si="7"/>
        <v>0.29649361086258924</v>
      </c>
    </row>
    <row r="69" spans="1:15" x14ac:dyDescent="0.25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46</v>
      </c>
      <c r="K69" t="s">
        <v>54</v>
      </c>
      <c r="L69" s="2">
        <f t="shared" si="4"/>
        <v>2280552000</v>
      </c>
      <c r="M69" s="2">
        <f t="shared" si="5"/>
        <v>3631866000</v>
      </c>
      <c r="N69" s="3">
        <f t="shared" si="6"/>
        <v>0.30279057540183063</v>
      </c>
      <c r="O69" s="3">
        <f t="shared" si="7"/>
        <v>0.4822055344155034</v>
      </c>
    </row>
    <row r="70" spans="1:15" x14ac:dyDescent="0.25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  <c r="L70" s="2">
        <f t="shared" si="4"/>
        <v>844047000</v>
      </c>
      <c r="M70" s="2">
        <f t="shared" si="5"/>
        <v>1373201000</v>
      </c>
      <c r="N70" s="3">
        <f t="shared" si="6"/>
        <v>0.61432282322389442</v>
      </c>
      <c r="O70" s="3">
        <f t="shared" si="7"/>
        <v>0.99945703873584646</v>
      </c>
    </row>
    <row r="71" spans="1:15" x14ac:dyDescent="0.25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  <c r="L71" s="2">
        <f t="shared" si="4"/>
        <v>1066835000</v>
      </c>
      <c r="M71" s="2">
        <f t="shared" si="5"/>
        <v>1717859000</v>
      </c>
      <c r="N71" s="3">
        <f t="shared" si="6"/>
        <v>0.67610122680335283</v>
      </c>
      <c r="O71" s="3">
        <f t="shared" si="7"/>
        <v>1.0886843582889396</v>
      </c>
    </row>
    <row r="72" spans="1:15" x14ac:dyDescent="0.25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  <c r="L72" s="2">
        <f t="shared" si="4"/>
        <v>1352931000</v>
      </c>
      <c r="M72" s="2">
        <f t="shared" si="5"/>
        <v>2215154000</v>
      </c>
      <c r="N72" s="3">
        <f t="shared" si="6"/>
        <v>0.68890926810986852</v>
      </c>
      <c r="O72" s="3">
        <f t="shared" si="7"/>
        <v>1.1279511822041537</v>
      </c>
    </row>
    <row r="73" spans="1:15" x14ac:dyDescent="0.25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  <c r="L73" s="2">
        <f t="shared" si="4"/>
        <v>1471828000</v>
      </c>
      <c r="M73" s="2">
        <f t="shared" si="5"/>
        <v>2476739000</v>
      </c>
      <c r="N73" s="3">
        <f t="shared" si="6"/>
        <v>0.66978968330536148</v>
      </c>
      <c r="O73" s="3">
        <f t="shared" si="7"/>
        <v>1.1270978880956455</v>
      </c>
    </row>
    <row r="74" spans="1:15" x14ac:dyDescent="0.25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58</v>
      </c>
      <c r="K74" t="s">
        <v>59</v>
      </c>
      <c r="L74" s="2">
        <f t="shared" si="4"/>
        <v>898843000</v>
      </c>
      <c r="M74" s="2">
        <f t="shared" si="5"/>
        <v>1286218000</v>
      </c>
      <c r="N74" s="3">
        <f t="shared" si="6"/>
        <v>0.35680351419563872</v>
      </c>
      <c r="O74" s="3">
        <f t="shared" si="7"/>
        <v>0.51057537570152522</v>
      </c>
    </row>
    <row r="75" spans="1:15" x14ac:dyDescent="0.25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58</v>
      </c>
      <c r="K75" t="s">
        <v>59</v>
      </c>
      <c r="L75" s="2">
        <f t="shared" si="4"/>
        <v>850471000</v>
      </c>
      <c r="M75" s="2">
        <f t="shared" si="5"/>
        <v>1090906000</v>
      </c>
      <c r="N75" s="3">
        <f t="shared" si="6"/>
        <v>0.35521098288831254</v>
      </c>
      <c r="O75" s="3">
        <f t="shared" si="7"/>
        <v>0.45563198803810767</v>
      </c>
    </row>
    <row r="76" spans="1:15" x14ac:dyDescent="0.25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58</v>
      </c>
      <c r="K76" t="s">
        <v>59</v>
      </c>
      <c r="L76" s="2">
        <f t="shared" si="4"/>
        <v>770848000</v>
      </c>
      <c r="M76" s="2">
        <f t="shared" si="5"/>
        <v>1214293000</v>
      </c>
      <c r="N76" s="3">
        <f t="shared" si="6"/>
        <v>0.31520460853763654</v>
      </c>
      <c r="O76" s="3">
        <f t="shared" si="7"/>
        <v>0.49653206561474156</v>
      </c>
    </row>
    <row r="77" spans="1:15" x14ac:dyDescent="0.25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58</v>
      </c>
      <c r="K77" t="s">
        <v>59</v>
      </c>
      <c r="L77" s="2">
        <f t="shared" si="4"/>
        <v>1196872000</v>
      </c>
      <c r="M77" s="2">
        <f t="shared" si="5"/>
        <v>1812017000</v>
      </c>
      <c r="N77" s="3">
        <f t="shared" si="6"/>
        <v>0.32779024658104505</v>
      </c>
      <c r="O77" s="3">
        <f t="shared" si="7"/>
        <v>0.496261504353887</v>
      </c>
    </row>
    <row r="78" spans="1:15" x14ac:dyDescent="0.25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12</v>
      </c>
      <c r="K78" t="s">
        <v>13</v>
      </c>
      <c r="L78" s="2">
        <f t="shared" si="4"/>
        <v>2338000000</v>
      </c>
      <c r="M78" s="2">
        <f t="shared" si="5"/>
        <v>4144000000</v>
      </c>
      <c r="N78" s="3">
        <f t="shared" si="6"/>
        <v>0.50203993987545625</v>
      </c>
      <c r="O78" s="3">
        <f t="shared" si="7"/>
        <v>0.88984324672535964</v>
      </c>
    </row>
    <row r="79" spans="1:15" x14ac:dyDescent="0.25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12</v>
      </c>
      <c r="K79" t="s">
        <v>13</v>
      </c>
      <c r="L79" s="2">
        <f t="shared" si="4"/>
        <v>2801000000</v>
      </c>
      <c r="M79" s="2">
        <f t="shared" si="5"/>
        <v>4764000000</v>
      </c>
      <c r="N79" s="3">
        <f t="shared" si="6"/>
        <v>0.54325058184639263</v>
      </c>
      <c r="O79" s="3">
        <f t="shared" si="7"/>
        <v>0.92397207137315751</v>
      </c>
    </row>
    <row r="80" spans="1:15" x14ac:dyDescent="0.25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12</v>
      </c>
      <c r="K80" t="s">
        <v>13</v>
      </c>
      <c r="L80" s="2">
        <f t="shared" si="4"/>
        <v>3043000000</v>
      </c>
      <c r="M80" s="2">
        <f t="shared" si="5"/>
        <v>5154000000</v>
      </c>
      <c r="N80" s="3">
        <f t="shared" si="6"/>
        <v>0.56687779433681074</v>
      </c>
      <c r="O80" s="3">
        <f t="shared" si="7"/>
        <v>0.96013412816691501</v>
      </c>
    </row>
    <row r="81" spans="1:15" x14ac:dyDescent="0.25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12</v>
      </c>
      <c r="K81" t="s">
        <v>13</v>
      </c>
      <c r="L81" s="2">
        <f t="shared" si="4"/>
        <v>3663000000</v>
      </c>
      <c r="M81" s="2">
        <f t="shared" si="5"/>
        <v>5996000000</v>
      </c>
      <c r="N81" s="3">
        <f t="shared" si="6"/>
        <v>0.65434083601286175</v>
      </c>
      <c r="O81" s="3">
        <f t="shared" si="7"/>
        <v>1.0710968202929618</v>
      </c>
    </row>
    <row r="82" spans="1:15" x14ac:dyDescent="0.25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46</v>
      </c>
      <c r="K82" t="s">
        <v>49</v>
      </c>
      <c r="L82" s="2">
        <f t="shared" si="4"/>
        <v>11697000000</v>
      </c>
      <c r="M82" s="2">
        <f t="shared" si="5"/>
        <v>19699000000</v>
      </c>
      <c r="N82" s="3">
        <f t="shared" si="6"/>
        <v>0.35110310670868983</v>
      </c>
      <c r="O82" s="3">
        <f t="shared" si="7"/>
        <v>0.59129521236680171</v>
      </c>
    </row>
    <row r="83" spans="1:15" x14ac:dyDescent="0.25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46</v>
      </c>
      <c r="K83" t="s">
        <v>49</v>
      </c>
      <c r="L83" s="2">
        <f t="shared" si="4"/>
        <v>14679000000</v>
      </c>
      <c r="M83" s="2">
        <f t="shared" si="5"/>
        <v>24346000000</v>
      </c>
      <c r="N83" s="3">
        <f t="shared" si="6"/>
        <v>0.42539194945952996</v>
      </c>
      <c r="O83" s="3">
        <f t="shared" si="7"/>
        <v>0.7055380067812328</v>
      </c>
    </row>
    <row r="84" spans="1:15" x14ac:dyDescent="0.25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46</v>
      </c>
      <c r="K84" t="s">
        <v>49</v>
      </c>
      <c r="L84" s="2">
        <f t="shared" si="4"/>
        <v>14046000000</v>
      </c>
      <c r="M84" s="2">
        <f t="shared" si="5"/>
        <v>23441000000</v>
      </c>
      <c r="N84" s="3">
        <f t="shared" si="6"/>
        <v>0.3985924685717529</v>
      </c>
      <c r="O84" s="3">
        <f t="shared" si="7"/>
        <v>0.66520048809557597</v>
      </c>
    </row>
    <row r="85" spans="1:15" x14ac:dyDescent="0.25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46</v>
      </c>
      <c r="K85" t="s">
        <v>49</v>
      </c>
      <c r="L85" s="2">
        <f t="shared" si="4"/>
        <v>12816000000</v>
      </c>
      <c r="M85" s="2">
        <f t="shared" si="5"/>
        <v>22022000000</v>
      </c>
      <c r="N85" s="3">
        <f t="shared" si="6"/>
        <v>0.35946484166830284</v>
      </c>
      <c r="O85" s="3">
        <f t="shared" si="7"/>
        <v>0.61767593189913894</v>
      </c>
    </row>
    <row r="86" spans="1:15" x14ac:dyDescent="0.25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12</v>
      </c>
      <c r="K86" t="s">
        <v>63</v>
      </c>
      <c r="L86" s="2">
        <f t="shared" si="4"/>
        <v>861500000</v>
      </c>
      <c r="M86" s="2">
        <f t="shared" si="5"/>
        <v>1344600000</v>
      </c>
      <c r="N86" s="3">
        <f t="shared" si="6"/>
        <v>0.41626401236954003</v>
      </c>
      <c r="O86" s="3">
        <f t="shared" si="7"/>
        <v>0.64969076149980676</v>
      </c>
    </row>
    <row r="87" spans="1:15" x14ac:dyDescent="0.25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12</v>
      </c>
      <c r="K87" t="s">
        <v>63</v>
      </c>
      <c r="L87" s="2">
        <f t="shared" si="4"/>
        <v>853700000</v>
      </c>
      <c r="M87" s="2">
        <f t="shared" si="5"/>
        <v>1381100000</v>
      </c>
      <c r="N87" s="3">
        <f t="shared" si="6"/>
        <v>0.40301184912429777</v>
      </c>
      <c r="O87" s="3">
        <f t="shared" si="7"/>
        <v>0.65198508237737807</v>
      </c>
    </row>
    <row r="88" spans="1:15" x14ac:dyDescent="0.25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12</v>
      </c>
      <c r="K88" t="s">
        <v>63</v>
      </c>
      <c r="L88" s="2">
        <f t="shared" si="4"/>
        <v>869100000</v>
      </c>
      <c r="M88" s="2">
        <f t="shared" si="5"/>
        <v>1379600000</v>
      </c>
      <c r="N88" s="3">
        <f t="shared" si="6"/>
        <v>0.42024080073497416</v>
      </c>
      <c r="O88" s="3">
        <f t="shared" si="7"/>
        <v>0.66708573086407819</v>
      </c>
    </row>
    <row r="89" spans="1:15" x14ac:dyDescent="0.25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12</v>
      </c>
      <c r="K89" t="s">
        <v>63</v>
      </c>
      <c r="L89" s="2">
        <f t="shared" si="4"/>
        <v>985300000</v>
      </c>
      <c r="M89" s="2">
        <f t="shared" si="5"/>
        <v>1545100000</v>
      </c>
      <c r="N89" s="3">
        <f t="shared" si="6"/>
        <v>0.4402591599642538</v>
      </c>
      <c r="O89" s="3">
        <f t="shared" si="7"/>
        <v>0.69039320822162642</v>
      </c>
    </row>
    <row r="90" spans="1:15" x14ac:dyDescent="0.25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  <c r="L90" s="2">
        <f t="shared" si="4"/>
        <v>1373790000</v>
      </c>
      <c r="M90" s="2">
        <f t="shared" si="5"/>
        <v>2185026000</v>
      </c>
      <c r="N90" s="3">
        <f t="shared" si="6"/>
        <v>0.88554713132982588</v>
      </c>
      <c r="O90" s="3">
        <f t="shared" si="7"/>
        <v>1.4084710954229425</v>
      </c>
    </row>
    <row r="91" spans="1:15" x14ac:dyDescent="0.25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24</v>
      </c>
      <c r="K91" t="s">
        <v>65</v>
      </c>
      <c r="L91" s="2">
        <f t="shared" si="4"/>
        <v>2060000000</v>
      </c>
      <c r="M91" s="2">
        <f t="shared" si="5"/>
        <v>3224000000</v>
      </c>
      <c r="N91" s="3">
        <f t="shared" si="6"/>
        <v>0.92211280214861235</v>
      </c>
      <c r="O91" s="3">
        <f t="shared" si="7"/>
        <v>1.4431512981199641</v>
      </c>
    </row>
    <row r="92" spans="1:15" x14ac:dyDescent="0.25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  <c r="L92" s="2">
        <f t="shared" si="4"/>
        <v>2371000000</v>
      </c>
      <c r="M92" s="2">
        <f t="shared" si="5"/>
        <v>4124000000</v>
      </c>
      <c r="N92" s="3">
        <f t="shared" si="6"/>
        <v>0.91052227342549918</v>
      </c>
      <c r="O92" s="3">
        <f t="shared" si="7"/>
        <v>1.5837173579109063</v>
      </c>
    </row>
    <row r="93" spans="1:15" x14ac:dyDescent="0.25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  <c r="L93" s="2">
        <f t="shared" si="4"/>
        <v>2826000000</v>
      </c>
      <c r="M93" s="2">
        <f t="shared" si="5"/>
        <v>4895000000</v>
      </c>
      <c r="N93" s="3">
        <f t="shared" si="6"/>
        <v>0.91634241245136183</v>
      </c>
      <c r="O93" s="3">
        <f t="shared" si="7"/>
        <v>1.5872243839169908</v>
      </c>
    </row>
    <row r="94" spans="1:15" x14ac:dyDescent="0.25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21</v>
      </c>
      <c r="K94" t="s">
        <v>67</v>
      </c>
      <c r="L94" s="2">
        <f t="shared" si="4"/>
        <v>2991000000</v>
      </c>
      <c r="M94" s="2">
        <f t="shared" si="5"/>
        <v>5209000000</v>
      </c>
      <c r="N94" s="3">
        <f t="shared" si="6"/>
        <v>0.39832201358369956</v>
      </c>
      <c r="O94" s="3">
        <f t="shared" si="7"/>
        <v>0.69370089226261822</v>
      </c>
    </row>
    <row r="95" spans="1:15" x14ac:dyDescent="0.25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21</v>
      </c>
      <c r="K95" t="s">
        <v>67</v>
      </c>
      <c r="L95" s="2">
        <f t="shared" si="4"/>
        <v>3843000000</v>
      </c>
      <c r="M95" s="2">
        <f t="shared" si="5"/>
        <v>6166000000</v>
      </c>
      <c r="N95" s="3">
        <f t="shared" si="6"/>
        <v>0.42361111111111116</v>
      </c>
      <c r="O95" s="3">
        <f t="shared" si="7"/>
        <v>0.67967372134038806</v>
      </c>
    </row>
    <row r="96" spans="1:15" x14ac:dyDescent="0.25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21</v>
      </c>
      <c r="K96" t="s">
        <v>67</v>
      </c>
      <c r="L96" s="2">
        <f t="shared" si="4"/>
        <v>3952000000</v>
      </c>
      <c r="M96" s="2">
        <f t="shared" si="5"/>
        <v>6211000000</v>
      </c>
      <c r="N96" s="3">
        <f t="shared" si="6"/>
        <v>0.40915208613728127</v>
      </c>
      <c r="O96" s="3">
        <f t="shared" si="7"/>
        <v>0.64302722849156224</v>
      </c>
    </row>
    <row r="97" spans="1:15" x14ac:dyDescent="0.25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21</v>
      </c>
      <c r="K97" t="s">
        <v>67</v>
      </c>
      <c r="L97" s="2">
        <f t="shared" si="4"/>
        <v>4511000000</v>
      </c>
      <c r="M97" s="2">
        <f t="shared" si="5"/>
        <v>6870000000</v>
      </c>
      <c r="N97" s="3">
        <f t="shared" si="6"/>
        <v>0.41672055427251731</v>
      </c>
      <c r="O97" s="3">
        <f t="shared" si="7"/>
        <v>0.63464203233256355</v>
      </c>
    </row>
    <row r="98" spans="1:15" x14ac:dyDescent="0.25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12</v>
      </c>
      <c r="K98" t="s">
        <v>69</v>
      </c>
      <c r="L98" s="2">
        <f t="shared" si="4"/>
        <v>1180081000</v>
      </c>
      <c r="M98" s="2">
        <f t="shared" si="5"/>
        <v>1614290000</v>
      </c>
      <c r="N98" s="3">
        <f t="shared" si="6"/>
        <v>0.35393089763611385</v>
      </c>
      <c r="O98" s="3">
        <f t="shared" si="7"/>
        <v>0.48415923037910297</v>
      </c>
    </row>
    <row r="99" spans="1:15" x14ac:dyDescent="0.25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12</v>
      </c>
      <c r="K99" t="s">
        <v>69</v>
      </c>
      <c r="L99" s="2">
        <f t="shared" si="4"/>
        <v>1270494000</v>
      </c>
      <c r="M99" s="2">
        <f t="shared" si="5"/>
        <v>1725909000</v>
      </c>
      <c r="N99" s="3">
        <f t="shared" si="6"/>
        <v>0.35349079723193555</v>
      </c>
      <c r="O99" s="3">
        <f t="shared" si="7"/>
        <v>0.48020136132856406</v>
      </c>
    </row>
    <row r="100" spans="1:15" x14ac:dyDescent="0.25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12</v>
      </c>
      <c r="K100" t="s">
        <v>69</v>
      </c>
      <c r="L100" s="2">
        <f t="shared" si="4"/>
        <v>1424947000</v>
      </c>
      <c r="M100" s="2">
        <f t="shared" si="5"/>
        <v>1951308000</v>
      </c>
      <c r="N100" s="3">
        <f t="shared" si="6"/>
        <v>0.35429133627252751</v>
      </c>
      <c r="O100" s="3">
        <f t="shared" si="7"/>
        <v>0.48516297013101062</v>
      </c>
    </row>
    <row r="101" spans="1:15" x14ac:dyDescent="0.25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12</v>
      </c>
      <c r="K101" t="s">
        <v>69</v>
      </c>
      <c r="L101" s="2">
        <f t="shared" si="4"/>
        <v>1425015000</v>
      </c>
      <c r="M101" s="2">
        <f t="shared" si="5"/>
        <v>1942314000</v>
      </c>
      <c r="N101" s="3">
        <f t="shared" si="6"/>
        <v>0.35855793291640403</v>
      </c>
      <c r="O101" s="3">
        <f t="shared" si="7"/>
        <v>0.4887191313176299</v>
      </c>
    </row>
    <row r="102" spans="1:15" x14ac:dyDescent="0.25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24</v>
      </c>
      <c r="K102" t="s">
        <v>65</v>
      </c>
      <c r="L102" s="2">
        <f t="shared" si="4"/>
        <v>15330000000</v>
      </c>
      <c r="M102" s="2">
        <f t="shared" si="5"/>
        <v>24793000000</v>
      </c>
      <c r="N102" s="3">
        <f t="shared" si="6"/>
        <v>0.82083958020989511</v>
      </c>
      <c r="O102" s="3">
        <f t="shared" si="7"/>
        <v>1.3275326622403085</v>
      </c>
    </row>
    <row r="103" spans="1:15" x14ac:dyDescent="0.25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24</v>
      </c>
      <c r="K103" t="s">
        <v>65</v>
      </c>
      <c r="L103" s="2">
        <f t="shared" si="4"/>
        <v>15641000000</v>
      </c>
      <c r="M103" s="2">
        <f t="shared" si="5"/>
        <v>25091000000</v>
      </c>
      <c r="N103" s="3">
        <f t="shared" si="6"/>
        <v>0.77959427802422376</v>
      </c>
      <c r="O103" s="3">
        <f t="shared" si="7"/>
        <v>1.2506105766834472</v>
      </c>
    </row>
    <row r="104" spans="1:15" x14ac:dyDescent="0.25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24</v>
      </c>
      <c r="K104" t="s">
        <v>65</v>
      </c>
      <c r="L104" s="2">
        <f t="shared" si="4"/>
        <v>17435000000</v>
      </c>
      <c r="M104" s="2">
        <f t="shared" si="5"/>
        <v>26400000000</v>
      </c>
      <c r="N104" s="3">
        <f t="shared" si="6"/>
        <v>0.80486566337364973</v>
      </c>
      <c r="O104" s="3">
        <f t="shared" si="7"/>
        <v>1.2187240328686177</v>
      </c>
    </row>
    <row r="105" spans="1:15" x14ac:dyDescent="0.25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24</v>
      </c>
      <c r="K105" t="s">
        <v>65</v>
      </c>
      <c r="L105" s="2">
        <f t="shared" si="4"/>
        <v>18829000000</v>
      </c>
      <c r="M105" s="2">
        <f t="shared" si="5"/>
        <v>27864000000</v>
      </c>
      <c r="N105" s="3">
        <f t="shared" si="6"/>
        <v>0.81897264146840065</v>
      </c>
      <c r="O105" s="3">
        <f t="shared" si="7"/>
        <v>1.2119525031534077</v>
      </c>
    </row>
    <row r="106" spans="1:15" x14ac:dyDescent="0.25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46</v>
      </c>
      <c r="K106" t="s">
        <v>72</v>
      </c>
      <c r="L106" s="2">
        <f t="shared" si="4"/>
        <v>8360000000</v>
      </c>
      <c r="M106" s="2">
        <f t="shared" si="5"/>
        <v>15164000000</v>
      </c>
      <c r="N106" s="3">
        <f t="shared" si="6"/>
        <v>0.8148942392046008</v>
      </c>
      <c r="O106" s="3">
        <f t="shared" si="7"/>
        <v>1.4781167755141826</v>
      </c>
    </row>
    <row r="107" spans="1:15" x14ac:dyDescent="0.25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46</v>
      </c>
      <c r="K107" t="s">
        <v>72</v>
      </c>
      <c r="L107" s="2">
        <f t="shared" si="4"/>
        <v>9276000000</v>
      </c>
      <c r="M107" s="2">
        <f t="shared" si="5"/>
        <v>16270000000</v>
      </c>
      <c r="N107" s="3">
        <f t="shared" si="6"/>
        <v>0.8260017809439002</v>
      </c>
      <c r="O107" s="3">
        <f t="shared" si="7"/>
        <v>1.4487978628673197</v>
      </c>
    </row>
    <row r="108" spans="1:15" x14ac:dyDescent="0.25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46</v>
      </c>
      <c r="K108" t="s">
        <v>72</v>
      </c>
      <c r="L108" s="2">
        <f t="shared" si="4"/>
        <v>10314000000</v>
      </c>
      <c r="M108" s="2">
        <f t="shared" si="5"/>
        <v>17725000000</v>
      </c>
      <c r="N108" s="3">
        <f t="shared" si="6"/>
        <v>0.83880936890045543</v>
      </c>
      <c r="O108" s="3">
        <f t="shared" si="7"/>
        <v>1.4415256994144436</v>
      </c>
    </row>
    <row r="109" spans="1:15" x14ac:dyDescent="0.25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46</v>
      </c>
      <c r="K109" t="s">
        <v>72</v>
      </c>
      <c r="L109" s="2">
        <f t="shared" si="4"/>
        <v>9939000000</v>
      </c>
      <c r="M109" s="2">
        <f t="shared" si="5"/>
        <v>17319000000</v>
      </c>
      <c r="N109" s="3">
        <f t="shared" si="6"/>
        <v>0.814672131147541</v>
      </c>
      <c r="O109" s="3">
        <f t="shared" si="7"/>
        <v>1.4195901639344262</v>
      </c>
    </row>
    <row r="110" spans="1:15" x14ac:dyDescent="0.25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51</v>
      </c>
      <c r="K110" t="s">
        <v>74</v>
      </c>
      <c r="L110" s="2">
        <f t="shared" si="4"/>
        <v>2153481000</v>
      </c>
      <c r="M110" s="2">
        <f t="shared" si="5"/>
        <v>3187243000</v>
      </c>
      <c r="N110" s="3">
        <f t="shared" si="6"/>
        <v>0.74878683987259909</v>
      </c>
      <c r="O110" s="3">
        <f t="shared" si="7"/>
        <v>1.1082362063450117</v>
      </c>
    </row>
    <row r="111" spans="1:15" x14ac:dyDescent="0.25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51</v>
      </c>
      <c r="K111" t="s">
        <v>74</v>
      </c>
      <c r="L111" s="2">
        <f t="shared" si="4"/>
        <v>2501534000</v>
      </c>
      <c r="M111" s="2">
        <f t="shared" si="5"/>
        <v>3788763000</v>
      </c>
      <c r="N111" s="3">
        <f t="shared" si="6"/>
        <v>0.74419253604219904</v>
      </c>
      <c r="O111" s="3">
        <f t="shared" si="7"/>
        <v>1.1271360474943974</v>
      </c>
    </row>
    <row r="112" spans="1:15" x14ac:dyDescent="0.25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51</v>
      </c>
      <c r="K112" t="s">
        <v>74</v>
      </c>
      <c r="L112" s="2">
        <f t="shared" si="4"/>
        <v>3005783000</v>
      </c>
      <c r="M112" s="2">
        <f t="shared" si="5"/>
        <v>4524644000</v>
      </c>
      <c r="N112" s="3">
        <f t="shared" si="6"/>
        <v>0.73310922213593599</v>
      </c>
      <c r="O112" s="3">
        <f t="shared" si="7"/>
        <v>1.1035587876044377</v>
      </c>
    </row>
    <row r="113" spans="1:15" x14ac:dyDescent="0.25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51</v>
      </c>
      <c r="K113" t="s">
        <v>74</v>
      </c>
      <c r="L113" s="2">
        <f t="shared" si="4"/>
        <v>3462648000</v>
      </c>
      <c r="M113" s="2">
        <f t="shared" si="5"/>
        <v>5312507000</v>
      </c>
      <c r="N113" s="3">
        <f t="shared" si="6"/>
        <v>0.72569137355926294</v>
      </c>
      <c r="O113" s="3">
        <f t="shared" si="7"/>
        <v>1.1133792698169722</v>
      </c>
    </row>
    <row r="114" spans="1:15" x14ac:dyDescent="0.25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18</v>
      </c>
      <c r="K114" t="s">
        <v>76</v>
      </c>
      <c r="L114" s="2">
        <f t="shared" si="4"/>
        <v>20271000000</v>
      </c>
      <c r="M114" s="2">
        <f t="shared" si="5"/>
        <v>39797000000</v>
      </c>
      <c r="N114" s="3">
        <f t="shared" si="6"/>
        <v>0.27226938161500025</v>
      </c>
      <c r="O114" s="3">
        <f t="shared" si="7"/>
        <v>0.53453231612313978</v>
      </c>
    </row>
    <row r="115" spans="1:15" x14ac:dyDescent="0.25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18</v>
      </c>
      <c r="K115" t="s">
        <v>76</v>
      </c>
      <c r="L115" s="2">
        <f t="shared" si="4"/>
        <v>26236000000</v>
      </c>
      <c r="M115" s="2">
        <f t="shared" si="5"/>
        <v>52294000000</v>
      </c>
      <c r="N115" s="3">
        <f t="shared" si="6"/>
        <v>0.29482626871038786</v>
      </c>
      <c r="O115" s="3">
        <f t="shared" si="7"/>
        <v>0.58765226772149048</v>
      </c>
    </row>
    <row r="116" spans="1:15" x14ac:dyDescent="0.25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18</v>
      </c>
      <c r="K116" t="s">
        <v>76</v>
      </c>
      <c r="L116" s="2">
        <f t="shared" si="4"/>
        <v>35355000000</v>
      </c>
      <c r="M116" s="2">
        <f t="shared" si="5"/>
        <v>68477000000</v>
      </c>
      <c r="N116" s="3">
        <f t="shared" si="6"/>
        <v>0.33040203353083009</v>
      </c>
      <c r="O116" s="3">
        <f t="shared" si="7"/>
        <v>0.63993607835074673</v>
      </c>
    </row>
    <row r="117" spans="1:15" x14ac:dyDescent="0.25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18</v>
      </c>
      <c r="K117" t="s">
        <v>76</v>
      </c>
      <c r="L117" s="2">
        <f t="shared" si="4"/>
        <v>47722000000</v>
      </c>
      <c r="M117" s="2">
        <f t="shared" si="5"/>
        <v>91258000000</v>
      </c>
      <c r="N117" s="3">
        <f t="shared" si="6"/>
        <v>0.35093060366064399</v>
      </c>
      <c r="O117" s="3">
        <f t="shared" si="7"/>
        <v>0.6710788531256664</v>
      </c>
    </row>
    <row r="118" spans="1:15" x14ac:dyDescent="0.25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18</v>
      </c>
      <c r="K118" t="s">
        <v>78</v>
      </c>
      <c r="L118" s="2">
        <f t="shared" si="4"/>
        <v>2759900000</v>
      </c>
      <c r="M118" s="2">
        <f t="shared" si="5"/>
        <v>4779500000</v>
      </c>
      <c r="N118" s="3">
        <f t="shared" si="6"/>
        <v>0.15755012102114441</v>
      </c>
      <c r="O118" s="3">
        <f t="shared" si="7"/>
        <v>0.27283988674247611</v>
      </c>
    </row>
    <row r="119" spans="1:15" x14ac:dyDescent="0.25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18</v>
      </c>
      <c r="K119" t="s">
        <v>78</v>
      </c>
      <c r="L119" s="2">
        <f t="shared" si="4"/>
        <v>2988700000</v>
      </c>
      <c r="M119" s="2">
        <f t="shared" si="5"/>
        <v>5156600000</v>
      </c>
      <c r="N119" s="3">
        <f t="shared" si="6"/>
        <v>0.15640437913422089</v>
      </c>
      <c r="O119" s="3">
        <f t="shared" si="7"/>
        <v>0.26985472661810267</v>
      </c>
    </row>
    <row r="120" spans="1:15" x14ac:dyDescent="0.25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18</v>
      </c>
      <c r="K120" t="s">
        <v>78</v>
      </c>
      <c r="L120" s="2">
        <f t="shared" si="4"/>
        <v>3261500000</v>
      </c>
      <c r="M120" s="2">
        <f t="shared" si="5"/>
        <v>5634500000</v>
      </c>
      <c r="N120" s="3">
        <f t="shared" si="6"/>
        <v>0.15633688045249738</v>
      </c>
      <c r="O120" s="3">
        <f t="shared" si="7"/>
        <v>0.27008436391525259</v>
      </c>
    </row>
    <row r="121" spans="1:15" x14ac:dyDescent="0.25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18</v>
      </c>
      <c r="K121" t="s">
        <v>78</v>
      </c>
      <c r="L121" s="2">
        <f t="shared" si="4"/>
        <v>3313200000</v>
      </c>
      <c r="M121" s="2">
        <f t="shared" si="5"/>
        <v>5736900000</v>
      </c>
      <c r="N121" s="3">
        <f t="shared" si="6"/>
        <v>0.15332500347077604</v>
      </c>
      <c r="O121" s="3">
        <f t="shared" si="7"/>
        <v>0.26548660280438707</v>
      </c>
    </row>
    <row r="122" spans="1:15" x14ac:dyDescent="0.25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24</v>
      </c>
      <c r="K122" t="s">
        <v>80</v>
      </c>
      <c r="L122" s="2">
        <f t="shared" si="4"/>
        <v>13283600000</v>
      </c>
      <c r="M122" s="2">
        <f t="shared" si="5"/>
        <v>22197100000</v>
      </c>
      <c r="N122" s="3">
        <f t="shared" si="6"/>
        <v>0.21600333023292118</v>
      </c>
      <c r="O122" s="3">
        <f t="shared" si="7"/>
        <v>0.36094488854777129</v>
      </c>
    </row>
    <row r="123" spans="1:15" x14ac:dyDescent="0.25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24</v>
      </c>
      <c r="K123" t="s">
        <v>80</v>
      </c>
      <c r="L123" s="2">
        <f t="shared" si="4"/>
        <v>14786400000</v>
      </c>
      <c r="M123" s="2">
        <f t="shared" si="5"/>
        <v>24984600000</v>
      </c>
      <c r="N123" s="3">
        <f t="shared" si="6"/>
        <v>0.20819024689011378</v>
      </c>
      <c r="O123" s="3">
        <f t="shared" si="7"/>
        <v>0.35177934064077382</v>
      </c>
    </row>
    <row r="124" spans="1:15" x14ac:dyDescent="0.25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24</v>
      </c>
      <c r="K124" t="s">
        <v>80</v>
      </c>
      <c r="L124" s="2">
        <f t="shared" si="4"/>
        <v>17019200000</v>
      </c>
      <c r="M124" s="2">
        <f t="shared" si="5"/>
        <v>28988500000</v>
      </c>
      <c r="N124" s="3">
        <f t="shared" si="6"/>
        <v>0.23038114846746016</v>
      </c>
      <c r="O124" s="3">
        <f t="shared" si="7"/>
        <v>0.39240410373865808</v>
      </c>
    </row>
    <row r="125" spans="1:15" x14ac:dyDescent="0.25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24</v>
      </c>
      <c r="K125" t="s">
        <v>80</v>
      </c>
      <c r="L125" s="2">
        <f t="shared" si="4"/>
        <v>18039600000</v>
      </c>
      <c r="M125" s="2">
        <f t="shared" si="5"/>
        <v>30804500000</v>
      </c>
      <c r="N125" s="3">
        <f t="shared" si="6"/>
        <v>0.22789789846696107</v>
      </c>
      <c r="O125" s="3">
        <f t="shared" si="7"/>
        <v>0.38915944995041468</v>
      </c>
    </row>
    <row r="126" spans="1:15" x14ac:dyDescent="0.25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82</v>
      </c>
      <c r="K126" t="s">
        <v>83</v>
      </c>
      <c r="L126" s="2">
        <f t="shared" si="4"/>
        <v>13349000000</v>
      </c>
      <c r="M126" s="2">
        <f t="shared" si="5"/>
        <v>21563000000</v>
      </c>
      <c r="N126" s="3">
        <f t="shared" si="6"/>
        <v>0.81257608960311667</v>
      </c>
      <c r="O126" s="3">
        <f t="shared" si="7"/>
        <v>1.3125760896031167</v>
      </c>
    </row>
    <row r="127" spans="1:15" x14ac:dyDescent="0.25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82</v>
      </c>
      <c r="K127" t="s">
        <v>83</v>
      </c>
      <c r="L127" s="2">
        <f t="shared" si="4"/>
        <v>11833000000</v>
      </c>
      <c r="M127" s="2">
        <f t="shared" si="5"/>
        <v>18985000000</v>
      </c>
      <c r="N127" s="3">
        <f t="shared" si="6"/>
        <v>0.80109674361925398</v>
      </c>
      <c r="O127" s="3">
        <f t="shared" si="7"/>
        <v>1.2852887414528469</v>
      </c>
    </row>
    <row r="128" spans="1:15" x14ac:dyDescent="0.25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82</v>
      </c>
      <c r="K128" t="s">
        <v>83</v>
      </c>
      <c r="L128" s="2">
        <f t="shared" si="4"/>
        <v>10180000000</v>
      </c>
      <c r="M128" s="2">
        <f t="shared" si="5"/>
        <v>20995000000</v>
      </c>
      <c r="N128" s="3">
        <f t="shared" si="6"/>
        <v>0.80214325112284302</v>
      </c>
      <c r="O128" s="3">
        <f t="shared" si="7"/>
        <v>1.6543219604444095</v>
      </c>
    </row>
    <row r="129" spans="1:15" x14ac:dyDescent="0.25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82</v>
      </c>
      <c r="K129" t="s">
        <v>83</v>
      </c>
      <c r="L129" s="2">
        <f t="shared" si="4"/>
        <v>4318000000</v>
      </c>
      <c r="M129" s="2">
        <f t="shared" si="5"/>
        <v>34481000000</v>
      </c>
      <c r="N129" s="3">
        <f t="shared" si="6"/>
        <v>0.67648441171862761</v>
      </c>
      <c r="O129" s="3">
        <f t="shared" si="7"/>
        <v>5.4020053266489114</v>
      </c>
    </row>
    <row r="130" spans="1:15" x14ac:dyDescent="0.25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82</v>
      </c>
      <c r="K130" t="s">
        <v>83</v>
      </c>
      <c r="L130" s="2">
        <f t="shared" si="4"/>
        <v>11639000000</v>
      </c>
      <c r="M130" s="2">
        <f t="shared" si="5"/>
        <v>17822000000</v>
      </c>
      <c r="N130" s="3">
        <f t="shared" si="6"/>
        <v>0.79823057403470266</v>
      </c>
      <c r="O130" s="3">
        <f t="shared" si="7"/>
        <v>1.2222755640902545</v>
      </c>
    </row>
    <row r="131" spans="1:15" x14ac:dyDescent="0.25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82</v>
      </c>
      <c r="K131" t="s">
        <v>83</v>
      </c>
      <c r="L131" s="2">
        <f t="shared" ref="L131:L194" si="8">E131-F131</f>
        <v>15153000000</v>
      </c>
      <c r="M131" s="2">
        <f t="shared" ref="M131:M194" si="9">L131+SUM(G131:I131)</f>
        <v>22428000000</v>
      </c>
      <c r="N131" s="3">
        <f t="shared" ref="N131:N194" si="10">1-(F131/E131)</f>
        <v>0.8204114780725501</v>
      </c>
      <c r="O131" s="3">
        <f t="shared" ref="O131:O194" si="11">M131/E131</f>
        <v>1.2142934488359503</v>
      </c>
    </row>
    <row r="132" spans="1:15" x14ac:dyDescent="0.25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82</v>
      </c>
      <c r="K132" t="s">
        <v>83</v>
      </c>
      <c r="L132" s="2">
        <f t="shared" si="8"/>
        <v>5513000000</v>
      </c>
      <c r="M132" s="2">
        <f t="shared" si="9"/>
        <v>12116000000</v>
      </c>
      <c r="N132" s="3">
        <f t="shared" si="10"/>
        <v>0.63382386755575992</v>
      </c>
      <c r="O132" s="3">
        <f t="shared" si="11"/>
        <v>1.3929638997470684</v>
      </c>
    </row>
    <row r="133" spans="1:15" x14ac:dyDescent="0.25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82</v>
      </c>
      <c r="K133" t="s">
        <v>83</v>
      </c>
      <c r="L133" s="2">
        <f t="shared" si="8"/>
        <v>4969000000</v>
      </c>
      <c r="M133" s="2">
        <f t="shared" si="9"/>
        <v>11364000000</v>
      </c>
      <c r="N133" s="3">
        <f t="shared" si="10"/>
        <v>0.6314652433600203</v>
      </c>
      <c r="O133" s="3">
        <f t="shared" si="11"/>
        <v>1.4441479222264582</v>
      </c>
    </row>
    <row r="134" spans="1:15" x14ac:dyDescent="0.25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58</v>
      </c>
      <c r="K134" t="s">
        <v>86</v>
      </c>
      <c r="L134" s="2">
        <f t="shared" si="8"/>
        <v>2708300000</v>
      </c>
      <c r="M134" s="2">
        <f t="shared" si="9"/>
        <v>3860600000</v>
      </c>
      <c r="N134" s="3">
        <f t="shared" si="10"/>
        <v>0.26603080429059767</v>
      </c>
      <c r="O134" s="3">
        <f t="shared" si="11"/>
        <v>0.37921889120270325</v>
      </c>
    </row>
    <row r="135" spans="1:15" x14ac:dyDescent="0.25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58</v>
      </c>
      <c r="K135" t="s">
        <v>86</v>
      </c>
      <c r="L135" s="2">
        <f t="shared" si="8"/>
        <v>2809100000</v>
      </c>
      <c r="M135" s="2">
        <f t="shared" si="9"/>
        <v>3956300000</v>
      </c>
      <c r="N135" s="3">
        <f t="shared" si="10"/>
        <v>0.26909665676788963</v>
      </c>
      <c r="O135" s="3">
        <f t="shared" si="11"/>
        <v>0.37899224063607623</v>
      </c>
    </row>
    <row r="136" spans="1:15" x14ac:dyDescent="0.25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58</v>
      </c>
      <c r="K136" t="s">
        <v>86</v>
      </c>
      <c r="L136" s="2">
        <f t="shared" si="8"/>
        <v>2955900000</v>
      </c>
      <c r="M136" s="2">
        <f t="shared" si="9"/>
        <v>3988300000</v>
      </c>
      <c r="N136" s="3">
        <f t="shared" si="10"/>
        <v>0.29872964860685813</v>
      </c>
      <c r="O136" s="3">
        <f t="shared" si="11"/>
        <v>0.40306622603563452</v>
      </c>
    </row>
    <row r="137" spans="1:15" x14ac:dyDescent="0.25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58</v>
      </c>
      <c r="K137" t="s">
        <v>86</v>
      </c>
      <c r="L137" s="2">
        <f t="shared" si="8"/>
        <v>3121700000</v>
      </c>
      <c r="M137" s="2">
        <f t="shared" si="9"/>
        <v>4051300000</v>
      </c>
      <c r="N137" s="3">
        <f t="shared" si="10"/>
        <v>0.32775817899290249</v>
      </c>
      <c r="O137" s="3">
        <f t="shared" si="11"/>
        <v>0.42536012767208431</v>
      </c>
    </row>
    <row r="138" spans="1:15" x14ac:dyDescent="0.25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21</v>
      </c>
      <c r="K138" t="s">
        <v>88</v>
      </c>
      <c r="L138" s="2">
        <f t="shared" si="8"/>
        <v>1343200000</v>
      </c>
      <c r="M138" s="2">
        <f t="shared" si="9"/>
        <v>1856100000</v>
      </c>
      <c r="N138" s="3">
        <f t="shared" si="10"/>
        <v>0.31294704224039516</v>
      </c>
      <c r="O138" s="3">
        <f t="shared" si="11"/>
        <v>0.43244565597260082</v>
      </c>
    </row>
    <row r="139" spans="1:15" x14ac:dyDescent="0.25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21</v>
      </c>
      <c r="K139" t="s">
        <v>88</v>
      </c>
      <c r="L139" s="2">
        <f t="shared" si="8"/>
        <v>1450800000</v>
      </c>
      <c r="M139" s="2">
        <f t="shared" si="9"/>
        <v>1998800000</v>
      </c>
      <c r="N139" s="3">
        <f t="shared" si="10"/>
        <v>0.31438663401737921</v>
      </c>
      <c r="O139" s="3">
        <f t="shared" si="11"/>
        <v>0.4331375820746744</v>
      </c>
    </row>
    <row r="140" spans="1:15" x14ac:dyDescent="0.25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21</v>
      </c>
      <c r="K140" t="s">
        <v>88</v>
      </c>
      <c r="L140" s="2">
        <f t="shared" si="8"/>
        <v>1693800000</v>
      </c>
      <c r="M140" s="2">
        <f t="shared" si="9"/>
        <v>2338900000</v>
      </c>
      <c r="N140" s="3">
        <f t="shared" si="10"/>
        <v>0.31686465251145823</v>
      </c>
      <c r="O140" s="3">
        <f t="shared" si="11"/>
        <v>0.43754559910204843</v>
      </c>
    </row>
    <row r="141" spans="1:15" x14ac:dyDescent="0.25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21</v>
      </c>
      <c r="K141" t="s">
        <v>88</v>
      </c>
      <c r="L141" s="2">
        <f t="shared" si="8"/>
        <v>1779500000</v>
      </c>
      <c r="M141" s="2">
        <f t="shared" si="9"/>
        <v>2448600000</v>
      </c>
      <c r="N141" s="3">
        <f t="shared" si="10"/>
        <v>0.31955393538886989</v>
      </c>
      <c r="O141" s="3">
        <f t="shared" si="11"/>
        <v>0.43970765169608705</v>
      </c>
    </row>
    <row r="142" spans="1:15" x14ac:dyDescent="0.25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  <c r="L142" s="2">
        <f t="shared" si="8"/>
        <v>3299000000</v>
      </c>
      <c r="M142" s="2">
        <f t="shared" si="9"/>
        <v>5953000000</v>
      </c>
      <c r="N142" s="3">
        <f t="shared" si="10"/>
        <v>0.13919831223628687</v>
      </c>
      <c r="O142" s="3">
        <f t="shared" si="11"/>
        <v>0.25118143459915609</v>
      </c>
    </row>
    <row r="143" spans="1:15" x14ac:dyDescent="0.25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  <c r="L143" s="2">
        <f t="shared" si="8"/>
        <v>3746000000</v>
      </c>
      <c r="M143" s="2">
        <f t="shared" si="9"/>
        <v>6367000000</v>
      </c>
      <c r="N143" s="3">
        <f t="shared" si="10"/>
        <v>0.16264327891629038</v>
      </c>
      <c r="O143" s="3">
        <f t="shared" si="11"/>
        <v>0.27644147273358805</v>
      </c>
    </row>
    <row r="144" spans="1:15" x14ac:dyDescent="0.25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  <c r="L144" s="2">
        <f t="shared" si="8"/>
        <v>4769000000</v>
      </c>
      <c r="M144" s="2">
        <f t="shared" si="9"/>
        <v>7353000000</v>
      </c>
      <c r="N144" s="3">
        <f t="shared" si="10"/>
        <v>0.1994896678658078</v>
      </c>
      <c r="O144" s="3">
        <f t="shared" si="11"/>
        <v>0.30757968710783906</v>
      </c>
    </row>
    <row r="145" spans="1:15" x14ac:dyDescent="0.25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  <c r="L145" s="2">
        <f t="shared" si="8"/>
        <v>4465000000</v>
      </c>
      <c r="M145" s="2">
        <f t="shared" si="9"/>
        <v>6962000000</v>
      </c>
      <c r="N145" s="3">
        <f t="shared" si="10"/>
        <v>0.19814502529510958</v>
      </c>
      <c r="O145" s="3">
        <f t="shared" si="11"/>
        <v>0.30895535635040383</v>
      </c>
    </row>
    <row r="146" spans="1:15" x14ac:dyDescent="0.25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21</v>
      </c>
      <c r="K146" t="s">
        <v>92</v>
      </c>
      <c r="L146" s="2">
        <f t="shared" si="8"/>
        <v>3194000000</v>
      </c>
      <c r="M146" s="2">
        <f t="shared" si="9"/>
        <v>4937000000</v>
      </c>
      <c r="N146" s="3">
        <f t="shared" si="10"/>
        <v>0.65774299835255357</v>
      </c>
      <c r="O146" s="3">
        <f t="shared" si="11"/>
        <v>1.0166803953871499</v>
      </c>
    </row>
    <row r="147" spans="1:15" x14ac:dyDescent="0.25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21</v>
      </c>
      <c r="K147" t="s">
        <v>92</v>
      </c>
      <c r="L147" s="2">
        <f t="shared" si="8"/>
        <v>3052000000</v>
      </c>
      <c r="M147" s="2">
        <f t="shared" si="9"/>
        <v>4732000000</v>
      </c>
      <c r="N147" s="3">
        <f t="shared" si="10"/>
        <v>0.66593934104298502</v>
      </c>
      <c r="O147" s="3">
        <f t="shared" si="11"/>
        <v>1.032511455378573</v>
      </c>
    </row>
    <row r="148" spans="1:15" x14ac:dyDescent="0.25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21</v>
      </c>
      <c r="K148" t="s">
        <v>92</v>
      </c>
      <c r="L148" s="2">
        <f t="shared" si="8"/>
        <v>2883000000</v>
      </c>
      <c r="M148" s="2">
        <f t="shared" si="9"/>
        <v>4583000000</v>
      </c>
      <c r="N148" s="3">
        <f t="shared" si="10"/>
        <v>0.65403811252268595</v>
      </c>
      <c r="O148" s="3">
        <f t="shared" si="11"/>
        <v>1.0397005444646099</v>
      </c>
    </row>
    <row r="149" spans="1:15" x14ac:dyDescent="0.25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21</v>
      </c>
      <c r="K149" t="s">
        <v>92</v>
      </c>
      <c r="L149" s="2">
        <f t="shared" si="8"/>
        <v>3079000000</v>
      </c>
      <c r="M149" s="2">
        <f t="shared" si="9"/>
        <v>4839000000</v>
      </c>
      <c r="N149" s="3">
        <f t="shared" si="10"/>
        <v>0.66016295025728988</v>
      </c>
      <c r="O149" s="3">
        <f t="shared" si="11"/>
        <v>1.0375214408233275</v>
      </c>
    </row>
    <row r="150" spans="1:15" x14ac:dyDescent="0.25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  <c r="L150" s="2">
        <f t="shared" si="8"/>
        <v>3553000000</v>
      </c>
      <c r="M150" s="2">
        <f t="shared" si="9"/>
        <v>5337000000</v>
      </c>
      <c r="N150" s="3">
        <f t="shared" si="10"/>
        <v>0.52066236811254396</v>
      </c>
      <c r="O150" s="3">
        <f t="shared" si="11"/>
        <v>0.78209261430246191</v>
      </c>
    </row>
    <row r="151" spans="1:15" x14ac:dyDescent="0.25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  <c r="L151" s="2">
        <f t="shared" si="8"/>
        <v>5940000000</v>
      </c>
      <c r="M151" s="2">
        <f t="shared" si="9"/>
        <v>11293000000</v>
      </c>
      <c r="N151" s="3">
        <f t="shared" si="10"/>
        <v>0.44864048338368578</v>
      </c>
      <c r="O151" s="3">
        <f t="shared" si="11"/>
        <v>0.8529456193353474</v>
      </c>
    </row>
    <row r="152" spans="1:15" x14ac:dyDescent="0.25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58</v>
      </c>
      <c r="K152" t="s">
        <v>95</v>
      </c>
      <c r="L152" s="2">
        <f t="shared" si="8"/>
        <v>1528200000</v>
      </c>
      <c r="M152" s="2">
        <f t="shared" si="9"/>
        <v>2677100000</v>
      </c>
      <c r="N152" s="3">
        <f t="shared" si="10"/>
        <v>0.26062931696085956</v>
      </c>
      <c r="O152" s="3">
        <f t="shared" si="11"/>
        <v>0.45657030783661634</v>
      </c>
    </row>
    <row r="153" spans="1:15" x14ac:dyDescent="0.25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58</v>
      </c>
      <c r="K153" t="s">
        <v>95</v>
      </c>
      <c r="L153" s="2">
        <f t="shared" si="8"/>
        <v>1637700000</v>
      </c>
      <c r="M153" s="2">
        <f t="shared" si="9"/>
        <v>2811900000</v>
      </c>
      <c r="N153" s="3">
        <f t="shared" si="10"/>
        <v>0.26672638436482088</v>
      </c>
      <c r="O153" s="3">
        <f t="shared" si="11"/>
        <v>0.45796416938110751</v>
      </c>
    </row>
    <row r="154" spans="1:15" x14ac:dyDescent="0.25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58</v>
      </c>
      <c r="K154" t="s">
        <v>95</v>
      </c>
      <c r="L154" s="2">
        <f t="shared" si="8"/>
        <v>1651200000</v>
      </c>
      <c r="M154" s="2">
        <f t="shared" si="9"/>
        <v>2810100000</v>
      </c>
      <c r="N154" s="3">
        <f t="shared" si="10"/>
        <v>0.26084071844936263</v>
      </c>
      <c r="O154" s="3">
        <f t="shared" si="11"/>
        <v>0.44391261077674044</v>
      </c>
    </row>
    <row r="155" spans="1:15" x14ac:dyDescent="0.25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58</v>
      </c>
      <c r="K155" t="s">
        <v>95</v>
      </c>
      <c r="L155" s="2">
        <f t="shared" si="8"/>
        <v>1645800000</v>
      </c>
      <c r="M155" s="2">
        <f t="shared" si="9"/>
        <v>2753900000</v>
      </c>
      <c r="N155" s="3">
        <f t="shared" si="10"/>
        <v>0.27582161591446142</v>
      </c>
      <c r="O155" s="3">
        <f t="shared" si="11"/>
        <v>0.46152943739630292</v>
      </c>
    </row>
    <row r="156" spans="1:15" x14ac:dyDescent="0.25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41</v>
      </c>
      <c r="K156" t="s">
        <v>97</v>
      </c>
      <c r="L156" s="2">
        <f t="shared" si="8"/>
        <v>1524426000</v>
      </c>
      <c r="M156" s="2">
        <f t="shared" si="9"/>
        <v>2125586000</v>
      </c>
      <c r="N156" s="3">
        <f t="shared" si="10"/>
        <v>0.53415050004800402</v>
      </c>
      <c r="O156" s="3">
        <f t="shared" si="11"/>
        <v>0.74479366318538043</v>
      </c>
    </row>
    <row r="157" spans="1:15" x14ac:dyDescent="0.25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41</v>
      </c>
      <c r="K157" t="s">
        <v>97</v>
      </c>
      <c r="L157" s="2">
        <f t="shared" si="8"/>
        <v>1590000000</v>
      </c>
      <c r="M157" s="2">
        <f t="shared" si="9"/>
        <v>2231000000</v>
      </c>
      <c r="N157" s="3">
        <f t="shared" si="10"/>
        <v>0.55227509551927745</v>
      </c>
      <c r="O157" s="3">
        <f t="shared" si="11"/>
        <v>0.77492184786384166</v>
      </c>
    </row>
    <row r="158" spans="1:15" x14ac:dyDescent="0.25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41</v>
      </c>
      <c r="K158" t="s">
        <v>97</v>
      </c>
      <c r="L158" s="2">
        <f t="shared" si="8"/>
        <v>1661000000</v>
      </c>
      <c r="M158" s="2">
        <f t="shared" si="9"/>
        <v>2321000000</v>
      </c>
      <c r="N158" s="3">
        <f t="shared" si="10"/>
        <v>0.55164397210229166</v>
      </c>
      <c r="O158" s="3">
        <f t="shared" si="11"/>
        <v>0.77084025240783793</v>
      </c>
    </row>
    <row r="159" spans="1:15" x14ac:dyDescent="0.25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41</v>
      </c>
      <c r="K159" t="s">
        <v>97</v>
      </c>
      <c r="L159" s="2">
        <f t="shared" si="8"/>
        <v>1755000000</v>
      </c>
      <c r="M159" s="2">
        <f t="shared" si="9"/>
        <v>2438000000</v>
      </c>
      <c r="N159" s="3">
        <f t="shared" si="10"/>
        <v>0.55555555555555558</v>
      </c>
      <c r="O159" s="3">
        <f t="shared" si="11"/>
        <v>0.77176321620766064</v>
      </c>
    </row>
    <row r="160" spans="1:15" x14ac:dyDescent="0.25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46</v>
      </c>
      <c r="K160" t="s">
        <v>99</v>
      </c>
      <c r="L160" s="2">
        <f t="shared" si="8"/>
        <v>33301000000</v>
      </c>
      <c r="M160" s="2">
        <f t="shared" si="9"/>
        <v>58405000000</v>
      </c>
      <c r="N160" s="3">
        <f t="shared" si="10"/>
        <v>0.98579082916432315</v>
      </c>
      <c r="O160" s="3">
        <f t="shared" si="11"/>
        <v>1.728930463870223</v>
      </c>
    </row>
    <row r="161" spans="1:15" x14ac:dyDescent="0.25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46</v>
      </c>
      <c r="K161" t="s">
        <v>99</v>
      </c>
      <c r="L161" s="2">
        <f t="shared" si="8"/>
        <v>34386000000</v>
      </c>
      <c r="M161" s="2">
        <f t="shared" si="9"/>
        <v>59368000000</v>
      </c>
      <c r="N161" s="3">
        <f t="shared" si="10"/>
        <v>0.98730906167451471</v>
      </c>
      <c r="O161" s="3">
        <f t="shared" si="11"/>
        <v>1.7046054898357643</v>
      </c>
    </row>
    <row r="162" spans="1:15" x14ac:dyDescent="0.25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46</v>
      </c>
      <c r="K162" t="s">
        <v>99</v>
      </c>
      <c r="L162" s="2">
        <f t="shared" si="8"/>
        <v>35522000000</v>
      </c>
      <c r="M162" s="2">
        <f t="shared" si="9"/>
        <v>60719000000</v>
      </c>
      <c r="N162" s="3">
        <f t="shared" si="10"/>
        <v>0.98960858058225376</v>
      </c>
      <c r="O162" s="3">
        <f t="shared" si="11"/>
        <v>1.6915726424293076</v>
      </c>
    </row>
    <row r="163" spans="1:15" x14ac:dyDescent="0.25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46</v>
      </c>
      <c r="K163" t="s">
        <v>99</v>
      </c>
      <c r="L163" s="2">
        <f t="shared" si="8"/>
        <v>33966000000</v>
      </c>
      <c r="M163" s="2">
        <f t="shared" si="9"/>
        <v>58846000000</v>
      </c>
      <c r="N163" s="3">
        <f t="shared" si="10"/>
        <v>0.98620829824917977</v>
      </c>
      <c r="O163" s="3">
        <f t="shared" si="11"/>
        <v>1.7086031183763537</v>
      </c>
    </row>
    <row r="164" spans="1:15" x14ac:dyDescent="0.25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12</v>
      </c>
      <c r="K164" t="s">
        <v>69</v>
      </c>
      <c r="L164" s="2">
        <f t="shared" si="8"/>
        <v>837600000</v>
      </c>
      <c r="M164" s="2">
        <f t="shared" si="9"/>
        <v>1445200000</v>
      </c>
      <c r="N164" s="3">
        <f t="shared" si="10"/>
        <v>0.40093820305394667</v>
      </c>
      <c r="O164" s="3">
        <f t="shared" si="11"/>
        <v>0.69178114977741612</v>
      </c>
    </row>
    <row r="165" spans="1:15" x14ac:dyDescent="0.25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12</v>
      </c>
      <c r="K165" t="s">
        <v>69</v>
      </c>
      <c r="L165" s="2">
        <f t="shared" si="8"/>
        <v>979200000</v>
      </c>
      <c r="M165" s="2">
        <f t="shared" si="9"/>
        <v>1659500000</v>
      </c>
      <c r="N165" s="3">
        <f t="shared" si="10"/>
        <v>0.4091080008355964</v>
      </c>
      <c r="O165" s="3">
        <f t="shared" si="11"/>
        <v>0.6933361186546898</v>
      </c>
    </row>
    <row r="166" spans="1:15" x14ac:dyDescent="0.25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12</v>
      </c>
      <c r="K166" t="s">
        <v>69</v>
      </c>
      <c r="L166" s="2">
        <f t="shared" si="8"/>
        <v>1145600000</v>
      </c>
      <c r="M166" s="2">
        <f t="shared" si="9"/>
        <v>1902500000</v>
      </c>
      <c r="N166" s="3">
        <f t="shared" si="10"/>
        <v>0.42324601913769533</v>
      </c>
      <c r="O166" s="3">
        <f t="shared" si="11"/>
        <v>0.70288543244541324</v>
      </c>
    </row>
    <row r="167" spans="1:15" x14ac:dyDescent="0.25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12</v>
      </c>
      <c r="K167" t="s">
        <v>69</v>
      </c>
      <c r="L167" s="2">
        <f t="shared" si="8"/>
        <v>1436200000</v>
      </c>
      <c r="M167" s="2">
        <f t="shared" si="9"/>
        <v>2382200000</v>
      </c>
      <c r="N167" s="3">
        <f t="shared" si="10"/>
        <v>0.43636253152249871</v>
      </c>
      <c r="O167" s="3">
        <f t="shared" si="11"/>
        <v>0.72378695348342603</v>
      </c>
    </row>
    <row r="168" spans="1:15" x14ac:dyDescent="0.25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18</v>
      </c>
      <c r="K168" t="s">
        <v>78</v>
      </c>
      <c r="L168" s="2">
        <f t="shared" si="8"/>
        <v>4740935000</v>
      </c>
      <c r="M168" s="2">
        <f t="shared" si="9"/>
        <v>7708772000</v>
      </c>
      <c r="N168" s="3">
        <f t="shared" si="10"/>
        <v>0.51827487857377896</v>
      </c>
      <c r="O168" s="3">
        <f t="shared" si="11"/>
        <v>0.84271623050156708</v>
      </c>
    </row>
    <row r="169" spans="1:15" x14ac:dyDescent="0.25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18</v>
      </c>
      <c r="K169" t="s">
        <v>78</v>
      </c>
      <c r="L169" s="2">
        <f t="shared" si="8"/>
        <v>4934907000</v>
      </c>
      <c r="M169" s="2">
        <f t="shared" si="9"/>
        <v>8039591000</v>
      </c>
      <c r="N169" s="3">
        <f t="shared" si="10"/>
        <v>0.52081730703777285</v>
      </c>
      <c r="O169" s="3">
        <f t="shared" si="11"/>
        <v>0.84847761757316087</v>
      </c>
    </row>
    <row r="170" spans="1:15" x14ac:dyDescent="0.25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18</v>
      </c>
      <c r="K170" t="s">
        <v>78</v>
      </c>
      <c r="L170" s="2">
        <f t="shared" si="8"/>
        <v>5327031000</v>
      </c>
      <c r="M170" s="2">
        <f t="shared" si="9"/>
        <v>8701011000</v>
      </c>
      <c r="N170" s="3">
        <f t="shared" si="10"/>
        <v>0.52290696099276168</v>
      </c>
      <c r="O170" s="3">
        <f t="shared" si="11"/>
        <v>0.85410038341706473</v>
      </c>
    </row>
    <row r="171" spans="1:15" x14ac:dyDescent="0.25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18</v>
      </c>
      <c r="K171" t="s">
        <v>78</v>
      </c>
      <c r="L171" s="2">
        <f t="shared" si="8"/>
        <v>5608736000</v>
      </c>
      <c r="M171" s="2">
        <f t="shared" si="9"/>
        <v>9157077000</v>
      </c>
      <c r="N171" s="3">
        <f t="shared" si="10"/>
        <v>0.5273511528557282</v>
      </c>
      <c r="O171" s="3">
        <f t="shared" si="11"/>
        <v>0.8609774310537478</v>
      </c>
    </row>
    <row r="172" spans="1:15" x14ac:dyDescent="0.25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12</v>
      </c>
      <c r="K172" t="s">
        <v>90</v>
      </c>
      <c r="L172" s="2">
        <f t="shared" si="8"/>
        <v>13355000000</v>
      </c>
      <c r="M172" s="2">
        <f t="shared" si="9"/>
        <v>20168000000</v>
      </c>
      <c r="N172" s="3">
        <f t="shared" si="10"/>
        <v>0.15417383373930715</v>
      </c>
      <c r="O172" s="3">
        <f t="shared" si="11"/>
        <v>0.23282500028860695</v>
      </c>
    </row>
    <row r="173" spans="1:15" x14ac:dyDescent="0.25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12</v>
      </c>
      <c r="K173" t="s">
        <v>90</v>
      </c>
      <c r="L173" s="2">
        <f t="shared" si="8"/>
        <v>14010000000</v>
      </c>
      <c r="M173" s="2">
        <f t="shared" si="9"/>
        <v>20537000000</v>
      </c>
      <c r="N173" s="3">
        <f t="shared" si="10"/>
        <v>0.15435975408210489</v>
      </c>
      <c r="O173" s="3">
        <f t="shared" si="11"/>
        <v>0.22627310989180494</v>
      </c>
    </row>
    <row r="174" spans="1:15" x14ac:dyDescent="0.25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12</v>
      </c>
      <c r="K174" t="s">
        <v>90</v>
      </c>
      <c r="L174" s="2">
        <f t="shared" si="8"/>
        <v>14026000000</v>
      </c>
      <c r="M174" s="2">
        <f t="shared" si="9"/>
        <v>20608000000</v>
      </c>
      <c r="N174" s="3">
        <f t="shared" si="10"/>
        <v>0.14593087375408365</v>
      </c>
      <c r="O174" s="3">
        <f t="shared" si="11"/>
        <v>0.2144120523544957</v>
      </c>
    </row>
    <row r="175" spans="1:15" x14ac:dyDescent="0.25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12</v>
      </c>
      <c r="K175" t="s">
        <v>90</v>
      </c>
      <c r="L175" s="2">
        <f t="shared" si="8"/>
        <v>13781000000</v>
      </c>
      <c r="M175" s="2">
        <f t="shared" si="9"/>
        <v>21721000000</v>
      </c>
      <c r="N175" s="3">
        <f t="shared" si="10"/>
        <v>0.14572120417464129</v>
      </c>
      <c r="O175" s="3">
        <f t="shared" si="11"/>
        <v>0.22967928857683645</v>
      </c>
    </row>
    <row r="176" spans="1:15" x14ac:dyDescent="0.25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46</v>
      </c>
      <c r="K176" t="s">
        <v>104</v>
      </c>
      <c r="L176" s="2">
        <f t="shared" si="8"/>
        <v>96325000000</v>
      </c>
      <c r="M176" s="2">
        <f t="shared" si="9"/>
        <v>176587000000</v>
      </c>
      <c r="N176" s="3">
        <f t="shared" si="10"/>
        <v>0.962499250584544</v>
      </c>
      <c r="O176" s="3">
        <f t="shared" si="11"/>
        <v>1.7644936949179639</v>
      </c>
    </row>
    <row r="177" spans="1:15" x14ac:dyDescent="0.25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46</v>
      </c>
      <c r="K177" t="s">
        <v>104</v>
      </c>
      <c r="L177" s="2">
        <f t="shared" si="8"/>
        <v>98663000000</v>
      </c>
      <c r="M177" s="2">
        <f t="shared" si="9"/>
        <v>171433000000</v>
      </c>
      <c r="N177" s="3">
        <f t="shared" si="10"/>
        <v>0.97016627825796242</v>
      </c>
      <c r="O177" s="3">
        <f t="shared" si="11"/>
        <v>1.6857232760061751</v>
      </c>
    </row>
    <row r="178" spans="1:15" x14ac:dyDescent="0.25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46</v>
      </c>
      <c r="K178" t="s">
        <v>104</v>
      </c>
      <c r="L178" s="2">
        <f t="shared" si="8"/>
        <v>92525000000</v>
      </c>
      <c r="M178" s="2">
        <f t="shared" si="9"/>
        <v>169917000000</v>
      </c>
      <c r="N178" s="3">
        <f t="shared" si="10"/>
        <v>0.97209527111503347</v>
      </c>
      <c r="O178" s="3">
        <f t="shared" si="11"/>
        <v>1.7851987266366187</v>
      </c>
    </row>
    <row r="179" spans="1:15" x14ac:dyDescent="0.25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46</v>
      </c>
      <c r="K179" t="s">
        <v>104</v>
      </c>
      <c r="L179" s="2">
        <f t="shared" si="8"/>
        <v>90852000000</v>
      </c>
      <c r="M179" s="2">
        <f t="shared" si="9"/>
        <v>151205000000</v>
      </c>
      <c r="N179" s="3">
        <f t="shared" si="10"/>
        <v>0.97631533700137552</v>
      </c>
      <c r="O179" s="3">
        <f t="shared" si="11"/>
        <v>1.6248817916093534</v>
      </c>
    </row>
    <row r="180" spans="1:15" x14ac:dyDescent="0.25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24</v>
      </c>
      <c r="K180" t="s">
        <v>29</v>
      </c>
      <c r="L180" s="2">
        <f t="shared" si="8"/>
        <v>7134000000</v>
      </c>
      <c r="M180" s="2">
        <f t="shared" si="9"/>
        <v>11498000000</v>
      </c>
      <c r="N180" s="3">
        <f t="shared" si="10"/>
        <v>0.51191159586681967</v>
      </c>
      <c r="O180" s="3">
        <f t="shared" si="11"/>
        <v>0.8250574052812859</v>
      </c>
    </row>
    <row r="181" spans="1:15" x14ac:dyDescent="0.25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24</v>
      </c>
      <c r="K181" t="s">
        <v>29</v>
      </c>
      <c r="L181" s="2">
        <f t="shared" si="8"/>
        <v>4162000000</v>
      </c>
      <c r="M181" s="2">
        <f t="shared" si="9"/>
        <v>7828000000</v>
      </c>
      <c r="N181" s="3">
        <f t="shared" si="10"/>
        <v>0.44215446722617657</v>
      </c>
      <c r="O181" s="3">
        <f t="shared" si="11"/>
        <v>0.83161585041963237</v>
      </c>
    </row>
    <row r="182" spans="1:15" x14ac:dyDescent="0.25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24</v>
      </c>
      <c r="K182" t="s">
        <v>29</v>
      </c>
      <c r="L182" s="2">
        <f t="shared" si="8"/>
        <v>4581000000</v>
      </c>
      <c r="M182" s="2">
        <f t="shared" si="9"/>
        <v>8506000000</v>
      </c>
      <c r="N182" s="3">
        <f t="shared" si="10"/>
        <v>0.42737195633921077</v>
      </c>
      <c r="O182" s="3">
        <f t="shared" si="11"/>
        <v>0.79354417389681875</v>
      </c>
    </row>
    <row r="183" spans="1:15" x14ac:dyDescent="0.25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24</v>
      </c>
      <c r="K183" t="s">
        <v>29</v>
      </c>
      <c r="L183" s="2">
        <f t="shared" si="8"/>
        <v>4146000000</v>
      </c>
      <c r="M183" s="2">
        <f t="shared" si="9"/>
        <v>7843000000</v>
      </c>
      <c r="N183" s="3">
        <f t="shared" si="10"/>
        <v>0.4159309791332263</v>
      </c>
      <c r="O183" s="3">
        <f t="shared" si="11"/>
        <v>0.7868178170144462</v>
      </c>
    </row>
    <row r="184" spans="1:15" x14ac:dyDescent="0.25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18</v>
      </c>
      <c r="K184" t="s">
        <v>78</v>
      </c>
      <c r="L184" s="2">
        <f t="shared" si="8"/>
        <v>4388755000</v>
      </c>
      <c r="M184" s="2">
        <f t="shared" si="9"/>
        <v>7139292000</v>
      </c>
      <c r="N184" s="3">
        <f t="shared" si="10"/>
        <v>0.40210003403702477</v>
      </c>
      <c r="O184" s="3">
        <f t="shared" si="11"/>
        <v>0.6541056760289099</v>
      </c>
    </row>
    <row r="185" spans="1:15" x14ac:dyDescent="0.25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18</v>
      </c>
      <c r="K185" t="s">
        <v>78</v>
      </c>
      <c r="L185" s="2">
        <f t="shared" si="8"/>
        <v>4565582000</v>
      </c>
      <c r="M185" s="2">
        <f t="shared" si="9"/>
        <v>7516577000</v>
      </c>
      <c r="N185" s="3">
        <f t="shared" si="10"/>
        <v>0.3968703654557999</v>
      </c>
      <c r="O185" s="3">
        <f t="shared" si="11"/>
        <v>0.6533902273503488</v>
      </c>
    </row>
    <row r="186" spans="1:15" x14ac:dyDescent="0.25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18</v>
      </c>
      <c r="K186" t="s">
        <v>78</v>
      </c>
      <c r="L186" s="2">
        <f t="shared" si="8"/>
        <v>4619779000</v>
      </c>
      <c r="M186" s="2">
        <f t="shared" si="9"/>
        <v>7685265000</v>
      </c>
      <c r="N186" s="3">
        <f t="shared" si="10"/>
        <v>0.38883179577509841</v>
      </c>
      <c r="O186" s="3">
        <f t="shared" si="11"/>
        <v>0.64684379728067321</v>
      </c>
    </row>
    <row r="187" spans="1:15" x14ac:dyDescent="0.25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18</v>
      </c>
      <c r="K187" t="s">
        <v>78</v>
      </c>
      <c r="L187" s="2">
        <f t="shared" si="8"/>
        <v>4620310000</v>
      </c>
      <c r="M187" s="2">
        <f t="shared" si="9"/>
        <v>7825717000</v>
      </c>
      <c r="N187" s="3">
        <f t="shared" si="10"/>
        <v>0.38172117766796732</v>
      </c>
      <c r="O187" s="3">
        <f t="shared" si="11"/>
        <v>0.64654577492337795</v>
      </c>
    </row>
    <row r="188" spans="1:15" x14ac:dyDescent="0.25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46</v>
      </c>
      <c r="K188" t="s">
        <v>104</v>
      </c>
      <c r="L188" s="2">
        <f t="shared" si="8"/>
        <v>10308000000</v>
      </c>
      <c r="M188" s="2">
        <f t="shared" si="9"/>
        <v>17125000000</v>
      </c>
      <c r="N188" s="3">
        <f t="shared" si="10"/>
        <v>0.96004470522492313</v>
      </c>
      <c r="O188" s="3">
        <f t="shared" si="11"/>
        <v>1.5949520350190929</v>
      </c>
    </row>
    <row r="189" spans="1:15" x14ac:dyDescent="0.25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46</v>
      </c>
      <c r="K189" t="s">
        <v>104</v>
      </c>
      <c r="L189" s="2">
        <f t="shared" si="8"/>
        <v>10242000000</v>
      </c>
      <c r="M189" s="2">
        <f t="shared" si="9"/>
        <v>16565000000</v>
      </c>
      <c r="N189" s="3">
        <f t="shared" si="10"/>
        <v>0.97145025135160767</v>
      </c>
      <c r="O189" s="3">
        <f t="shared" si="11"/>
        <v>1.5711846722944134</v>
      </c>
    </row>
    <row r="190" spans="1:15" x14ac:dyDescent="0.25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46</v>
      </c>
      <c r="K190" t="s">
        <v>104</v>
      </c>
      <c r="L190" s="2">
        <f t="shared" si="8"/>
        <v>9759000000</v>
      </c>
      <c r="M190" s="2">
        <f t="shared" si="9"/>
        <v>15816000000</v>
      </c>
      <c r="N190" s="3">
        <f t="shared" si="10"/>
        <v>0.9760952190438088</v>
      </c>
      <c r="O190" s="3">
        <f t="shared" si="11"/>
        <v>1.5819163832766554</v>
      </c>
    </row>
    <row r="191" spans="1:15" x14ac:dyDescent="0.25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46</v>
      </c>
      <c r="K191" t="s">
        <v>104</v>
      </c>
      <c r="L191" s="2">
        <f t="shared" si="8"/>
        <v>10113000000</v>
      </c>
      <c r="M191" s="2">
        <f t="shared" si="9"/>
        <v>16642000000</v>
      </c>
      <c r="N191" s="3">
        <f t="shared" si="10"/>
        <v>0.9774792190218442</v>
      </c>
      <c r="O191" s="3">
        <f t="shared" si="11"/>
        <v>1.60854436497197</v>
      </c>
    </row>
    <row r="192" spans="1:15" x14ac:dyDescent="0.25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18</v>
      </c>
      <c r="K192" t="s">
        <v>109</v>
      </c>
      <c r="L192" s="2">
        <f t="shared" si="8"/>
        <v>10984000000</v>
      </c>
      <c r="M192" s="2">
        <f t="shared" si="9"/>
        <v>19739000000</v>
      </c>
      <c r="N192" s="3">
        <f t="shared" si="10"/>
        <v>0.24163495171260752</v>
      </c>
      <c r="O192" s="3">
        <f t="shared" si="11"/>
        <v>0.43423455133422795</v>
      </c>
    </row>
    <row r="193" spans="1:15" x14ac:dyDescent="0.25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18</v>
      </c>
      <c r="K193" t="s">
        <v>109</v>
      </c>
      <c r="L193" s="2">
        <f t="shared" si="8"/>
        <v>9399000000</v>
      </c>
      <c r="M193" s="2">
        <f t="shared" si="9"/>
        <v>17505000000</v>
      </c>
      <c r="N193" s="3">
        <f t="shared" si="10"/>
        <v>0.23143975770111547</v>
      </c>
      <c r="O193" s="3">
        <f t="shared" si="11"/>
        <v>0.43104085100096035</v>
      </c>
    </row>
    <row r="194" spans="1:15" x14ac:dyDescent="0.25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18</v>
      </c>
      <c r="K194" t="s">
        <v>109</v>
      </c>
      <c r="L194" s="2">
        <f t="shared" si="8"/>
        <v>9047000000</v>
      </c>
      <c r="M194" s="2">
        <f t="shared" si="9"/>
        <v>16639000000</v>
      </c>
      <c r="N194" s="3">
        <f t="shared" si="10"/>
        <v>0.22427427551501034</v>
      </c>
      <c r="O194" s="3">
        <f t="shared" si="11"/>
        <v>0.4124792384541015</v>
      </c>
    </row>
    <row r="195" spans="1:15" x14ac:dyDescent="0.25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18</v>
      </c>
      <c r="K195" t="s">
        <v>109</v>
      </c>
      <c r="L195" s="2">
        <f t="shared" ref="L195:L258" si="12">E195-F195</f>
        <v>9191000000</v>
      </c>
      <c r="M195" s="2">
        <f t="shared" ref="M195:M258" si="13">L195+SUM(G195:I195)</f>
        <v>16809000000</v>
      </c>
      <c r="N195" s="3">
        <f t="shared" ref="N195:N258" si="14">1-(F195/E195)</f>
        <v>0.23251872090669901</v>
      </c>
      <c r="O195" s="3">
        <f t="shared" ref="O195:O258" si="15">M195/E195</f>
        <v>0.42524286581663628</v>
      </c>
    </row>
    <row r="196" spans="1:15" x14ac:dyDescent="0.25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24</v>
      </c>
      <c r="K196" t="s">
        <v>29</v>
      </c>
      <c r="L196" s="2">
        <f t="shared" si="12"/>
        <v>1855100000</v>
      </c>
      <c r="M196" s="2">
        <f t="shared" si="13"/>
        <v>3071100000</v>
      </c>
      <c r="N196" s="3">
        <f t="shared" si="14"/>
        <v>0.60832923430070496</v>
      </c>
      <c r="O196" s="3">
        <f t="shared" si="15"/>
        <v>1.0070831283817019</v>
      </c>
    </row>
    <row r="197" spans="1:15" x14ac:dyDescent="0.25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24</v>
      </c>
      <c r="K197" t="s">
        <v>29</v>
      </c>
      <c r="L197" s="2">
        <f t="shared" si="12"/>
        <v>2065000000</v>
      </c>
      <c r="M197" s="2">
        <f t="shared" si="13"/>
        <v>3348500000</v>
      </c>
      <c r="N197" s="3">
        <f t="shared" si="14"/>
        <v>0.62131423757371529</v>
      </c>
      <c r="O197" s="3">
        <f t="shared" si="15"/>
        <v>1.0074918762787339</v>
      </c>
    </row>
    <row r="198" spans="1:15" x14ac:dyDescent="0.25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24</v>
      </c>
      <c r="K198" t="s">
        <v>29</v>
      </c>
      <c r="L198" s="2">
        <f t="shared" si="12"/>
        <v>2114800000</v>
      </c>
      <c r="M198" s="2">
        <f t="shared" si="13"/>
        <v>3386100000</v>
      </c>
      <c r="N198" s="3">
        <f t="shared" si="14"/>
        <v>0.61908665105386418</v>
      </c>
      <c r="O198" s="3">
        <f t="shared" si="15"/>
        <v>0.9912470725995316</v>
      </c>
    </row>
    <row r="199" spans="1:15" x14ac:dyDescent="0.25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24</v>
      </c>
      <c r="K199" t="s">
        <v>29</v>
      </c>
      <c r="L199" s="2">
        <f t="shared" si="12"/>
        <v>2342300000</v>
      </c>
      <c r="M199" s="2">
        <f t="shared" si="13"/>
        <v>3737000000</v>
      </c>
      <c r="N199" s="3">
        <f t="shared" si="14"/>
        <v>0.63066774367259026</v>
      </c>
      <c r="O199" s="3">
        <f t="shared" si="15"/>
        <v>1.0061927840603124</v>
      </c>
    </row>
    <row r="200" spans="1:15" x14ac:dyDescent="0.25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24</v>
      </c>
      <c r="K200" t="s">
        <v>29</v>
      </c>
      <c r="L200" s="2">
        <f t="shared" si="12"/>
        <v>4171000000</v>
      </c>
      <c r="M200" s="2">
        <f t="shared" si="13"/>
        <v>7087000000</v>
      </c>
      <c r="N200" s="3">
        <f t="shared" si="14"/>
        <v>0.51787931462627268</v>
      </c>
      <c r="O200" s="3">
        <f t="shared" si="15"/>
        <v>0.87993543580829403</v>
      </c>
    </row>
    <row r="201" spans="1:15" x14ac:dyDescent="0.25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24</v>
      </c>
      <c r="K201" t="s">
        <v>29</v>
      </c>
      <c r="L201" s="2">
        <f t="shared" si="12"/>
        <v>4301000000</v>
      </c>
      <c r="M201" s="2">
        <f t="shared" si="13"/>
        <v>6996000000</v>
      </c>
      <c r="N201" s="3">
        <f t="shared" si="14"/>
        <v>0.50923514089509825</v>
      </c>
      <c r="O201" s="3">
        <f t="shared" si="15"/>
        <v>0.82832109874496807</v>
      </c>
    </row>
    <row r="202" spans="1:15" x14ac:dyDescent="0.25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24</v>
      </c>
      <c r="K202" t="s">
        <v>29</v>
      </c>
      <c r="L202" s="2">
        <f t="shared" si="12"/>
        <v>4695000000</v>
      </c>
      <c r="M202" s="2">
        <f t="shared" si="13"/>
        <v>7890000000</v>
      </c>
      <c r="N202" s="3">
        <f t="shared" si="14"/>
        <v>0.45662322505349151</v>
      </c>
      <c r="O202" s="3">
        <f t="shared" si="15"/>
        <v>0.76736043571289636</v>
      </c>
    </row>
    <row r="203" spans="1:15" x14ac:dyDescent="0.25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24</v>
      </c>
      <c r="K203" t="s">
        <v>29</v>
      </c>
      <c r="L203" s="2">
        <f t="shared" si="12"/>
        <v>5991000000</v>
      </c>
      <c r="M203" s="2">
        <f t="shared" si="13"/>
        <v>9824000000</v>
      </c>
      <c r="N203" s="3">
        <f t="shared" si="14"/>
        <v>0.47993270848353764</v>
      </c>
      <c r="O203" s="3">
        <f t="shared" si="15"/>
        <v>0.78699030681727145</v>
      </c>
    </row>
    <row r="204" spans="1:15" x14ac:dyDescent="0.25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82</v>
      </c>
      <c r="K204" t="s">
        <v>113</v>
      </c>
      <c r="L204" s="2">
        <f t="shared" si="12"/>
        <v>3811000000</v>
      </c>
      <c r="M204" s="2">
        <f t="shared" si="13"/>
        <v>5673000000</v>
      </c>
      <c r="N204" s="3">
        <f t="shared" si="14"/>
        <v>0.170407798247183</v>
      </c>
      <c r="O204" s="3">
        <f t="shared" si="15"/>
        <v>0.25366660704703986</v>
      </c>
    </row>
    <row r="205" spans="1:15" x14ac:dyDescent="0.25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82</v>
      </c>
      <c r="K205" t="s">
        <v>113</v>
      </c>
      <c r="L205" s="2">
        <f t="shared" si="12"/>
        <v>4805000000</v>
      </c>
      <c r="M205" s="2">
        <f t="shared" si="13"/>
        <v>6751000000</v>
      </c>
      <c r="N205" s="3">
        <f t="shared" si="14"/>
        <v>0.1957150421571423</v>
      </c>
      <c r="O205" s="3">
        <f t="shared" si="15"/>
        <v>0.27497861594232414</v>
      </c>
    </row>
    <row r="206" spans="1:15" x14ac:dyDescent="0.25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82</v>
      </c>
      <c r="K206" t="s">
        <v>113</v>
      </c>
      <c r="L206" s="2">
        <f t="shared" si="12"/>
        <v>1327000000</v>
      </c>
      <c r="M206" s="2">
        <f t="shared" si="13"/>
        <v>2762000000</v>
      </c>
      <c r="N206" s="3">
        <f t="shared" si="14"/>
        <v>8.4296785668911189E-2</v>
      </c>
      <c r="O206" s="3">
        <f t="shared" si="15"/>
        <v>0.175454198958201</v>
      </c>
    </row>
    <row r="207" spans="1:15" x14ac:dyDescent="0.25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82</v>
      </c>
      <c r="K207" t="s">
        <v>113</v>
      </c>
      <c r="L207" s="2">
        <f t="shared" si="12"/>
        <v>-132000000</v>
      </c>
      <c r="M207" s="2">
        <f t="shared" si="13"/>
        <v>1067000000</v>
      </c>
      <c r="N207" s="3">
        <f t="shared" si="14"/>
        <v>-1.341327100904377E-2</v>
      </c>
      <c r="O207" s="3">
        <f t="shared" si="15"/>
        <v>0.10842394065643736</v>
      </c>
    </row>
    <row r="208" spans="1:15" x14ac:dyDescent="0.25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  <c r="L208" s="2">
        <f t="shared" si="12"/>
        <v>6074500000</v>
      </c>
      <c r="M208" s="2">
        <f t="shared" si="13"/>
        <v>9658500000</v>
      </c>
      <c r="N208" s="3">
        <f t="shared" si="14"/>
        <v>0.87627304463229572</v>
      </c>
      <c r="O208" s="3">
        <f t="shared" si="15"/>
        <v>1.3932806324110671</v>
      </c>
    </row>
    <row r="209" spans="1:15" x14ac:dyDescent="0.25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  <c r="L209" s="2">
        <f t="shared" si="12"/>
        <v>8532300000</v>
      </c>
      <c r="M209" s="2">
        <f t="shared" si="13"/>
        <v>13108900000</v>
      </c>
      <c r="N209" s="3">
        <f t="shared" si="14"/>
        <v>0.87931940679974852</v>
      </c>
      <c r="O209" s="3">
        <f t="shared" si="15"/>
        <v>1.3509733801902446</v>
      </c>
    </row>
    <row r="210" spans="1:15" x14ac:dyDescent="0.25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  <c r="L210" s="2">
        <f t="shared" si="12"/>
        <v>9523400000</v>
      </c>
      <c r="M210" s="2">
        <f t="shared" si="13"/>
        <v>14062400000</v>
      </c>
      <c r="N210" s="3">
        <f t="shared" si="14"/>
        <v>0.88476188706590608</v>
      </c>
      <c r="O210" s="3">
        <f t="shared" si="15"/>
        <v>1.306453111354726</v>
      </c>
    </row>
    <row r="211" spans="1:15" x14ac:dyDescent="0.25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  <c r="L211" s="2">
        <f t="shared" si="12"/>
        <v>9970100000</v>
      </c>
      <c r="M211" s="2">
        <f t="shared" si="13"/>
        <v>14301900000</v>
      </c>
      <c r="N211" s="3">
        <f t="shared" si="14"/>
        <v>0.87084235902452656</v>
      </c>
      <c r="O211" s="3">
        <f t="shared" si="15"/>
        <v>1.2492051568723359</v>
      </c>
    </row>
    <row r="212" spans="1:15" x14ac:dyDescent="0.25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58</v>
      </c>
      <c r="K212" t="s">
        <v>116</v>
      </c>
      <c r="L212" s="2">
        <f t="shared" si="12"/>
        <v>1561700000</v>
      </c>
      <c r="M212" s="2">
        <f t="shared" si="13"/>
        <v>2332900000</v>
      </c>
      <c r="N212" s="3">
        <f t="shared" si="14"/>
        <v>0.17877216479503644</v>
      </c>
      <c r="O212" s="3">
        <f t="shared" si="15"/>
        <v>0.26705358471559232</v>
      </c>
    </row>
    <row r="213" spans="1:15" x14ac:dyDescent="0.25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58</v>
      </c>
      <c r="K213" t="s">
        <v>116</v>
      </c>
      <c r="L213" s="2">
        <f t="shared" si="12"/>
        <v>1592700000</v>
      </c>
      <c r="M213" s="2">
        <f t="shared" si="13"/>
        <v>2390000000</v>
      </c>
      <c r="N213" s="3">
        <f t="shared" si="14"/>
        <v>0.1880823325185107</v>
      </c>
      <c r="O213" s="3">
        <f t="shared" si="15"/>
        <v>0.28223568451010261</v>
      </c>
    </row>
    <row r="214" spans="1:15" x14ac:dyDescent="0.25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58</v>
      </c>
      <c r="K214" t="s">
        <v>116</v>
      </c>
      <c r="L214" s="2">
        <f t="shared" si="12"/>
        <v>1666500000</v>
      </c>
      <c r="M214" s="2">
        <f t="shared" si="13"/>
        <v>2494400000</v>
      </c>
      <c r="N214" s="3">
        <f t="shared" si="14"/>
        <v>0.19445740956826141</v>
      </c>
      <c r="O214" s="3">
        <f t="shared" si="15"/>
        <v>0.29106184364060678</v>
      </c>
    </row>
    <row r="215" spans="1:15" x14ac:dyDescent="0.25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58</v>
      </c>
      <c r="K215" t="s">
        <v>116</v>
      </c>
      <c r="L215" s="2">
        <f t="shared" si="12"/>
        <v>1536700000</v>
      </c>
      <c r="M215" s="2">
        <f t="shared" si="13"/>
        <v>2468200000</v>
      </c>
      <c r="N215" s="3">
        <f t="shared" si="14"/>
        <v>0.19215955983493815</v>
      </c>
      <c r="O215" s="3">
        <f t="shared" si="15"/>
        <v>0.30864074027760408</v>
      </c>
    </row>
    <row r="216" spans="1:15" x14ac:dyDescent="0.25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24</v>
      </c>
      <c r="K216" t="s">
        <v>27</v>
      </c>
      <c r="L216" s="2">
        <f t="shared" si="12"/>
        <v>13011000000</v>
      </c>
      <c r="M216" s="2">
        <f t="shared" si="13"/>
        <v>21932000000</v>
      </c>
      <c r="N216" s="3">
        <f t="shared" si="14"/>
        <v>0.73838034163781852</v>
      </c>
      <c r="O216" s="3">
        <f t="shared" si="15"/>
        <v>1.244651268372964</v>
      </c>
    </row>
    <row r="217" spans="1:15" x14ac:dyDescent="0.25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24</v>
      </c>
      <c r="K217" t="s">
        <v>27</v>
      </c>
      <c r="L217" s="2">
        <f t="shared" si="12"/>
        <v>11766000000</v>
      </c>
      <c r="M217" s="2">
        <f t="shared" si="13"/>
        <v>20436000000</v>
      </c>
      <c r="N217" s="3">
        <f t="shared" si="14"/>
        <v>0.71809581934696376</v>
      </c>
      <c r="O217" s="3">
        <f t="shared" si="15"/>
        <v>1.2472383277387855</v>
      </c>
    </row>
    <row r="218" spans="1:15" x14ac:dyDescent="0.25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24</v>
      </c>
      <c r="K218" t="s">
        <v>27</v>
      </c>
      <c r="L218" s="2">
        <f t="shared" si="12"/>
        <v>11947000000</v>
      </c>
      <c r="M218" s="2">
        <f t="shared" si="13"/>
        <v>21303000000</v>
      </c>
      <c r="N218" s="3">
        <f t="shared" si="14"/>
        <v>0.75237735373764092</v>
      </c>
      <c r="O218" s="3">
        <f t="shared" si="15"/>
        <v>1.3415832231248819</v>
      </c>
    </row>
    <row r="219" spans="1:15" x14ac:dyDescent="0.25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24</v>
      </c>
      <c r="K219" t="s">
        <v>27</v>
      </c>
      <c r="L219" s="2">
        <f t="shared" si="12"/>
        <v>12651000000</v>
      </c>
      <c r="M219" s="2">
        <f t="shared" si="13"/>
        <v>23412000000</v>
      </c>
      <c r="N219" s="3">
        <f t="shared" si="14"/>
        <v>0.76394927536231882</v>
      </c>
      <c r="O219" s="3">
        <f t="shared" si="15"/>
        <v>1.413768115942029</v>
      </c>
    </row>
    <row r="220" spans="1:15" x14ac:dyDescent="0.25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  <c r="L220" s="2">
        <f t="shared" si="12"/>
        <v>4900000000</v>
      </c>
      <c r="M220" s="2">
        <f t="shared" si="13"/>
        <v>8710000000</v>
      </c>
      <c r="N220" s="3">
        <f t="shared" si="14"/>
        <v>0.67595530417988692</v>
      </c>
      <c r="O220" s="3">
        <f t="shared" si="15"/>
        <v>1.2015450406952684</v>
      </c>
    </row>
    <row r="221" spans="1:15" x14ac:dyDescent="0.25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  <c r="L221" s="2">
        <f t="shared" si="12"/>
        <v>4969000000</v>
      </c>
      <c r="M221" s="2">
        <f t="shared" si="13"/>
        <v>8918000000</v>
      </c>
      <c r="N221" s="3">
        <f t="shared" si="14"/>
        <v>0.69564608707825837</v>
      </c>
      <c r="O221" s="3">
        <f t="shared" si="15"/>
        <v>1.248495030099398</v>
      </c>
    </row>
    <row r="222" spans="1:15" x14ac:dyDescent="0.25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  <c r="L222" s="2">
        <f t="shared" si="12"/>
        <v>5170000000</v>
      </c>
      <c r="M222" s="2">
        <f t="shared" si="13"/>
        <v>9242000000</v>
      </c>
      <c r="N222" s="3">
        <f t="shared" si="14"/>
        <v>0.70054200542005418</v>
      </c>
      <c r="O222" s="3">
        <f t="shared" si="15"/>
        <v>1.2523035230352304</v>
      </c>
    </row>
    <row r="223" spans="1:15" x14ac:dyDescent="0.25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  <c r="L223" s="2">
        <f t="shared" si="12"/>
        <v>5304000000</v>
      </c>
      <c r="M223" s="2">
        <f t="shared" si="13"/>
        <v>9671000000</v>
      </c>
      <c r="N223" s="3">
        <f t="shared" si="14"/>
        <v>0.709375417948375</v>
      </c>
      <c r="O223" s="3">
        <f t="shared" si="15"/>
        <v>1.2934331951317373</v>
      </c>
    </row>
    <row r="224" spans="1:15" x14ac:dyDescent="0.25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18</v>
      </c>
      <c r="K224" t="s">
        <v>120</v>
      </c>
      <c r="L224" s="2">
        <f t="shared" si="12"/>
        <v>1557500000</v>
      </c>
      <c r="M224" s="2">
        <f t="shared" si="13"/>
        <v>2259800000</v>
      </c>
      <c r="N224" s="3">
        <f t="shared" si="14"/>
        <v>0.20943710835596907</v>
      </c>
      <c r="O224" s="3">
        <f t="shared" si="15"/>
        <v>0.30387542694241992</v>
      </c>
    </row>
    <row r="225" spans="1:15" x14ac:dyDescent="0.25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18</v>
      </c>
      <c r="K225" t="s">
        <v>120</v>
      </c>
      <c r="L225" s="2">
        <f t="shared" si="12"/>
        <v>1756400000</v>
      </c>
      <c r="M225" s="2">
        <f t="shared" si="13"/>
        <v>2549100000</v>
      </c>
      <c r="N225" s="3">
        <f t="shared" si="14"/>
        <v>0.21148450951824782</v>
      </c>
      <c r="O225" s="3">
        <f t="shared" si="15"/>
        <v>0.30693188522714959</v>
      </c>
    </row>
    <row r="226" spans="1:15" x14ac:dyDescent="0.25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18</v>
      </c>
      <c r="K226" t="s">
        <v>120</v>
      </c>
      <c r="L226" s="2">
        <f t="shared" si="12"/>
        <v>1703100000</v>
      </c>
      <c r="M226" s="2">
        <f t="shared" si="13"/>
        <v>2466500000</v>
      </c>
      <c r="N226" s="3">
        <f t="shared" si="14"/>
        <v>0.21227191145677538</v>
      </c>
      <c r="O226" s="3">
        <f t="shared" si="15"/>
        <v>0.30742097916043476</v>
      </c>
    </row>
    <row r="227" spans="1:15" x14ac:dyDescent="0.25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18</v>
      </c>
      <c r="K227" t="s">
        <v>120</v>
      </c>
      <c r="L227" s="2">
        <f t="shared" si="12"/>
        <v>1933100000</v>
      </c>
      <c r="M227" s="2">
        <f t="shared" si="13"/>
        <v>3640300000</v>
      </c>
      <c r="N227" s="3">
        <f t="shared" si="14"/>
        <v>0.21310770587586814</v>
      </c>
      <c r="O227" s="3">
        <f t="shared" si="15"/>
        <v>0.4013118730018741</v>
      </c>
    </row>
    <row r="228" spans="1:15" x14ac:dyDescent="0.25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51</v>
      </c>
      <c r="K228" t="s">
        <v>52</v>
      </c>
      <c r="L228" s="2">
        <f t="shared" si="12"/>
        <v>1179978000</v>
      </c>
      <c r="M228" s="2">
        <f t="shared" si="13"/>
        <v>1719635000</v>
      </c>
      <c r="N228" s="3">
        <f t="shared" si="14"/>
        <v>0.6387976089034888</v>
      </c>
      <c r="O228" s="3">
        <f t="shared" si="15"/>
        <v>0.93094848055366375</v>
      </c>
    </row>
    <row r="229" spans="1:15" x14ac:dyDescent="0.25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51</v>
      </c>
      <c r="K229" t="s">
        <v>52</v>
      </c>
      <c r="L229" s="2">
        <f t="shared" si="12"/>
        <v>1364136000</v>
      </c>
      <c r="M229" s="2">
        <f t="shared" si="13"/>
        <v>2041846000</v>
      </c>
      <c r="N229" s="3">
        <f t="shared" si="14"/>
        <v>0.63877831310971134</v>
      </c>
      <c r="O229" s="3">
        <f t="shared" si="15"/>
        <v>0.95612676705974464</v>
      </c>
    </row>
    <row r="230" spans="1:15" x14ac:dyDescent="0.25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51</v>
      </c>
      <c r="K230" t="s">
        <v>52</v>
      </c>
      <c r="L230" s="2">
        <f t="shared" si="12"/>
        <v>1532472000</v>
      </c>
      <c r="M230" s="2">
        <f t="shared" si="13"/>
        <v>2263122000</v>
      </c>
      <c r="N230" s="3">
        <f t="shared" si="14"/>
        <v>0.63932969489336244</v>
      </c>
      <c r="O230" s="3">
        <f t="shared" si="15"/>
        <v>0.94414847238086974</v>
      </c>
    </row>
    <row r="231" spans="1:15" x14ac:dyDescent="0.25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51</v>
      </c>
      <c r="K231" t="s">
        <v>52</v>
      </c>
      <c r="L231" s="2">
        <f t="shared" si="12"/>
        <v>1586485000</v>
      </c>
      <c r="M231" s="2">
        <f t="shared" si="13"/>
        <v>2323605000</v>
      </c>
      <c r="N231" s="3">
        <f t="shared" si="14"/>
        <v>0.63693256159314537</v>
      </c>
      <c r="O231" s="3">
        <f t="shared" si="15"/>
        <v>0.93286711489906338</v>
      </c>
    </row>
    <row r="232" spans="1:15" x14ac:dyDescent="0.25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35</v>
      </c>
      <c r="K232" t="s">
        <v>123</v>
      </c>
      <c r="L232" s="2">
        <f t="shared" si="12"/>
        <v>3364900000</v>
      </c>
      <c r="M232" s="2">
        <f t="shared" si="13"/>
        <v>5430800000</v>
      </c>
      <c r="N232" s="3">
        <f t="shared" si="14"/>
        <v>0.24981996094823045</v>
      </c>
      <c r="O232" s="3">
        <f t="shared" si="15"/>
        <v>0.4031983844743231</v>
      </c>
    </row>
    <row r="233" spans="1:15" x14ac:dyDescent="0.25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35</v>
      </c>
      <c r="K233" t="s">
        <v>123</v>
      </c>
      <c r="L233" s="2">
        <f t="shared" si="12"/>
        <v>2927400000</v>
      </c>
      <c r="M233" s="2">
        <f t="shared" si="13"/>
        <v>4706300000</v>
      </c>
      <c r="N233" s="3">
        <f t="shared" si="14"/>
        <v>0.24728421550573565</v>
      </c>
      <c r="O233" s="3">
        <f t="shared" si="15"/>
        <v>0.39755199270159314</v>
      </c>
    </row>
    <row r="234" spans="1:15" x14ac:dyDescent="0.25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35</v>
      </c>
      <c r="K234" t="s">
        <v>123</v>
      </c>
      <c r="L234" s="2">
        <f t="shared" si="12"/>
        <v>2875600000</v>
      </c>
      <c r="M234" s="2">
        <f t="shared" si="13"/>
        <v>4420900000</v>
      </c>
      <c r="N234" s="3">
        <f t="shared" si="14"/>
        <v>0.24089804808578374</v>
      </c>
      <c r="O234" s="3">
        <f t="shared" si="15"/>
        <v>0.3703526849292117</v>
      </c>
    </row>
    <row r="235" spans="1:15" x14ac:dyDescent="0.25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35</v>
      </c>
      <c r="K235" t="s">
        <v>123</v>
      </c>
      <c r="L235" s="2">
        <f t="shared" si="12"/>
        <v>3090800000</v>
      </c>
      <c r="M235" s="2">
        <f t="shared" si="13"/>
        <v>5300200000</v>
      </c>
      <c r="N235" s="3">
        <f t="shared" si="14"/>
        <v>0.26546650748524847</v>
      </c>
      <c r="O235" s="3">
        <f t="shared" si="15"/>
        <v>0.45523022614640685</v>
      </c>
    </row>
    <row r="236" spans="1:15" x14ac:dyDescent="0.25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24</v>
      </c>
      <c r="K236" t="s">
        <v>27</v>
      </c>
      <c r="L236" s="2">
        <f t="shared" si="12"/>
        <v>4921000000</v>
      </c>
      <c r="M236" s="2">
        <f t="shared" si="13"/>
        <v>7954000000</v>
      </c>
      <c r="N236" s="3">
        <f t="shared" si="14"/>
        <v>4.8677950006429715E-2</v>
      </c>
      <c r="O236" s="3">
        <f t="shared" si="15"/>
        <v>7.8680027301593583E-2</v>
      </c>
    </row>
    <row r="237" spans="1:15" x14ac:dyDescent="0.25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24</v>
      </c>
      <c r="K237" t="s">
        <v>27</v>
      </c>
      <c r="L237" s="2">
        <f t="shared" si="12"/>
        <v>5161000000</v>
      </c>
      <c r="M237" s="2">
        <f t="shared" si="13"/>
        <v>8412000000</v>
      </c>
      <c r="N237" s="3">
        <f t="shared" si="14"/>
        <v>5.6661982345966311E-2</v>
      </c>
      <c r="O237" s="3">
        <f t="shared" si="15"/>
        <v>9.2354310306969389E-2</v>
      </c>
    </row>
    <row r="238" spans="1:15" x14ac:dyDescent="0.25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24</v>
      </c>
      <c r="K238" t="s">
        <v>27</v>
      </c>
      <c r="L238" s="2">
        <f t="shared" si="12"/>
        <v>5712000000</v>
      </c>
      <c r="M238" s="2">
        <f t="shared" si="13"/>
        <v>9233000000</v>
      </c>
      <c r="N238" s="3">
        <f t="shared" si="14"/>
        <v>5.570998039617292E-2</v>
      </c>
      <c r="O238" s="3">
        <f t="shared" si="15"/>
        <v>9.005081390018628E-2</v>
      </c>
    </row>
    <row r="239" spans="1:15" x14ac:dyDescent="0.25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24</v>
      </c>
      <c r="K239" t="s">
        <v>27</v>
      </c>
      <c r="L239" s="2">
        <f t="shared" si="12"/>
        <v>6543000000</v>
      </c>
      <c r="M239" s="2">
        <f t="shared" si="13"/>
        <v>10650000000</v>
      </c>
      <c r="N239" s="3">
        <f t="shared" si="14"/>
        <v>5.3831471212545057E-2</v>
      </c>
      <c r="O239" s="3">
        <f t="shared" si="15"/>
        <v>8.7621147549076073E-2</v>
      </c>
    </row>
    <row r="240" spans="1:15" x14ac:dyDescent="0.25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12</v>
      </c>
      <c r="K240" t="s">
        <v>126</v>
      </c>
      <c r="L240" s="2">
        <f t="shared" si="12"/>
        <v>14202000000</v>
      </c>
      <c r="M240" s="2">
        <f t="shared" si="13"/>
        <v>22776000000</v>
      </c>
      <c r="N240" s="3">
        <f t="shared" si="14"/>
        <v>0.25517464424320824</v>
      </c>
      <c r="O240" s="3">
        <f t="shared" si="15"/>
        <v>0.40922811556705474</v>
      </c>
    </row>
    <row r="241" spans="1:15" x14ac:dyDescent="0.25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12</v>
      </c>
      <c r="K241" t="s">
        <v>126</v>
      </c>
      <c r="L241" s="2">
        <f t="shared" si="12"/>
        <v>13842000000</v>
      </c>
      <c r="M241" s="2">
        <f t="shared" si="13"/>
        <v>24370000000</v>
      </c>
      <c r="N241" s="3">
        <f t="shared" si="14"/>
        <v>0.25083357494926062</v>
      </c>
      <c r="O241" s="3">
        <f t="shared" si="15"/>
        <v>0.44161351116265585</v>
      </c>
    </row>
    <row r="242" spans="1:15" x14ac:dyDescent="0.25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12</v>
      </c>
      <c r="K242" t="s">
        <v>126</v>
      </c>
      <c r="L242" s="2">
        <f t="shared" si="12"/>
        <v>12878000000</v>
      </c>
      <c r="M242" s="2">
        <f t="shared" si="13"/>
        <v>21971000000</v>
      </c>
      <c r="N242" s="3">
        <f t="shared" si="14"/>
        <v>0.27393588734551488</v>
      </c>
      <c r="O242" s="3">
        <f t="shared" si="15"/>
        <v>0.46735870328221052</v>
      </c>
    </row>
    <row r="243" spans="1:15" x14ac:dyDescent="0.25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12</v>
      </c>
      <c r="K243" t="s">
        <v>126</v>
      </c>
      <c r="L243" s="2">
        <f t="shared" si="12"/>
        <v>9632000000</v>
      </c>
      <c r="M243" s="2">
        <f t="shared" si="13"/>
        <v>18171000000</v>
      </c>
      <c r="N243" s="3">
        <f t="shared" si="14"/>
        <v>0.2499416145522485</v>
      </c>
      <c r="O243" s="3">
        <f t="shared" si="15"/>
        <v>0.47152087604120713</v>
      </c>
    </row>
    <row r="244" spans="1:15" x14ac:dyDescent="0.25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t="s">
        <v>46</v>
      </c>
      <c r="K244" t="s">
        <v>49</v>
      </c>
      <c r="L244" s="2">
        <f t="shared" si="12"/>
        <v>5316000000</v>
      </c>
      <c r="M244" s="2">
        <f t="shared" si="13"/>
        <v>7406000000</v>
      </c>
      <c r="N244" s="3">
        <f t="shared" si="14"/>
        <v>0.29638715432649421</v>
      </c>
      <c r="O244" s="3">
        <f t="shared" si="15"/>
        <v>0.41291257805530779</v>
      </c>
    </row>
    <row r="245" spans="1:15" x14ac:dyDescent="0.25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46</v>
      </c>
      <c r="K245" t="s">
        <v>49</v>
      </c>
      <c r="L245" s="2">
        <f t="shared" si="12"/>
        <v>6739000000</v>
      </c>
      <c r="M245" s="2">
        <f t="shared" si="13"/>
        <v>8965000000</v>
      </c>
      <c r="N245" s="3">
        <f t="shared" si="14"/>
        <v>0.34987799179689527</v>
      </c>
      <c r="O245" s="3">
        <f t="shared" si="15"/>
        <v>0.46544831524842945</v>
      </c>
    </row>
    <row r="246" spans="1:15" x14ac:dyDescent="0.25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t="s">
        <v>46</v>
      </c>
      <c r="K246" t="s">
        <v>49</v>
      </c>
      <c r="L246" s="2">
        <f t="shared" si="12"/>
        <v>5930000000</v>
      </c>
      <c r="M246" s="2">
        <f t="shared" si="13"/>
        <v>8093000000</v>
      </c>
      <c r="N246" s="3">
        <f t="shared" si="14"/>
        <v>0.30932137082051014</v>
      </c>
      <c r="O246" s="3">
        <f t="shared" si="15"/>
        <v>0.42214803609618695</v>
      </c>
    </row>
    <row r="247" spans="1:15" x14ac:dyDescent="0.25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46</v>
      </c>
      <c r="K247" t="s">
        <v>49</v>
      </c>
      <c r="L247" s="2">
        <f t="shared" si="12"/>
        <v>6019000000</v>
      </c>
      <c r="M247" s="2">
        <f t="shared" si="13"/>
        <v>8409000000</v>
      </c>
      <c r="N247" s="3">
        <f t="shared" si="14"/>
        <v>0.31700637278137678</v>
      </c>
      <c r="O247" s="3">
        <f t="shared" si="15"/>
        <v>0.44288197187549377</v>
      </c>
    </row>
    <row r="248" spans="1:15" x14ac:dyDescent="0.25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51</v>
      </c>
      <c r="K248" t="s">
        <v>129</v>
      </c>
      <c r="L248" s="2">
        <f t="shared" si="12"/>
        <v>768671000</v>
      </c>
      <c r="M248" s="2">
        <f t="shared" si="13"/>
        <v>938316000</v>
      </c>
      <c r="N248" s="3">
        <f t="shared" si="14"/>
        <v>0.11800112340939251</v>
      </c>
      <c r="O248" s="3">
        <f t="shared" si="15"/>
        <v>0.14404386546781067</v>
      </c>
    </row>
    <row r="249" spans="1:15" x14ac:dyDescent="0.25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51</v>
      </c>
      <c r="K249" t="s">
        <v>129</v>
      </c>
      <c r="L249" s="2">
        <f t="shared" si="12"/>
        <v>891095000</v>
      </c>
      <c r="M249" s="2">
        <f t="shared" si="13"/>
        <v>1081485000</v>
      </c>
      <c r="N249" s="3">
        <f t="shared" si="14"/>
        <v>0.12402512862581727</v>
      </c>
      <c r="O249" s="3">
        <f t="shared" si="15"/>
        <v>0.15052414863947386</v>
      </c>
    </row>
    <row r="250" spans="1:15" x14ac:dyDescent="0.25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51</v>
      </c>
      <c r="K250" t="s">
        <v>129</v>
      </c>
      <c r="L250" s="2">
        <f t="shared" si="12"/>
        <v>999696000</v>
      </c>
      <c r="M250" s="2">
        <f t="shared" si="13"/>
        <v>1264797000</v>
      </c>
      <c r="N250" s="3">
        <f t="shared" si="14"/>
        <v>0.11046464730398664</v>
      </c>
      <c r="O250" s="3">
        <f t="shared" si="15"/>
        <v>0.13975784089977389</v>
      </c>
    </row>
    <row r="251" spans="1:15" x14ac:dyDescent="0.25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51</v>
      </c>
      <c r="K251" t="s">
        <v>129</v>
      </c>
      <c r="L251" s="2">
        <f t="shared" si="12"/>
        <v>1139269000</v>
      </c>
      <c r="M251" s="2">
        <f t="shared" si="13"/>
        <v>1453365000</v>
      </c>
      <c r="N251" s="3">
        <f t="shared" si="14"/>
        <v>0.10494555450030907</v>
      </c>
      <c r="O251" s="3">
        <f t="shared" si="15"/>
        <v>0.1338790011984366</v>
      </c>
    </row>
    <row r="252" spans="1:15" x14ac:dyDescent="0.25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51</v>
      </c>
      <c r="K252" t="s">
        <v>52</v>
      </c>
      <c r="L252" s="2">
        <f t="shared" si="12"/>
        <v>1703691000</v>
      </c>
      <c r="M252" s="2">
        <f t="shared" si="13"/>
        <v>2538855000</v>
      </c>
      <c r="N252" s="3">
        <f t="shared" si="14"/>
        <v>0.70033502145781612</v>
      </c>
      <c r="O252" s="3">
        <f t="shared" si="15"/>
        <v>1.0436452801026028</v>
      </c>
    </row>
    <row r="253" spans="1:15" x14ac:dyDescent="0.25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51</v>
      </c>
      <c r="K253" t="s">
        <v>52</v>
      </c>
      <c r="L253" s="2">
        <f t="shared" si="12"/>
        <v>1874734000</v>
      </c>
      <c r="M253" s="2">
        <f t="shared" si="13"/>
        <v>2829595000</v>
      </c>
      <c r="N253" s="3">
        <f t="shared" si="14"/>
        <v>0.65418593590301466</v>
      </c>
      <c r="O253" s="3">
        <f t="shared" si="15"/>
        <v>0.98738341188749479</v>
      </c>
    </row>
    <row r="254" spans="1:15" x14ac:dyDescent="0.25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51</v>
      </c>
      <c r="K254" t="s">
        <v>52</v>
      </c>
      <c r="L254" s="2">
        <f t="shared" si="12"/>
        <v>2232150000</v>
      </c>
      <c r="M254" s="2">
        <f t="shared" si="13"/>
        <v>3475227000</v>
      </c>
      <c r="N254" s="3">
        <f t="shared" si="14"/>
        <v>0.63077250875731472</v>
      </c>
      <c r="O254" s="3">
        <f t="shared" si="15"/>
        <v>0.9820476461219706</v>
      </c>
    </row>
    <row r="255" spans="1:15" x14ac:dyDescent="0.25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51</v>
      </c>
      <c r="K255" t="s">
        <v>52</v>
      </c>
      <c r="L255" s="2">
        <f t="shared" si="12"/>
        <v>2342425000</v>
      </c>
      <c r="M255" s="2">
        <f t="shared" si="13"/>
        <v>3689524000</v>
      </c>
      <c r="N255" s="3">
        <f t="shared" si="14"/>
        <v>0.6393341323105115</v>
      </c>
      <c r="O255" s="3">
        <f t="shared" si="15"/>
        <v>1.0070071080947343</v>
      </c>
    </row>
    <row r="256" spans="1:15" x14ac:dyDescent="0.25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18</v>
      </c>
      <c r="K256" t="s">
        <v>132</v>
      </c>
      <c r="L256" s="2">
        <f t="shared" si="12"/>
        <v>4811000000</v>
      </c>
      <c r="M256" s="2">
        <f t="shared" si="13"/>
        <v>8280000000</v>
      </c>
      <c r="N256" s="3">
        <f t="shared" si="14"/>
        <v>0.31127070393374745</v>
      </c>
      <c r="O256" s="3">
        <f t="shared" si="15"/>
        <v>0.5357142857142857</v>
      </c>
    </row>
    <row r="257" spans="1:15" x14ac:dyDescent="0.25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18</v>
      </c>
      <c r="K257" t="s">
        <v>132</v>
      </c>
      <c r="L257" s="2">
        <f t="shared" si="12"/>
        <v>5463000000</v>
      </c>
      <c r="M257" s="2">
        <f t="shared" si="13"/>
        <v>9154000000</v>
      </c>
      <c r="N257" s="3">
        <f t="shared" si="14"/>
        <v>0.34393099974817432</v>
      </c>
      <c r="O257" s="3">
        <f t="shared" si="15"/>
        <v>0.57630319818685471</v>
      </c>
    </row>
    <row r="258" spans="1:15" x14ac:dyDescent="0.25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18</v>
      </c>
      <c r="K258" t="s">
        <v>132</v>
      </c>
      <c r="L258" s="2">
        <f t="shared" si="12"/>
        <v>6267000000</v>
      </c>
      <c r="M258" s="2">
        <f t="shared" si="13"/>
        <v>9960000000</v>
      </c>
      <c r="N258" s="3">
        <f t="shared" si="14"/>
        <v>0.39881634211531114</v>
      </c>
      <c r="O258" s="3">
        <f t="shared" si="15"/>
        <v>0.63382970599465449</v>
      </c>
    </row>
    <row r="259" spans="1:15" x14ac:dyDescent="0.25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18</v>
      </c>
      <c r="K259" t="s">
        <v>132</v>
      </c>
      <c r="L259" s="2">
        <f t="shared" ref="L259:L322" si="16">E259-F259</f>
        <v>7006000000</v>
      </c>
      <c r="M259" s="2">
        <f t="shared" ref="M259:M322" si="17">L259+SUM(G259:I259)</f>
        <v>10941000000</v>
      </c>
      <c r="N259" s="3">
        <f t="shared" ref="N259:N322" si="18">1-(F259/E259)</f>
        <v>0.42748184758069441</v>
      </c>
      <c r="O259" s="3">
        <f t="shared" ref="O259:O322" si="19">M259/E259</f>
        <v>0.66758191469888339</v>
      </c>
    </row>
    <row r="260" spans="1:15" x14ac:dyDescent="0.25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  <c r="L260" s="2">
        <f t="shared" si="16"/>
        <v>6153500000</v>
      </c>
      <c r="M260" s="2">
        <f t="shared" si="17"/>
        <v>10327000000</v>
      </c>
      <c r="N260" s="3">
        <f t="shared" si="18"/>
        <v>0.94758157655646069</v>
      </c>
      <c r="O260" s="3">
        <f t="shared" si="19"/>
        <v>1.5902616301452133</v>
      </c>
    </row>
    <row r="261" spans="1:15" x14ac:dyDescent="0.25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  <c r="L261" s="2">
        <f t="shared" si="16"/>
        <v>7284500000</v>
      </c>
      <c r="M261" s="2">
        <f t="shared" si="17"/>
        <v>12001300000</v>
      </c>
      <c r="N261" s="3">
        <f t="shared" si="18"/>
        <v>0.94968971631205679</v>
      </c>
      <c r="O261" s="3">
        <f t="shared" si="19"/>
        <v>1.564625052148519</v>
      </c>
    </row>
    <row r="262" spans="1:15" x14ac:dyDescent="0.25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  <c r="L262" s="2">
        <f t="shared" si="16"/>
        <v>8835900000</v>
      </c>
      <c r="M262" s="2">
        <f t="shared" si="17"/>
        <v>15117600000</v>
      </c>
      <c r="N262" s="3">
        <f t="shared" si="18"/>
        <v>0.95461322385479686</v>
      </c>
      <c r="O262" s="3">
        <f t="shared" si="19"/>
        <v>1.6332757130509941</v>
      </c>
    </row>
    <row r="263" spans="1:15" x14ac:dyDescent="0.25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  <c r="L263" s="2">
        <f t="shared" si="16"/>
        <v>10791200000</v>
      </c>
      <c r="M263" s="2">
        <f t="shared" si="17"/>
        <v>18378000000</v>
      </c>
      <c r="N263" s="3">
        <f t="shared" si="18"/>
        <v>0.96099454992341393</v>
      </c>
      <c r="O263" s="3">
        <f t="shared" si="19"/>
        <v>1.6366259395148364</v>
      </c>
    </row>
    <row r="264" spans="1:15" x14ac:dyDescent="0.25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  <c r="L264" s="2">
        <f t="shared" si="16"/>
        <v>2396026000</v>
      </c>
      <c r="M264" s="2">
        <f t="shared" si="17"/>
        <v>4216040000</v>
      </c>
      <c r="N264" s="3">
        <f t="shared" si="18"/>
        <v>0.82316504211288644</v>
      </c>
      <c r="O264" s="3">
        <f t="shared" si="19"/>
        <v>1.4484386831151306</v>
      </c>
    </row>
    <row r="265" spans="1:15" x14ac:dyDescent="0.25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  <c r="L265" s="2">
        <f t="shared" si="16"/>
        <v>2798326000</v>
      </c>
      <c r="M265" s="2">
        <f t="shared" si="17"/>
        <v>4833568000</v>
      </c>
      <c r="N265" s="3">
        <f t="shared" si="18"/>
        <v>0.82238326412854723</v>
      </c>
      <c r="O265" s="3">
        <f t="shared" si="19"/>
        <v>1.4205083429261971</v>
      </c>
    </row>
    <row r="266" spans="1:15" x14ac:dyDescent="0.25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  <c r="L266" s="2">
        <f t="shared" si="16"/>
        <v>3674486000</v>
      </c>
      <c r="M266" s="2">
        <f t="shared" si="17"/>
        <v>6567836000</v>
      </c>
      <c r="N266" s="3">
        <f t="shared" si="18"/>
        <v>0.83034221437938094</v>
      </c>
      <c r="O266" s="3">
        <f t="shared" si="19"/>
        <v>1.484167170026125</v>
      </c>
    </row>
    <row r="267" spans="1:15" x14ac:dyDescent="0.25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  <c r="L267" s="2">
        <f t="shared" si="16"/>
        <v>4017357000</v>
      </c>
      <c r="M267" s="2">
        <f t="shared" si="17"/>
        <v>7123701000</v>
      </c>
      <c r="N267" s="3">
        <f t="shared" si="18"/>
        <v>0.8375648106431538</v>
      </c>
      <c r="O267" s="3">
        <f t="shared" si="19"/>
        <v>1.4851956844122753</v>
      </c>
    </row>
    <row r="268" spans="1:15" x14ac:dyDescent="0.25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58</v>
      </c>
      <c r="K268" t="s">
        <v>137</v>
      </c>
      <c r="L268" s="2">
        <f t="shared" si="16"/>
        <v>3113300000</v>
      </c>
      <c r="M268" s="2">
        <f t="shared" si="17"/>
        <v>3314200000</v>
      </c>
      <c r="N268" s="3">
        <f t="shared" si="18"/>
        <v>0.51004259501965921</v>
      </c>
      <c r="O268" s="3">
        <f t="shared" si="19"/>
        <v>0.54295543905635646</v>
      </c>
    </row>
    <row r="269" spans="1:15" x14ac:dyDescent="0.25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58</v>
      </c>
      <c r="K269" t="s">
        <v>137</v>
      </c>
      <c r="L269" s="2">
        <f t="shared" si="16"/>
        <v>2520200000</v>
      </c>
      <c r="M269" s="2">
        <f t="shared" si="17"/>
        <v>2670400000</v>
      </c>
      <c r="N269" s="3">
        <f t="shared" si="18"/>
        <v>0.46033572615851093</v>
      </c>
      <c r="O269" s="3">
        <f t="shared" si="19"/>
        <v>0.48777101941658901</v>
      </c>
    </row>
    <row r="270" spans="1:15" x14ac:dyDescent="0.25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58</v>
      </c>
      <c r="K270" t="s">
        <v>137</v>
      </c>
      <c r="L270" s="2">
        <f t="shared" si="16"/>
        <v>1778500000</v>
      </c>
      <c r="M270" s="2">
        <f t="shared" si="17"/>
        <v>1983700000</v>
      </c>
      <c r="N270" s="3">
        <f t="shared" si="18"/>
        <v>0.37495783437341879</v>
      </c>
      <c r="O270" s="3">
        <f t="shared" si="19"/>
        <v>0.41821976724574128</v>
      </c>
    </row>
    <row r="271" spans="1:15" x14ac:dyDescent="0.25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58</v>
      </c>
      <c r="K271" t="s">
        <v>137</v>
      </c>
      <c r="L271" s="2">
        <f t="shared" si="16"/>
        <v>1547100000</v>
      </c>
      <c r="M271" s="2">
        <f t="shared" si="17"/>
        <v>1866100000</v>
      </c>
      <c r="N271" s="3">
        <f t="shared" si="18"/>
        <v>0.35909755588050973</v>
      </c>
      <c r="O271" s="3">
        <f t="shared" si="19"/>
        <v>0.43314068193951211</v>
      </c>
    </row>
    <row r="272" spans="1:15" x14ac:dyDescent="0.25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46</v>
      </c>
      <c r="K272" t="s">
        <v>139</v>
      </c>
      <c r="L272" s="2">
        <f t="shared" si="16"/>
        <v>5138000000</v>
      </c>
      <c r="M272" s="2">
        <f t="shared" si="17"/>
        <v>9008000000</v>
      </c>
      <c r="N272" s="3">
        <f t="shared" si="18"/>
        <v>0.93197895882459636</v>
      </c>
      <c r="O272" s="3">
        <f t="shared" si="19"/>
        <v>1.6339561037547614</v>
      </c>
    </row>
    <row r="273" spans="1:15" x14ac:dyDescent="0.25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46</v>
      </c>
      <c r="K273" t="s">
        <v>139</v>
      </c>
      <c r="L273" s="2">
        <f t="shared" si="16"/>
        <v>4917000000</v>
      </c>
      <c r="M273" s="2">
        <f t="shared" si="17"/>
        <v>8640000000</v>
      </c>
      <c r="N273" s="3">
        <f t="shared" si="18"/>
        <v>0.95791934541203971</v>
      </c>
      <c r="O273" s="3">
        <f t="shared" si="19"/>
        <v>1.6832261835184104</v>
      </c>
    </row>
    <row r="274" spans="1:15" x14ac:dyDescent="0.25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46</v>
      </c>
      <c r="K274" t="s">
        <v>139</v>
      </c>
      <c r="L274" s="2">
        <f t="shared" si="16"/>
        <v>5182000000</v>
      </c>
      <c r="M274" s="2">
        <f t="shared" si="17"/>
        <v>8893000000</v>
      </c>
      <c r="N274" s="3">
        <f t="shared" si="18"/>
        <v>0.97004867090977165</v>
      </c>
      <c r="O274" s="3">
        <f t="shared" si="19"/>
        <v>1.6647323099962561</v>
      </c>
    </row>
    <row r="275" spans="1:15" x14ac:dyDescent="0.25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46</v>
      </c>
      <c r="K275" t="s">
        <v>139</v>
      </c>
      <c r="L275" s="2">
        <f t="shared" si="16"/>
        <v>5039000000</v>
      </c>
      <c r="M275" s="2">
        <f t="shared" si="17"/>
        <v>8600000000</v>
      </c>
      <c r="N275" s="3">
        <f t="shared" si="18"/>
        <v>0.95507960576194084</v>
      </c>
      <c r="O275" s="3">
        <f t="shared" si="19"/>
        <v>1.6300227445034117</v>
      </c>
    </row>
    <row r="276" spans="1:15" x14ac:dyDescent="0.25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35</v>
      </c>
      <c r="K276" t="s">
        <v>141</v>
      </c>
      <c r="L276" s="2">
        <f t="shared" si="16"/>
        <v>1291400000</v>
      </c>
      <c r="M276" s="2">
        <f t="shared" si="17"/>
        <v>2037700000</v>
      </c>
      <c r="N276" s="3">
        <f t="shared" si="18"/>
        <v>0.44197268900373043</v>
      </c>
      <c r="O276" s="3">
        <f t="shared" si="19"/>
        <v>0.69738868544440258</v>
      </c>
    </row>
    <row r="277" spans="1:15" x14ac:dyDescent="0.25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35</v>
      </c>
      <c r="K277" t="s">
        <v>141</v>
      </c>
      <c r="L277" s="2">
        <f t="shared" si="16"/>
        <v>1438000000</v>
      </c>
      <c r="M277" s="2">
        <f t="shared" si="17"/>
        <v>2253800000</v>
      </c>
      <c r="N277" s="3">
        <f t="shared" si="18"/>
        <v>0.45017687756315938</v>
      </c>
      <c r="O277" s="3">
        <f t="shared" si="19"/>
        <v>0.70556929530726609</v>
      </c>
    </row>
    <row r="278" spans="1:15" x14ac:dyDescent="0.25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35</v>
      </c>
      <c r="K278" t="s">
        <v>141</v>
      </c>
      <c r="L278" s="2">
        <f t="shared" si="16"/>
        <v>1452900000</v>
      </c>
      <c r="M278" s="2">
        <f t="shared" si="17"/>
        <v>2264600000</v>
      </c>
      <c r="N278" s="3">
        <f t="shared" si="18"/>
        <v>0.44059315866084425</v>
      </c>
      <c r="O278" s="3">
        <f t="shared" si="19"/>
        <v>0.68674187287724409</v>
      </c>
    </row>
    <row r="279" spans="1:15" x14ac:dyDescent="0.25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35</v>
      </c>
      <c r="K279" t="s">
        <v>141</v>
      </c>
      <c r="L279" s="2">
        <f t="shared" si="16"/>
        <v>1511800000</v>
      </c>
      <c r="M279" s="2">
        <f t="shared" si="17"/>
        <v>2349400000</v>
      </c>
      <c r="N279" s="3">
        <f t="shared" si="18"/>
        <v>0.44532814893366324</v>
      </c>
      <c r="O279" s="3">
        <f t="shared" si="19"/>
        <v>0.69205844232355362</v>
      </c>
    </row>
    <row r="280" spans="1:15" x14ac:dyDescent="0.25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82</v>
      </c>
      <c r="K280" t="s">
        <v>143</v>
      </c>
      <c r="L280" s="2">
        <f t="shared" si="16"/>
        <v>5235000000</v>
      </c>
      <c r="M280" s="2">
        <f t="shared" si="17"/>
        <v>8769000000</v>
      </c>
      <c r="N280" s="3">
        <f t="shared" si="18"/>
        <v>0.42505683663527116</v>
      </c>
      <c r="O280" s="3">
        <f t="shared" si="19"/>
        <v>0.71200064956154596</v>
      </c>
    </row>
    <row r="281" spans="1:15" x14ac:dyDescent="0.25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82</v>
      </c>
      <c r="K281" t="s">
        <v>143</v>
      </c>
      <c r="L281" s="2">
        <f t="shared" si="16"/>
        <v>6150000000</v>
      </c>
      <c r="M281" s="2">
        <f t="shared" si="17"/>
        <v>9739000000</v>
      </c>
      <c r="N281" s="3">
        <f t="shared" si="18"/>
        <v>0.32232704402515722</v>
      </c>
      <c r="O281" s="3">
        <f t="shared" si="19"/>
        <v>0.51042976939203355</v>
      </c>
    </row>
    <row r="282" spans="1:15" x14ac:dyDescent="0.25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82</v>
      </c>
      <c r="K282" t="s">
        <v>143</v>
      </c>
      <c r="L282" s="2">
        <f t="shared" si="16"/>
        <v>7076000000</v>
      </c>
      <c r="M282" s="2">
        <f t="shared" si="17"/>
        <v>10545000000</v>
      </c>
      <c r="N282" s="3">
        <f t="shared" si="18"/>
        <v>0.30598918918918916</v>
      </c>
      <c r="O282" s="3">
        <f t="shared" si="19"/>
        <v>0.45600000000000002</v>
      </c>
    </row>
    <row r="283" spans="1:15" x14ac:dyDescent="0.25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82</v>
      </c>
      <c r="K283" t="s">
        <v>143</v>
      </c>
      <c r="L283" s="2">
        <f t="shared" si="16"/>
        <v>2469000000</v>
      </c>
      <c r="M283" s="2">
        <f t="shared" si="17"/>
        <v>5032000000</v>
      </c>
      <c r="N283" s="3">
        <f t="shared" si="18"/>
        <v>0.19343465998119713</v>
      </c>
      <c r="O283" s="3">
        <f t="shared" si="19"/>
        <v>0.3942337825133187</v>
      </c>
    </row>
    <row r="284" spans="1:15" x14ac:dyDescent="0.25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12</v>
      </c>
      <c r="K284" t="s">
        <v>145</v>
      </c>
      <c r="L284" s="2">
        <f t="shared" si="16"/>
        <v>1717571000</v>
      </c>
      <c r="M284" s="2">
        <f t="shared" si="17"/>
        <v>2759822000</v>
      </c>
      <c r="N284" s="3">
        <f t="shared" si="18"/>
        <v>0.15120643662933897</v>
      </c>
      <c r="O284" s="3">
        <f t="shared" si="19"/>
        <v>0.24296104810296368</v>
      </c>
    </row>
    <row r="285" spans="1:15" x14ac:dyDescent="0.25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12</v>
      </c>
      <c r="K285" t="s">
        <v>145</v>
      </c>
      <c r="L285" s="2">
        <f t="shared" si="16"/>
        <v>1836095000</v>
      </c>
      <c r="M285" s="2">
        <f t="shared" si="17"/>
        <v>2989540000</v>
      </c>
      <c r="N285" s="3">
        <f t="shared" si="18"/>
        <v>0.14398400699619418</v>
      </c>
      <c r="O285" s="3">
        <f t="shared" si="19"/>
        <v>0.23443555386589604</v>
      </c>
    </row>
    <row r="286" spans="1:15" x14ac:dyDescent="0.25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12</v>
      </c>
      <c r="K286" t="s">
        <v>145</v>
      </c>
      <c r="L286" s="2">
        <f t="shared" si="16"/>
        <v>2007652000</v>
      </c>
      <c r="M286" s="2">
        <f t="shared" si="17"/>
        <v>3266886000</v>
      </c>
      <c r="N286" s="3">
        <f t="shared" si="18"/>
        <v>0.14904543533450876</v>
      </c>
      <c r="O286" s="3">
        <f t="shared" si="19"/>
        <v>0.2425293059047145</v>
      </c>
    </row>
    <row r="287" spans="1:15" x14ac:dyDescent="0.25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12</v>
      </c>
      <c r="K287" t="s">
        <v>145</v>
      </c>
      <c r="L287" s="2">
        <f t="shared" si="16"/>
        <v>2268480000</v>
      </c>
      <c r="M287" s="2">
        <f t="shared" si="17"/>
        <v>3678650000</v>
      </c>
      <c r="N287" s="3">
        <f t="shared" si="18"/>
        <v>0.16833376817775847</v>
      </c>
      <c r="O287" s="3">
        <f t="shared" si="19"/>
        <v>0.27297618506978732</v>
      </c>
    </row>
    <row r="288" spans="1:15" x14ac:dyDescent="0.25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18</v>
      </c>
      <c r="K288" t="s">
        <v>147</v>
      </c>
      <c r="L288" s="2">
        <f t="shared" si="16"/>
        <v>2810000000</v>
      </c>
      <c r="M288" s="2">
        <f t="shared" si="17"/>
        <v>4711000000</v>
      </c>
      <c r="N288" s="3">
        <f t="shared" si="18"/>
        <v>0.34457388105456777</v>
      </c>
      <c r="O288" s="3">
        <f t="shared" si="19"/>
        <v>0.57768240343347643</v>
      </c>
    </row>
    <row r="289" spans="1:15" x14ac:dyDescent="0.25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18</v>
      </c>
      <c r="K289" t="s">
        <v>147</v>
      </c>
      <c r="L289" s="2">
        <f t="shared" si="16"/>
        <v>3135000000</v>
      </c>
      <c r="M289" s="2">
        <f t="shared" si="17"/>
        <v>5299000000</v>
      </c>
      <c r="N289" s="3">
        <f t="shared" si="18"/>
        <v>0.34420289855072461</v>
      </c>
      <c r="O289" s="3">
        <f t="shared" si="19"/>
        <v>0.58179622310057089</v>
      </c>
    </row>
    <row r="290" spans="1:15" x14ac:dyDescent="0.25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18</v>
      </c>
      <c r="K290" t="s">
        <v>147</v>
      </c>
      <c r="L290" s="2">
        <f t="shared" si="16"/>
        <v>3328000000</v>
      </c>
      <c r="M290" s="2">
        <f t="shared" si="17"/>
        <v>5542000000</v>
      </c>
      <c r="N290" s="3">
        <f t="shared" si="18"/>
        <v>0.34119335657166294</v>
      </c>
      <c r="O290" s="3">
        <f t="shared" si="19"/>
        <v>0.56817715808898916</v>
      </c>
    </row>
    <row r="291" spans="1:15" x14ac:dyDescent="0.25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18</v>
      </c>
      <c r="K291" t="s">
        <v>147</v>
      </c>
      <c r="L291" s="2">
        <f t="shared" si="16"/>
        <v>10348000000</v>
      </c>
      <c r="M291" s="2">
        <f t="shared" si="17"/>
        <v>17341000000</v>
      </c>
      <c r="N291" s="3">
        <f t="shared" si="18"/>
        <v>0.3567906768265352</v>
      </c>
      <c r="O291" s="3">
        <f t="shared" si="19"/>
        <v>0.59790366513808912</v>
      </c>
    </row>
    <row r="292" spans="1:15" x14ac:dyDescent="0.25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24</v>
      </c>
      <c r="K292" t="s">
        <v>80</v>
      </c>
      <c r="L292" s="2">
        <f t="shared" si="16"/>
        <v>11219000000</v>
      </c>
      <c r="M292" s="2">
        <f t="shared" si="17"/>
        <v>19961000000</v>
      </c>
      <c r="N292" s="3">
        <f t="shared" si="18"/>
        <v>0.38528108794944882</v>
      </c>
      <c r="O292" s="3">
        <f t="shared" si="19"/>
        <v>0.68549744153301972</v>
      </c>
    </row>
    <row r="293" spans="1:15" x14ac:dyDescent="0.25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24</v>
      </c>
      <c r="K293" t="s">
        <v>80</v>
      </c>
      <c r="L293" s="2">
        <f t="shared" si="16"/>
        <v>11515000000</v>
      </c>
      <c r="M293" s="2">
        <f t="shared" si="17"/>
        <v>20854000000</v>
      </c>
      <c r="N293" s="3">
        <f t="shared" si="18"/>
        <v>0.35562075355157508</v>
      </c>
      <c r="O293" s="3">
        <f t="shared" si="19"/>
        <v>0.64403953057442864</v>
      </c>
    </row>
    <row r="294" spans="1:15" x14ac:dyDescent="0.25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24</v>
      </c>
      <c r="K294" t="s">
        <v>80</v>
      </c>
      <c r="L294" s="2">
        <f t="shared" si="16"/>
        <v>13580000000</v>
      </c>
      <c r="M294" s="2">
        <f t="shared" si="17"/>
        <v>23856000000</v>
      </c>
      <c r="N294" s="3">
        <f t="shared" si="18"/>
        <v>0.38895571976857424</v>
      </c>
      <c r="O294" s="3">
        <f t="shared" si="19"/>
        <v>0.68327891390273243</v>
      </c>
    </row>
    <row r="295" spans="1:15" x14ac:dyDescent="0.25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24</v>
      </c>
      <c r="K295" t="s">
        <v>80</v>
      </c>
      <c r="L295" s="2">
        <f t="shared" si="16"/>
        <v>14586000000</v>
      </c>
      <c r="M295" s="2">
        <f t="shared" si="17"/>
        <v>25845000000</v>
      </c>
      <c r="N295" s="3">
        <f t="shared" si="18"/>
        <v>0.38509874326750448</v>
      </c>
      <c r="O295" s="3">
        <f t="shared" si="19"/>
        <v>0.68235822156510717</v>
      </c>
    </row>
    <row r="296" spans="1:15" x14ac:dyDescent="0.25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46</v>
      </c>
      <c r="K296" t="s">
        <v>49</v>
      </c>
      <c r="L296" s="2">
        <f t="shared" si="16"/>
        <v>634000000</v>
      </c>
      <c r="M296" s="2">
        <f t="shared" si="17"/>
        <v>648000000</v>
      </c>
      <c r="N296" s="3">
        <f t="shared" si="18"/>
        <v>0.15422038433471175</v>
      </c>
      <c r="O296" s="3">
        <f t="shared" si="19"/>
        <v>0.15762588178058867</v>
      </c>
    </row>
    <row r="297" spans="1:15" x14ac:dyDescent="0.25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46</v>
      </c>
      <c r="K297" t="s">
        <v>49</v>
      </c>
      <c r="L297" s="2">
        <f t="shared" si="16"/>
        <v>783000000</v>
      </c>
      <c r="M297" s="2">
        <f t="shared" si="17"/>
        <v>798000000</v>
      </c>
      <c r="N297" s="3">
        <f t="shared" si="18"/>
        <v>0.17280953431913482</v>
      </c>
      <c r="O297" s="3">
        <f t="shared" si="19"/>
        <v>0.17612006179651291</v>
      </c>
    </row>
    <row r="298" spans="1:15" x14ac:dyDescent="0.25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46</v>
      </c>
      <c r="K298" t="s">
        <v>49</v>
      </c>
      <c r="L298" s="2">
        <f t="shared" si="16"/>
        <v>788000000</v>
      </c>
      <c r="M298" s="2">
        <f t="shared" si="17"/>
        <v>802000000</v>
      </c>
      <c r="N298" s="3">
        <f t="shared" si="18"/>
        <v>0.15935288169868556</v>
      </c>
      <c r="O298" s="3">
        <f t="shared" si="19"/>
        <v>0.16218402426693629</v>
      </c>
    </row>
    <row r="299" spans="1:15" x14ac:dyDescent="0.25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46</v>
      </c>
      <c r="K299" t="s">
        <v>49</v>
      </c>
      <c r="L299" s="2">
        <f t="shared" si="16"/>
        <v>947000000</v>
      </c>
      <c r="M299" s="2">
        <f t="shared" si="17"/>
        <v>960000000</v>
      </c>
      <c r="N299" s="3">
        <f t="shared" si="18"/>
        <v>0.18416958381952553</v>
      </c>
      <c r="O299" s="3">
        <f t="shared" si="19"/>
        <v>0.1866977829638273</v>
      </c>
    </row>
    <row r="300" spans="1:15" x14ac:dyDescent="0.25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35</v>
      </c>
      <c r="K300" t="s">
        <v>141</v>
      </c>
      <c r="L300" s="2">
        <f t="shared" si="16"/>
        <v>9932000000</v>
      </c>
      <c r="M300" s="2">
        <f t="shared" si="17"/>
        <v>15975000000</v>
      </c>
      <c r="N300" s="3">
        <f t="shared" si="18"/>
        <v>0.58132865086333041</v>
      </c>
      <c r="O300" s="3">
        <f t="shared" si="19"/>
        <v>0.93503072870939419</v>
      </c>
    </row>
    <row r="301" spans="1:15" x14ac:dyDescent="0.25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35</v>
      </c>
      <c r="K301" t="s">
        <v>141</v>
      </c>
      <c r="L301" s="2">
        <f t="shared" si="16"/>
        <v>10201000000</v>
      </c>
      <c r="M301" s="2">
        <f t="shared" si="17"/>
        <v>16846000000</v>
      </c>
      <c r="N301" s="3">
        <f t="shared" si="18"/>
        <v>0.58559127439724457</v>
      </c>
      <c r="O301" s="3">
        <f t="shared" si="19"/>
        <v>0.96704936854190582</v>
      </c>
    </row>
    <row r="302" spans="1:15" x14ac:dyDescent="0.25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35</v>
      </c>
      <c r="K302" t="s">
        <v>141</v>
      </c>
      <c r="L302" s="2">
        <f t="shared" si="16"/>
        <v>10109000000</v>
      </c>
      <c r="M302" s="2">
        <f t="shared" si="17"/>
        <v>16661000000</v>
      </c>
      <c r="N302" s="3">
        <f t="shared" si="18"/>
        <v>0.58511315621925108</v>
      </c>
      <c r="O302" s="3">
        <f t="shared" si="19"/>
        <v>0.96434566186259185</v>
      </c>
    </row>
    <row r="303" spans="1:15" x14ac:dyDescent="0.25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35</v>
      </c>
      <c r="K303" t="s">
        <v>141</v>
      </c>
      <c r="L303" s="2">
        <f t="shared" si="16"/>
        <v>9399000000</v>
      </c>
      <c r="M303" s="2">
        <f t="shared" si="17"/>
        <v>16009000000</v>
      </c>
      <c r="N303" s="3">
        <f t="shared" si="18"/>
        <v>0.58619184233503807</v>
      </c>
      <c r="O303" s="3">
        <f t="shared" si="19"/>
        <v>0.99844081327179746</v>
      </c>
    </row>
    <row r="304" spans="1:15" x14ac:dyDescent="0.25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35</v>
      </c>
      <c r="K304" t="s">
        <v>141</v>
      </c>
      <c r="L304" s="2">
        <f t="shared" si="16"/>
        <v>2391000000</v>
      </c>
      <c r="M304" s="2">
        <f t="shared" si="17"/>
        <v>3812000000</v>
      </c>
      <c r="N304" s="3">
        <f t="shared" si="18"/>
        <v>0.43213446593168259</v>
      </c>
      <c r="O304" s="3">
        <f t="shared" si="19"/>
        <v>0.68895716609434299</v>
      </c>
    </row>
    <row r="305" spans="1:15" x14ac:dyDescent="0.25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35</v>
      </c>
      <c r="K305" t="s">
        <v>141</v>
      </c>
      <c r="L305" s="2">
        <f t="shared" si="16"/>
        <v>2356000000</v>
      </c>
      <c r="M305" s="2">
        <f t="shared" si="17"/>
        <v>3735000000</v>
      </c>
      <c r="N305" s="3">
        <f t="shared" si="18"/>
        <v>0.42727602466449044</v>
      </c>
      <c r="O305" s="3">
        <f t="shared" si="19"/>
        <v>0.67736670293797607</v>
      </c>
    </row>
    <row r="306" spans="1:15" x14ac:dyDescent="0.25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35</v>
      </c>
      <c r="K306" t="s">
        <v>141</v>
      </c>
      <c r="L306" s="2">
        <f t="shared" si="16"/>
        <v>2465000000</v>
      </c>
      <c r="M306" s="2">
        <f t="shared" si="17"/>
        <v>3922000000</v>
      </c>
      <c r="N306" s="3">
        <f t="shared" si="18"/>
        <v>0.4358974358974359</v>
      </c>
      <c r="O306" s="3">
        <f t="shared" si="19"/>
        <v>0.69354553492484527</v>
      </c>
    </row>
    <row r="307" spans="1:15" x14ac:dyDescent="0.25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35</v>
      </c>
      <c r="K307" t="s">
        <v>141</v>
      </c>
      <c r="L307" s="2">
        <f t="shared" si="16"/>
        <v>2598000000</v>
      </c>
      <c r="M307" s="2">
        <f t="shared" si="17"/>
        <v>4132000000</v>
      </c>
      <c r="N307" s="3">
        <f t="shared" si="18"/>
        <v>0.45096337441416423</v>
      </c>
      <c r="O307" s="3">
        <f t="shared" si="19"/>
        <v>0.71723659086964064</v>
      </c>
    </row>
    <row r="308" spans="1:15" x14ac:dyDescent="0.25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46</v>
      </c>
      <c r="K308" t="s">
        <v>139</v>
      </c>
      <c r="L308" s="2">
        <f t="shared" si="16"/>
        <v>2611000000</v>
      </c>
      <c r="M308" s="2">
        <f t="shared" si="17"/>
        <v>4327000000</v>
      </c>
      <c r="N308" s="3">
        <f t="shared" si="18"/>
        <v>0.9793698424606152</v>
      </c>
      <c r="O308" s="3">
        <f t="shared" si="19"/>
        <v>1.6230307576894223</v>
      </c>
    </row>
    <row r="309" spans="1:15" x14ac:dyDescent="0.25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46</v>
      </c>
      <c r="K309" t="s">
        <v>139</v>
      </c>
      <c r="L309" s="2">
        <f t="shared" si="16"/>
        <v>2562000000</v>
      </c>
      <c r="M309" s="2">
        <f t="shared" si="17"/>
        <v>4200000000</v>
      </c>
      <c r="N309" s="3">
        <f t="shared" si="18"/>
        <v>0.98273878020713468</v>
      </c>
      <c r="O309" s="3">
        <f t="shared" si="19"/>
        <v>1.6110471806674338</v>
      </c>
    </row>
    <row r="310" spans="1:15" x14ac:dyDescent="0.25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46</v>
      </c>
      <c r="K310" t="s">
        <v>139</v>
      </c>
      <c r="L310" s="2">
        <f t="shared" si="16"/>
        <v>2776000000</v>
      </c>
      <c r="M310" s="2">
        <f t="shared" si="17"/>
        <v>4782000000</v>
      </c>
      <c r="N310" s="3">
        <f t="shared" si="18"/>
        <v>0.98474636395885062</v>
      </c>
      <c r="O310" s="3">
        <f t="shared" si="19"/>
        <v>1.696346222064562</v>
      </c>
    </row>
    <row r="311" spans="1:15" x14ac:dyDescent="0.25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46</v>
      </c>
      <c r="K311" t="s">
        <v>139</v>
      </c>
      <c r="L311" s="2">
        <f t="shared" si="16"/>
        <v>2920000000</v>
      </c>
      <c r="M311" s="2">
        <f t="shared" si="17"/>
        <v>5004000000</v>
      </c>
      <c r="N311" s="3">
        <f t="shared" si="18"/>
        <v>0.98648648648648651</v>
      </c>
      <c r="O311" s="3">
        <f t="shared" si="19"/>
        <v>1.6905405405405405</v>
      </c>
    </row>
    <row r="312" spans="1:15" x14ac:dyDescent="0.25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18</v>
      </c>
      <c r="K312" t="s">
        <v>154</v>
      </c>
      <c r="L312" s="2">
        <f t="shared" si="16"/>
        <v>854769000</v>
      </c>
      <c r="M312" s="2">
        <f t="shared" si="17"/>
        <v>1154556000</v>
      </c>
      <c r="N312" s="3">
        <f t="shared" si="18"/>
        <v>0.26590287846883165</v>
      </c>
      <c r="O312" s="3">
        <f t="shared" si="19"/>
        <v>0.35916108767802807</v>
      </c>
    </row>
    <row r="313" spans="1:15" x14ac:dyDescent="0.25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18</v>
      </c>
      <c r="K313" t="s">
        <v>154</v>
      </c>
      <c r="L313" s="2">
        <f t="shared" si="16"/>
        <v>1117756000</v>
      </c>
      <c r="M313" s="2">
        <f t="shared" si="17"/>
        <v>1502127000</v>
      </c>
      <c r="N313" s="3">
        <f t="shared" si="18"/>
        <v>0.27207468644336585</v>
      </c>
      <c r="O313" s="3">
        <f t="shared" si="19"/>
        <v>0.36563501562336836</v>
      </c>
    </row>
    <row r="314" spans="1:15" x14ac:dyDescent="0.25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18</v>
      </c>
      <c r="K314" t="s">
        <v>154</v>
      </c>
      <c r="L314" s="2">
        <f t="shared" si="16"/>
        <v>1174287000</v>
      </c>
      <c r="M314" s="2">
        <f t="shared" si="17"/>
        <v>1554869000</v>
      </c>
      <c r="N314" s="3">
        <f t="shared" si="18"/>
        <v>0.26088176480036651</v>
      </c>
      <c r="O314" s="3">
        <f t="shared" si="19"/>
        <v>0.34543256354995078</v>
      </c>
    </row>
    <row r="315" spans="1:15" x14ac:dyDescent="0.25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18</v>
      </c>
      <c r="K315" t="s">
        <v>154</v>
      </c>
      <c r="L315" s="2">
        <f t="shared" si="16"/>
        <v>498214000</v>
      </c>
      <c r="M315" s="2">
        <f t="shared" si="17"/>
        <v>920822000</v>
      </c>
      <c r="N315" s="3">
        <f t="shared" si="18"/>
        <v>0.12760373979608564</v>
      </c>
      <c r="O315" s="3">
        <f t="shared" si="19"/>
        <v>0.23584309330229813</v>
      </c>
    </row>
    <row r="316" spans="1:15" x14ac:dyDescent="0.25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12</v>
      </c>
      <c r="K316" t="s">
        <v>156</v>
      </c>
      <c r="L316" s="2">
        <f t="shared" si="16"/>
        <v>4280000000</v>
      </c>
      <c r="M316" s="2">
        <f t="shared" si="17"/>
        <v>6820000000</v>
      </c>
      <c r="N316" s="3">
        <f t="shared" si="18"/>
        <v>0.24738454424599732</v>
      </c>
      <c r="O316" s="3">
        <f t="shared" si="19"/>
        <v>0.39419686723310793</v>
      </c>
    </row>
    <row r="317" spans="1:15" x14ac:dyDescent="0.25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12</v>
      </c>
      <c r="K317" t="s">
        <v>156</v>
      </c>
      <c r="L317" s="2">
        <f t="shared" si="16"/>
        <v>4861000000</v>
      </c>
      <c r="M317" s="2">
        <f t="shared" si="17"/>
        <v>7727000000</v>
      </c>
      <c r="N317" s="3">
        <f t="shared" si="18"/>
        <v>0.25290047344050781</v>
      </c>
      <c r="O317" s="3">
        <f t="shared" si="19"/>
        <v>0.40200822017584931</v>
      </c>
    </row>
    <row r="318" spans="1:15" x14ac:dyDescent="0.25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12</v>
      </c>
      <c r="K318" t="s">
        <v>156</v>
      </c>
      <c r="L318" s="2">
        <f t="shared" si="16"/>
        <v>4947000000</v>
      </c>
      <c r="M318" s="2">
        <f t="shared" si="17"/>
        <v>7851000000</v>
      </c>
      <c r="N318" s="3">
        <f t="shared" si="18"/>
        <v>0.25886970172684454</v>
      </c>
      <c r="O318" s="3">
        <f t="shared" si="19"/>
        <v>0.41083202511773942</v>
      </c>
    </row>
    <row r="319" spans="1:15" x14ac:dyDescent="0.25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12</v>
      </c>
      <c r="K319" t="s">
        <v>156</v>
      </c>
      <c r="L319" s="2">
        <f t="shared" si="16"/>
        <v>4452000000</v>
      </c>
      <c r="M319" s="2">
        <f t="shared" si="17"/>
        <v>7277000000</v>
      </c>
      <c r="N319" s="3">
        <f t="shared" si="18"/>
        <v>0.2542692329659032</v>
      </c>
      <c r="O319" s="3">
        <f t="shared" si="19"/>
        <v>0.41561482666057459</v>
      </c>
    </row>
    <row r="320" spans="1:15" x14ac:dyDescent="0.25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41</v>
      </c>
      <c r="K320" t="s">
        <v>42</v>
      </c>
      <c r="L320" s="2">
        <f t="shared" si="16"/>
        <v>2004000000</v>
      </c>
      <c r="M320" s="2">
        <f t="shared" si="17"/>
        <v>2866000000</v>
      </c>
      <c r="N320" s="3">
        <f t="shared" si="18"/>
        <v>0.30520865062442892</v>
      </c>
      <c r="O320" s="3">
        <f t="shared" si="19"/>
        <v>0.43649101431617421</v>
      </c>
    </row>
    <row r="321" spans="1:15" x14ac:dyDescent="0.25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41</v>
      </c>
      <c r="K321" t="s">
        <v>42</v>
      </c>
      <c r="L321" s="2">
        <f t="shared" si="16"/>
        <v>2089000000</v>
      </c>
      <c r="M321" s="2">
        <f t="shared" si="17"/>
        <v>3026000000</v>
      </c>
      <c r="N321" s="3">
        <f t="shared" si="18"/>
        <v>0.29098760273018531</v>
      </c>
      <c r="O321" s="3">
        <f t="shared" si="19"/>
        <v>0.42150717370107255</v>
      </c>
    </row>
    <row r="322" spans="1:15" x14ac:dyDescent="0.25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41</v>
      </c>
      <c r="K322" t="s">
        <v>42</v>
      </c>
      <c r="L322" s="2">
        <f t="shared" si="16"/>
        <v>2175000000</v>
      </c>
      <c r="M322" s="2">
        <f t="shared" si="17"/>
        <v>3187000000</v>
      </c>
      <c r="N322" s="3">
        <f t="shared" si="18"/>
        <v>0.33689591078066916</v>
      </c>
      <c r="O322" s="3">
        <f t="shared" si="19"/>
        <v>0.49364931846344484</v>
      </c>
    </row>
    <row r="323" spans="1:15" x14ac:dyDescent="0.25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41</v>
      </c>
      <c r="K323" t="s">
        <v>42</v>
      </c>
      <c r="L323" s="2">
        <f t="shared" ref="L323:L386" si="20">E323-F323</f>
        <v>2389000000</v>
      </c>
      <c r="M323" s="2">
        <f t="shared" ref="M323:M386" si="21">L323+SUM(G323:I323)</f>
        <v>3481000000</v>
      </c>
      <c r="N323" s="3">
        <f t="shared" ref="N323:N386" si="22">1-(F323/E323)</f>
        <v>0.37333958431004843</v>
      </c>
      <c r="O323" s="3">
        <f t="shared" ref="O323:O386" si="23">M323/E323</f>
        <v>0.54399124863259884</v>
      </c>
    </row>
    <row r="324" spans="1:15" x14ac:dyDescent="0.25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24</v>
      </c>
      <c r="K324" t="s">
        <v>80</v>
      </c>
      <c r="L324" s="2">
        <f t="shared" si="20"/>
        <v>1329000000</v>
      </c>
      <c r="M324" s="2">
        <f t="shared" si="21"/>
        <v>2522000000</v>
      </c>
      <c r="N324" s="3">
        <f t="shared" si="22"/>
        <v>0.16387176325524044</v>
      </c>
      <c r="O324" s="3">
        <f t="shared" si="23"/>
        <v>0.31097410604192355</v>
      </c>
    </row>
    <row r="325" spans="1:15" x14ac:dyDescent="0.25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24</v>
      </c>
      <c r="K325" t="s">
        <v>80</v>
      </c>
      <c r="L325" s="2">
        <f t="shared" si="20"/>
        <v>1868000000</v>
      </c>
      <c r="M325" s="2">
        <f t="shared" si="21"/>
        <v>3459000000</v>
      </c>
      <c r="N325" s="3">
        <f t="shared" si="22"/>
        <v>0.17195986375770966</v>
      </c>
      <c r="O325" s="3">
        <f t="shared" si="23"/>
        <v>0.31842032587682961</v>
      </c>
    </row>
    <row r="326" spans="1:15" x14ac:dyDescent="0.25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24</v>
      </c>
      <c r="K326" t="s">
        <v>80</v>
      </c>
      <c r="L326" s="2">
        <f t="shared" si="20"/>
        <v>3882000000</v>
      </c>
      <c r="M326" s="2">
        <f t="shared" si="21"/>
        <v>7300000000</v>
      </c>
      <c r="N326" s="3">
        <f t="shared" si="22"/>
        <v>0.23442028985507246</v>
      </c>
      <c r="O326" s="3">
        <f t="shared" si="23"/>
        <v>0.44082125603864736</v>
      </c>
    </row>
    <row r="327" spans="1:15" x14ac:dyDescent="0.25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24</v>
      </c>
      <c r="K327" t="s">
        <v>80</v>
      </c>
      <c r="L327" s="2">
        <f t="shared" si="20"/>
        <v>5518000000</v>
      </c>
      <c r="M327" s="2">
        <f t="shared" si="21"/>
        <v>10331000000</v>
      </c>
      <c r="N327" s="3">
        <f t="shared" si="22"/>
        <v>0.24244288224956068</v>
      </c>
      <c r="O327" s="3">
        <f t="shared" si="23"/>
        <v>0.45391036906854132</v>
      </c>
    </row>
    <row r="328" spans="1:15" x14ac:dyDescent="0.25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41</v>
      </c>
      <c r="K328" t="s">
        <v>42</v>
      </c>
      <c r="L328" s="2">
        <f t="shared" si="20"/>
        <v>2705000000</v>
      </c>
      <c r="M328" s="2">
        <f t="shared" si="21"/>
        <v>4120000000</v>
      </c>
      <c r="N328" s="3">
        <f t="shared" si="22"/>
        <v>0.36298980139559844</v>
      </c>
      <c r="O328" s="3">
        <f t="shared" si="23"/>
        <v>0.55287171229200216</v>
      </c>
    </row>
    <row r="329" spans="1:15" x14ac:dyDescent="0.25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41</v>
      </c>
      <c r="K329" t="s">
        <v>42</v>
      </c>
      <c r="L329" s="2">
        <f t="shared" si="20"/>
        <v>2351000000</v>
      </c>
      <c r="M329" s="2">
        <f t="shared" si="21"/>
        <v>3692000000</v>
      </c>
      <c r="N329" s="3">
        <f t="shared" si="22"/>
        <v>0.29003207500616823</v>
      </c>
      <c r="O329" s="3">
        <f t="shared" si="23"/>
        <v>0.45546508758943993</v>
      </c>
    </row>
    <row r="330" spans="1:15" x14ac:dyDescent="0.25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41</v>
      </c>
      <c r="K330" t="s">
        <v>42</v>
      </c>
      <c r="L330" s="2">
        <f t="shared" si="20"/>
        <v>2336000000</v>
      </c>
      <c r="M330" s="2">
        <f t="shared" si="21"/>
        <v>3737000000</v>
      </c>
      <c r="N330" s="3">
        <f t="shared" si="22"/>
        <v>0.2531974853674398</v>
      </c>
      <c r="O330" s="3">
        <f t="shared" si="23"/>
        <v>0.40505094298721006</v>
      </c>
    </row>
    <row r="331" spans="1:15" x14ac:dyDescent="0.25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41</v>
      </c>
      <c r="K331" t="s">
        <v>42</v>
      </c>
      <c r="L331" s="2">
        <f t="shared" si="20"/>
        <v>2277000000</v>
      </c>
      <c r="M331" s="2">
        <f t="shared" si="21"/>
        <v>3621000000</v>
      </c>
      <c r="N331" s="3">
        <f t="shared" si="22"/>
        <v>0.3082859463850528</v>
      </c>
      <c r="O331" s="3">
        <f t="shared" si="23"/>
        <v>0.49025182778229082</v>
      </c>
    </row>
    <row r="332" spans="1:15" x14ac:dyDescent="0.25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46</v>
      </c>
      <c r="K332" t="s">
        <v>99</v>
      </c>
      <c r="L332" s="2">
        <f t="shared" si="20"/>
        <v>22368000000</v>
      </c>
      <c r="M332" s="2">
        <f t="shared" si="21"/>
        <v>38580000000</v>
      </c>
      <c r="N332" s="3">
        <f t="shared" si="22"/>
        <v>0.94097850321820709</v>
      </c>
      <c r="O332" s="3">
        <f t="shared" si="23"/>
        <v>1.6229859913339784</v>
      </c>
    </row>
    <row r="333" spans="1:15" x14ac:dyDescent="0.25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46</v>
      </c>
      <c r="K333" t="s">
        <v>99</v>
      </c>
      <c r="L333" s="2">
        <f t="shared" si="20"/>
        <v>22935000000</v>
      </c>
      <c r="M333" s="2">
        <f t="shared" si="21"/>
        <v>38741000000</v>
      </c>
      <c r="N333" s="3">
        <f t="shared" si="22"/>
        <v>0.948668100595632</v>
      </c>
      <c r="O333" s="3">
        <f t="shared" si="23"/>
        <v>1.602456982131039</v>
      </c>
    </row>
    <row r="334" spans="1:15" x14ac:dyDescent="0.25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46</v>
      </c>
      <c r="K334" t="s">
        <v>99</v>
      </c>
      <c r="L334" s="2">
        <f t="shared" si="20"/>
        <v>22781000000</v>
      </c>
      <c r="M334" s="2">
        <f t="shared" si="21"/>
        <v>38502000000</v>
      </c>
      <c r="N334" s="3">
        <f t="shared" si="22"/>
        <v>0.95441786417529018</v>
      </c>
      <c r="O334" s="3">
        <f t="shared" si="23"/>
        <v>1.6130545896350916</v>
      </c>
    </row>
    <row r="335" spans="1:15" x14ac:dyDescent="0.25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46</v>
      </c>
      <c r="K335" t="s">
        <v>99</v>
      </c>
      <c r="L335" s="2">
        <f t="shared" si="20"/>
        <v>23947000000</v>
      </c>
      <c r="M335" s="2">
        <f t="shared" si="21"/>
        <v>41479000000</v>
      </c>
      <c r="N335" s="3">
        <f t="shared" si="22"/>
        <v>0.95642623212716671</v>
      </c>
      <c r="O335" s="3">
        <f t="shared" si="23"/>
        <v>1.6566419043054557</v>
      </c>
    </row>
    <row r="336" spans="1:15" x14ac:dyDescent="0.25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82</v>
      </c>
      <c r="K336" t="s">
        <v>83</v>
      </c>
      <c r="L336" s="2">
        <f t="shared" si="20"/>
        <v>914492000</v>
      </c>
      <c r="M336" s="2">
        <f t="shared" si="21"/>
        <v>1536010000</v>
      </c>
      <c r="N336" s="3">
        <f t="shared" si="22"/>
        <v>0.75920056187144369</v>
      </c>
      <c r="O336" s="3">
        <f t="shared" si="23"/>
        <v>1.275177535768663</v>
      </c>
    </row>
    <row r="337" spans="1:15" x14ac:dyDescent="0.25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82</v>
      </c>
      <c r="K337" t="s">
        <v>83</v>
      </c>
      <c r="L337" s="2">
        <f t="shared" si="20"/>
        <v>1345997000</v>
      </c>
      <c r="M337" s="2">
        <f t="shared" si="21"/>
        <v>2144700000</v>
      </c>
      <c r="N337" s="3">
        <f t="shared" si="22"/>
        <v>0.77078048283263034</v>
      </c>
      <c r="O337" s="3">
        <f t="shared" si="23"/>
        <v>1.2281549673076109</v>
      </c>
    </row>
    <row r="338" spans="1:15" x14ac:dyDescent="0.25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82</v>
      </c>
      <c r="K338" t="s">
        <v>83</v>
      </c>
      <c r="L338" s="2">
        <f t="shared" si="20"/>
        <v>1648131000</v>
      </c>
      <c r="M338" s="2">
        <f t="shared" si="21"/>
        <v>2410493000</v>
      </c>
      <c r="N338" s="3">
        <f t="shared" si="22"/>
        <v>0.75845497330662381</v>
      </c>
      <c r="O338" s="3">
        <f t="shared" si="23"/>
        <v>1.10928706757582</v>
      </c>
    </row>
    <row r="339" spans="1:15" x14ac:dyDescent="0.25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82</v>
      </c>
      <c r="K339" t="s">
        <v>83</v>
      </c>
      <c r="L339" s="2">
        <f t="shared" si="20"/>
        <v>776156000</v>
      </c>
      <c r="M339" s="2">
        <f t="shared" si="21"/>
        <v>1510620000</v>
      </c>
      <c r="N339" s="3">
        <f t="shared" si="22"/>
        <v>0.57190141104520498</v>
      </c>
      <c r="O339" s="3">
        <f t="shared" si="23"/>
        <v>1.113082562723354</v>
      </c>
    </row>
    <row r="340" spans="1:15" x14ac:dyDescent="0.25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12</v>
      </c>
      <c r="K340" t="s">
        <v>163</v>
      </c>
      <c r="L340" s="2">
        <f t="shared" si="20"/>
        <v>1371000000</v>
      </c>
      <c r="M340" s="2">
        <f t="shared" si="21"/>
        <v>1866000000</v>
      </c>
      <c r="N340" s="3">
        <f t="shared" si="22"/>
        <v>0.3064371926687528</v>
      </c>
      <c r="O340" s="3">
        <f t="shared" si="23"/>
        <v>0.41707644166294144</v>
      </c>
    </row>
    <row r="341" spans="1:15" x14ac:dyDescent="0.25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12</v>
      </c>
      <c r="K341" t="s">
        <v>163</v>
      </c>
      <c r="L341" s="2">
        <f t="shared" si="20"/>
        <v>1510000000</v>
      </c>
      <c r="M341" s="2">
        <f t="shared" si="21"/>
        <v>2104000000</v>
      </c>
      <c r="N341" s="3">
        <f t="shared" si="22"/>
        <v>0.30327374974894561</v>
      </c>
      <c r="O341" s="3">
        <f t="shared" si="23"/>
        <v>0.42257481421972282</v>
      </c>
    </row>
    <row r="342" spans="1:15" x14ac:dyDescent="0.25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12</v>
      </c>
      <c r="K342" t="s">
        <v>163</v>
      </c>
      <c r="L342" s="2">
        <f t="shared" si="20"/>
        <v>1614000000</v>
      </c>
      <c r="M342" s="2">
        <f t="shared" si="21"/>
        <v>2220000000</v>
      </c>
      <c r="N342" s="3">
        <f t="shared" si="22"/>
        <v>0.30778032036613268</v>
      </c>
      <c r="O342" s="3">
        <f t="shared" si="23"/>
        <v>0.42334096109839819</v>
      </c>
    </row>
    <row r="343" spans="1:15" x14ac:dyDescent="0.25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12</v>
      </c>
      <c r="K343" t="s">
        <v>163</v>
      </c>
      <c r="L343" s="2">
        <f t="shared" si="20"/>
        <v>1617000000</v>
      </c>
      <c r="M343" s="2">
        <f t="shared" si="21"/>
        <v>2255000000</v>
      </c>
      <c r="N343" s="3">
        <f t="shared" si="22"/>
        <v>0.30747290359383916</v>
      </c>
      <c r="O343" s="3">
        <f t="shared" si="23"/>
        <v>0.42878874310705456</v>
      </c>
    </row>
    <row r="344" spans="1:15" x14ac:dyDescent="0.25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  <c r="L344" s="2">
        <f t="shared" si="20"/>
        <v>1026808000</v>
      </c>
      <c r="M344" s="2">
        <f t="shared" si="21"/>
        <v>1726609000</v>
      </c>
      <c r="N344" s="3">
        <f t="shared" si="22"/>
        <v>0.64671652836605831</v>
      </c>
      <c r="O344" s="3">
        <f t="shared" si="23"/>
        <v>1.0874735864208223</v>
      </c>
    </row>
    <row r="345" spans="1:15" x14ac:dyDescent="0.25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  <c r="L345" s="2">
        <f t="shared" si="20"/>
        <v>1091570000</v>
      </c>
      <c r="M345" s="2">
        <f t="shared" si="21"/>
        <v>1876654000</v>
      </c>
      <c r="N345" s="3">
        <f t="shared" si="22"/>
        <v>0.63545537951397624</v>
      </c>
      <c r="O345" s="3">
        <f t="shared" si="23"/>
        <v>1.0924905226292601</v>
      </c>
    </row>
    <row r="346" spans="1:15" x14ac:dyDescent="0.25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  <c r="L346" s="2">
        <f t="shared" si="20"/>
        <v>1070262000</v>
      </c>
      <c r="M346" s="2">
        <f t="shared" si="21"/>
        <v>1903853000</v>
      </c>
      <c r="N346" s="3">
        <f t="shared" si="22"/>
        <v>0.59556275249574298</v>
      </c>
      <c r="O346" s="3">
        <f t="shared" si="23"/>
        <v>1.0594265077404206</v>
      </c>
    </row>
    <row r="347" spans="1:15" x14ac:dyDescent="0.25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  <c r="L347" s="2">
        <f t="shared" si="20"/>
        <v>1173079000</v>
      </c>
      <c r="M347" s="2">
        <f t="shared" si="21"/>
        <v>2022078000</v>
      </c>
      <c r="N347" s="3">
        <f t="shared" si="22"/>
        <v>0.59643616529066801</v>
      </c>
      <c r="O347" s="3">
        <f t="shared" si="23"/>
        <v>1.0280982339967073</v>
      </c>
    </row>
    <row r="348" spans="1:15" x14ac:dyDescent="0.25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35</v>
      </c>
      <c r="K348" t="s">
        <v>167</v>
      </c>
      <c r="L348" s="2">
        <f t="shared" si="20"/>
        <v>13208000000</v>
      </c>
      <c r="M348" s="2">
        <f t="shared" si="21"/>
        <v>23312000000</v>
      </c>
      <c r="N348" s="3">
        <f t="shared" si="22"/>
        <v>0.12560386473429952</v>
      </c>
      <c r="O348" s="3">
        <f t="shared" si="23"/>
        <v>0.22168968009433604</v>
      </c>
    </row>
    <row r="349" spans="1:15" x14ac:dyDescent="0.25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35</v>
      </c>
      <c r="K349" t="s">
        <v>167</v>
      </c>
      <c r="L349" s="2">
        <f t="shared" si="20"/>
        <v>14182000000</v>
      </c>
      <c r="M349" s="2">
        <f t="shared" si="21"/>
        <v>25081000000</v>
      </c>
      <c r="N349" s="3">
        <f t="shared" si="22"/>
        <v>0.12590553977272723</v>
      </c>
      <c r="O349" s="3">
        <f t="shared" si="23"/>
        <v>0.22266512784090908</v>
      </c>
    </row>
    <row r="350" spans="1:15" x14ac:dyDescent="0.25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35</v>
      </c>
      <c r="K350" t="s">
        <v>167</v>
      </c>
      <c r="L350" s="2">
        <f t="shared" si="20"/>
        <v>15134000000</v>
      </c>
      <c r="M350" s="2">
        <f t="shared" si="21"/>
        <v>26579000000</v>
      </c>
      <c r="N350" s="3">
        <f t="shared" si="22"/>
        <v>0.13024208469952414</v>
      </c>
      <c r="O350" s="3">
        <f t="shared" si="23"/>
        <v>0.22873690823501064</v>
      </c>
    </row>
    <row r="351" spans="1:15" x14ac:dyDescent="0.25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35</v>
      </c>
      <c r="K351" t="s">
        <v>167</v>
      </c>
      <c r="L351" s="2">
        <f t="shared" si="20"/>
        <v>15818000000</v>
      </c>
      <c r="M351" s="2">
        <f t="shared" si="21"/>
        <v>27886000000</v>
      </c>
      <c r="N351" s="3">
        <f t="shared" si="22"/>
        <v>0.13323899291604546</v>
      </c>
      <c r="O351" s="3">
        <f t="shared" si="23"/>
        <v>0.23489079254373774</v>
      </c>
    </row>
    <row r="352" spans="1:15" x14ac:dyDescent="0.25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35</v>
      </c>
      <c r="K352" t="s">
        <v>169</v>
      </c>
      <c r="L352" s="2">
        <f t="shared" si="20"/>
        <v>1319000</v>
      </c>
      <c r="M352" s="2">
        <f t="shared" si="21"/>
        <v>3794000</v>
      </c>
      <c r="N352" s="3">
        <f t="shared" si="22"/>
        <v>0.83639822447685486</v>
      </c>
      <c r="O352" s="3">
        <f t="shared" si="23"/>
        <v>2.405833861762841</v>
      </c>
    </row>
    <row r="353" spans="1:15" x14ac:dyDescent="0.25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  <c r="L353" s="2">
        <f t="shared" si="20"/>
        <v>1372000</v>
      </c>
      <c r="M353" s="2">
        <f t="shared" si="21"/>
        <v>5505000</v>
      </c>
      <c r="N353" s="3">
        <f t="shared" si="22"/>
        <v>0.90620871862615582</v>
      </c>
      <c r="O353" s="3">
        <f t="shared" si="23"/>
        <v>3.6360634081902248</v>
      </c>
    </row>
    <row r="354" spans="1:15" x14ac:dyDescent="0.25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35</v>
      </c>
      <c r="K354" t="s">
        <v>169</v>
      </c>
      <c r="L354" s="2">
        <f t="shared" si="20"/>
        <v>4054000</v>
      </c>
      <c r="M354" s="2">
        <f t="shared" si="21"/>
        <v>19413000</v>
      </c>
      <c r="N354" s="3">
        <f t="shared" si="22"/>
        <v>5.0953973002186959E-2</v>
      </c>
      <c r="O354" s="3">
        <f t="shared" si="23"/>
        <v>0.24399839119177497</v>
      </c>
    </row>
    <row r="355" spans="1:15" x14ac:dyDescent="0.25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35</v>
      </c>
      <c r="K355" t="s">
        <v>169</v>
      </c>
      <c r="L355" s="2">
        <f t="shared" si="20"/>
        <v>15165000</v>
      </c>
      <c r="M355" s="2">
        <f t="shared" si="21"/>
        <v>41018000</v>
      </c>
      <c r="N355" s="3">
        <f t="shared" si="22"/>
        <v>0.15219485759017282</v>
      </c>
      <c r="O355" s="3">
        <f t="shared" si="23"/>
        <v>0.41165372031874109</v>
      </c>
    </row>
    <row r="356" spans="1:15" x14ac:dyDescent="0.25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35</v>
      </c>
      <c r="K356" t="s">
        <v>123</v>
      </c>
      <c r="L356" s="2">
        <f t="shared" si="20"/>
        <v>2912000000</v>
      </c>
      <c r="M356" s="2">
        <f t="shared" si="21"/>
        <v>4693000000</v>
      </c>
      <c r="N356" s="3">
        <f t="shared" si="22"/>
        <v>0.36164927968206662</v>
      </c>
      <c r="O356" s="3">
        <f t="shared" si="23"/>
        <v>0.58283656234475911</v>
      </c>
    </row>
    <row r="357" spans="1:15" x14ac:dyDescent="0.25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35</v>
      </c>
      <c r="K357" t="s">
        <v>123</v>
      </c>
      <c r="L357" s="2">
        <f t="shared" si="20"/>
        <v>2971000000</v>
      </c>
      <c r="M357" s="2">
        <f t="shared" si="21"/>
        <v>4620000000</v>
      </c>
      <c r="N357" s="3">
        <f t="shared" si="22"/>
        <v>0.35933720367682631</v>
      </c>
      <c r="O357" s="3">
        <f t="shared" si="23"/>
        <v>0.55878084179970977</v>
      </c>
    </row>
    <row r="358" spans="1:15" x14ac:dyDescent="0.25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35</v>
      </c>
      <c r="K358" t="s">
        <v>123</v>
      </c>
      <c r="L358" s="2">
        <f t="shared" si="20"/>
        <v>2782000000</v>
      </c>
      <c r="M358" s="2">
        <f t="shared" si="21"/>
        <v>4408000000</v>
      </c>
      <c r="N358" s="3">
        <f t="shared" si="22"/>
        <v>0.34422172729522393</v>
      </c>
      <c r="O358" s="3">
        <f t="shared" si="23"/>
        <v>0.54540955209106656</v>
      </c>
    </row>
    <row r="359" spans="1:15" x14ac:dyDescent="0.25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35</v>
      </c>
      <c r="K359" t="s">
        <v>123</v>
      </c>
      <c r="L359" s="2">
        <f t="shared" si="20"/>
        <v>2780000000</v>
      </c>
      <c r="M359" s="2">
        <f t="shared" si="21"/>
        <v>4569000000</v>
      </c>
      <c r="N359" s="3">
        <f t="shared" si="22"/>
        <v>0.34920236151237283</v>
      </c>
      <c r="O359" s="3">
        <f t="shared" si="23"/>
        <v>0.57392287401080266</v>
      </c>
    </row>
    <row r="360" spans="1:15" x14ac:dyDescent="0.25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21</v>
      </c>
      <c r="K360" t="s">
        <v>56</v>
      </c>
      <c r="L360" s="2">
        <f t="shared" si="20"/>
        <v>2366616000</v>
      </c>
      <c r="M360" s="2">
        <f t="shared" si="21"/>
        <v>4843942000</v>
      </c>
      <c r="N360" s="3">
        <f t="shared" si="22"/>
        <v>0.7758900660449578</v>
      </c>
      <c r="O360" s="3">
        <f t="shared" si="23"/>
        <v>1.5880761721791559</v>
      </c>
    </row>
    <row r="361" spans="1:15" x14ac:dyDescent="0.25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21</v>
      </c>
      <c r="K361" t="s">
        <v>56</v>
      </c>
      <c r="L361" s="2">
        <f t="shared" si="20"/>
        <v>3102575000</v>
      </c>
      <c r="M361" s="2">
        <f t="shared" si="21"/>
        <v>6491224000</v>
      </c>
      <c r="N361" s="3">
        <f t="shared" si="22"/>
        <v>0.76211562605087735</v>
      </c>
      <c r="O361" s="3">
        <f t="shared" si="23"/>
        <v>1.5945023867582511</v>
      </c>
    </row>
    <row r="362" spans="1:15" x14ac:dyDescent="0.25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21</v>
      </c>
      <c r="K362" t="s">
        <v>56</v>
      </c>
      <c r="L362" s="2">
        <f t="shared" si="20"/>
        <v>4084316000</v>
      </c>
      <c r="M362" s="2">
        <f t="shared" si="21"/>
        <v>8314265000</v>
      </c>
      <c r="N362" s="3">
        <f t="shared" si="22"/>
        <v>0.76007269633350982</v>
      </c>
      <c r="O362" s="3">
        <f t="shared" si="23"/>
        <v>1.5472470339173878</v>
      </c>
    </row>
    <row r="363" spans="1:15" x14ac:dyDescent="0.25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21</v>
      </c>
      <c r="K363" t="s">
        <v>56</v>
      </c>
      <c r="L363" s="2">
        <f t="shared" si="20"/>
        <v>5012668000</v>
      </c>
      <c r="M363" s="2">
        <f t="shared" si="21"/>
        <v>9910413000</v>
      </c>
      <c r="N363" s="3">
        <f t="shared" si="22"/>
        <v>0.75183824852832126</v>
      </c>
      <c r="O363" s="3">
        <f t="shared" si="23"/>
        <v>1.4864394673878873</v>
      </c>
    </row>
    <row r="364" spans="1:15" x14ac:dyDescent="0.25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173</v>
      </c>
      <c r="L364" s="2">
        <f t="shared" si="20"/>
        <v>29440000000</v>
      </c>
      <c r="M364" s="2">
        <f t="shared" si="21"/>
        <v>47579000000</v>
      </c>
      <c r="N364" s="3">
        <f t="shared" si="22"/>
        <v>0.60567407986503996</v>
      </c>
      <c r="O364" s="3">
        <f t="shared" si="23"/>
        <v>0.97885078280906046</v>
      </c>
    </row>
    <row r="365" spans="1:15" x14ac:dyDescent="0.25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173</v>
      </c>
      <c r="L365" s="2">
        <f t="shared" si="20"/>
        <v>27769000000</v>
      </c>
      <c r="M365" s="2">
        <f t="shared" si="21"/>
        <v>45775000000</v>
      </c>
      <c r="N365" s="3">
        <f t="shared" si="22"/>
        <v>0.58905010394128376</v>
      </c>
      <c r="O365" s="3">
        <f t="shared" si="23"/>
        <v>0.97100250307581348</v>
      </c>
    </row>
    <row r="366" spans="1:15" x14ac:dyDescent="0.25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173</v>
      </c>
      <c r="L366" s="2">
        <f t="shared" si="20"/>
        <v>29681000000</v>
      </c>
      <c r="M366" s="2">
        <f t="shared" si="21"/>
        <v>48108000000</v>
      </c>
      <c r="N366" s="3">
        <f t="shared" si="22"/>
        <v>0.60375094078639568</v>
      </c>
      <c r="O366" s="3">
        <f t="shared" si="23"/>
        <v>0.97858058216879229</v>
      </c>
    </row>
    <row r="367" spans="1:15" x14ac:dyDescent="0.25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173</v>
      </c>
      <c r="L367" s="2">
        <f t="shared" si="20"/>
        <v>30960000000</v>
      </c>
      <c r="M367" s="2">
        <f t="shared" si="21"/>
        <v>48992000000</v>
      </c>
      <c r="N367" s="3">
        <f t="shared" si="22"/>
        <v>0.62866773610575266</v>
      </c>
      <c r="O367" s="3">
        <f t="shared" si="23"/>
        <v>0.99482201961540806</v>
      </c>
    </row>
    <row r="368" spans="1:15" x14ac:dyDescent="0.25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21</v>
      </c>
      <c r="K368" t="s">
        <v>175</v>
      </c>
      <c r="L368" s="2">
        <f t="shared" si="20"/>
        <v>787445000</v>
      </c>
      <c r="M368" s="2">
        <f t="shared" si="21"/>
        <v>1118710000</v>
      </c>
      <c r="N368" s="3">
        <f t="shared" si="22"/>
        <v>0.19348750511702695</v>
      </c>
      <c r="O368" s="3">
        <f t="shared" si="23"/>
        <v>0.27488447681992928</v>
      </c>
    </row>
    <row r="369" spans="1:15" x14ac:dyDescent="0.25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21</v>
      </c>
      <c r="K369" t="s">
        <v>175</v>
      </c>
      <c r="L369" s="2">
        <f t="shared" si="20"/>
        <v>674816000</v>
      </c>
      <c r="M369" s="2">
        <f t="shared" si="21"/>
        <v>1044302000</v>
      </c>
      <c r="N369" s="3">
        <f t="shared" si="22"/>
        <v>0.15876353710562674</v>
      </c>
      <c r="O369" s="3">
        <f t="shared" si="23"/>
        <v>0.24569227660055518</v>
      </c>
    </row>
    <row r="370" spans="1:15" x14ac:dyDescent="0.25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12</v>
      </c>
      <c r="K370" t="s">
        <v>177</v>
      </c>
      <c r="L370" s="2">
        <f t="shared" si="20"/>
        <v>8095000000</v>
      </c>
      <c r="M370" s="2">
        <f t="shared" si="21"/>
        <v>12717000000</v>
      </c>
      <c r="N370" s="3">
        <f t="shared" si="22"/>
        <v>0.67312489605853987</v>
      </c>
      <c r="O370" s="3">
        <f t="shared" si="23"/>
        <v>1.0574588391817727</v>
      </c>
    </row>
    <row r="371" spans="1:15" x14ac:dyDescent="0.25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12</v>
      </c>
      <c r="K371" t="s">
        <v>177</v>
      </c>
      <c r="L371" s="2">
        <f t="shared" si="20"/>
        <v>8569000000</v>
      </c>
      <c r="M371" s="2">
        <f t="shared" si="21"/>
        <v>13525000000</v>
      </c>
      <c r="N371" s="3">
        <f t="shared" si="22"/>
        <v>0.67637540453074441</v>
      </c>
      <c r="O371" s="3">
        <f t="shared" si="23"/>
        <v>1.0675665009077275</v>
      </c>
    </row>
    <row r="372" spans="1:15" x14ac:dyDescent="0.25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12</v>
      </c>
      <c r="K372" t="s">
        <v>177</v>
      </c>
      <c r="L372" s="2">
        <f t="shared" si="20"/>
        <v>8518000000</v>
      </c>
      <c r="M372" s="2">
        <f t="shared" si="21"/>
        <v>13452000000</v>
      </c>
      <c r="N372" s="3">
        <f t="shared" si="22"/>
        <v>0.72119210905088482</v>
      </c>
      <c r="O372" s="3">
        <f t="shared" si="23"/>
        <v>1.1389382778765558</v>
      </c>
    </row>
    <row r="373" spans="1:15" x14ac:dyDescent="0.25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12</v>
      </c>
      <c r="K373" t="s">
        <v>177</v>
      </c>
      <c r="L373" s="2">
        <f t="shared" si="20"/>
        <v>8287000000</v>
      </c>
      <c r="M373" s="2">
        <f t="shared" si="21"/>
        <v>13185000000</v>
      </c>
      <c r="N373" s="3">
        <f t="shared" si="22"/>
        <v>0.74866744963411325</v>
      </c>
      <c r="O373" s="3">
        <f t="shared" si="23"/>
        <v>1.1911645135061883</v>
      </c>
    </row>
    <row r="374" spans="1:15" x14ac:dyDescent="0.25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12</v>
      </c>
      <c r="K374" t="s">
        <v>179</v>
      </c>
      <c r="L374" s="2">
        <f t="shared" si="20"/>
        <v>1753309000</v>
      </c>
      <c r="M374" s="2">
        <f t="shared" si="21"/>
        <v>2940640000</v>
      </c>
      <c r="N374" s="3">
        <f t="shared" si="22"/>
        <v>0.41293543704091695</v>
      </c>
      <c r="O374" s="3">
        <f t="shared" si="23"/>
        <v>0.69257299402444295</v>
      </c>
    </row>
    <row r="375" spans="1:15" x14ac:dyDescent="0.25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12</v>
      </c>
      <c r="K375" t="s">
        <v>179</v>
      </c>
      <c r="L375" s="2">
        <f t="shared" si="20"/>
        <v>1749759000</v>
      </c>
      <c r="M375" s="2">
        <f t="shared" si="21"/>
        <v>2896798000</v>
      </c>
      <c r="N375" s="3">
        <f t="shared" si="22"/>
        <v>0.41722081221905249</v>
      </c>
      <c r="O375" s="3">
        <f t="shared" si="23"/>
        <v>0.6907262168073014</v>
      </c>
    </row>
    <row r="376" spans="1:15" x14ac:dyDescent="0.25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12</v>
      </c>
      <c r="K376" t="s">
        <v>179</v>
      </c>
      <c r="L376" s="2">
        <f t="shared" si="20"/>
        <v>1921337000</v>
      </c>
      <c r="M376" s="2">
        <f t="shared" si="21"/>
        <v>3146267000</v>
      </c>
      <c r="N376" s="3">
        <f t="shared" si="22"/>
        <v>0.42916817627252513</v>
      </c>
      <c r="O376" s="3">
        <f t="shared" si="23"/>
        <v>0.70278023608374218</v>
      </c>
    </row>
    <row r="377" spans="1:15" x14ac:dyDescent="0.25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12</v>
      </c>
      <c r="K377" t="s">
        <v>179</v>
      </c>
      <c r="L377" s="2">
        <f t="shared" si="20"/>
        <v>2129870000</v>
      </c>
      <c r="M377" s="2">
        <f t="shared" si="21"/>
        <v>3477992000</v>
      </c>
      <c r="N377" s="3">
        <f t="shared" si="22"/>
        <v>0.43418371944067202</v>
      </c>
      <c r="O377" s="3">
        <f t="shared" si="23"/>
        <v>0.70900454147196856</v>
      </c>
    </row>
    <row r="378" spans="1:15" x14ac:dyDescent="0.25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181</v>
      </c>
      <c r="K378" t="s">
        <v>182</v>
      </c>
      <c r="L378" s="2">
        <f t="shared" si="20"/>
        <v>10737000000</v>
      </c>
      <c r="M378" s="2">
        <f t="shared" si="21"/>
        <v>18761000000</v>
      </c>
      <c r="N378" s="3">
        <f t="shared" si="22"/>
        <v>0.58429473225946893</v>
      </c>
      <c r="O378" s="3">
        <f t="shared" si="23"/>
        <v>1.0209512407488028</v>
      </c>
    </row>
    <row r="379" spans="1:15" x14ac:dyDescent="0.25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181</v>
      </c>
      <c r="K379" t="s">
        <v>182</v>
      </c>
      <c r="L379" s="2">
        <f t="shared" si="20"/>
        <v>10588000000</v>
      </c>
      <c r="M379" s="2">
        <f t="shared" si="21"/>
        <v>18631000000</v>
      </c>
      <c r="N379" s="3">
        <f t="shared" si="22"/>
        <v>0.58513401492124895</v>
      </c>
      <c r="O379" s="3">
        <f t="shared" si="23"/>
        <v>1.0296214423873999</v>
      </c>
    </row>
    <row r="380" spans="1:15" x14ac:dyDescent="0.25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181</v>
      </c>
      <c r="K380" t="s">
        <v>182</v>
      </c>
      <c r="L380" s="2">
        <f t="shared" si="20"/>
        <v>10185000000</v>
      </c>
      <c r="M380" s="2">
        <f t="shared" si="21"/>
        <v>17960000000</v>
      </c>
      <c r="N380" s="3">
        <f t="shared" si="22"/>
        <v>0.56486051799678338</v>
      </c>
      <c r="O380" s="3">
        <f t="shared" si="23"/>
        <v>0.99606233708612946</v>
      </c>
    </row>
    <row r="381" spans="1:15" x14ac:dyDescent="0.25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181</v>
      </c>
      <c r="K381" t="s">
        <v>182</v>
      </c>
      <c r="L381" s="2">
        <f t="shared" si="20"/>
        <v>10122000000</v>
      </c>
      <c r="M381" s="2">
        <f t="shared" si="21"/>
        <v>17639000000</v>
      </c>
      <c r="N381" s="3">
        <f t="shared" si="22"/>
        <v>0.56547486033519556</v>
      </c>
      <c r="O381" s="3">
        <f t="shared" si="23"/>
        <v>0.98541899441340786</v>
      </c>
    </row>
    <row r="382" spans="1:15" x14ac:dyDescent="0.25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21</v>
      </c>
      <c r="K382" t="s">
        <v>175</v>
      </c>
      <c r="L382" s="2">
        <f t="shared" si="20"/>
        <v>3068231000</v>
      </c>
      <c r="M382" s="2">
        <f t="shared" si="21"/>
        <v>4774966000</v>
      </c>
      <c r="N382" s="3">
        <f t="shared" si="22"/>
        <v>0.4176468650530486</v>
      </c>
      <c r="O382" s="3">
        <f t="shared" si="23"/>
        <v>0.6499672223619718</v>
      </c>
    </row>
    <row r="383" spans="1:15" x14ac:dyDescent="0.25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21</v>
      </c>
      <c r="K383" t="s">
        <v>175</v>
      </c>
      <c r="L383" s="2">
        <f t="shared" si="20"/>
        <v>3577700000</v>
      </c>
      <c r="M383" s="2">
        <f t="shared" si="21"/>
        <v>5477500000</v>
      </c>
      <c r="N383" s="3">
        <f t="shared" si="22"/>
        <v>0.40457074362221823</v>
      </c>
      <c r="O383" s="3">
        <f t="shared" si="23"/>
        <v>0.61940247874072729</v>
      </c>
    </row>
    <row r="384" spans="1:15" x14ac:dyDescent="0.25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21</v>
      </c>
      <c r="K384" t="s">
        <v>175</v>
      </c>
      <c r="L384" s="2">
        <f t="shared" si="20"/>
        <v>4121600000</v>
      </c>
      <c r="M384" s="2">
        <f t="shared" si="21"/>
        <v>6358300000</v>
      </c>
      <c r="N384" s="3">
        <f t="shared" si="22"/>
        <v>0.4016097128435987</v>
      </c>
      <c r="O384" s="3">
        <f t="shared" si="23"/>
        <v>0.61955430832042246</v>
      </c>
    </row>
    <row r="385" spans="1:15" x14ac:dyDescent="0.25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21</v>
      </c>
      <c r="K385" t="s">
        <v>175</v>
      </c>
      <c r="L385" s="2">
        <f t="shared" si="20"/>
        <v>4975800000</v>
      </c>
      <c r="M385" s="2">
        <f t="shared" si="21"/>
        <v>7809600000</v>
      </c>
      <c r="N385" s="3">
        <f t="shared" si="22"/>
        <v>0.40075708762886597</v>
      </c>
      <c r="O385" s="3">
        <f t="shared" si="23"/>
        <v>0.62899484536082473</v>
      </c>
    </row>
    <row r="386" spans="1:15" x14ac:dyDescent="0.25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  <c r="L386" s="2">
        <f t="shared" si="20"/>
        <v>2415639000</v>
      </c>
      <c r="M386" s="2">
        <f t="shared" si="21"/>
        <v>4450561000</v>
      </c>
      <c r="N386" s="3">
        <f t="shared" si="22"/>
        <v>0.82771753618550226</v>
      </c>
      <c r="O386" s="3">
        <f t="shared" si="23"/>
        <v>1.5249825762720692</v>
      </c>
    </row>
    <row r="387" spans="1:15" x14ac:dyDescent="0.25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  <c r="L387" s="2">
        <f t="shared" ref="L387:L450" si="24">E387-F387</f>
        <v>2522637000</v>
      </c>
      <c r="M387" s="2">
        <f t="shared" ref="M387:M450" si="25">L387+SUM(G387:I387)</f>
        <v>4716218000</v>
      </c>
      <c r="N387" s="3">
        <f t="shared" ref="N387:N450" si="26">1-(F387/E387)</f>
        <v>0.80265751914818884</v>
      </c>
      <c r="O387" s="3">
        <f t="shared" ref="O387:O450" si="27">M387/E387</f>
        <v>1.5006153638601323</v>
      </c>
    </row>
    <row r="388" spans="1:15" x14ac:dyDescent="0.25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  <c r="L388" s="2">
        <f t="shared" si="24"/>
        <v>2661230000</v>
      </c>
      <c r="M388" s="2">
        <f t="shared" si="25"/>
        <v>4804827000</v>
      </c>
      <c r="N388" s="3">
        <f t="shared" si="26"/>
        <v>0.81244195709236244</v>
      </c>
      <c r="O388" s="3">
        <f t="shared" si="27"/>
        <v>1.4668566983576108</v>
      </c>
    </row>
    <row r="389" spans="1:15" x14ac:dyDescent="0.25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  <c r="L389" s="2">
        <f t="shared" si="24"/>
        <v>2858724000</v>
      </c>
      <c r="M389" s="2">
        <f t="shared" si="25"/>
        <v>4997168000</v>
      </c>
      <c r="N389" s="3">
        <f t="shared" si="26"/>
        <v>0.83630847813144971</v>
      </c>
      <c r="O389" s="3">
        <f t="shared" si="27"/>
        <v>1.4619018712709517</v>
      </c>
    </row>
    <row r="390" spans="1:15" x14ac:dyDescent="0.25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35</v>
      </c>
      <c r="K390" t="s">
        <v>186</v>
      </c>
      <c r="L390" s="2">
        <f t="shared" si="24"/>
        <v>23783000000</v>
      </c>
      <c r="M390" s="2">
        <f t="shared" si="25"/>
        <v>23783000000</v>
      </c>
      <c r="N390" s="3">
        <f t="shared" si="26"/>
        <v>0.18762079819502842</v>
      </c>
      <c r="O390" s="3">
        <f t="shared" si="27"/>
        <v>0.18762079819502844</v>
      </c>
    </row>
    <row r="391" spans="1:15" x14ac:dyDescent="0.25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35</v>
      </c>
      <c r="K391" t="s">
        <v>186</v>
      </c>
      <c r="L391" s="2">
        <f t="shared" si="24"/>
        <v>25367000000</v>
      </c>
      <c r="M391" s="2">
        <f t="shared" si="25"/>
        <v>25367000000</v>
      </c>
      <c r="N391" s="3">
        <f t="shared" si="26"/>
        <v>0.18201582871124444</v>
      </c>
      <c r="O391" s="3">
        <f t="shared" si="27"/>
        <v>0.18201582871124442</v>
      </c>
    </row>
    <row r="392" spans="1:15" x14ac:dyDescent="0.25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35</v>
      </c>
      <c r="K392" t="s">
        <v>186</v>
      </c>
      <c r="L392" s="2">
        <f t="shared" si="24"/>
        <v>26528000000</v>
      </c>
      <c r="M392" s="2">
        <f t="shared" si="25"/>
        <v>26528000000</v>
      </c>
      <c r="N392" s="3">
        <f t="shared" si="26"/>
        <v>0.17305760323569708</v>
      </c>
      <c r="O392" s="3">
        <f t="shared" si="27"/>
        <v>0.17305760323569705</v>
      </c>
    </row>
    <row r="393" spans="1:15" x14ac:dyDescent="0.25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35</v>
      </c>
      <c r="K393" t="s">
        <v>186</v>
      </c>
      <c r="L393" s="2">
        <f t="shared" si="24"/>
        <v>28857000000</v>
      </c>
      <c r="M393" s="2">
        <f t="shared" si="25"/>
        <v>28857000000</v>
      </c>
      <c r="N393" s="3">
        <f t="shared" si="26"/>
        <v>0.16255083762378464</v>
      </c>
      <c r="O393" s="3">
        <f t="shared" si="27"/>
        <v>0.16255083762378469</v>
      </c>
    </row>
    <row r="394" spans="1:15" x14ac:dyDescent="0.25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82</v>
      </c>
      <c r="K394" t="s">
        <v>143</v>
      </c>
      <c r="L394" s="2">
        <f t="shared" si="24"/>
        <v>67254000000</v>
      </c>
      <c r="M394" s="2">
        <f t="shared" si="25"/>
        <v>97767000000</v>
      </c>
      <c r="N394" s="3">
        <f t="shared" si="26"/>
        <v>0.29166052300620149</v>
      </c>
      <c r="O394" s="3">
        <f t="shared" si="27"/>
        <v>0.42398629602324472</v>
      </c>
    </row>
    <row r="395" spans="1:15" x14ac:dyDescent="0.25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82</v>
      </c>
      <c r="K395" t="s">
        <v>143</v>
      </c>
      <c r="L395" s="2">
        <f t="shared" si="24"/>
        <v>60833000000</v>
      </c>
      <c r="M395" s="2">
        <f t="shared" si="25"/>
        <v>92592000000</v>
      </c>
      <c r="N395" s="3">
        <f t="shared" si="26"/>
        <v>0.2763177019931321</v>
      </c>
      <c r="O395" s="3">
        <f t="shared" si="27"/>
        <v>0.42057450171696431</v>
      </c>
    </row>
    <row r="396" spans="1:15" x14ac:dyDescent="0.25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82</v>
      </c>
      <c r="K396" t="s">
        <v>143</v>
      </c>
      <c r="L396" s="2">
        <f t="shared" si="24"/>
        <v>55538000000</v>
      </c>
      <c r="M396" s="2">
        <f t="shared" si="25"/>
        <v>89365000000</v>
      </c>
      <c r="N396" s="3">
        <f t="shared" si="26"/>
        <v>0.27700579568465888</v>
      </c>
      <c r="O396" s="3">
        <f t="shared" si="27"/>
        <v>0.44572406156792721</v>
      </c>
    </row>
    <row r="397" spans="1:15" x14ac:dyDescent="0.25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82</v>
      </c>
      <c r="K397" t="s">
        <v>143</v>
      </c>
      <c r="L397" s="2">
        <f t="shared" si="24"/>
        <v>37140000000</v>
      </c>
      <c r="M397" s="2">
        <f t="shared" si="25"/>
        <v>74650000000</v>
      </c>
      <c r="N397" s="3">
        <f t="shared" si="26"/>
        <v>0.28585722532230129</v>
      </c>
      <c r="O397" s="3">
        <f t="shared" si="27"/>
        <v>0.57456224745045215</v>
      </c>
    </row>
    <row r="398" spans="1:15" x14ac:dyDescent="0.25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82</v>
      </c>
      <c r="K398" t="s">
        <v>83</v>
      </c>
      <c r="L398" s="2">
        <f t="shared" si="24"/>
        <v>1476071000</v>
      </c>
      <c r="M398" s="2">
        <f t="shared" si="25"/>
        <v>2189182000</v>
      </c>
      <c r="N398" s="3">
        <f t="shared" si="26"/>
        <v>0.81111091573094829</v>
      </c>
      <c r="O398" s="3">
        <f t="shared" si="27"/>
        <v>1.202970193657154</v>
      </c>
    </row>
    <row r="399" spans="1:15" x14ac:dyDescent="0.25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82</v>
      </c>
      <c r="K399" t="s">
        <v>83</v>
      </c>
      <c r="L399" s="2">
        <f t="shared" si="24"/>
        <v>1864483000</v>
      </c>
      <c r="M399" s="2">
        <f t="shared" si="25"/>
        <v>2812953000</v>
      </c>
      <c r="N399" s="3">
        <f t="shared" si="26"/>
        <v>0.80368452519247435</v>
      </c>
      <c r="O399" s="3">
        <f t="shared" si="27"/>
        <v>1.2125220751241745</v>
      </c>
    </row>
    <row r="400" spans="1:15" x14ac:dyDescent="0.25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82</v>
      </c>
      <c r="K400" t="s">
        <v>83</v>
      </c>
      <c r="L400" s="2">
        <f t="shared" si="24"/>
        <v>2121773000</v>
      </c>
      <c r="M400" s="2">
        <f t="shared" si="25"/>
        <v>3312746000</v>
      </c>
      <c r="N400" s="3">
        <f t="shared" si="26"/>
        <v>0.79761494383581055</v>
      </c>
      <c r="O400" s="3">
        <f t="shared" si="27"/>
        <v>1.2453244125230674</v>
      </c>
    </row>
    <row r="401" spans="1:15" x14ac:dyDescent="0.25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82</v>
      </c>
      <c r="K401" t="s">
        <v>83</v>
      </c>
      <c r="L401" s="2">
        <f t="shared" si="24"/>
        <v>1262214000</v>
      </c>
      <c r="M401" s="2">
        <f t="shared" si="25"/>
        <v>2723801000</v>
      </c>
      <c r="N401" s="3">
        <f t="shared" si="26"/>
        <v>0.69984081598027914</v>
      </c>
      <c r="O401" s="3">
        <f t="shared" si="27"/>
        <v>1.5102249811901154</v>
      </c>
    </row>
    <row r="402" spans="1:15" x14ac:dyDescent="0.25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41</v>
      </c>
      <c r="K402" t="s">
        <v>44</v>
      </c>
      <c r="L402" s="2">
        <f t="shared" si="24"/>
        <v>4535000000</v>
      </c>
      <c r="M402" s="2">
        <f t="shared" si="25"/>
        <v>6212000000</v>
      </c>
      <c r="N402" s="3">
        <f t="shared" si="26"/>
        <v>0.35333073626801714</v>
      </c>
      <c r="O402" s="3">
        <f t="shared" si="27"/>
        <v>0.483989092325672</v>
      </c>
    </row>
    <row r="403" spans="1:15" x14ac:dyDescent="0.25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41</v>
      </c>
      <c r="K403" t="s">
        <v>44</v>
      </c>
      <c r="L403" s="2">
        <f t="shared" si="24"/>
        <v>5087000000</v>
      </c>
      <c r="M403" s="2">
        <f t="shared" si="25"/>
        <v>6858000000</v>
      </c>
      <c r="N403" s="3">
        <f t="shared" si="26"/>
        <v>0.38772865853658534</v>
      </c>
      <c r="O403" s="3">
        <f t="shared" si="27"/>
        <v>0.52271341463414633</v>
      </c>
    </row>
    <row r="404" spans="1:15" x14ac:dyDescent="0.25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41</v>
      </c>
      <c r="K404" t="s">
        <v>44</v>
      </c>
      <c r="L404" s="2">
        <f t="shared" si="24"/>
        <v>4555000000</v>
      </c>
      <c r="M404" s="2">
        <f t="shared" si="25"/>
        <v>6389000000</v>
      </c>
      <c r="N404" s="3">
        <f t="shared" si="26"/>
        <v>0.36627532968800258</v>
      </c>
      <c r="O404" s="3">
        <f t="shared" si="27"/>
        <v>0.51375040205853972</v>
      </c>
    </row>
    <row r="405" spans="1:15" x14ac:dyDescent="0.25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41</v>
      </c>
      <c r="K405" t="s">
        <v>44</v>
      </c>
      <c r="L405" s="2">
        <f t="shared" si="24"/>
        <v>5482000000</v>
      </c>
      <c r="M405" s="2">
        <f t="shared" si="25"/>
        <v>7428000000</v>
      </c>
      <c r="N405" s="3">
        <f t="shared" si="26"/>
        <v>0.46922879397415052</v>
      </c>
      <c r="O405" s="3">
        <f t="shared" si="27"/>
        <v>0.6357956004450912</v>
      </c>
    </row>
    <row r="406" spans="1:15" x14ac:dyDescent="0.25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12</v>
      </c>
      <c r="K406" t="s">
        <v>13</v>
      </c>
      <c r="L406" s="2">
        <f t="shared" si="24"/>
        <v>16809000000</v>
      </c>
      <c r="M406" s="2">
        <f t="shared" si="25"/>
        <v>29816000000</v>
      </c>
      <c r="N406" s="3">
        <f t="shared" si="26"/>
        <v>0.44500039710904615</v>
      </c>
      <c r="O406" s="3">
        <f t="shared" si="27"/>
        <v>0.78934688798877506</v>
      </c>
    </row>
    <row r="407" spans="1:15" x14ac:dyDescent="0.25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12</v>
      </c>
      <c r="K407" t="s">
        <v>13</v>
      </c>
      <c r="L407" s="2">
        <f t="shared" si="24"/>
        <v>17395000000</v>
      </c>
      <c r="M407" s="2">
        <f t="shared" si="25"/>
        <v>31868000000</v>
      </c>
      <c r="N407" s="3">
        <f t="shared" si="26"/>
        <v>0.43097467915365939</v>
      </c>
      <c r="O407" s="3">
        <f t="shared" si="27"/>
        <v>0.78955453149001531</v>
      </c>
    </row>
    <row r="408" spans="1:15" x14ac:dyDescent="0.25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12</v>
      </c>
      <c r="K408" t="s">
        <v>13</v>
      </c>
      <c r="L408" s="2">
        <f t="shared" si="24"/>
        <v>23608000000</v>
      </c>
      <c r="M408" s="2">
        <f t="shared" si="25"/>
        <v>39379000000</v>
      </c>
      <c r="N408" s="3">
        <f t="shared" si="26"/>
        <v>0.57999213836477992</v>
      </c>
      <c r="O408" s="3">
        <f t="shared" si="27"/>
        <v>0.96744791666666663</v>
      </c>
    </row>
    <row r="409" spans="1:15" x14ac:dyDescent="0.25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12</v>
      </c>
      <c r="K409" t="s">
        <v>13</v>
      </c>
      <c r="L409" s="2">
        <f t="shared" si="24"/>
        <v>23699000000</v>
      </c>
      <c r="M409" s="2">
        <f t="shared" si="25"/>
        <v>40446000000</v>
      </c>
      <c r="N409" s="3">
        <f t="shared" si="26"/>
        <v>0.59787078382401171</v>
      </c>
      <c r="O409" s="3">
        <f t="shared" si="27"/>
        <v>1.0203587376069023</v>
      </c>
    </row>
    <row r="410" spans="1:15" x14ac:dyDescent="0.25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58</v>
      </c>
      <c r="K410" t="s">
        <v>192</v>
      </c>
      <c r="L410" s="2">
        <f t="shared" si="24"/>
        <v>11356000000</v>
      </c>
      <c r="M410" s="2">
        <f t="shared" si="25"/>
        <v>19957000000</v>
      </c>
      <c r="N410" s="3">
        <f t="shared" si="26"/>
        <v>0.39161321470446242</v>
      </c>
      <c r="O410" s="3">
        <f t="shared" si="27"/>
        <v>0.68821987723291267</v>
      </c>
    </row>
    <row r="411" spans="1:15" x14ac:dyDescent="0.25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58</v>
      </c>
      <c r="K411" t="s">
        <v>192</v>
      </c>
      <c r="L411" s="2">
        <f t="shared" si="24"/>
        <v>11383000000</v>
      </c>
      <c r="M411" s="2">
        <f t="shared" si="25"/>
        <v>18877000000</v>
      </c>
      <c r="N411" s="3">
        <f t="shared" si="26"/>
        <v>0.40072519890164049</v>
      </c>
      <c r="O411" s="3">
        <f t="shared" si="27"/>
        <v>0.66454270224600431</v>
      </c>
    </row>
    <row r="412" spans="1:15" x14ac:dyDescent="0.25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58</v>
      </c>
      <c r="K412" t="s">
        <v>192</v>
      </c>
      <c r="L412" s="2">
        <f t="shared" si="24"/>
        <v>10018000000</v>
      </c>
      <c r="M412" s="2">
        <f t="shared" si="25"/>
        <v>16990000000</v>
      </c>
      <c r="N412" s="3">
        <f t="shared" si="26"/>
        <v>0.39864703541583768</v>
      </c>
      <c r="O412" s="3">
        <f t="shared" si="27"/>
        <v>0.67608436132113015</v>
      </c>
    </row>
    <row r="413" spans="1:15" x14ac:dyDescent="0.25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58</v>
      </c>
      <c r="K413" t="s">
        <v>192</v>
      </c>
      <c r="L413" s="2">
        <f t="shared" si="24"/>
        <v>10125000000</v>
      </c>
      <c r="M413" s="2">
        <f t="shared" si="25"/>
        <v>16771000000</v>
      </c>
      <c r="N413" s="3">
        <f t="shared" si="26"/>
        <v>0.41168577701878506</v>
      </c>
      <c r="O413" s="3">
        <f t="shared" si="27"/>
        <v>0.6819142880377328</v>
      </c>
    </row>
    <row r="414" spans="1:15" x14ac:dyDescent="0.25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12</v>
      </c>
      <c r="K414" t="s">
        <v>126</v>
      </c>
      <c r="L414" s="2">
        <f t="shared" si="24"/>
        <v>12128100000</v>
      </c>
      <c r="M414" s="2">
        <f t="shared" si="25"/>
        <v>18031500000</v>
      </c>
      <c r="N414" s="3">
        <f t="shared" si="26"/>
        <v>0.32088825624282324</v>
      </c>
      <c r="O414" s="3">
        <f t="shared" si="27"/>
        <v>0.47708186710552075</v>
      </c>
    </row>
    <row r="415" spans="1:15" x14ac:dyDescent="0.25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12</v>
      </c>
      <c r="K415" t="s">
        <v>126</v>
      </c>
      <c r="L415" s="2">
        <f t="shared" si="24"/>
        <v>11291100000</v>
      </c>
      <c r="M415" s="2">
        <f t="shared" si="25"/>
        <v>17120800000</v>
      </c>
      <c r="N415" s="3">
        <f t="shared" si="26"/>
        <v>0.31305989702469572</v>
      </c>
      <c r="O415" s="3">
        <f t="shared" si="27"/>
        <v>0.47469563505596546</v>
      </c>
    </row>
    <row r="416" spans="1:15" x14ac:dyDescent="0.25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12</v>
      </c>
      <c r="K416" t="s">
        <v>126</v>
      </c>
      <c r="L416" s="2">
        <f t="shared" si="24"/>
        <v>8719600000</v>
      </c>
      <c r="M416" s="2">
        <f t="shared" si="25"/>
        <v>13979100000</v>
      </c>
      <c r="N416" s="3">
        <f t="shared" si="26"/>
        <v>0.30210513186523835</v>
      </c>
      <c r="O416" s="3">
        <f t="shared" si="27"/>
        <v>0.48432930969968263</v>
      </c>
    </row>
    <row r="417" spans="1:15" x14ac:dyDescent="0.25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12</v>
      </c>
      <c r="K417" t="s">
        <v>126</v>
      </c>
      <c r="L417" s="2">
        <f t="shared" si="24"/>
        <v>8395100000</v>
      </c>
      <c r="M417" s="2">
        <f t="shared" si="25"/>
        <v>13802500000</v>
      </c>
      <c r="N417" s="3">
        <f t="shared" si="26"/>
        <v>0.31508407146074158</v>
      </c>
      <c r="O417" s="3">
        <f t="shared" si="27"/>
        <v>0.51803407896712206</v>
      </c>
    </row>
    <row r="418" spans="1:15" x14ac:dyDescent="0.25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46</v>
      </c>
      <c r="K418" t="s">
        <v>99</v>
      </c>
      <c r="L418" s="2">
        <f t="shared" si="24"/>
        <v>8139000000</v>
      </c>
      <c r="M418" s="2">
        <f t="shared" si="25"/>
        <v>12039000000</v>
      </c>
      <c r="N418" s="3">
        <f t="shared" si="26"/>
        <v>0.90594390026714156</v>
      </c>
      <c r="O418" s="3">
        <f t="shared" si="27"/>
        <v>1.3400489759572574</v>
      </c>
    </row>
    <row r="419" spans="1:15" x14ac:dyDescent="0.25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46</v>
      </c>
      <c r="K419" t="s">
        <v>99</v>
      </c>
      <c r="L419" s="2">
        <f t="shared" si="24"/>
        <v>8672000000</v>
      </c>
      <c r="M419" s="2">
        <f t="shared" si="25"/>
        <v>12952000000</v>
      </c>
      <c r="N419" s="3">
        <f t="shared" si="26"/>
        <v>0.92550693703308429</v>
      </c>
      <c r="O419" s="3">
        <f t="shared" si="27"/>
        <v>1.3822838847385273</v>
      </c>
    </row>
    <row r="420" spans="1:15" x14ac:dyDescent="0.25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46</v>
      </c>
      <c r="K420" t="s">
        <v>99</v>
      </c>
      <c r="L420" s="2">
        <f t="shared" si="24"/>
        <v>8997000000</v>
      </c>
      <c r="M420" s="2">
        <f t="shared" si="25"/>
        <v>13780000000</v>
      </c>
      <c r="N420" s="3">
        <f t="shared" si="26"/>
        <v>0.93611486837998126</v>
      </c>
      <c r="O420" s="3">
        <f t="shared" si="27"/>
        <v>1.4337738008531891</v>
      </c>
    </row>
    <row r="421" spans="1:15" x14ac:dyDescent="0.25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46</v>
      </c>
      <c r="K421" t="s">
        <v>99</v>
      </c>
      <c r="L421" s="2">
        <f t="shared" si="24"/>
        <v>9379000000</v>
      </c>
      <c r="M421" s="2">
        <f t="shared" si="25"/>
        <v>14506000000</v>
      </c>
      <c r="N421" s="3">
        <f t="shared" si="26"/>
        <v>0.9377124575084983</v>
      </c>
      <c r="O421" s="3">
        <f t="shared" si="27"/>
        <v>1.4503099380123976</v>
      </c>
    </row>
    <row r="422" spans="1:15" x14ac:dyDescent="0.25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18</v>
      </c>
      <c r="K422" t="s">
        <v>196</v>
      </c>
      <c r="L422" s="2">
        <f t="shared" si="24"/>
        <v>5085401000</v>
      </c>
      <c r="M422" s="2">
        <f t="shared" si="25"/>
        <v>8515526000</v>
      </c>
      <c r="N422" s="3">
        <f t="shared" si="26"/>
        <v>0.31739860023587374</v>
      </c>
      <c r="O422" s="3">
        <f t="shared" si="27"/>
        <v>0.5314853307875208</v>
      </c>
    </row>
    <row r="423" spans="1:15" x14ac:dyDescent="0.25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18</v>
      </c>
      <c r="K423" t="s">
        <v>196</v>
      </c>
      <c r="L423" s="2">
        <f t="shared" si="24"/>
        <v>5435742000</v>
      </c>
      <c r="M423" s="2">
        <f t="shared" si="25"/>
        <v>9135299000</v>
      </c>
      <c r="N423" s="3">
        <f t="shared" si="26"/>
        <v>0.31053988458862392</v>
      </c>
      <c r="O423" s="3">
        <f t="shared" si="27"/>
        <v>0.52189281557928469</v>
      </c>
    </row>
    <row r="424" spans="1:15" x14ac:dyDescent="0.25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18</v>
      </c>
      <c r="K424" t="s">
        <v>196</v>
      </c>
      <c r="L424" s="2">
        <f t="shared" si="24"/>
        <v>5802507000</v>
      </c>
      <c r="M424" s="2">
        <f t="shared" si="25"/>
        <v>9835921000</v>
      </c>
      <c r="N424" s="3">
        <f t="shared" si="26"/>
        <v>0.30685528420820163</v>
      </c>
      <c r="O424" s="3">
        <f t="shared" si="27"/>
        <v>0.52015522495783617</v>
      </c>
    </row>
    <row r="425" spans="1:15" x14ac:dyDescent="0.25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18</v>
      </c>
      <c r="K425" t="s">
        <v>196</v>
      </c>
      <c r="L425" s="2">
        <f t="shared" si="24"/>
        <v>6306091000</v>
      </c>
      <c r="M425" s="2">
        <f t="shared" si="25"/>
        <v>10671888000</v>
      </c>
      <c r="N425" s="3">
        <f t="shared" si="26"/>
        <v>0.30959922453043076</v>
      </c>
      <c r="O425" s="3">
        <f t="shared" si="27"/>
        <v>0.52393919610034323</v>
      </c>
    </row>
    <row r="426" spans="1:15" x14ac:dyDescent="0.25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24</v>
      </c>
      <c r="K426" t="s">
        <v>198</v>
      </c>
      <c r="L426" s="2">
        <f t="shared" si="24"/>
        <v>3018000000</v>
      </c>
      <c r="M426" s="2">
        <f t="shared" si="25"/>
        <v>4835000000</v>
      </c>
      <c r="N426" s="3">
        <f t="shared" si="26"/>
        <v>0.40877691995123933</v>
      </c>
      <c r="O426" s="3">
        <f t="shared" si="27"/>
        <v>0.65488283895435462</v>
      </c>
    </row>
    <row r="427" spans="1:15" x14ac:dyDescent="0.25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24</v>
      </c>
      <c r="K427" t="s">
        <v>198</v>
      </c>
      <c r="L427" s="2">
        <f t="shared" si="24"/>
        <v>2820000000</v>
      </c>
      <c r="M427" s="2">
        <f t="shared" si="25"/>
        <v>4639000000</v>
      </c>
      <c r="N427" s="3">
        <f t="shared" si="26"/>
        <v>0.39462636439966414</v>
      </c>
      <c r="O427" s="3">
        <f t="shared" si="27"/>
        <v>0.64917436328015676</v>
      </c>
    </row>
    <row r="428" spans="1:15" x14ac:dyDescent="0.25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24</v>
      </c>
      <c r="K428" t="s">
        <v>198</v>
      </c>
      <c r="L428" s="2">
        <f t="shared" si="24"/>
        <v>2798000000</v>
      </c>
      <c r="M428" s="2">
        <f t="shared" si="25"/>
        <v>4613000000</v>
      </c>
      <c r="N428" s="3">
        <f t="shared" si="26"/>
        <v>0.37632817753866843</v>
      </c>
      <c r="O428" s="3">
        <f t="shared" si="27"/>
        <v>0.62044384667114993</v>
      </c>
    </row>
    <row r="429" spans="1:15" x14ac:dyDescent="0.25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24</v>
      </c>
      <c r="K429" t="s">
        <v>198</v>
      </c>
      <c r="L429" s="2">
        <f t="shared" si="24"/>
        <v>2836000000</v>
      </c>
      <c r="M429" s="2">
        <f t="shared" si="25"/>
        <v>4273000000</v>
      </c>
      <c r="N429" s="3">
        <f t="shared" si="26"/>
        <v>0.37848658748164954</v>
      </c>
      <c r="O429" s="3">
        <f t="shared" si="27"/>
        <v>0.57026558120912851</v>
      </c>
    </row>
    <row r="430" spans="1:15" x14ac:dyDescent="0.25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18</v>
      </c>
      <c r="K430" t="s">
        <v>200</v>
      </c>
      <c r="L430" s="2">
        <f t="shared" si="24"/>
        <v>1405800000</v>
      </c>
      <c r="M430" s="2">
        <f t="shared" si="25"/>
        <v>2055700000</v>
      </c>
      <c r="N430" s="3">
        <f t="shared" si="26"/>
        <v>0.22459380441902455</v>
      </c>
      <c r="O430" s="3">
        <f t="shared" si="27"/>
        <v>0.3284233061204927</v>
      </c>
    </row>
    <row r="431" spans="1:15" x14ac:dyDescent="0.25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18</v>
      </c>
      <c r="K431" t="s">
        <v>200</v>
      </c>
      <c r="L431" s="2">
        <f t="shared" si="24"/>
        <v>1756300000</v>
      </c>
      <c r="M431" s="2">
        <f t="shared" si="25"/>
        <v>2583200000</v>
      </c>
      <c r="N431" s="3">
        <f t="shared" si="26"/>
        <v>0.21885630973594683</v>
      </c>
      <c r="O431" s="3">
        <f t="shared" si="27"/>
        <v>0.32189809218806464</v>
      </c>
    </row>
    <row r="432" spans="1:15" x14ac:dyDescent="0.25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18</v>
      </c>
      <c r="K432" t="s">
        <v>200</v>
      </c>
      <c r="L432" s="2">
        <f t="shared" si="24"/>
        <v>2288300000</v>
      </c>
      <c r="M432" s="2">
        <f t="shared" si="25"/>
        <v>3291300000</v>
      </c>
      <c r="N432" s="3">
        <f t="shared" si="26"/>
        <v>0.211409830007391</v>
      </c>
      <c r="O432" s="3">
        <f t="shared" si="27"/>
        <v>0.30407427937915743</v>
      </c>
    </row>
    <row r="433" spans="1:15" x14ac:dyDescent="0.25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18</v>
      </c>
      <c r="K433" t="s">
        <v>200</v>
      </c>
      <c r="L433" s="2">
        <f t="shared" si="24"/>
        <v>2654800000</v>
      </c>
      <c r="M433" s="2">
        <f t="shared" si="25"/>
        <v>3755100000</v>
      </c>
      <c r="N433" s="3">
        <f t="shared" si="26"/>
        <v>0.21836905917383653</v>
      </c>
      <c r="O433" s="3">
        <f t="shared" si="27"/>
        <v>0.30887360784378237</v>
      </c>
    </row>
    <row r="434" spans="1:15" x14ac:dyDescent="0.25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12</v>
      </c>
      <c r="K434" t="s">
        <v>163</v>
      </c>
      <c r="L434" s="2">
        <f t="shared" si="24"/>
        <v>9414300000</v>
      </c>
      <c r="M434" s="2">
        <f t="shared" si="25"/>
        <v>15733400000</v>
      </c>
      <c r="N434" s="3">
        <f t="shared" si="26"/>
        <v>0.51555825721232829</v>
      </c>
      <c r="O434" s="3">
        <f t="shared" si="27"/>
        <v>0.86161310814659042</v>
      </c>
    </row>
    <row r="435" spans="1:15" x14ac:dyDescent="0.25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12</v>
      </c>
      <c r="K435" t="s">
        <v>163</v>
      </c>
      <c r="L435" s="2">
        <f t="shared" si="24"/>
        <v>9342000000</v>
      </c>
      <c r="M435" s="2">
        <f t="shared" si="25"/>
        <v>15563500000</v>
      </c>
      <c r="N435" s="3">
        <f t="shared" si="26"/>
        <v>0.5109636768381729</v>
      </c>
      <c r="O435" s="3">
        <f t="shared" si="27"/>
        <v>0.85125060848543188</v>
      </c>
    </row>
    <row r="436" spans="1:15" x14ac:dyDescent="0.25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12</v>
      </c>
      <c r="K436" t="s">
        <v>163</v>
      </c>
      <c r="L436" s="2">
        <f t="shared" si="24"/>
        <v>9892600000</v>
      </c>
      <c r="M436" s="2">
        <f t="shared" si="25"/>
        <v>16438600000</v>
      </c>
      <c r="N436" s="3">
        <f t="shared" si="26"/>
        <v>0.51647697608854548</v>
      </c>
      <c r="O436" s="3">
        <f t="shared" si="27"/>
        <v>0.85823326720267312</v>
      </c>
    </row>
    <row r="437" spans="1:15" x14ac:dyDescent="0.25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12</v>
      </c>
      <c r="K437" t="s">
        <v>163</v>
      </c>
      <c r="L437" s="2">
        <f t="shared" si="24"/>
        <v>10762500000</v>
      </c>
      <c r="M437" s="2">
        <f t="shared" si="25"/>
        <v>18055900000</v>
      </c>
      <c r="N437" s="3">
        <f t="shared" si="26"/>
        <v>0.52338898317860627</v>
      </c>
      <c r="O437" s="3">
        <f t="shared" si="27"/>
        <v>0.8780728586643064</v>
      </c>
    </row>
    <row r="438" spans="1:15" x14ac:dyDescent="0.25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18</v>
      </c>
      <c r="K438" t="s">
        <v>203</v>
      </c>
      <c r="L438" s="2">
        <f t="shared" si="24"/>
        <v>20007000000</v>
      </c>
      <c r="M438" s="2">
        <f t="shared" si="25"/>
        <v>30564000000</v>
      </c>
      <c r="N438" s="3">
        <f t="shared" si="26"/>
        <v>0.4441952887369286</v>
      </c>
      <c r="O438" s="3">
        <f t="shared" si="27"/>
        <v>0.67858173663995025</v>
      </c>
    </row>
    <row r="439" spans="1:15" x14ac:dyDescent="0.25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18</v>
      </c>
      <c r="K439" t="s">
        <v>203</v>
      </c>
      <c r="L439" s="2">
        <f t="shared" si="24"/>
        <v>22393000000</v>
      </c>
      <c r="M439" s="2">
        <f t="shared" si="25"/>
        <v>33246000000</v>
      </c>
      <c r="N439" s="3">
        <f t="shared" si="26"/>
        <v>0.45875074263003712</v>
      </c>
      <c r="O439" s="3">
        <f t="shared" si="27"/>
        <v>0.6810890541454121</v>
      </c>
    </row>
    <row r="440" spans="1:15" x14ac:dyDescent="0.25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18</v>
      </c>
      <c r="K440" t="s">
        <v>203</v>
      </c>
      <c r="L440" s="2">
        <f t="shared" si="24"/>
        <v>24101000000</v>
      </c>
      <c r="M440" s="2">
        <f t="shared" si="25"/>
        <v>34978000000</v>
      </c>
      <c r="N440" s="3">
        <f t="shared" si="26"/>
        <v>0.4593729152768512</v>
      </c>
      <c r="O440" s="3">
        <f t="shared" si="27"/>
        <v>0.6666920804345754</v>
      </c>
    </row>
    <row r="441" spans="1:15" x14ac:dyDescent="0.25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18</v>
      </c>
      <c r="K441" t="s">
        <v>203</v>
      </c>
      <c r="L441" s="2">
        <f t="shared" si="24"/>
        <v>25639000000</v>
      </c>
      <c r="M441" s="2">
        <f t="shared" si="25"/>
        <v>36920000000</v>
      </c>
      <c r="N441" s="3">
        <f t="shared" si="26"/>
        <v>0.46086784584411844</v>
      </c>
      <c r="O441" s="3">
        <f t="shared" si="27"/>
        <v>0.66364682197296521</v>
      </c>
    </row>
    <row r="442" spans="1:15" x14ac:dyDescent="0.25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18</v>
      </c>
      <c r="K442" t="s">
        <v>147</v>
      </c>
      <c r="L442" s="2">
        <f t="shared" si="24"/>
        <v>3846000000</v>
      </c>
      <c r="M442" s="2">
        <f t="shared" si="25"/>
        <v>5720000000</v>
      </c>
      <c r="N442" s="3">
        <f t="shared" si="26"/>
        <v>0.69485094850948514</v>
      </c>
      <c r="O442" s="3">
        <f t="shared" si="27"/>
        <v>1.033423667570009</v>
      </c>
    </row>
    <row r="443" spans="1:15" x14ac:dyDescent="0.25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18</v>
      </c>
      <c r="K443" t="s">
        <v>147</v>
      </c>
      <c r="L443" s="2">
        <f t="shared" si="24"/>
        <v>4141000000</v>
      </c>
      <c r="M443" s="2">
        <f t="shared" si="25"/>
        <v>6162000000</v>
      </c>
      <c r="N443" s="3">
        <f t="shared" si="26"/>
        <v>0.66097366320830009</v>
      </c>
      <c r="O443" s="3">
        <f t="shared" si="27"/>
        <v>0.98355945730247407</v>
      </c>
    </row>
    <row r="444" spans="1:15" x14ac:dyDescent="0.25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18</v>
      </c>
      <c r="K444" t="s">
        <v>147</v>
      </c>
      <c r="L444" s="2">
        <f t="shared" si="24"/>
        <v>4051000000</v>
      </c>
      <c r="M444" s="2">
        <f t="shared" si="25"/>
        <v>6050000000</v>
      </c>
      <c r="N444" s="3">
        <f t="shared" si="26"/>
        <v>0.633562715045355</v>
      </c>
      <c r="O444" s="3">
        <f t="shared" si="27"/>
        <v>0.94619956208945888</v>
      </c>
    </row>
    <row r="445" spans="1:15" x14ac:dyDescent="0.25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18</v>
      </c>
      <c r="K445" t="s">
        <v>147</v>
      </c>
      <c r="L445" s="2">
        <f t="shared" si="24"/>
        <v>4065000000</v>
      </c>
      <c r="M445" s="2">
        <f t="shared" si="25"/>
        <v>6077000000</v>
      </c>
      <c r="N445" s="3">
        <f t="shared" si="26"/>
        <v>0.6256733877174081</v>
      </c>
      <c r="O445" s="3">
        <f t="shared" si="27"/>
        <v>0.9353547791288287</v>
      </c>
    </row>
    <row r="446" spans="1:15" x14ac:dyDescent="0.25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18</v>
      </c>
      <c r="K446" t="s">
        <v>147</v>
      </c>
      <c r="L446" s="2">
        <f t="shared" si="24"/>
        <v>3846000000</v>
      </c>
      <c r="M446" s="2">
        <f t="shared" si="25"/>
        <v>5720000000</v>
      </c>
      <c r="N446" s="3">
        <f t="shared" si="26"/>
        <v>0.69485094850948514</v>
      </c>
      <c r="O446" s="3">
        <f t="shared" si="27"/>
        <v>1.033423667570009</v>
      </c>
    </row>
    <row r="447" spans="1:15" x14ac:dyDescent="0.25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18</v>
      </c>
      <c r="K447" t="s">
        <v>147</v>
      </c>
      <c r="L447" s="2">
        <f t="shared" si="24"/>
        <v>4141000000</v>
      </c>
      <c r="M447" s="2">
        <f t="shared" si="25"/>
        <v>6162000000</v>
      </c>
      <c r="N447" s="3">
        <f t="shared" si="26"/>
        <v>0.66097366320830009</v>
      </c>
      <c r="O447" s="3">
        <f t="shared" si="27"/>
        <v>0.98355945730247407</v>
      </c>
    </row>
    <row r="448" spans="1:15" x14ac:dyDescent="0.25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18</v>
      </c>
      <c r="K448" t="s">
        <v>147</v>
      </c>
      <c r="L448" s="2">
        <f t="shared" si="24"/>
        <v>4051000000</v>
      </c>
      <c r="M448" s="2">
        <f t="shared" si="25"/>
        <v>6050000000</v>
      </c>
      <c r="N448" s="3">
        <f t="shared" si="26"/>
        <v>0.633562715045355</v>
      </c>
      <c r="O448" s="3">
        <f t="shared" si="27"/>
        <v>0.94619956208945888</v>
      </c>
    </row>
    <row r="449" spans="1:15" x14ac:dyDescent="0.25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18</v>
      </c>
      <c r="K449" t="s">
        <v>147</v>
      </c>
      <c r="L449" s="2">
        <f t="shared" si="24"/>
        <v>4065000000</v>
      </c>
      <c r="M449" s="2">
        <f t="shared" si="25"/>
        <v>6077000000</v>
      </c>
      <c r="N449" s="3">
        <f t="shared" si="26"/>
        <v>0.6256733877174081</v>
      </c>
      <c r="O449" s="3">
        <f t="shared" si="27"/>
        <v>0.9353547791288287</v>
      </c>
    </row>
    <row r="450" spans="1:15" x14ac:dyDescent="0.25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18</v>
      </c>
      <c r="K450" t="s">
        <v>120</v>
      </c>
      <c r="L450" s="2">
        <f t="shared" si="24"/>
        <v>2777000000</v>
      </c>
      <c r="M450" s="2">
        <f t="shared" si="25"/>
        <v>3790000000</v>
      </c>
      <c r="N450" s="3">
        <f t="shared" si="26"/>
        <v>0.18450601288950896</v>
      </c>
      <c r="O450" s="3">
        <f t="shared" si="27"/>
        <v>0.25181051092950635</v>
      </c>
    </row>
    <row r="451" spans="1:15" x14ac:dyDescent="0.25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18</v>
      </c>
      <c r="K451" t="s">
        <v>120</v>
      </c>
      <c r="L451" s="2">
        <f t="shared" ref="L451:L514" si="28">E451-F451</f>
        <v>3028000000</v>
      </c>
      <c r="M451" s="2">
        <f t="shared" ref="M451:M514" si="29">L451+SUM(G451:I451)</f>
        <v>4158000000</v>
      </c>
      <c r="N451" s="3">
        <f t="shared" ref="N451:N514" si="30">1-(F451/E451)</f>
        <v>0.19536744306084264</v>
      </c>
      <c r="O451" s="3">
        <f t="shared" ref="O451:O514" si="31">M451/E451</f>
        <v>0.26827537260468415</v>
      </c>
    </row>
    <row r="452" spans="1:15" x14ac:dyDescent="0.25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18</v>
      </c>
      <c r="K452" t="s">
        <v>120</v>
      </c>
      <c r="L452" s="2">
        <f t="shared" si="28"/>
        <v>3010000000</v>
      </c>
      <c r="M452" s="2">
        <f t="shared" si="29"/>
        <v>4120000000</v>
      </c>
      <c r="N452" s="3">
        <f t="shared" si="30"/>
        <v>0.19848334981866134</v>
      </c>
      <c r="O452" s="3">
        <f t="shared" si="31"/>
        <v>0.2716782063963073</v>
      </c>
    </row>
    <row r="453" spans="1:15" x14ac:dyDescent="0.25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18</v>
      </c>
      <c r="K453" t="s">
        <v>120</v>
      </c>
      <c r="L453" s="2">
        <f t="shared" si="28"/>
        <v>3554000000</v>
      </c>
      <c r="M453" s="2">
        <f t="shared" si="29"/>
        <v>4833000000</v>
      </c>
      <c r="N453" s="3">
        <f t="shared" si="30"/>
        <v>0.21331252625892805</v>
      </c>
      <c r="O453" s="3">
        <f t="shared" si="31"/>
        <v>0.29007862673308926</v>
      </c>
    </row>
    <row r="454" spans="1:15" x14ac:dyDescent="0.25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51</v>
      </c>
      <c r="K454" t="s">
        <v>74</v>
      </c>
      <c r="L454" s="2">
        <f t="shared" si="28"/>
        <v>817169000</v>
      </c>
      <c r="M454" s="2">
        <f t="shared" si="29"/>
        <v>1268260000</v>
      </c>
      <c r="N454" s="3">
        <f t="shared" si="30"/>
        <v>0.63887896411994061</v>
      </c>
      <c r="O454" s="3">
        <f t="shared" si="31"/>
        <v>0.9915508726282517</v>
      </c>
    </row>
    <row r="455" spans="1:15" x14ac:dyDescent="0.25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51</v>
      </c>
      <c r="K455" t="s">
        <v>74</v>
      </c>
      <c r="L455" s="2">
        <f t="shared" si="28"/>
        <v>926599000</v>
      </c>
      <c r="M455" s="2">
        <f t="shared" si="29"/>
        <v>1471386000</v>
      </c>
      <c r="N455" s="3">
        <f t="shared" si="30"/>
        <v>0.62512624311945486</v>
      </c>
      <c r="O455" s="3">
        <f t="shared" si="31"/>
        <v>0.99266457481452297</v>
      </c>
    </row>
    <row r="456" spans="1:15" x14ac:dyDescent="0.25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51</v>
      </c>
      <c r="K456" t="s">
        <v>74</v>
      </c>
      <c r="L456" s="2">
        <f t="shared" si="28"/>
        <v>1013117000</v>
      </c>
      <c r="M456" s="2">
        <f t="shared" si="29"/>
        <v>1641098000</v>
      </c>
      <c r="N456" s="3">
        <f t="shared" si="30"/>
        <v>0.62675896013333021</v>
      </c>
      <c r="O456" s="3">
        <f t="shared" si="31"/>
        <v>1.0152557660733044</v>
      </c>
    </row>
    <row r="457" spans="1:15" x14ac:dyDescent="0.25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51</v>
      </c>
      <c r="K457" t="s">
        <v>74</v>
      </c>
      <c r="L457" s="2">
        <f t="shared" si="28"/>
        <v>1112054000</v>
      </c>
      <c r="M457" s="2">
        <f t="shared" si="29"/>
        <v>1822197000</v>
      </c>
      <c r="N457" s="3">
        <f t="shared" si="30"/>
        <v>0.630653488614762</v>
      </c>
      <c r="O457" s="3">
        <f t="shared" si="31"/>
        <v>1.0333804788196919</v>
      </c>
    </row>
    <row r="458" spans="1:15" x14ac:dyDescent="0.25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18</v>
      </c>
      <c r="K458" t="s">
        <v>196</v>
      </c>
      <c r="L458" s="2">
        <f t="shared" si="28"/>
        <v>2652700000</v>
      </c>
      <c r="M458" s="2">
        <f t="shared" si="29"/>
        <v>4385300000</v>
      </c>
      <c r="N458" s="3">
        <f t="shared" si="30"/>
        <v>0.35873960375955105</v>
      </c>
      <c r="O458" s="3">
        <f t="shared" si="31"/>
        <v>0.5930488876867942</v>
      </c>
    </row>
    <row r="459" spans="1:15" x14ac:dyDescent="0.25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18</v>
      </c>
      <c r="K459" t="s">
        <v>196</v>
      </c>
      <c r="L459" s="2">
        <f t="shared" si="28"/>
        <v>2789800000</v>
      </c>
      <c r="M459" s="2">
        <f t="shared" si="29"/>
        <v>4609300000</v>
      </c>
      <c r="N459" s="3">
        <f t="shared" si="30"/>
        <v>0.35582822085889576</v>
      </c>
      <c r="O459" s="3">
        <f t="shared" si="31"/>
        <v>0.58789842225425049</v>
      </c>
    </row>
    <row r="460" spans="1:15" x14ac:dyDescent="0.25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18</v>
      </c>
      <c r="K460" t="s">
        <v>196</v>
      </c>
      <c r="L460" s="2">
        <f t="shared" si="28"/>
        <v>3034000000</v>
      </c>
      <c r="M460" s="2">
        <f t="shared" si="29"/>
        <v>5027800000</v>
      </c>
      <c r="N460" s="3">
        <f t="shared" si="30"/>
        <v>0.35270047197228616</v>
      </c>
      <c r="O460" s="3">
        <f t="shared" si="31"/>
        <v>0.58447838924926176</v>
      </c>
    </row>
    <row r="461" spans="1:15" x14ac:dyDescent="0.25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18</v>
      </c>
      <c r="K461" t="s">
        <v>196</v>
      </c>
      <c r="L461" s="2">
        <f t="shared" si="28"/>
        <v>4656700000</v>
      </c>
      <c r="M461" s="2">
        <f t="shared" si="29"/>
        <v>8263700000</v>
      </c>
      <c r="N461" s="3">
        <f t="shared" si="30"/>
        <v>0.30046327362824554</v>
      </c>
      <c r="O461" s="3">
        <f t="shared" si="31"/>
        <v>0.53319697517163067</v>
      </c>
    </row>
    <row r="462" spans="1:15" x14ac:dyDescent="0.25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12</v>
      </c>
      <c r="K462" t="s">
        <v>210</v>
      </c>
      <c r="L462" s="2">
        <f t="shared" si="28"/>
        <v>1663000000</v>
      </c>
      <c r="M462" s="2">
        <f t="shared" si="29"/>
        <v>2864500000</v>
      </c>
      <c r="N462" s="3">
        <f t="shared" si="30"/>
        <v>1</v>
      </c>
      <c r="O462" s="3">
        <f t="shared" si="31"/>
        <v>1.7224894768490679</v>
      </c>
    </row>
    <row r="463" spans="1:15" x14ac:dyDescent="0.25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12</v>
      </c>
      <c r="K463" t="s">
        <v>210</v>
      </c>
      <c r="L463" s="2">
        <f t="shared" si="28"/>
        <v>1558400000</v>
      </c>
      <c r="M463" s="2">
        <f t="shared" si="29"/>
        <v>2676800000</v>
      </c>
      <c r="N463" s="3">
        <f t="shared" si="30"/>
        <v>1</v>
      </c>
      <c r="O463" s="3">
        <f t="shared" si="31"/>
        <v>1.7176591375770021</v>
      </c>
    </row>
    <row r="464" spans="1:15" x14ac:dyDescent="0.25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12</v>
      </c>
      <c r="K464" t="s">
        <v>210</v>
      </c>
      <c r="L464" s="2">
        <f t="shared" si="28"/>
        <v>1584500000</v>
      </c>
      <c r="M464" s="2">
        <f t="shared" si="29"/>
        <v>2742700000</v>
      </c>
      <c r="N464" s="3">
        <f t="shared" si="30"/>
        <v>1</v>
      </c>
      <c r="O464" s="3">
        <f t="shared" si="31"/>
        <v>1.7309561375828337</v>
      </c>
    </row>
    <row r="465" spans="1:15" x14ac:dyDescent="0.25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12</v>
      </c>
      <c r="K465" t="s">
        <v>210</v>
      </c>
      <c r="L465" s="2">
        <f t="shared" si="28"/>
        <v>1637100000</v>
      </c>
      <c r="M465" s="2">
        <f t="shared" si="29"/>
        <v>2904900000</v>
      </c>
      <c r="N465" s="3">
        <f t="shared" si="30"/>
        <v>1</v>
      </c>
      <c r="O465" s="3">
        <f t="shared" si="31"/>
        <v>1.7744181784863478</v>
      </c>
    </row>
    <row r="466" spans="1:15" x14ac:dyDescent="0.25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12</v>
      </c>
      <c r="K466" t="s">
        <v>156</v>
      </c>
      <c r="L466" s="2">
        <f t="shared" si="28"/>
        <v>2778591000</v>
      </c>
      <c r="M466" s="2">
        <f t="shared" si="29"/>
        <v>4395512000</v>
      </c>
      <c r="N466" s="3">
        <f t="shared" si="30"/>
        <v>0.38833734725571811</v>
      </c>
      <c r="O466" s="3">
        <f t="shared" si="31"/>
        <v>0.61431908111365663</v>
      </c>
    </row>
    <row r="467" spans="1:15" x14ac:dyDescent="0.25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12</v>
      </c>
      <c r="K467" t="s">
        <v>156</v>
      </c>
      <c r="L467" s="2">
        <f t="shared" si="28"/>
        <v>2974249000</v>
      </c>
      <c r="M467" s="2">
        <f t="shared" si="29"/>
        <v>4733014000</v>
      </c>
      <c r="N467" s="3">
        <f t="shared" si="30"/>
        <v>0.38363902357982893</v>
      </c>
      <c r="O467" s="3">
        <f t="shared" si="31"/>
        <v>0.61049658907161453</v>
      </c>
    </row>
    <row r="468" spans="1:15" x14ac:dyDescent="0.25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12</v>
      </c>
      <c r="K468" t="s">
        <v>156</v>
      </c>
      <c r="L468" s="2">
        <f t="shared" si="28"/>
        <v>2568144000</v>
      </c>
      <c r="M468" s="2">
        <f t="shared" si="29"/>
        <v>4215526000</v>
      </c>
      <c r="N468" s="3">
        <f t="shared" si="30"/>
        <v>0.36918188390369555</v>
      </c>
      <c r="O468" s="3">
        <f t="shared" si="31"/>
        <v>0.60600022051918034</v>
      </c>
    </row>
    <row r="469" spans="1:15" x14ac:dyDescent="0.25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12</v>
      </c>
      <c r="K469" t="s">
        <v>156</v>
      </c>
      <c r="L469" s="2">
        <f t="shared" si="28"/>
        <v>2471969000</v>
      </c>
      <c r="M469" s="2">
        <f t="shared" si="29"/>
        <v>4229492000</v>
      </c>
      <c r="N469" s="3">
        <f t="shared" si="30"/>
        <v>0.36382757888843398</v>
      </c>
      <c r="O469" s="3">
        <f t="shared" si="31"/>
        <v>0.62250207599205343</v>
      </c>
    </row>
    <row r="470" spans="1:15" x14ac:dyDescent="0.25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35</v>
      </c>
      <c r="K470" t="s">
        <v>213</v>
      </c>
      <c r="L470" s="2">
        <f t="shared" si="28"/>
        <v>3498000000</v>
      </c>
      <c r="M470" s="2">
        <f t="shared" si="29"/>
        <v>5950000000</v>
      </c>
      <c r="N470" s="3">
        <f t="shared" si="30"/>
        <v>0.58329164582291138</v>
      </c>
      <c r="O470" s="3">
        <f t="shared" si="31"/>
        <v>0.99216274804068705</v>
      </c>
    </row>
    <row r="471" spans="1:15" x14ac:dyDescent="0.25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35</v>
      </c>
      <c r="K471" t="s">
        <v>213</v>
      </c>
      <c r="L471" s="2">
        <f t="shared" si="28"/>
        <v>3630000000</v>
      </c>
      <c r="M471" s="2">
        <f t="shared" si="29"/>
        <v>6080000000</v>
      </c>
      <c r="N471" s="3">
        <f t="shared" si="30"/>
        <v>0.59304035288351575</v>
      </c>
      <c r="O471" s="3">
        <f t="shared" si="31"/>
        <v>0.99330174808037908</v>
      </c>
    </row>
    <row r="472" spans="1:15" x14ac:dyDescent="0.25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35</v>
      </c>
      <c r="K472" t="s">
        <v>213</v>
      </c>
      <c r="L472" s="2">
        <f t="shared" si="28"/>
        <v>3723000000</v>
      </c>
      <c r="M472" s="2">
        <f t="shared" si="29"/>
        <v>6148000000</v>
      </c>
      <c r="N472" s="3">
        <f t="shared" si="30"/>
        <v>0.59264565425023874</v>
      </c>
      <c r="O472" s="3">
        <f t="shared" si="31"/>
        <v>0.97866921362623371</v>
      </c>
    </row>
    <row r="473" spans="1:15" x14ac:dyDescent="0.25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35</v>
      </c>
      <c r="K473" t="s">
        <v>213</v>
      </c>
      <c r="L473" s="2">
        <f t="shared" si="28"/>
        <v>3858000000</v>
      </c>
      <c r="M473" s="2">
        <f t="shared" si="29"/>
        <v>6283000000</v>
      </c>
      <c r="N473" s="3">
        <f t="shared" si="30"/>
        <v>0.59906832298136647</v>
      </c>
      <c r="O473" s="3">
        <f t="shared" si="31"/>
        <v>0.97562111801242235</v>
      </c>
    </row>
    <row r="474" spans="1:15" x14ac:dyDescent="0.25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18</v>
      </c>
      <c r="K474" t="s">
        <v>154</v>
      </c>
      <c r="L474" s="2">
        <f t="shared" si="28"/>
        <v>1304400000</v>
      </c>
      <c r="M474" s="2">
        <f t="shared" si="29"/>
        <v>2207900000</v>
      </c>
      <c r="N474" s="3">
        <f t="shared" si="30"/>
        <v>0.22030062489444346</v>
      </c>
      <c r="O474" s="3">
        <f t="shared" si="31"/>
        <v>0.37289309238304341</v>
      </c>
    </row>
    <row r="475" spans="1:15" x14ac:dyDescent="0.25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18</v>
      </c>
      <c r="K475" t="s">
        <v>154</v>
      </c>
      <c r="L475" s="2">
        <f t="shared" si="28"/>
        <v>1295100000</v>
      </c>
      <c r="M475" s="2">
        <f t="shared" si="29"/>
        <v>2264900000</v>
      </c>
      <c r="N475" s="3">
        <f t="shared" si="30"/>
        <v>0.20604238258877439</v>
      </c>
      <c r="O475" s="3">
        <f t="shared" si="31"/>
        <v>0.36033155148275425</v>
      </c>
    </row>
    <row r="476" spans="1:15" x14ac:dyDescent="0.25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18</v>
      </c>
      <c r="K476" t="s">
        <v>154</v>
      </c>
      <c r="L476" s="2">
        <f t="shared" si="28"/>
        <v>1422500000</v>
      </c>
      <c r="M476" s="2">
        <f t="shared" si="29"/>
        <v>2415300000</v>
      </c>
      <c r="N476" s="3">
        <f t="shared" si="30"/>
        <v>0.21030455351862798</v>
      </c>
      <c r="O476" s="3">
        <f t="shared" si="31"/>
        <v>0.35708160851567122</v>
      </c>
    </row>
    <row r="477" spans="1:15" x14ac:dyDescent="0.25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18</v>
      </c>
      <c r="K477" t="s">
        <v>154</v>
      </c>
      <c r="L477" s="2">
        <f t="shared" si="28"/>
        <v>1541100000</v>
      </c>
      <c r="M477" s="2">
        <f t="shared" si="29"/>
        <v>2454200000</v>
      </c>
      <c r="N477" s="3">
        <f t="shared" si="30"/>
        <v>0.22226869546405137</v>
      </c>
      <c r="O477" s="3">
        <f t="shared" si="31"/>
        <v>0.35396264512872289</v>
      </c>
    </row>
    <row r="478" spans="1:15" x14ac:dyDescent="0.25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41</v>
      </c>
      <c r="K478" t="s">
        <v>44</v>
      </c>
      <c r="L478" s="2">
        <f t="shared" si="28"/>
        <v>6677000000</v>
      </c>
      <c r="M478" s="2">
        <f t="shared" si="29"/>
        <v>9787000000</v>
      </c>
      <c r="N478" s="3">
        <f t="shared" si="30"/>
        <v>0.37276686020544891</v>
      </c>
      <c r="O478" s="3">
        <f t="shared" si="31"/>
        <v>0.54639347923179993</v>
      </c>
    </row>
    <row r="479" spans="1:15" x14ac:dyDescent="0.25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41</v>
      </c>
      <c r="K479" t="s">
        <v>44</v>
      </c>
      <c r="L479" s="2">
        <f t="shared" si="28"/>
        <v>9211000000</v>
      </c>
      <c r="M479" s="2">
        <f t="shared" si="29"/>
        <v>13153000000</v>
      </c>
      <c r="N479" s="3">
        <f t="shared" si="30"/>
        <v>0.40477236772719283</v>
      </c>
      <c r="O479" s="3">
        <f t="shared" si="31"/>
        <v>0.57800140622253471</v>
      </c>
    </row>
    <row r="480" spans="1:15" x14ac:dyDescent="0.25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41</v>
      </c>
      <c r="K480" t="s">
        <v>44</v>
      </c>
      <c r="L480" s="2">
        <f t="shared" si="28"/>
        <v>9602000000</v>
      </c>
      <c r="M480" s="2">
        <f t="shared" si="29"/>
        <v>13881000000</v>
      </c>
      <c r="N480" s="3">
        <f t="shared" si="30"/>
        <v>0.401337513061651</v>
      </c>
      <c r="O480" s="3">
        <f t="shared" si="31"/>
        <v>0.58018808777429465</v>
      </c>
    </row>
    <row r="481" spans="1:15" x14ac:dyDescent="0.25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41</v>
      </c>
      <c r="K481" t="s">
        <v>44</v>
      </c>
      <c r="L481" s="2">
        <f t="shared" si="28"/>
        <v>9731000000</v>
      </c>
      <c r="M481" s="2">
        <f t="shared" si="29"/>
        <v>14010000000</v>
      </c>
      <c r="N481" s="3">
        <f t="shared" si="30"/>
        <v>0.41480881538002468</v>
      </c>
      <c r="O481" s="3">
        <f t="shared" si="31"/>
        <v>0.59721215738096256</v>
      </c>
    </row>
    <row r="482" spans="1:15" x14ac:dyDescent="0.25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24</v>
      </c>
      <c r="K482" t="s">
        <v>198</v>
      </c>
      <c r="L482" s="2">
        <f t="shared" si="28"/>
        <v>2602731000</v>
      </c>
      <c r="M482" s="2">
        <f t="shared" si="29"/>
        <v>3834579000</v>
      </c>
      <c r="N482" s="3">
        <f t="shared" si="30"/>
        <v>0.31793818437678656</v>
      </c>
      <c r="O482" s="3">
        <f t="shared" si="31"/>
        <v>0.46841532417654907</v>
      </c>
    </row>
    <row r="483" spans="1:15" x14ac:dyDescent="0.25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24</v>
      </c>
      <c r="K483" t="s">
        <v>198</v>
      </c>
      <c r="L483" s="2">
        <f t="shared" si="28"/>
        <v>3565673000</v>
      </c>
      <c r="M483" s="2">
        <f t="shared" si="29"/>
        <v>5610918000</v>
      </c>
      <c r="N483" s="3">
        <f t="shared" si="30"/>
        <v>0.30309910277497976</v>
      </c>
      <c r="O483" s="3">
        <f t="shared" si="31"/>
        <v>0.47695462022007729</v>
      </c>
    </row>
    <row r="484" spans="1:15" x14ac:dyDescent="0.25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24</v>
      </c>
      <c r="K484" t="s">
        <v>198</v>
      </c>
      <c r="L484" s="2">
        <f t="shared" si="28"/>
        <v>3675801000</v>
      </c>
      <c r="M484" s="2">
        <f t="shared" si="29"/>
        <v>5545242000</v>
      </c>
      <c r="N484" s="3">
        <f t="shared" si="30"/>
        <v>0.28728179352324246</v>
      </c>
      <c r="O484" s="3">
        <f t="shared" si="31"/>
        <v>0.43338773434155214</v>
      </c>
    </row>
    <row r="485" spans="1:15" x14ac:dyDescent="0.25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24</v>
      </c>
      <c r="K485" t="s">
        <v>198</v>
      </c>
      <c r="L485" s="2">
        <f t="shared" si="28"/>
        <v>3957003000</v>
      </c>
      <c r="M485" s="2">
        <f t="shared" si="29"/>
        <v>6542162000</v>
      </c>
      <c r="N485" s="3">
        <f t="shared" si="30"/>
        <v>0.28711723988609061</v>
      </c>
      <c r="O485" s="3">
        <f t="shared" si="31"/>
        <v>0.47469448376148987</v>
      </c>
    </row>
    <row r="486" spans="1:15" x14ac:dyDescent="0.25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82</v>
      </c>
      <c r="K486" t="s">
        <v>83</v>
      </c>
      <c r="L486" s="2">
        <f t="shared" si="28"/>
        <v>8129000000</v>
      </c>
      <c r="M486" s="2">
        <f t="shared" si="29"/>
        <v>13652000000</v>
      </c>
      <c r="N486" s="3">
        <f t="shared" si="30"/>
        <v>0.7818601519669135</v>
      </c>
      <c r="O486" s="3">
        <f t="shared" si="31"/>
        <v>1.3130710781956334</v>
      </c>
    </row>
    <row r="487" spans="1:15" x14ac:dyDescent="0.25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82</v>
      </c>
      <c r="K487" t="s">
        <v>83</v>
      </c>
      <c r="L487" s="2">
        <f t="shared" si="28"/>
        <v>18306000000</v>
      </c>
      <c r="M487" s="2">
        <f t="shared" si="29"/>
        <v>29915000000</v>
      </c>
      <c r="N487" s="3">
        <f t="shared" si="30"/>
        <v>0.88700455470491324</v>
      </c>
      <c r="O487" s="3">
        <f t="shared" si="31"/>
        <v>1.4495106114933618</v>
      </c>
    </row>
    <row r="488" spans="1:15" x14ac:dyDescent="0.25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82</v>
      </c>
      <c r="K488" t="s">
        <v>83</v>
      </c>
      <c r="L488" s="2">
        <f t="shared" si="28"/>
        <v>11041000000</v>
      </c>
      <c r="M488" s="2">
        <f t="shared" si="29"/>
        <v>21911000000</v>
      </c>
      <c r="N488" s="3">
        <f t="shared" si="30"/>
        <v>0.83993914035755046</v>
      </c>
      <c r="O488" s="3">
        <f t="shared" si="31"/>
        <v>1.6668695321414986</v>
      </c>
    </row>
    <row r="489" spans="1:15" x14ac:dyDescent="0.25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82</v>
      </c>
      <c r="K489" t="s">
        <v>83</v>
      </c>
      <c r="L489" s="2">
        <f t="shared" si="28"/>
        <v>10615000000</v>
      </c>
      <c r="M489" s="2">
        <f t="shared" si="29"/>
        <v>18883000000</v>
      </c>
      <c r="N489" s="3">
        <f t="shared" si="30"/>
        <v>0.87029597441993933</v>
      </c>
      <c r="O489" s="3">
        <f t="shared" si="31"/>
        <v>1.5481675821923424</v>
      </c>
    </row>
    <row r="490" spans="1:15" x14ac:dyDescent="0.25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  <c r="L490" s="2">
        <f t="shared" si="28"/>
        <v>2409000000</v>
      </c>
      <c r="M490" s="2">
        <f t="shared" si="29"/>
        <v>4670000000</v>
      </c>
      <c r="N490" s="3">
        <f t="shared" si="30"/>
        <v>0.63444824861732951</v>
      </c>
      <c r="O490" s="3">
        <f t="shared" si="31"/>
        <v>1.2299183565973137</v>
      </c>
    </row>
    <row r="491" spans="1:15" x14ac:dyDescent="0.25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  <c r="L491" s="2">
        <f t="shared" si="28"/>
        <v>2228000000</v>
      </c>
      <c r="M491" s="2">
        <f t="shared" si="29"/>
        <v>4424000000</v>
      </c>
      <c r="N491" s="3">
        <f t="shared" si="30"/>
        <v>0.6232167832167832</v>
      </c>
      <c r="O491" s="3">
        <f t="shared" si="31"/>
        <v>1.2374825174825175</v>
      </c>
    </row>
    <row r="492" spans="1:15" x14ac:dyDescent="0.25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  <c r="L492" s="2">
        <f t="shared" si="28"/>
        <v>3086000000</v>
      </c>
      <c r="M492" s="2">
        <f t="shared" si="29"/>
        <v>5224000000</v>
      </c>
      <c r="N492" s="3">
        <f t="shared" si="30"/>
        <v>0.68349944629014403</v>
      </c>
      <c r="O492" s="3">
        <f t="shared" si="31"/>
        <v>1.1570321151716501</v>
      </c>
    </row>
    <row r="493" spans="1:15" x14ac:dyDescent="0.25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  <c r="L493" s="2">
        <f t="shared" si="28"/>
        <v>3042000000</v>
      </c>
      <c r="M493" s="2">
        <f t="shared" si="29"/>
        <v>5186000000</v>
      </c>
      <c r="N493" s="3">
        <f t="shared" si="30"/>
        <v>0.69199272065514106</v>
      </c>
      <c r="O493" s="3">
        <f t="shared" si="31"/>
        <v>1.1797088262056414</v>
      </c>
    </row>
    <row r="494" spans="1:15" x14ac:dyDescent="0.25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  <c r="L494" s="2">
        <f t="shared" si="28"/>
        <v>6765000000</v>
      </c>
      <c r="M494" s="2">
        <f t="shared" si="29"/>
        <v>11076000000</v>
      </c>
      <c r="N494" s="3">
        <f t="shared" si="30"/>
        <v>0.81930483226353401</v>
      </c>
      <c r="O494" s="3">
        <f t="shared" si="31"/>
        <v>1.3414072907835777</v>
      </c>
    </row>
    <row r="495" spans="1:15" x14ac:dyDescent="0.25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  <c r="L495" s="2">
        <f t="shared" si="28"/>
        <v>7127000000</v>
      </c>
      <c r="M495" s="2">
        <f t="shared" si="29"/>
        <v>11778000000</v>
      </c>
      <c r="N495" s="3">
        <f t="shared" si="30"/>
        <v>0.81080773606370871</v>
      </c>
      <c r="O495" s="3">
        <f t="shared" si="31"/>
        <v>1.3399317406143345</v>
      </c>
    </row>
    <row r="496" spans="1:15" x14ac:dyDescent="0.25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  <c r="L496" s="2">
        <f t="shared" si="28"/>
        <v>6821000000</v>
      </c>
      <c r="M496" s="2">
        <f t="shared" si="29"/>
        <v>11445000000</v>
      </c>
      <c r="N496" s="3">
        <f t="shared" si="30"/>
        <v>0.79387802607076352</v>
      </c>
      <c r="O496" s="3">
        <f t="shared" si="31"/>
        <v>1.3320530726256983</v>
      </c>
    </row>
    <row r="497" spans="1:15" x14ac:dyDescent="0.25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  <c r="L497" s="2">
        <f t="shared" si="28"/>
        <v>6972000000</v>
      </c>
      <c r="M497" s="2">
        <f t="shared" si="29"/>
        <v>11619000000</v>
      </c>
      <c r="N497" s="3">
        <f t="shared" si="30"/>
        <v>0.77647844971600399</v>
      </c>
      <c r="O497" s="3">
        <f t="shared" si="31"/>
        <v>1.2940193785499499</v>
      </c>
    </row>
    <row r="498" spans="1:15" x14ac:dyDescent="0.25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58</v>
      </c>
      <c r="K498" t="s">
        <v>59</v>
      </c>
      <c r="L498" s="2">
        <f t="shared" si="28"/>
        <v>5453300000</v>
      </c>
      <c r="M498" s="2">
        <f t="shared" si="29"/>
        <v>9471600000</v>
      </c>
      <c r="N498" s="3">
        <f t="shared" si="30"/>
        <v>0.46063334656676835</v>
      </c>
      <c r="O498" s="3">
        <f t="shared" si="31"/>
        <v>0.80005405998969481</v>
      </c>
    </row>
    <row r="499" spans="1:15" x14ac:dyDescent="0.25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58</v>
      </c>
      <c r="K499" t="s">
        <v>59</v>
      </c>
      <c r="L499" s="2">
        <f t="shared" si="28"/>
        <v>6092200000</v>
      </c>
      <c r="M499" s="2">
        <f t="shared" si="29"/>
        <v>10452500000</v>
      </c>
      <c r="N499" s="3">
        <f t="shared" si="30"/>
        <v>0.45967072600238434</v>
      </c>
      <c r="O499" s="3">
        <f t="shared" si="31"/>
        <v>0.7886655499720826</v>
      </c>
    </row>
    <row r="500" spans="1:15" x14ac:dyDescent="0.25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58</v>
      </c>
      <c r="K500" t="s">
        <v>59</v>
      </c>
      <c r="L500" s="2">
        <f t="shared" si="28"/>
        <v>6601400000</v>
      </c>
      <c r="M500" s="2">
        <f t="shared" si="29"/>
        <v>11179000000</v>
      </c>
      <c r="N500" s="3">
        <f t="shared" si="30"/>
        <v>0.4622667273554848</v>
      </c>
      <c r="O500" s="3">
        <f t="shared" si="31"/>
        <v>0.78281572774062536</v>
      </c>
    </row>
    <row r="501" spans="1:15" x14ac:dyDescent="0.25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58</v>
      </c>
      <c r="K501" t="s">
        <v>59</v>
      </c>
      <c r="L501" s="2">
        <f t="shared" si="28"/>
        <v>6321600000</v>
      </c>
      <c r="M501" s="2">
        <f t="shared" si="29"/>
        <v>10667100000</v>
      </c>
      <c r="N501" s="3">
        <f t="shared" si="30"/>
        <v>0.46670751784778264</v>
      </c>
      <c r="O501" s="3">
        <f t="shared" si="31"/>
        <v>0.78752463990668209</v>
      </c>
    </row>
    <row r="502" spans="1:15" x14ac:dyDescent="0.25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41</v>
      </c>
      <c r="K502" t="s">
        <v>44</v>
      </c>
      <c r="L502" s="2">
        <f t="shared" si="28"/>
        <v>5163000000</v>
      </c>
      <c r="M502" s="2">
        <f t="shared" si="29"/>
        <v>8082000000</v>
      </c>
      <c r="N502" s="3">
        <f t="shared" si="30"/>
        <v>0.41792132102962598</v>
      </c>
      <c r="O502" s="3">
        <f t="shared" si="31"/>
        <v>0.65420106847984461</v>
      </c>
    </row>
    <row r="503" spans="1:15" x14ac:dyDescent="0.25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41</v>
      </c>
      <c r="K503" t="s">
        <v>44</v>
      </c>
      <c r="L503" s="2">
        <f t="shared" si="28"/>
        <v>5112000000</v>
      </c>
      <c r="M503" s="2">
        <f t="shared" si="29"/>
        <v>8060000000</v>
      </c>
      <c r="N503" s="3">
        <f t="shared" si="30"/>
        <v>0.39569626132053559</v>
      </c>
      <c r="O503" s="3">
        <f t="shared" si="31"/>
        <v>0.62388729777846585</v>
      </c>
    </row>
    <row r="504" spans="1:15" x14ac:dyDescent="0.25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41</v>
      </c>
      <c r="K504" t="s">
        <v>44</v>
      </c>
      <c r="L504" s="2">
        <f t="shared" si="28"/>
        <v>5494000000</v>
      </c>
      <c r="M504" s="2">
        <f t="shared" si="29"/>
        <v>8561000000</v>
      </c>
      <c r="N504" s="3">
        <f t="shared" si="30"/>
        <v>0.43762944081567623</v>
      </c>
      <c r="O504" s="3">
        <f t="shared" si="31"/>
        <v>0.68193404492592002</v>
      </c>
    </row>
    <row r="505" spans="1:15" x14ac:dyDescent="0.25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41</v>
      </c>
      <c r="K505" t="s">
        <v>44</v>
      </c>
      <c r="L505" s="2">
        <f t="shared" si="28"/>
        <v>5718000000</v>
      </c>
      <c r="M505" s="2">
        <f t="shared" si="29"/>
        <v>8965000000</v>
      </c>
      <c r="N505" s="3">
        <f t="shared" si="30"/>
        <v>0.47354037267080751</v>
      </c>
      <c r="O505" s="3">
        <f t="shared" si="31"/>
        <v>0.74244306418219463</v>
      </c>
    </row>
    <row r="506" spans="1:15" x14ac:dyDescent="0.25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12</v>
      </c>
      <c r="K506" t="s">
        <v>210</v>
      </c>
      <c r="L506" s="2">
        <f t="shared" si="28"/>
        <v>1313500000</v>
      </c>
      <c r="M506" s="2">
        <f t="shared" si="29"/>
        <v>2147000000</v>
      </c>
      <c r="N506" s="3">
        <f t="shared" si="30"/>
        <v>0.63362276893391223</v>
      </c>
      <c r="O506" s="3">
        <f t="shared" si="31"/>
        <v>1.0356970574047275</v>
      </c>
    </row>
    <row r="507" spans="1:15" x14ac:dyDescent="0.25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12</v>
      </c>
      <c r="K507" t="s">
        <v>210</v>
      </c>
      <c r="L507" s="2">
        <f t="shared" si="28"/>
        <v>1516600000</v>
      </c>
      <c r="M507" s="2">
        <f t="shared" si="29"/>
        <v>2422000000</v>
      </c>
      <c r="N507" s="3">
        <f t="shared" si="30"/>
        <v>0.6582750987456053</v>
      </c>
      <c r="O507" s="3">
        <f t="shared" si="31"/>
        <v>1.0512609054212423</v>
      </c>
    </row>
    <row r="508" spans="1:15" x14ac:dyDescent="0.25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12</v>
      </c>
      <c r="K508" t="s">
        <v>210</v>
      </c>
      <c r="L508" s="2">
        <f t="shared" si="28"/>
        <v>1591700000</v>
      </c>
      <c r="M508" s="2">
        <f t="shared" si="29"/>
        <v>2545200000</v>
      </c>
      <c r="N508" s="3">
        <f t="shared" si="30"/>
        <v>0.65329995074700375</v>
      </c>
      <c r="O508" s="3">
        <f t="shared" si="31"/>
        <v>1.0446560499097028</v>
      </c>
    </row>
    <row r="509" spans="1:15" x14ac:dyDescent="0.25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12</v>
      </c>
      <c r="K509" t="s">
        <v>210</v>
      </c>
      <c r="L509" s="2">
        <f t="shared" si="28"/>
        <v>1776200000</v>
      </c>
      <c r="M509" s="2">
        <f t="shared" si="29"/>
        <v>2858500000</v>
      </c>
      <c r="N509" s="3">
        <f t="shared" si="30"/>
        <v>0.66684186814837065</v>
      </c>
      <c r="O509" s="3">
        <f t="shared" si="31"/>
        <v>1.0731716473945037</v>
      </c>
    </row>
    <row r="510" spans="1:15" x14ac:dyDescent="0.25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41</v>
      </c>
      <c r="K510" t="s">
        <v>44</v>
      </c>
      <c r="L510" s="2">
        <f t="shared" si="28"/>
        <v>4115000000</v>
      </c>
      <c r="M510" s="2">
        <f t="shared" si="29"/>
        <v>5973000000</v>
      </c>
      <c r="N510" s="3">
        <f t="shared" si="30"/>
        <v>0.34690608666329459</v>
      </c>
      <c r="O510" s="3">
        <f t="shared" si="31"/>
        <v>0.50354071825998992</v>
      </c>
    </row>
    <row r="511" spans="1:15" x14ac:dyDescent="0.25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41</v>
      </c>
      <c r="K511" t="s">
        <v>44</v>
      </c>
      <c r="L511" s="2">
        <f t="shared" si="28"/>
        <v>4217000000</v>
      </c>
      <c r="M511" s="2">
        <f t="shared" si="29"/>
        <v>6148000000</v>
      </c>
      <c r="N511" s="3">
        <f t="shared" si="30"/>
        <v>0.33518798187743426</v>
      </c>
      <c r="O511" s="3">
        <f t="shared" si="31"/>
        <v>0.48867339639138385</v>
      </c>
    </row>
    <row r="512" spans="1:15" x14ac:dyDescent="0.25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41</v>
      </c>
      <c r="K512" t="s">
        <v>44</v>
      </c>
      <c r="L512" s="2">
        <f t="shared" si="28"/>
        <v>4671000000</v>
      </c>
      <c r="M512" s="2">
        <f t="shared" si="29"/>
        <v>6713000000</v>
      </c>
      <c r="N512" s="3">
        <f t="shared" si="30"/>
        <v>0.34824424066204429</v>
      </c>
      <c r="O512" s="3">
        <f t="shared" si="31"/>
        <v>0.5004846044881831</v>
      </c>
    </row>
    <row r="513" spans="1:15" x14ac:dyDescent="0.25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41</v>
      </c>
      <c r="K513" t="s">
        <v>44</v>
      </c>
      <c r="L513" s="2">
        <f t="shared" si="28"/>
        <v>4268000000</v>
      </c>
      <c r="M513" s="2">
        <f t="shared" si="29"/>
        <v>6523000000</v>
      </c>
      <c r="N513" s="3">
        <f t="shared" si="30"/>
        <v>0.37035751475182233</v>
      </c>
      <c r="O513" s="3">
        <f t="shared" si="31"/>
        <v>0.56603609857688297</v>
      </c>
    </row>
    <row r="514" spans="1:15" x14ac:dyDescent="0.25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35</v>
      </c>
      <c r="K514" t="s">
        <v>169</v>
      </c>
      <c r="L514" s="2">
        <f t="shared" si="28"/>
        <v>8155800000</v>
      </c>
      <c r="M514" s="2">
        <f t="shared" si="29"/>
        <v>14752800000</v>
      </c>
      <c r="N514" s="3">
        <f t="shared" si="30"/>
        <v>0.80102536904446209</v>
      </c>
      <c r="O514" s="3">
        <f t="shared" si="31"/>
        <v>1.4489525324847521</v>
      </c>
    </row>
    <row r="515" spans="1:15" x14ac:dyDescent="0.25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35</v>
      </c>
      <c r="K515" t="s">
        <v>169</v>
      </c>
      <c r="L515" s="2">
        <f t="shared" ref="L515:L578" si="32">E515-F515</f>
        <v>8810600000</v>
      </c>
      <c r="M515" s="2">
        <f t="shared" ref="M515:M578" si="33">L515+SUM(G515:I515)</f>
        <v>15796500000</v>
      </c>
      <c r="N515" s="3">
        <f t="shared" ref="N515:N578" si="34">1-(F515/E515)</f>
        <v>0.80324192254394289</v>
      </c>
      <c r="O515" s="3">
        <f t="shared" ref="O515:O578" si="35">M515/E515</f>
        <v>1.4401301874407411</v>
      </c>
    </row>
    <row r="516" spans="1:15" x14ac:dyDescent="0.25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35</v>
      </c>
      <c r="K516" t="s">
        <v>169</v>
      </c>
      <c r="L516" s="2">
        <f t="shared" si="32"/>
        <v>8679800000</v>
      </c>
      <c r="M516" s="2">
        <f t="shared" si="33"/>
        <v>15753300000</v>
      </c>
      <c r="N516" s="3">
        <f t="shared" si="34"/>
        <v>0.80514637675781975</v>
      </c>
      <c r="O516" s="3">
        <f t="shared" si="35"/>
        <v>1.4612908611925346</v>
      </c>
    </row>
    <row r="517" spans="1:15" x14ac:dyDescent="0.25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35</v>
      </c>
      <c r="K517" t="s">
        <v>169</v>
      </c>
      <c r="L517" s="2">
        <f t="shared" si="32"/>
        <v>9081200000</v>
      </c>
      <c r="M517" s="2">
        <f t="shared" si="33"/>
        <v>16419000000</v>
      </c>
      <c r="N517" s="3">
        <f t="shared" si="34"/>
        <v>0.80633618355042924</v>
      </c>
      <c r="O517" s="3">
        <f t="shared" si="35"/>
        <v>1.4578727258197703</v>
      </c>
    </row>
    <row r="518" spans="1:15" x14ac:dyDescent="0.25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58</v>
      </c>
      <c r="K518" t="s">
        <v>192</v>
      </c>
      <c r="L518" s="2">
        <f t="shared" si="32"/>
        <v>1762000000</v>
      </c>
      <c r="M518" s="2">
        <f t="shared" si="33"/>
        <v>2604000000</v>
      </c>
      <c r="N518" s="3">
        <f t="shared" si="34"/>
        <v>0.21747716613181933</v>
      </c>
      <c r="O518" s="3">
        <f t="shared" si="35"/>
        <v>0.32140212293260922</v>
      </c>
    </row>
    <row r="519" spans="1:15" x14ac:dyDescent="0.25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58</v>
      </c>
      <c r="K519" t="s">
        <v>192</v>
      </c>
      <c r="L519" s="2">
        <f t="shared" si="32"/>
        <v>2776000000</v>
      </c>
      <c r="M519" s="2">
        <f t="shared" si="33"/>
        <v>3614000000</v>
      </c>
      <c r="N519" s="3">
        <f t="shared" si="34"/>
        <v>0.29689839572192511</v>
      </c>
      <c r="O519" s="3">
        <f t="shared" si="35"/>
        <v>0.38652406417112301</v>
      </c>
    </row>
    <row r="520" spans="1:15" x14ac:dyDescent="0.25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58</v>
      </c>
      <c r="K520" t="s">
        <v>192</v>
      </c>
      <c r="L520" s="2">
        <f t="shared" si="32"/>
        <v>2221000000</v>
      </c>
      <c r="M520" s="2">
        <f t="shared" si="33"/>
        <v>3203000000</v>
      </c>
      <c r="N520" s="3">
        <f t="shared" si="34"/>
        <v>0.23312690248766665</v>
      </c>
      <c r="O520" s="3">
        <f t="shared" si="35"/>
        <v>0.33620237220531124</v>
      </c>
    </row>
    <row r="521" spans="1:15" x14ac:dyDescent="0.25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58</v>
      </c>
      <c r="K521" t="s">
        <v>192</v>
      </c>
      <c r="L521" s="2">
        <f t="shared" si="32"/>
        <v>2580000000</v>
      </c>
      <c r="M521" s="2">
        <f t="shared" si="33"/>
        <v>3593000000</v>
      </c>
      <c r="N521" s="3">
        <f t="shared" si="34"/>
        <v>0.26741293532338306</v>
      </c>
      <c r="O521" s="3">
        <f t="shared" si="35"/>
        <v>0.37240878938640132</v>
      </c>
    </row>
    <row r="522" spans="1:15" x14ac:dyDescent="0.25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12</v>
      </c>
      <c r="K522" t="s">
        <v>163</v>
      </c>
      <c r="L522" s="2">
        <f t="shared" si="32"/>
        <v>9952000000</v>
      </c>
      <c r="M522" s="2">
        <f t="shared" si="33"/>
        <v>15962000000</v>
      </c>
      <c r="N522" s="3">
        <f t="shared" si="34"/>
        <v>0.40342129798532567</v>
      </c>
      <c r="O522" s="3">
        <f t="shared" si="35"/>
        <v>0.64704690096882722</v>
      </c>
    </row>
    <row r="523" spans="1:15" x14ac:dyDescent="0.25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12</v>
      </c>
      <c r="K523" t="s">
        <v>163</v>
      </c>
      <c r="L523" s="2">
        <f t="shared" si="32"/>
        <v>7762000000</v>
      </c>
      <c r="M523" s="2">
        <f t="shared" si="33"/>
        <v>12137000000</v>
      </c>
      <c r="N523" s="3">
        <f t="shared" si="34"/>
        <v>0.43771499464275643</v>
      </c>
      <c r="O523" s="3">
        <f t="shared" si="35"/>
        <v>0.68443015846162525</v>
      </c>
    </row>
    <row r="524" spans="1:15" x14ac:dyDescent="0.25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12</v>
      </c>
      <c r="K524" t="s">
        <v>163</v>
      </c>
      <c r="L524" s="2">
        <f t="shared" si="32"/>
        <v>7008000000</v>
      </c>
      <c r="M524" s="2">
        <f t="shared" si="33"/>
        <v>11073000000</v>
      </c>
      <c r="N524" s="3">
        <f t="shared" si="34"/>
        <v>0.43128807926641644</v>
      </c>
      <c r="O524" s="3">
        <f t="shared" si="35"/>
        <v>0.68145732045048923</v>
      </c>
    </row>
    <row r="525" spans="1:15" x14ac:dyDescent="0.25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12</v>
      </c>
      <c r="K525" t="s">
        <v>163</v>
      </c>
      <c r="L525" s="2">
        <f t="shared" si="32"/>
        <v>6262000000</v>
      </c>
      <c r="M525" s="2">
        <f t="shared" si="33"/>
        <v>10020000000</v>
      </c>
      <c r="N525" s="3">
        <f t="shared" si="34"/>
        <v>0.43120782261396506</v>
      </c>
      <c r="O525" s="3">
        <f t="shared" si="35"/>
        <v>0.68998760501308365</v>
      </c>
    </row>
    <row r="526" spans="1:15" x14ac:dyDescent="0.25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82</v>
      </c>
      <c r="K526" t="s">
        <v>83</v>
      </c>
      <c r="L526" s="2">
        <f t="shared" si="32"/>
        <v>9983208000</v>
      </c>
      <c r="M526" s="2">
        <f t="shared" si="33"/>
        <v>17015345000</v>
      </c>
      <c r="N526" s="3">
        <f t="shared" si="34"/>
        <v>0.85453385691379924</v>
      </c>
      <c r="O526" s="3">
        <f t="shared" si="35"/>
        <v>1.4564645342027263</v>
      </c>
    </row>
    <row r="527" spans="1:15" x14ac:dyDescent="0.25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82</v>
      </c>
      <c r="K527" t="s">
        <v>83</v>
      </c>
      <c r="L527" s="2">
        <f t="shared" si="32"/>
        <v>12420225000</v>
      </c>
      <c r="M527" s="2">
        <f t="shared" si="33"/>
        <v>20642297000</v>
      </c>
      <c r="N527" s="3">
        <f t="shared" si="34"/>
        <v>0.85732890420303054</v>
      </c>
      <c r="O527" s="3">
        <f t="shared" si="35"/>
        <v>1.4248725660963071</v>
      </c>
    </row>
    <row r="528" spans="1:15" x14ac:dyDescent="0.25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82</v>
      </c>
      <c r="K528" t="s">
        <v>83</v>
      </c>
      <c r="L528" s="2">
        <f t="shared" si="32"/>
        <v>15500951000</v>
      </c>
      <c r="M528" s="2">
        <f t="shared" si="33"/>
        <v>24783626000</v>
      </c>
      <c r="N528" s="3">
        <f t="shared" si="34"/>
        <v>0.85947650557183841</v>
      </c>
      <c r="O528" s="3">
        <f t="shared" si="35"/>
        <v>1.3741701570361302</v>
      </c>
    </row>
    <row r="529" spans="1:15" x14ac:dyDescent="0.25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82</v>
      </c>
      <c r="K529" t="s">
        <v>83</v>
      </c>
      <c r="L529" s="2">
        <f t="shared" si="32"/>
        <v>6579671000</v>
      </c>
      <c r="M529" s="2">
        <f t="shared" si="33"/>
        <v>13067635000</v>
      </c>
      <c r="N529" s="3">
        <f t="shared" si="34"/>
        <v>0.75132458982249128</v>
      </c>
      <c r="O529" s="3">
        <f t="shared" si="35"/>
        <v>1.4921772693991888</v>
      </c>
    </row>
    <row r="530" spans="1:15" x14ac:dyDescent="0.25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51</v>
      </c>
      <c r="K530" t="s">
        <v>52</v>
      </c>
      <c r="L530" s="2">
        <f t="shared" si="32"/>
        <v>942759000</v>
      </c>
      <c r="M530" s="2">
        <f t="shared" si="33"/>
        <v>1473939000</v>
      </c>
      <c r="N530" s="3">
        <f t="shared" si="34"/>
        <v>0.49950778223311099</v>
      </c>
      <c r="O530" s="3">
        <f t="shared" si="35"/>
        <v>0.78094613897813681</v>
      </c>
    </row>
    <row r="531" spans="1:15" x14ac:dyDescent="0.25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51</v>
      </c>
      <c r="K531" t="s">
        <v>52</v>
      </c>
      <c r="L531" s="2">
        <f t="shared" si="32"/>
        <v>1088363000</v>
      </c>
      <c r="M531" s="2">
        <f t="shared" si="33"/>
        <v>1709776000</v>
      </c>
      <c r="N531" s="3">
        <f t="shared" si="34"/>
        <v>0.505564933671379</v>
      </c>
      <c r="O531" s="3">
        <f t="shared" si="35"/>
        <v>0.79422287419998272</v>
      </c>
    </row>
    <row r="532" spans="1:15" x14ac:dyDescent="0.25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51</v>
      </c>
      <c r="K532" t="s">
        <v>52</v>
      </c>
      <c r="L532" s="2">
        <f t="shared" si="32"/>
        <v>1245891000</v>
      </c>
      <c r="M532" s="2">
        <f t="shared" si="33"/>
        <v>1980010000</v>
      </c>
      <c r="N532" s="3">
        <f t="shared" si="34"/>
        <v>0.50982209498742925</v>
      </c>
      <c r="O532" s="3">
        <f t="shared" si="35"/>
        <v>0.81022565079614495</v>
      </c>
    </row>
    <row r="533" spans="1:15" x14ac:dyDescent="0.25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51</v>
      </c>
      <c r="K533" t="s">
        <v>52</v>
      </c>
      <c r="L533" s="2">
        <f t="shared" si="32"/>
        <v>1434361000</v>
      </c>
      <c r="M533" s="2">
        <f t="shared" si="33"/>
        <v>2259657000</v>
      </c>
      <c r="N533" s="3">
        <f t="shared" si="34"/>
        <v>0.52620358953683355</v>
      </c>
      <c r="O533" s="3">
        <f t="shared" si="35"/>
        <v>0.82896817783112675</v>
      </c>
    </row>
    <row r="534" spans="1:15" x14ac:dyDescent="0.25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51</v>
      </c>
      <c r="K534" t="s">
        <v>52</v>
      </c>
      <c r="L534" s="2">
        <f t="shared" si="32"/>
        <v>1121995000</v>
      </c>
      <c r="M534" s="2">
        <f t="shared" si="33"/>
        <v>1729897000</v>
      </c>
      <c r="N534" s="3">
        <f t="shared" si="34"/>
        <v>0.64205648977798024</v>
      </c>
      <c r="O534" s="3">
        <f t="shared" si="35"/>
        <v>0.98992561954149405</v>
      </c>
    </row>
    <row r="535" spans="1:15" x14ac:dyDescent="0.25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51</v>
      </c>
      <c r="K535" t="s">
        <v>52</v>
      </c>
      <c r="L535" s="2">
        <f t="shared" si="32"/>
        <v>1553474000</v>
      </c>
      <c r="M535" s="2">
        <f t="shared" si="33"/>
        <v>2594626000</v>
      </c>
      <c r="N535" s="3">
        <f t="shared" si="34"/>
        <v>0.65061469144809525</v>
      </c>
      <c r="O535" s="3">
        <f t="shared" si="35"/>
        <v>1.0866624059451304</v>
      </c>
    </row>
    <row r="536" spans="1:15" x14ac:dyDescent="0.25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51</v>
      </c>
      <c r="K536" t="s">
        <v>52</v>
      </c>
      <c r="L536" s="2">
        <f t="shared" si="32"/>
        <v>1731184000</v>
      </c>
      <c r="M536" s="2">
        <f t="shared" si="33"/>
        <v>2540993000</v>
      </c>
      <c r="N536" s="3">
        <f t="shared" si="34"/>
        <v>0.66208445326280008</v>
      </c>
      <c r="O536" s="3">
        <f t="shared" si="35"/>
        <v>0.97179269283311431</v>
      </c>
    </row>
    <row r="537" spans="1:15" x14ac:dyDescent="0.25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51</v>
      </c>
      <c r="K537" t="s">
        <v>52</v>
      </c>
      <c r="L537" s="2">
        <f t="shared" si="32"/>
        <v>1839797000</v>
      </c>
      <c r="M537" s="2">
        <f t="shared" si="33"/>
        <v>2670774000</v>
      </c>
      <c r="N537" s="3">
        <f t="shared" si="34"/>
        <v>0.67024424719440867</v>
      </c>
      <c r="O537" s="3">
        <f t="shared" si="35"/>
        <v>0.97297196867719626</v>
      </c>
    </row>
    <row r="538" spans="1:15" x14ac:dyDescent="0.25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82</v>
      </c>
      <c r="K538" t="s">
        <v>83</v>
      </c>
      <c r="L538" s="2">
        <f t="shared" si="32"/>
        <v>1504616000</v>
      </c>
      <c r="M538" s="2">
        <f t="shared" si="33"/>
        <v>2358597000</v>
      </c>
      <c r="N538" s="3">
        <f t="shared" si="34"/>
        <v>0.8092914230328796</v>
      </c>
      <c r="O538" s="3">
        <f t="shared" si="35"/>
        <v>1.2686242353471455</v>
      </c>
    </row>
    <row r="539" spans="1:15" x14ac:dyDescent="0.25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82</v>
      </c>
      <c r="K539" t="s">
        <v>83</v>
      </c>
      <c r="L539" s="2">
        <f t="shared" si="32"/>
        <v>1944794000</v>
      </c>
      <c r="M539" s="2">
        <f t="shared" si="33"/>
        <v>2862226000</v>
      </c>
      <c r="N539" s="3">
        <f t="shared" si="34"/>
        <v>0.81414101327546251</v>
      </c>
      <c r="O539" s="3">
        <f t="shared" si="35"/>
        <v>1.1982017508606948</v>
      </c>
    </row>
    <row r="540" spans="1:15" x14ac:dyDescent="0.25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82</v>
      </c>
      <c r="K540" t="s">
        <v>83</v>
      </c>
      <c r="L540" s="2">
        <f t="shared" si="32"/>
        <v>1430957000</v>
      </c>
      <c r="M540" s="2">
        <f t="shared" si="33"/>
        <v>2500098000</v>
      </c>
      <c r="N540" s="3">
        <f t="shared" si="34"/>
        <v>0.73232190378710338</v>
      </c>
      <c r="O540" s="3">
        <f t="shared" si="35"/>
        <v>1.2794769703172979</v>
      </c>
    </row>
    <row r="541" spans="1:15" x14ac:dyDescent="0.25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82</v>
      </c>
      <c r="K541" t="s">
        <v>83</v>
      </c>
      <c r="L541" s="2">
        <f t="shared" si="32"/>
        <v>1243430000</v>
      </c>
      <c r="M541" s="2">
        <f t="shared" si="33"/>
        <v>2444097000</v>
      </c>
      <c r="N541" s="3">
        <f t="shared" si="34"/>
        <v>0.66946852459351791</v>
      </c>
      <c r="O541" s="3">
        <f t="shared" si="35"/>
        <v>1.3159132500852024</v>
      </c>
    </row>
    <row r="542" spans="1:15" x14ac:dyDescent="0.25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41</v>
      </c>
      <c r="K542" t="s">
        <v>42</v>
      </c>
      <c r="L542" s="2">
        <f t="shared" si="32"/>
        <v>2606353000</v>
      </c>
      <c r="M542" s="2">
        <f t="shared" si="33"/>
        <v>4094500000</v>
      </c>
      <c r="N542" s="3">
        <f t="shared" si="34"/>
        <v>0.41543536623095434</v>
      </c>
      <c r="O542" s="3">
        <f t="shared" si="35"/>
        <v>0.65263611914143727</v>
      </c>
    </row>
    <row r="543" spans="1:15" x14ac:dyDescent="0.25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41</v>
      </c>
      <c r="K543" t="s">
        <v>42</v>
      </c>
      <c r="L543" s="2">
        <f t="shared" si="32"/>
        <v>3303264000</v>
      </c>
      <c r="M543" s="2">
        <f t="shared" si="33"/>
        <v>5077093000</v>
      </c>
      <c r="N543" s="3">
        <f t="shared" si="34"/>
        <v>0.4524272982921721</v>
      </c>
      <c r="O543" s="3">
        <f t="shared" si="35"/>
        <v>0.6953775021215679</v>
      </c>
    </row>
    <row r="544" spans="1:15" x14ac:dyDescent="0.25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41</v>
      </c>
      <c r="K544" t="s">
        <v>42</v>
      </c>
      <c r="L544" s="2">
        <f t="shared" si="32"/>
        <v>3292717000</v>
      </c>
      <c r="M544" s="2">
        <f t="shared" si="33"/>
        <v>4952585000</v>
      </c>
      <c r="N544" s="3">
        <f t="shared" si="34"/>
        <v>0.42531364572009611</v>
      </c>
      <c r="O544" s="3">
        <f t="shared" si="35"/>
        <v>0.63971546357875941</v>
      </c>
    </row>
    <row r="545" spans="1:15" x14ac:dyDescent="0.25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41</v>
      </c>
      <c r="K545" t="s">
        <v>42</v>
      </c>
      <c r="L545" s="2">
        <f t="shared" si="32"/>
        <v>3538633000</v>
      </c>
      <c r="M545" s="2">
        <f t="shared" si="33"/>
        <v>5313102000</v>
      </c>
      <c r="N545" s="3">
        <f t="shared" si="34"/>
        <v>0.4448409751714274</v>
      </c>
      <c r="O545" s="3">
        <f t="shared" si="35"/>
        <v>0.66790918268869959</v>
      </c>
    </row>
    <row r="546" spans="1:15" x14ac:dyDescent="0.25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51</v>
      </c>
      <c r="K546" t="s">
        <v>233</v>
      </c>
      <c r="L546" s="2">
        <f t="shared" si="32"/>
        <v>362986000</v>
      </c>
      <c r="M546" s="2">
        <f t="shared" si="33"/>
        <v>556732000</v>
      </c>
      <c r="N546" s="3">
        <f t="shared" si="34"/>
        <v>0.6782845279761115</v>
      </c>
      <c r="O546" s="3">
        <f t="shared" si="35"/>
        <v>1.040323047801283</v>
      </c>
    </row>
    <row r="547" spans="1:15" x14ac:dyDescent="0.25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51</v>
      </c>
      <c r="K547" t="s">
        <v>233</v>
      </c>
      <c r="L547" s="2">
        <f t="shared" si="32"/>
        <v>413254000</v>
      </c>
      <c r="M547" s="2">
        <f t="shared" si="33"/>
        <v>632358000</v>
      </c>
      <c r="N547" s="3">
        <f t="shared" si="34"/>
        <v>0.67681095334021191</v>
      </c>
      <c r="O547" s="3">
        <f t="shared" si="35"/>
        <v>1.0356507640151329</v>
      </c>
    </row>
    <row r="548" spans="1:15" x14ac:dyDescent="0.25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51</v>
      </c>
      <c r="K548" t="s">
        <v>233</v>
      </c>
      <c r="L548" s="2">
        <f t="shared" si="32"/>
        <v>658392000</v>
      </c>
      <c r="M548" s="2">
        <f t="shared" si="33"/>
        <v>1059862000</v>
      </c>
      <c r="N548" s="3">
        <f t="shared" si="34"/>
        <v>0.67809891053805704</v>
      </c>
      <c r="O548" s="3">
        <f t="shared" si="35"/>
        <v>1.0915856625242806</v>
      </c>
    </row>
    <row r="549" spans="1:15" x14ac:dyDescent="0.25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51</v>
      </c>
      <c r="K549" t="s">
        <v>233</v>
      </c>
      <c r="L549" s="2">
        <f t="shared" si="32"/>
        <v>830899000</v>
      </c>
      <c r="M549" s="2">
        <f t="shared" si="33"/>
        <v>1324412000</v>
      </c>
      <c r="N549" s="3">
        <f t="shared" si="34"/>
        <v>0.69565818016806669</v>
      </c>
      <c r="O549" s="3">
        <f t="shared" si="35"/>
        <v>1.1088448075069888</v>
      </c>
    </row>
    <row r="550" spans="1:15" x14ac:dyDescent="0.25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46</v>
      </c>
      <c r="K550" t="s">
        <v>235</v>
      </c>
      <c r="L550" s="2">
        <f t="shared" si="32"/>
        <v>1365000000</v>
      </c>
      <c r="M550" s="2">
        <f t="shared" si="33"/>
        <v>2757000000</v>
      </c>
      <c r="N550" s="3">
        <f t="shared" si="34"/>
        <v>1</v>
      </c>
      <c r="O550" s="3">
        <f t="shared" si="35"/>
        <v>2.0197802197802197</v>
      </c>
    </row>
    <row r="551" spans="1:15" x14ac:dyDescent="0.25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46</v>
      </c>
      <c r="K551" t="s">
        <v>235</v>
      </c>
      <c r="L551" s="2">
        <f t="shared" si="32"/>
        <v>1466000000</v>
      </c>
      <c r="M551" s="2">
        <f t="shared" si="33"/>
        <v>2610000000</v>
      </c>
      <c r="N551" s="3">
        <f t="shared" si="34"/>
        <v>1</v>
      </c>
      <c r="O551" s="3">
        <f t="shared" si="35"/>
        <v>1.7803547066848568</v>
      </c>
    </row>
    <row r="552" spans="1:15" x14ac:dyDescent="0.25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46</v>
      </c>
      <c r="K552" t="s">
        <v>235</v>
      </c>
      <c r="L552" s="2">
        <f t="shared" si="32"/>
        <v>1665000000</v>
      </c>
      <c r="M552" s="2">
        <f t="shared" si="33"/>
        <v>2759000000</v>
      </c>
      <c r="N552" s="3">
        <f t="shared" si="34"/>
        <v>1</v>
      </c>
      <c r="O552" s="3">
        <f t="shared" si="35"/>
        <v>1.6570570570570571</v>
      </c>
    </row>
    <row r="553" spans="1:15" x14ac:dyDescent="0.25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46</v>
      </c>
      <c r="K553" t="s">
        <v>235</v>
      </c>
      <c r="L553" s="2">
        <f t="shared" si="32"/>
        <v>1403000000</v>
      </c>
      <c r="M553" s="2">
        <f t="shared" si="33"/>
        <v>2512000000</v>
      </c>
      <c r="N553" s="3">
        <f t="shared" si="34"/>
        <v>1</v>
      </c>
      <c r="O553" s="3">
        <f t="shared" si="35"/>
        <v>1.7904490377761939</v>
      </c>
    </row>
    <row r="554" spans="1:15" x14ac:dyDescent="0.25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12</v>
      </c>
      <c r="K554" t="s">
        <v>163</v>
      </c>
      <c r="L554" s="2">
        <f t="shared" si="32"/>
        <v>4863000000</v>
      </c>
      <c r="M554" s="2">
        <f t="shared" si="33"/>
        <v>8196000000</v>
      </c>
      <c r="N554" s="3">
        <f t="shared" si="34"/>
        <v>0.2981423579179695</v>
      </c>
      <c r="O554" s="3">
        <f t="shared" si="35"/>
        <v>0.50248298694132798</v>
      </c>
    </row>
    <row r="555" spans="1:15" x14ac:dyDescent="0.25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12</v>
      </c>
      <c r="K555" t="s">
        <v>163</v>
      </c>
      <c r="L555" s="2">
        <f t="shared" si="32"/>
        <v>6677000000</v>
      </c>
      <c r="M555" s="2">
        <f t="shared" si="33"/>
        <v>11207000000</v>
      </c>
      <c r="N555" s="3">
        <f t="shared" si="34"/>
        <v>0.3028667331942303</v>
      </c>
      <c r="O555" s="3">
        <f t="shared" si="35"/>
        <v>0.50834618524902475</v>
      </c>
    </row>
    <row r="556" spans="1:15" x14ac:dyDescent="0.25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12</v>
      </c>
      <c r="K556" t="s">
        <v>163</v>
      </c>
      <c r="L556" s="2">
        <f t="shared" si="32"/>
        <v>6906000000</v>
      </c>
      <c r="M556" s="2">
        <f t="shared" si="33"/>
        <v>11363000000</v>
      </c>
      <c r="N556" s="3">
        <f t="shared" si="34"/>
        <v>0.30622561191912023</v>
      </c>
      <c r="O556" s="3">
        <f t="shared" si="35"/>
        <v>0.50385775097552321</v>
      </c>
    </row>
    <row r="557" spans="1:15" x14ac:dyDescent="0.25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12</v>
      </c>
      <c r="K557" t="s">
        <v>163</v>
      </c>
      <c r="L557" s="2">
        <f t="shared" si="32"/>
        <v>6563000000</v>
      </c>
      <c r="M557" s="2">
        <f t="shared" si="33"/>
        <v>10784000000</v>
      </c>
      <c r="N557" s="3">
        <f t="shared" si="34"/>
        <v>0.31469671541596744</v>
      </c>
      <c r="O557" s="3">
        <f t="shared" si="35"/>
        <v>0.51709422200911048</v>
      </c>
    </row>
    <row r="558" spans="1:15" x14ac:dyDescent="0.25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41</v>
      </c>
      <c r="K558" t="s">
        <v>44</v>
      </c>
      <c r="L558" s="2">
        <f t="shared" si="32"/>
        <v>3718452000</v>
      </c>
      <c r="M558" s="2">
        <f t="shared" si="33"/>
        <v>5780199000</v>
      </c>
      <c r="N558" s="3">
        <f t="shared" si="34"/>
        <v>0.36094190308577523</v>
      </c>
      <c r="O558" s="3">
        <f t="shared" si="35"/>
        <v>0.56107111972253365</v>
      </c>
    </row>
    <row r="559" spans="1:15" x14ac:dyDescent="0.25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41</v>
      </c>
      <c r="K559" t="s">
        <v>44</v>
      </c>
      <c r="L559" s="2">
        <f t="shared" si="32"/>
        <v>3802062000</v>
      </c>
      <c r="M559" s="2">
        <f t="shared" si="33"/>
        <v>5951157000</v>
      </c>
      <c r="N559" s="3">
        <f t="shared" si="34"/>
        <v>0.33377927225892634</v>
      </c>
      <c r="O559" s="3">
        <f t="shared" si="35"/>
        <v>0.52244620223410754</v>
      </c>
    </row>
    <row r="560" spans="1:15" x14ac:dyDescent="0.25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41</v>
      </c>
      <c r="K560" t="s">
        <v>44</v>
      </c>
      <c r="L560" s="2">
        <f t="shared" si="32"/>
        <v>4368734000</v>
      </c>
      <c r="M560" s="2">
        <f t="shared" si="33"/>
        <v>6550827000</v>
      </c>
      <c r="N560" s="3">
        <f t="shared" si="34"/>
        <v>0.34964078604418547</v>
      </c>
      <c r="O560" s="3">
        <f t="shared" si="35"/>
        <v>0.52427918511849736</v>
      </c>
    </row>
    <row r="561" spans="1:15" x14ac:dyDescent="0.25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41</v>
      </c>
      <c r="K561" t="s">
        <v>44</v>
      </c>
      <c r="L561" s="2">
        <f t="shared" si="32"/>
        <v>4063978000</v>
      </c>
      <c r="M561" s="2">
        <f t="shared" si="33"/>
        <v>6476252000</v>
      </c>
      <c r="N561" s="3">
        <f t="shared" si="34"/>
        <v>0.35298266319391458</v>
      </c>
      <c r="O561" s="3">
        <f t="shared" si="35"/>
        <v>0.56250419625177983</v>
      </c>
    </row>
    <row r="562" spans="1:15" x14ac:dyDescent="0.25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24</v>
      </c>
      <c r="K562" t="s">
        <v>29</v>
      </c>
      <c r="L562" s="2">
        <f t="shared" si="32"/>
        <v>1408600000</v>
      </c>
      <c r="M562" s="2">
        <f t="shared" si="33"/>
        <v>2397300000</v>
      </c>
      <c r="N562" s="3">
        <f t="shared" si="34"/>
        <v>0.74152453148031161</v>
      </c>
      <c r="O562" s="3">
        <f t="shared" si="35"/>
        <v>1.2620025268477575</v>
      </c>
    </row>
    <row r="563" spans="1:15" x14ac:dyDescent="0.25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24</v>
      </c>
      <c r="K563" t="s">
        <v>29</v>
      </c>
      <c r="L563" s="2">
        <f t="shared" si="32"/>
        <v>1528900000</v>
      </c>
      <c r="M563" s="2">
        <f t="shared" si="33"/>
        <v>2601600000</v>
      </c>
      <c r="N563" s="3">
        <f t="shared" si="34"/>
        <v>0.74744561231972617</v>
      </c>
      <c r="O563" s="3">
        <f t="shared" si="35"/>
        <v>1.2718650696651186</v>
      </c>
    </row>
    <row r="564" spans="1:15" x14ac:dyDescent="0.25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24</v>
      </c>
      <c r="K564" t="s">
        <v>29</v>
      </c>
      <c r="L564" s="2">
        <f t="shared" si="32"/>
        <v>1697300000</v>
      </c>
      <c r="M564" s="2">
        <f t="shared" si="33"/>
        <v>2972500000</v>
      </c>
      <c r="N564" s="3">
        <f t="shared" si="34"/>
        <v>0.73068147574152997</v>
      </c>
      <c r="O564" s="3">
        <f t="shared" si="35"/>
        <v>1.2796504369538078</v>
      </c>
    </row>
    <row r="565" spans="1:15" x14ac:dyDescent="0.25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24</v>
      </c>
      <c r="K565" t="s">
        <v>29</v>
      </c>
      <c r="L565" s="2">
        <f t="shared" si="32"/>
        <v>1876500000</v>
      </c>
      <c r="M565" s="2">
        <f t="shared" si="33"/>
        <v>3110300000</v>
      </c>
      <c r="N565" s="3">
        <f t="shared" si="34"/>
        <v>0.75249629065244417</v>
      </c>
      <c r="O565" s="3">
        <f t="shared" si="35"/>
        <v>1.2472631030196095</v>
      </c>
    </row>
    <row r="566" spans="1:15" x14ac:dyDescent="0.25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41</v>
      </c>
      <c r="K566" t="s">
        <v>42</v>
      </c>
      <c r="L566" s="2">
        <f t="shared" si="32"/>
        <v>6894000000</v>
      </c>
      <c r="M566" s="2">
        <f t="shared" si="33"/>
        <v>10142000000</v>
      </c>
      <c r="N566" s="3">
        <f t="shared" si="34"/>
        <v>0.27700096432015431</v>
      </c>
      <c r="O566" s="3">
        <f t="shared" si="35"/>
        <v>0.40750562520090006</v>
      </c>
    </row>
    <row r="567" spans="1:15" x14ac:dyDescent="0.25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41</v>
      </c>
      <c r="K567" t="s">
        <v>42</v>
      </c>
      <c r="L567" s="2">
        <f t="shared" si="32"/>
        <v>5858000000</v>
      </c>
      <c r="M567" s="2">
        <f t="shared" si="33"/>
        <v>9326000000</v>
      </c>
      <c r="N567" s="3">
        <f t="shared" si="34"/>
        <v>0.21356957964198475</v>
      </c>
      <c r="O567" s="3">
        <f t="shared" si="35"/>
        <v>0.34000510408691531</v>
      </c>
    </row>
    <row r="568" spans="1:15" x14ac:dyDescent="0.25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41</v>
      </c>
      <c r="K568" t="s">
        <v>42</v>
      </c>
      <c r="L568" s="2">
        <f t="shared" si="32"/>
        <v>8041000000</v>
      </c>
      <c r="M568" s="2">
        <f t="shared" si="33"/>
        <v>11691000000</v>
      </c>
      <c r="N568" s="3">
        <f t="shared" si="34"/>
        <v>0.27306686589465823</v>
      </c>
      <c r="O568" s="3">
        <f t="shared" si="35"/>
        <v>0.39701837199035556</v>
      </c>
    </row>
    <row r="569" spans="1:15" x14ac:dyDescent="0.25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41</v>
      </c>
      <c r="K569" t="s">
        <v>42</v>
      </c>
      <c r="L569" s="2">
        <f t="shared" si="32"/>
        <v>8672000000</v>
      </c>
      <c r="M569" s="2">
        <f t="shared" si="33"/>
        <v>14184000000</v>
      </c>
      <c r="N569" s="3">
        <f t="shared" si="34"/>
        <v>0.27653061224489794</v>
      </c>
      <c r="O569" s="3">
        <f t="shared" si="35"/>
        <v>0.45229591836734695</v>
      </c>
    </row>
    <row r="570" spans="1:15" x14ac:dyDescent="0.25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12</v>
      </c>
      <c r="K570" t="s">
        <v>145</v>
      </c>
      <c r="L570" s="2">
        <f t="shared" si="32"/>
        <v>1835370000</v>
      </c>
      <c r="M570" s="2">
        <f t="shared" si="33"/>
        <v>3139942000</v>
      </c>
      <c r="N570" s="3">
        <f t="shared" si="34"/>
        <v>0.30629241440769395</v>
      </c>
      <c r="O570" s="3">
        <f t="shared" si="35"/>
        <v>0.52400356128743708</v>
      </c>
    </row>
    <row r="571" spans="1:15" x14ac:dyDescent="0.25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12</v>
      </c>
      <c r="K571" t="s">
        <v>145</v>
      </c>
      <c r="L571" s="2">
        <f t="shared" si="32"/>
        <v>1882853000</v>
      </c>
      <c r="M571" s="2">
        <f t="shared" si="33"/>
        <v>3213633000</v>
      </c>
      <c r="N571" s="3">
        <f t="shared" si="34"/>
        <v>0.309666680207761</v>
      </c>
      <c r="O571" s="3">
        <f t="shared" si="35"/>
        <v>0.52853571814480871</v>
      </c>
    </row>
    <row r="572" spans="1:15" x14ac:dyDescent="0.25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12</v>
      </c>
      <c r="K572" t="s">
        <v>145</v>
      </c>
      <c r="L572" s="2">
        <f t="shared" si="32"/>
        <v>1981427000</v>
      </c>
      <c r="M572" s="2">
        <f t="shared" si="33"/>
        <v>3368206000</v>
      </c>
      <c r="N572" s="3">
        <f t="shared" si="34"/>
        <v>0.3018295827042764</v>
      </c>
      <c r="O572" s="3">
        <f t="shared" si="35"/>
        <v>0.51307679336258161</v>
      </c>
    </row>
    <row r="573" spans="1:15" x14ac:dyDescent="0.25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12</v>
      </c>
      <c r="K573" t="s">
        <v>145</v>
      </c>
      <c r="L573" s="2">
        <f t="shared" si="32"/>
        <v>2187777000</v>
      </c>
      <c r="M573" s="2">
        <f t="shared" si="33"/>
        <v>3654070000</v>
      </c>
      <c r="N573" s="3">
        <f t="shared" si="34"/>
        <v>0.33064813034788698</v>
      </c>
      <c r="O573" s="3">
        <f t="shared" si="35"/>
        <v>0.55225528637530397</v>
      </c>
    </row>
    <row r="574" spans="1:15" x14ac:dyDescent="0.25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18</v>
      </c>
      <c r="K574" t="s">
        <v>76</v>
      </c>
      <c r="L574" s="2">
        <f t="shared" si="32"/>
        <v>3733225000</v>
      </c>
      <c r="M574" s="2">
        <f t="shared" si="33"/>
        <v>6955999000</v>
      </c>
      <c r="N574" s="3">
        <f t="shared" si="34"/>
        <v>0.78244023223220538</v>
      </c>
      <c r="O574" s="3">
        <f t="shared" si="35"/>
        <v>1.4578959138458005</v>
      </c>
    </row>
    <row r="575" spans="1:15" x14ac:dyDescent="0.25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18</v>
      </c>
      <c r="K575" t="s">
        <v>76</v>
      </c>
      <c r="L575" s="2">
        <f t="shared" si="32"/>
        <v>4584404000</v>
      </c>
      <c r="M575" s="2">
        <f t="shared" si="33"/>
        <v>8581033000</v>
      </c>
      <c r="N575" s="3">
        <f t="shared" si="34"/>
        <v>0.79542221416382619</v>
      </c>
      <c r="O575" s="3">
        <f t="shared" si="35"/>
        <v>1.488861860488923</v>
      </c>
    </row>
    <row r="576" spans="1:15" x14ac:dyDescent="0.25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18</v>
      </c>
      <c r="K576" t="s">
        <v>76</v>
      </c>
      <c r="L576" s="2">
        <f t="shared" si="32"/>
        <v>5362758000</v>
      </c>
      <c r="M576" s="2">
        <f t="shared" si="33"/>
        <v>10304459000</v>
      </c>
      <c r="N576" s="3">
        <f t="shared" si="34"/>
        <v>0.80373249652257228</v>
      </c>
      <c r="O576" s="3">
        <f t="shared" si="35"/>
        <v>1.5443599277432412</v>
      </c>
    </row>
    <row r="577" spans="1:15" x14ac:dyDescent="0.25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18</v>
      </c>
      <c r="K577" t="s">
        <v>76</v>
      </c>
      <c r="L577" s="2">
        <f t="shared" si="32"/>
        <v>7176866000</v>
      </c>
      <c r="M577" s="2">
        <f t="shared" si="33"/>
        <v>13774735000</v>
      </c>
      <c r="N577" s="3">
        <f t="shared" si="34"/>
        <v>0.81801033194719963</v>
      </c>
      <c r="O577" s="3">
        <f t="shared" si="35"/>
        <v>1.570027300194083</v>
      </c>
    </row>
    <row r="578" spans="1:15" x14ac:dyDescent="0.25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51</v>
      </c>
      <c r="K578" t="s">
        <v>74</v>
      </c>
      <c r="L578" s="2">
        <f t="shared" si="32"/>
        <v>295368000</v>
      </c>
      <c r="M578" s="2">
        <f t="shared" si="33"/>
        <v>428144000</v>
      </c>
      <c r="N578" s="3">
        <f t="shared" si="34"/>
        <v>0.72147260842802563</v>
      </c>
      <c r="O578" s="3">
        <f t="shared" si="35"/>
        <v>1.0457942920790628</v>
      </c>
    </row>
    <row r="579" spans="1:15" x14ac:dyDescent="0.25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51</v>
      </c>
      <c r="K579" t="s">
        <v>74</v>
      </c>
      <c r="L579" s="2">
        <f t="shared" ref="L579:L642" si="36">E579-F579</f>
        <v>380601000</v>
      </c>
      <c r="M579" s="2">
        <f t="shared" ref="M579:M642" si="37">L579+SUM(G579:I579)</f>
        <v>539101000</v>
      </c>
      <c r="N579" s="3">
        <f t="shared" ref="N579:N642" si="38">1-(F579/E579)</f>
        <v>0.7310631889714625</v>
      </c>
      <c r="O579" s="3">
        <f t="shared" ref="O579:O642" si="39">M579/E579</f>
        <v>1.0355119829892838</v>
      </c>
    </row>
    <row r="580" spans="1:15" x14ac:dyDescent="0.25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51</v>
      </c>
      <c r="K580" t="s">
        <v>74</v>
      </c>
      <c r="L580" s="2">
        <f t="shared" si="36"/>
        <v>474739000</v>
      </c>
      <c r="M580" s="2">
        <f t="shared" si="37"/>
        <v>661184000</v>
      </c>
      <c r="N580" s="3">
        <f t="shared" si="38"/>
        <v>0.73357850901252397</v>
      </c>
      <c r="O580" s="3">
        <f t="shared" si="39"/>
        <v>1.0216779596850831</v>
      </c>
    </row>
    <row r="581" spans="1:15" x14ac:dyDescent="0.25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51</v>
      </c>
      <c r="K581" t="s">
        <v>74</v>
      </c>
      <c r="L581" s="2">
        <f t="shared" si="36"/>
        <v>578305000</v>
      </c>
      <c r="M581" s="2">
        <f t="shared" si="37"/>
        <v>792553000</v>
      </c>
      <c r="N581" s="3">
        <f t="shared" si="38"/>
        <v>0.73926521533485878</v>
      </c>
      <c r="O581" s="3">
        <f t="shared" si="39"/>
        <v>1.0131450777864419</v>
      </c>
    </row>
    <row r="582" spans="1:15" x14ac:dyDescent="0.25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18</v>
      </c>
      <c r="K582" t="s">
        <v>244</v>
      </c>
      <c r="L582" s="2">
        <f t="shared" si="36"/>
        <v>23867000000</v>
      </c>
      <c r="M582" s="2">
        <f t="shared" si="37"/>
        <v>34717000000</v>
      </c>
      <c r="N582" s="3">
        <f t="shared" si="38"/>
        <v>0.16245226896819287</v>
      </c>
      <c r="O582" s="3">
        <f t="shared" si="39"/>
        <v>0.23630349108680412</v>
      </c>
    </row>
    <row r="583" spans="1:15" x14ac:dyDescent="0.25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18</v>
      </c>
      <c r="K583" t="s">
        <v>244</v>
      </c>
      <c r="L583" s="2">
        <f t="shared" si="36"/>
        <v>12174000000</v>
      </c>
      <c r="M583" s="2">
        <f t="shared" si="37"/>
        <v>24016000000</v>
      </c>
      <c r="N583" s="3">
        <f t="shared" si="38"/>
        <v>8.4496484518694848E-2</v>
      </c>
      <c r="O583" s="3">
        <f t="shared" si="39"/>
        <v>0.16668864565475405</v>
      </c>
    </row>
    <row r="584" spans="1:15" x14ac:dyDescent="0.25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18</v>
      </c>
      <c r="K584" t="s">
        <v>244</v>
      </c>
      <c r="L584" s="2">
        <f t="shared" si="36"/>
        <v>18149000000</v>
      </c>
      <c r="M584" s="2">
        <f t="shared" si="37"/>
        <v>28651000000</v>
      </c>
      <c r="N584" s="3">
        <f t="shared" si="38"/>
        <v>0.1213509140266652</v>
      </c>
      <c r="O584" s="3">
        <f t="shared" si="39"/>
        <v>0.19157116302705304</v>
      </c>
    </row>
    <row r="585" spans="1:15" x14ac:dyDescent="0.25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18</v>
      </c>
      <c r="K585" t="s">
        <v>244</v>
      </c>
      <c r="L585" s="2">
        <f t="shared" si="36"/>
        <v>16312000000</v>
      </c>
      <c r="M585" s="2">
        <f t="shared" si="37"/>
        <v>28508000000</v>
      </c>
      <c r="N585" s="3">
        <f t="shared" si="38"/>
        <v>0.10745718050065878</v>
      </c>
      <c r="O585" s="3">
        <f t="shared" si="39"/>
        <v>0.18779973649538867</v>
      </c>
    </row>
    <row r="586" spans="1:15" x14ac:dyDescent="0.25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12</v>
      </c>
      <c r="K586" t="s">
        <v>63</v>
      </c>
      <c r="L586" s="2">
        <f t="shared" si="36"/>
        <v>1719445000</v>
      </c>
      <c r="M586" s="2">
        <f t="shared" si="37"/>
        <v>2726876000</v>
      </c>
      <c r="N586" s="3">
        <f t="shared" si="38"/>
        <v>0.51695436044431542</v>
      </c>
      <c r="O586" s="3">
        <f t="shared" si="39"/>
        <v>0.81984037790737874</v>
      </c>
    </row>
    <row r="587" spans="1:15" x14ac:dyDescent="0.25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12</v>
      </c>
      <c r="K587" t="s">
        <v>63</v>
      </c>
      <c r="L587" s="2">
        <f t="shared" si="36"/>
        <v>1897402000</v>
      </c>
      <c r="M587" s="2">
        <f t="shared" si="37"/>
        <v>3008178000</v>
      </c>
      <c r="N587" s="3">
        <f t="shared" si="38"/>
        <v>0.50820903777601067</v>
      </c>
      <c r="O587" s="3">
        <f t="shared" si="39"/>
        <v>0.80572448370928462</v>
      </c>
    </row>
    <row r="588" spans="1:15" x14ac:dyDescent="0.25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12</v>
      </c>
      <c r="K588" t="s">
        <v>63</v>
      </c>
      <c r="L588" s="2">
        <f t="shared" si="36"/>
        <v>1948934000</v>
      </c>
      <c r="M588" s="2">
        <f t="shared" si="37"/>
        <v>3070524000</v>
      </c>
      <c r="N588" s="3">
        <f t="shared" si="38"/>
        <v>0.50370633417304456</v>
      </c>
      <c r="O588" s="3">
        <f t="shared" si="39"/>
        <v>0.79358376837304578</v>
      </c>
    </row>
    <row r="589" spans="1:15" x14ac:dyDescent="0.25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12</v>
      </c>
      <c r="K589" t="s">
        <v>63</v>
      </c>
      <c r="L589" s="2">
        <f t="shared" si="36"/>
        <v>1964777000</v>
      </c>
      <c r="M589" s="2">
        <f t="shared" si="37"/>
        <v>3134247000</v>
      </c>
      <c r="N589" s="3">
        <f t="shared" si="38"/>
        <v>0.49590084491912745</v>
      </c>
      <c r="O589" s="3">
        <f t="shared" si="39"/>
        <v>0.79106979340924721</v>
      </c>
    </row>
    <row r="590" spans="1:15" x14ac:dyDescent="0.25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21</v>
      </c>
      <c r="K590" t="s">
        <v>56</v>
      </c>
      <c r="L590" s="2">
        <f t="shared" si="36"/>
        <v>5997000000</v>
      </c>
      <c r="M590" s="2">
        <f t="shared" si="37"/>
        <v>9190000000</v>
      </c>
      <c r="N590" s="3">
        <f t="shared" si="38"/>
        <v>0.76181402439024393</v>
      </c>
      <c r="O590" s="3">
        <f t="shared" si="39"/>
        <v>1.1674288617886179</v>
      </c>
    </row>
    <row r="591" spans="1:15" x14ac:dyDescent="0.25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21</v>
      </c>
      <c r="K591" t="s">
        <v>56</v>
      </c>
      <c r="L591" s="2">
        <f t="shared" si="36"/>
        <v>10313000000</v>
      </c>
      <c r="M591" s="2">
        <f t="shared" si="37"/>
        <v>15632000000</v>
      </c>
      <c r="N591" s="3">
        <f t="shared" si="38"/>
        <v>0.82729022942403341</v>
      </c>
      <c r="O591" s="3">
        <f t="shared" si="39"/>
        <v>1.2539708005775709</v>
      </c>
    </row>
    <row r="592" spans="1:15" x14ac:dyDescent="0.25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21</v>
      </c>
      <c r="K592" t="s">
        <v>56</v>
      </c>
      <c r="L592" s="2">
        <f t="shared" si="36"/>
        <v>15061000000</v>
      </c>
      <c r="M592" s="2">
        <f t="shared" si="37"/>
        <v>23897000000</v>
      </c>
      <c r="N592" s="3">
        <f t="shared" si="38"/>
        <v>0.84008255243194996</v>
      </c>
      <c r="O592" s="3">
        <f t="shared" si="39"/>
        <v>1.3329428826416778</v>
      </c>
    </row>
    <row r="593" spans="1:15" x14ac:dyDescent="0.25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21</v>
      </c>
      <c r="K593" t="s">
        <v>56</v>
      </c>
      <c r="L593" s="2">
        <f t="shared" si="36"/>
        <v>23849000000</v>
      </c>
      <c r="M593" s="2">
        <f t="shared" si="37"/>
        <v>35271000000</v>
      </c>
      <c r="N593" s="3">
        <f t="shared" si="38"/>
        <v>0.86290614371517482</v>
      </c>
      <c r="O593" s="3">
        <f t="shared" si="39"/>
        <v>1.2761777263188363</v>
      </c>
    </row>
    <row r="594" spans="1:15" x14ac:dyDescent="0.25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12</v>
      </c>
      <c r="K594" t="s">
        <v>63</v>
      </c>
      <c r="L594" s="2">
        <f t="shared" si="36"/>
        <v>1041600000</v>
      </c>
      <c r="M594" s="2">
        <f t="shared" si="37"/>
        <v>1922100000</v>
      </c>
      <c r="N594" s="3">
        <f t="shared" si="38"/>
        <v>0.33227000127599848</v>
      </c>
      <c r="O594" s="3">
        <f t="shared" si="39"/>
        <v>0.61314916422100296</v>
      </c>
    </row>
    <row r="595" spans="1:15" x14ac:dyDescent="0.25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12</v>
      </c>
      <c r="K595" t="s">
        <v>63</v>
      </c>
      <c r="L595" s="2">
        <f t="shared" si="36"/>
        <v>1295100000</v>
      </c>
      <c r="M595" s="2">
        <f t="shared" si="37"/>
        <v>2243200000</v>
      </c>
      <c r="N595" s="3">
        <f t="shared" si="38"/>
        <v>0.34968679123015445</v>
      </c>
      <c r="O595" s="3">
        <f t="shared" si="39"/>
        <v>0.60568095906685382</v>
      </c>
    </row>
    <row r="596" spans="1:15" x14ac:dyDescent="0.25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12</v>
      </c>
      <c r="K596" t="s">
        <v>63</v>
      </c>
      <c r="L596" s="2">
        <f t="shared" si="36"/>
        <v>1366900000</v>
      </c>
      <c r="M596" s="2">
        <f t="shared" si="37"/>
        <v>2323300000</v>
      </c>
      <c r="N596" s="3">
        <f t="shared" si="38"/>
        <v>0.34056707195535185</v>
      </c>
      <c r="O596" s="3">
        <f t="shared" si="39"/>
        <v>0.57885688658560897</v>
      </c>
    </row>
    <row r="597" spans="1:15" x14ac:dyDescent="0.25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12</v>
      </c>
      <c r="K597" t="s">
        <v>63</v>
      </c>
      <c r="L597" s="2">
        <f t="shared" si="36"/>
        <v>1581900000</v>
      </c>
      <c r="M597" s="2">
        <f t="shared" si="37"/>
        <v>2651100000</v>
      </c>
      <c r="N597" s="3">
        <f t="shared" si="38"/>
        <v>0.34543826702188063</v>
      </c>
      <c r="O597" s="3">
        <f t="shared" si="39"/>
        <v>0.57891863562912171</v>
      </c>
    </row>
    <row r="598" spans="1:15" x14ac:dyDescent="0.25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58</v>
      </c>
      <c r="K598" t="s">
        <v>249</v>
      </c>
      <c r="L598" s="2">
        <f t="shared" si="36"/>
        <v>6449000000</v>
      </c>
      <c r="M598" s="2">
        <f t="shared" si="37"/>
        <v>7165000000</v>
      </c>
      <c r="N598" s="3">
        <f t="shared" si="38"/>
        <v>0.35807884508606325</v>
      </c>
      <c r="O598" s="3">
        <f t="shared" si="39"/>
        <v>0.39783453636868404</v>
      </c>
    </row>
    <row r="599" spans="1:15" x14ac:dyDescent="0.25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58</v>
      </c>
      <c r="K599" t="s">
        <v>249</v>
      </c>
      <c r="L599" s="2">
        <f t="shared" si="36"/>
        <v>6284000000</v>
      </c>
      <c r="M599" s="2">
        <f t="shared" si="37"/>
        <v>7151000000</v>
      </c>
      <c r="N599" s="3">
        <f t="shared" si="38"/>
        <v>0.30036805124038046</v>
      </c>
      <c r="O599" s="3">
        <f t="shared" si="39"/>
        <v>0.34180966492997467</v>
      </c>
    </row>
    <row r="600" spans="1:15" x14ac:dyDescent="0.25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58</v>
      </c>
      <c r="K600" t="s">
        <v>249</v>
      </c>
      <c r="L600" s="2">
        <f t="shared" si="36"/>
        <v>1934000000</v>
      </c>
      <c r="M600" s="2">
        <f t="shared" si="37"/>
        <v>2652000000</v>
      </c>
      <c r="N600" s="3">
        <f t="shared" si="38"/>
        <v>9.0213639332027196E-2</v>
      </c>
      <c r="O600" s="3">
        <f t="shared" si="39"/>
        <v>0.12370556954939826</v>
      </c>
    </row>
    <row r="601" spans="1:15" x14ac:dyDescent="0.25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58</v>
      </c>
      <c r="K601" t="s">
        <v>249</v>
      </c>
      <c r="L601" s="2">
        <f t="shared" si="36"/>
        <v>-12647000000</v>
      </c>
      <c r="M601" s="2">
        <f t="shared" si="37"/>
        <v>-11951000000</v>
      </c>
      <c r="N601" s="3">
        <f t="shared" si="38"/>
        <v>-0.79656106317314346</v>
      </c>
      <c r="O601" s="3">
        <f t="shared" si="39"/>
        <v>-0.75272406625936894</v>
      </c>
    </row>
    <row r="602" spans="1:15" x14ac:dyDescent="0.25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12</v>
      </c>
      <c r="K602" t="s">
        <v>145</v>
      </c>
      <c r="L602" s="2">
        <f t="shared" si="36"/>
        <v>27839000000</v>
      </c>
      <c r="M602" s="2">
        <f t="shared" si="37"/>
        <v>50584000000</v>
      </c>
      <c r="N602" s="3">
        <f t="shared" si="38"/>
        <v>0.62860433084200773</v>
      </c>
      <c r="O602" s="3">
        <f t="shared" si="39"/>
        <v>1.1421861945943506</v>
      </c>
    </row>
    <row r="603" spans="1:15" x14ac:dyDescent="0.25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12</v>
      </c>
      <c r="K603" t="s">
        <v>145</v>
      </c>
      <c r="L603" s="2">
        <f t="shared" si="36"/>
        <v>28515000000</v>
      </c>
      <c r="M603" s="2">
        <f t="shared" si="37"/>
        <v>53215000000</v>
      </c>
      <c r="N603" s="3">
        <f t="shared" si="38"/>
        <v>0.62578181578774106</v>
      </c>
      <c r="O603" s="3">
        <f t="shared" si="39"/>
        <v>1.1678407619549236</v>
      </c>
    </row>
    <row r="604" spans="1:15" x14ac:dyDescent="0.25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12</v>
      </c>
      <c r="K604" t="s">
        <v>145</v>
      </c>
      <c r="L604" s="2">
        <f t="shared" si="36"/>
        <v>30469000000</v>
      </c>
      <c r="M604" s="2">
        <f t="shared" si="37"/>
        <v>58795000000</v>
      </c>
      <c r="N604" s="3">
        <f t="shared" si="38"/>
        <v>0.6420879607190273</v>
      </c>
      <c r="O604" s="3">
        <f t="shared" si="39"/>
        <v>1.239015446863212</v>
      </c>
    </row>
    <row r="605" spans="1:15" x14ac:dyDescent="0.25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12</v>
      </c>
      <c r="K605" t="s">
        <v>145</v>
      </c>
      <c r="L605" s="2">
        <f t="shared" si="36"/>
        <v>33038000000</v>
      </c>
      <c r="M605" s="2">
        <f t="shared" si="37"/>
        <v>62999000000</v>
      </c>
      <c r="N605" s="3">
        <f t="shared" si="38"/>
        <v>0.6559714087163705</v>
      </c>
      <c r="O605" s="3">
        <f t="shared" si="39"/>
        <v>1.250848803732751</v>
      </c>
    </row>
    <row r="606" spans="1:15" x14ac:dyDescent="0.25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41</v>
      </c>
      <c r="K606" t="s">
        <v>44</v>
      </c>
      <c r="L606" s="2">
        <f t="shared" si="36"/>
        <v>8538000000</v>
      </c>
      <c r="M606" s="2">
        <f t="shared" si="37"/>
        <v>14942000000</v>
      </c>
      <c r="N606" s="3">
        <f t="shared" si="38"/>
        <v>0.55968534906587997</v>
      </c>
      <c r="O606" s="3">
        <f t="shared" si="39"/>
        <v>0.9794821370042609</v>
      </c>
    </row>
    <row r="607" spans="1:15" x14ac:dyDescent="0.25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41</v>
      </c>
      <c r="K607" t="s">
        <v>44</v>
      </c>
      <c r="L607" s="2">
        <f t="shared" si="36"/>
        <v>8433000000</v>
      </c>
      <c r="M607" s="2">
        <f t="shared" si="37"/>
        <v>14489000000</v>
      </c>
      <c r="N607" s="3">
        <f t="shared" si="38"/>
        <v>0.56627719580983071</v>
      </c>
      <c r="O607" s="3">
        <f t="shared" si="39"/>
        <v>0.97293849046467906</v>
      </c>
    </row>
    <row r="608" spans="1:15" x14ac:dyDescent="0.25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41</v>
      </c>
      <c r="K608" t="s">
        <v>44</v>
      </c>
      <c r="L608" s="2">
        <f t="shared" si="36"/>
        <v>8053000000</v>
      </c>
      <c r="M608" s="2">
        <f t="shared" si="37"/>
        <v>15044000000</v>
      </c>
      <c r="N608" s="3">
        <f t="shared" si="38"/>
        <v>0.53511861253239412</v>
      </c>
      <c r="O608" s="3">
        <f t="shared" si="39"/>
        <v>0.99966775201010039</v>
      </c>
    </row>
    <row r="609" spans="1:15" x14ac:dyDescent="0.25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41</v>
      </c>
      <c r="K609" t="s">
        <v>44</v>
      </c>
      <c r="L609" s="2">
        <f t="shared" si="36"/>
        <v>8853000000</v>
      </c>
      <c r="M609" s="2">
        <f t="shared" si="37"/>
        <v>15372000000</v>
      </c>
      <c r="N609" s="3">
        <f t="shared" si="38"/>
        <v>0.58917875682150944</v>
      </c>
      <c r="O609" s="3">
        <f t="shared" si="39"/>
        <v>1.0230267536270465</v>
      </c>
    </row>
    <row r="610" spans="1:15" x14ac:dyDescent="0.25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21</v>
      </c>
      <c r="K610" t="s">
        <v>173</v>
      </c>
      <c r="L610" s="2">
        <f t="shared" si="36"/>
        <v>1228267000</v>
      </c>
      <c r="M610" s="2">
        <f t="shared" si="37"/>
        <v>2025716000</v>
      </c>
      <c r="N610" s="3">
        <f t="shared" si="38"/>
        <v>0.82917396311653035</v>
      </c>
      <c r="O610" s="3">
        <f t="shared" si="39"/>
        <v>1.3675128973330435</v>
      </c>
    </row>
    <row r="611" spans="1:15" x14ac:dyDescent="0.25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21</v>
      </c>
      <c r="K611" t="s">
        <v>173</v>
      </c>
      <c r="L611" s="2">
        <f t="shared" si="36"/>
        <v>1422087000</v>
      </c>
      <c r="M611" s="2">
        <f t="shared" si="37"/>
        <v>2350617000</v>
      </c>
      <c r="N611" s="3">
        <f t="shared" si="38"/>
        <v>0.82104459119446016</v>
      </c>
      <c r="O611" s="3">
        <f t="shared" si="39"/>
        <v>1.3571331246398768</v>
      </c>
    </row>
    <row r="612" spans="1:15" x14ac:dyDescent="0.25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21</v>
      </c>
      <c r="K612" t="s">
        <v>173</v>
      </c>
      <c r="L612" s="2">
        <f t="shared" si="36"/>
        <v>1587562000</v>
      </c>
      <c r="M612" s="2">
        <f t="shared" si="37"/>
        <v>2622225000</v>
      </c>
      <c r="N612" s="3">
        <f t="shared" si="38"/>
        <v>0.82693144107555749</v>
      </c>
      <c r="O612" s="3">
        <f t="shared" si="39"/>
        <v>1.3658681034657882</v>
      </c>
    </row>
    <row r="613" spans="1:15" x14ac:dyDescent="0.25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21</v>
      </c>
      <c r="K613" t="s">
        <v>173</v>
      </c>
      <c r="L613" s="2">
        <f t="shared" si="36"/>
        <v>1657829000</v>
      </c>
      <c r="M613" s="2">
        <f t="shared" si="37"/>
        <v>2759230000</v>
      </c>
      <c r="N613" s="3">
        <f t="shared" si="38"/>
        <v>0.83097781792190006</v>
      </c>
      <c r="O613" s="3">
        <f t="shared" si="39"/>
        <v>1.3830491109424701</v>
      </c>
    </row>
    <row r="614" spans="1:15" x14ac:dyDescent="0.25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21</v>
      </c>
      <c r="K614" t="s">
        <v>56</v>
      </c>
      <c r="L614" s="2">
        <f t="shared" si="36"/>
        <v>1839600000</v>
      </c>
      <c r="M614" s="2">
        <f t="shared" si="37"/>
        <v>2602900000</v>
      </c>
      <c r="N614" s="3">
        <f t="shared" si="38"/>
        <v>0.31740225680665313</v>
      </c>
      <c r="O614" s="3">
        <f t="shared" si="39"/>
        <v>0.44910107319093134</v>
      </c>
    </row>
    <row r="615" spans="1:15" x14ac:dyDescent="0.25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21</v>
      </c>
      <c r="K615" t="s">
        <v>56</v>
      </c>
      <c r="L615" s="2">
        <f t="shared" si="36"/>
        <v>1970700000</v>
      </c>
      <c r="M615" s="2">
        <f t="shared" si="37"/>
        <v>2878500000</v>
      </c>
      <c r="N615" s="3">
        <f t="shared" si="38"/>
        <v>0.32501566777715474</v>
      </c>
      <c r="O615" s="3">
        <f t="shared" si="39"/>
        <v>0.47473364778836957</v>
      </c>
    </row>
    <row r="616" spans="1:15" x14ac:dyDescent="0.25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21</v>
      </c>
      <c r="K616" t="s">
        <v>56</v>
      </c>
      <c r="L616" s="2">
        <f t="shared" si="36"/>
        <v>2085500000</v>
      </c>
      <c r="M616" s="2">
        <f t="shared" si="37"/>
        <v>2900400000</v>
      </c>
      <c r="N616" s="3">
        <f t="shared" si="38"/>
        <v>0.32515825251800801</v>
      </c>
      <c r="O616" s="3">
        <f t="shared" si="39"/>
        <v>0.4522124169758957</v>
      </c>
    </row>
    <row r="617" spans="1:15" x14ac:dyDescent="0.25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21</v>
      </c>
      <c r="K617" t="s">
        <v>56</v>
      </c>
      <c r="L617" s="2">
        <f t="shared" si="36"/>
        <v>2202000000</v>
      </c>
      <c r="M617" s="2">
        <f t="shared" si="37"/>
        <v>3304800000</v>
      </c>
      <c r="N617" s="3">
        <f t="shared" si="38"/>
        <v>0.33387918486171764</v>
      </c>
      <c r="O617" s="3">
        <f t="shared" si="39"/>
        <v>0.50109170305676853</v>
      </c>
    </row>
    <row r="618" spans="1:15" x14ac:dyDescent="0.25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21</v>
      </c>
      <c r="K618" t="s">
        <v>56</v>
      </c>
      <c r="L618" s="2">
        <f t="shared" si="36"/>
        <v>1872000000</v>
      </c>
      <c r="M618" s="2">
        <f t="shared" si="37"/>
        <v>2696000000</v>
      </c>
      <c r="N618" s="3">
        <f t="shared" si="38"/>
        <v>0.42200180342651039</v>
      </c>
      <c r="O618" s="3">
        <f t="shared" si="39"/>
        <v>0.60775473399458968</v>
      </c>
    </row>
    <row r="619" spans="1:15" x14ac:dyDescent="0.25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21</v>
      </c>
      <c r="K619" t="s">
        <v>56</v>
      </c>
      <c r="L619" s="2">
        <f t="shared" si="36"/>
        <v>2038000000</v>
      </c>
      <c r="M619" s="2">
        <f t="shared" si="37"/>
        <v>3015000000</v>
      </c>
      <c r="N619" s="3">
        <f t="shared" si="38"/>
        <v>0.42334856668051513</v>
      </c>
      <c r="O619" s="3">
        <f t="shared" si="39"/>
        <v>0.62629829663481518</v>
      </c>
    </row>
    <row r="620" spans="1:15" x14ac:dyDescent="0.25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21</v>
      </c>
      <c r="K620" t="s">
        <v>56</v>
      </c>
      <c r="L620" s="2">
        <f t="shared" si="36"/>
        <v>2185000000</v>
      </c>
      <c r="M620" s="2">
        <f t="shared" si="37"/>
        <v>3160000000</v>
      </c>
      <c r="N620" s="3">
        <f t="shared" si="38"/>
        <v>0.43130675088827475</v>
      </c>
      <c r="O620" s="3">
        <f t="shared" si="39"/>
        <v>0.62376628503750498</v>
      </c>
    </row>
    <row r="621" spans="1:15" x14ac:dyDescent="0.25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21</v>
      </c>
      <c r="K621" t="s">
        <v>56</v>
      </c>
      <c r="L621" s="2">
        <f t="shared" si="36"/>
        <v>2345000000</v>
      </c>
      <c r="M621" s="2">
        <f t="shared" si="37"/>
        <v>3379000000</v>
      </c>
      <c r="N621" s="3">
        <f t="shared" si="38"/>
        <v>0.44632660829843929</v>
      </c>
      <c r="O621" s="3">
        <f t="shared" si="39"/>
        <v>0.6431290445374952</v>
      </c>
    </row>
    <row r="622" spans="1:15" x14ac:dyDescent="0.25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18</v>
      </c>
      <c r="K622" t="s">
        <v>256</v>
      </c>
      <c r="L622" s="2">
        <f t="shared" si="36"/>
        <v>2034000000</v>
      </c>
      <c r="M622" s="2">
        <f t="shared" si="37"/>
        <v>3446000000</v>
      </c>
      <c r="N622" s="3">
        <f t="shared" si="38"/>
        <v>0.32901973471368484</v>
      </c>
      <c r="O622" s="3">
        <f t="shared" si="39"/>
        <v>0.55742478162406983</v>
      </c>
    </row>
    <row r="623" spans="1:15" x14ac:dyDescent="0.25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18</v>
      </c>
      <c r="K623" t="s">
        <v>256</v>
      </c>
      <c r="L623" s="2">
        <f t="shared" si="36"/>
        <v>2133000000</v>
      </c>
      <c r="M623" s="2">
        <f t="shared" si="37"/>
        <v>3600000000</v>
      </c>
      <c r="N623" s="3">
        <f t="shared" si="38"/>
        <v>0.32790161414296692</v>
      </c>
      <c r="O623" s="3">
        <f t="shared" si="39"/>
        <v>0.55342044581091465</v>
      </c>
    </row>
    <row r="624" spans="1:15" x14ac:dyDescent="0.25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18</v>
      </c>
      <c r="K624" t="s">
        <v>256</v>
      </c>
      <c r="L624" s="2">
        <f t="shared" si="36"/>
        <v>2374000000</v>
      </c>
      <c r="M624" s="2">
        <f t="shared" si="37"/>
        <v>3939000000</v>
      </c>
      <c r="N624" s="3">
        <f t="shared" si="38"/>
        <v>0.33198154104321076</v>
      </c>
      <c r="O624" s="3">
        <f t="shared" si="39"/>
        <v>0.55083205146133407</v>
      </c>
    </row>
    <row r="625" spans="1:15" x14ac:dyDescent="0.25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18</v>
      </c>
      <c r="K625" t="s">
        <v>256</v>
      </c>
      <c r="L625" s="2">
        <f t="shared" si="36"/>
        <v>2505000000</v>
      </c>
      <c r="M625" s="2">
        <f t="shared" si="37"/>
        <v>4068000000</v>
      </c>
      <c r="N625" s="3">
        <f t="shared" si="38"/>
        <v>0.33796546141392336</v>
      </c>
      <c r="O625" s="3">
        <f t="shared" si="39"/>
        <v>0.54883971937398812</v>
      </c>
    </row>
    <row r="626" spans="1:15" x14ac:dyDescent="0.25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21</v>
      </c>
      <c r="K626" t="s">
        <v>258</v>
      </c>
      <c r="L626" s="2">
        <f t="shared" si="36"/>
        <v>735184000</v>
      </c>
      <c r="M626" s="2">
        <f t="shared" si="37"/>
        <v>1165038000</v>
      </c>
      <c r="N626" s="3">
        <f t="shared" si="38"/>
        <v>0.52312933786266558</v>
      </c>
      <c r="O626" s="3">
        <f t="shared" si="39"/>
        <v>0.82899730887076462</v>
      </c>
    </row>
    <row r="627" spans="1:15" x14ac:dyDescent="0.25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21</v>
      </c>
      <c r="K627" t="s">
        <v>258</v>
      </c>
      <c r="L627" s="2">
        <f t="shared" si="36"/>
        <v>737010000</v>
      </c>
      <c r="M627" s="2">
        <f t="shared" si="37"/>
        <v>1207445000</v>
      </c>
      <c r="N627" s="3">
        <f t="shared" si="38"/>
        <v>0.49253126896253074</v>
      </c>
      <c r="O627" s="3">
        <f t="shared" si="39"/>
        <v>0.80691499172665626</v>
      </c>
    </row>
    <row r="628" spans="1:15" x14ac:dyDescent="0.25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21</v>
      </c>
      <c r="K628" t="s">
        <v>258</v>
      </c>
      <c r="L628" s="2">
        <f t="shared" si="36"/>
        <v>750373000</v>
      </c>
      <c r="M628" s="2">
        <f t="shared" si="37"/>
        <v>1225119000</v>
      </c>
      <c r="N628" s="3">
        <f t="shared" si="38"/>
        <v>0.49023031985020782</v>
      </c>
      <c r="O628" s="3">
        <f t="shared" si="39"/>
        <v>0.80038924538138601</v>
      </c>
    </row>
    <row r="629" spans="1:15" x14ac:dyDescent="0.25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21</v>
      </c>
      <c r="K629" t="s">
        <v>258</v>
      </c>
      <c r="L629" s="2">
        <f t="shared" si="36"/>
        <v>753561000</v>
      </c>
      <c r="M629" s="2">
        <f t="shared" si="37"/>
        <v>1199997000</v>
      </c>
      <c r="N629" s="3">
        <f t="shared" si="38"/>
        <v>0.48396183337004761</v>
      </c>
      <c r="O629" s="3">
        <f t="shared" si="39"/>
        <v>0.77067781925890155</v>
      </c>
    </row>
    <row r="630" spans="1:15" x14ac:dyDescent="0.25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12</v>
      </c>
      <c r="K630" t="s">
        <v>260</v>
      </c>
      <c r="L630" s="2">
        <f t="shared" si="36"/>
        <v>1365191000</v>
      </c>
      <c r="M630" s="2">
        <f t="shared" si="37"/>
        <v>1540339000</v>
      </c>
      <c r="N630" s="3">
        <f t="shared" si="38"/>
        <v>4.9912705203463026E-2</v>
      </c>
      <c r="O630" s="3">
        <f t="shared" si="39"/>
        <v>5.6316285721482999E-2</v>
      </c>
    </row>
    <row r="631" spans="1:15" x14ac:dyDescent="0.25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12</v>
      </c>
      <c r="K631" t="s">
        <v>260</v>
      </c>
      <c r="L631" s="2">
        <f t="shared" si="36"/>
        <v>1399033000</v>
      </c>
      <c r="M631" s="2">
        <f t="shared" si="37"/>
        <v>1581744000</v>
      </c>
      <c r="N631" s="3">
        <f t="shared" si="38"/>
        <v>6.497587241287528E-2</v>
      </c>
      <c r="O631" s="3">
        <f t="shared" si="39"/>
        <v>7.3461595497626583E-2</v>
      </c>
    </row>
    <row r="632" spans="1:15" x14ac:dyDescent="0.25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12</v>
      </c>
      <c r="K632" t="s">
        <v>260</v>
      </c>
      <c r="L632" s="2">
        <f t="shared" si="36"/>
        <v>1094696000</v>
      </c>
      <c r="M632" s="2">
        <f t="shared" si="37"/>
        <v>1502921000</v>
      </c>
      <c r="N632" s="3">
        <f t="shared" si="38"/>
        <v>6.0433537550524274E-2</v>
      </c>
      <c r="O632" s="3">
        <f t="shared" si="39"/>
        <v>8.2969913737669237E-2</v>
      </c>
    </row>
    <row r="633" spans="1:15" x14ac:dyDescent="0.25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12</v>
      </c>
      <c r="K633" t="s">
        <v>260</v>
      </c>
      <c r="L633" s="2">
        <f t="shared" si="36"/>
        <v>790316000</v>
      </c>
      <c r="M633" s="2">
        <f t="shared" si="37"/>
        <v>981389000</v>
      </c>
      <c r="N633" s="3">
        <f t="shared" si="38"/>
        <v>4.1515770341488234E-2</v>
      </c>
      <c r="O633" s="3">
        <f t="shared" si="39"/>
        <v>5.1552948870657853E-2</v>
      </c>
    </row>
    <row r="634" spans="1:15" x14ac:dyDescent="0.25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12</v>
      </c>
      <c r="K634" t="s">
        <v>156</v>
      </c>
      <c r="L634" s="2">
        <f t="shared" si="36"/>
        <v>1688095000</v>
      </c>
      <c r="M634" s="2">
        <f t="shared" si="37"/>
        <v>2654924000</v>
      </c>
      <c r="N634" s="3">
        <f t="shared" si="38"/>
        <v>0.34071136448635098</v>
      </c>
      <c r="O634" s="3">
        <f t="shared" si="39"/>
        <v>0.53584826603216107</v>
      </c>
    </row>
    <row r="635" spans="1:15" x14ac:dyDescent="0.25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12</v>
      </c>
      <c r="K635" t="s">
        <v>156</v>
      </c>
      <c r="L635" s="2">
        <f t="shared" si="36"/>
        <v>1714617000</v>
      </c>
      <c r="M635" s="2">
        <f t="shared" si="37"/>
        <v>2651517000</v>
      </c>
      <c r="N635" s="3">
        <f t="shared" si="38"/>
        <v>0.35150828689073232</v>
      </c>
      <c r="O635" s="3">
        <f t="shared" si="39"/>
        <v>0.54357923567283772</v>
      </c>
    </row>
    <row r="636" spans="1:15" x14ac:dyDescent="0.25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12</v>
      </c>
      <c r="K636" t="s">
        <v>156</v>
      </c>
      <c r="L636" s="2">
        <f t="shared" si="36"/>
        <v>1487318000</v>
      </c>
      <c r="M636" s="2">
        <f t="shared" si="37"/>
        <v>2458929000</v>
      </c>
      <c r="N636" s="3">
        <f t="shared" si="38"/>
        <v>0.32609257119554136</v>
      </c>
      <c r="O636" s="3">
        <f t="shared" si="39"/>
        <v>0.53911704154544038</v>
      </c>
    </row>
    <row r="637" spans="1:15" x14ac:dyDescent="0.25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12</v>
      </c>
      <c r="K637" t="s">
        <v>156</v>
      </c>
      <c r="L637" s="2">
        <f t="shared" si="36"/>
        <v>1231554000</v>
      </c>
      <c r="M637" s="2">
        <f t="shared" si="37"/>
        <v>2196876000</v>
      </c>
      <c r="N637" s="3">
        <f t="shared" si="38"/>
        <v>0.30854709377165557</v>
      </c>
      <c r="O637" s="3">
        <f t="shared" si="39"/>
        <v>0.55039381559939693</v>
      </c>
    </row>
    <row r="638" spans="1:15" x14ac:dyDescent="0.25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58</v>
      </c>
      <c r="K638" t="s">
        <v>192</v>
      </c>
      <c r="L638" s="2">
        <f t="shared" si="36"/>
        <v>1268300000</v>
      </c>
      <c r="M638" s="2">
        <f t="shared" si="37"/>
        <v>1870000000</v>
      </c>
      <c r="N638" s="3">
        <f t="shared" si="38"/>
        <v>0.37194639138977681</v>
      </c>
      <c r="O638" s="3">
        <f t="shared" si="39"/>
        <v>0.54840317897885571</v>
      </c>
    </row>
    <row r="639" spans="1:15" x14ac:dyDescent="0.25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58</v>
      </c>
      <c r="K639" t="s">
        <v>192</v>
      </c>
      <c r="L639" s="2">
        <f t="shared" si="36"/>
        <v>1200900000</v>
      </c>
      <c r="M639" s="2">
        <f t="shared" si="37"/>
        <v>1812600000</v>
      </c>
      <c r="N639" s="3">
        <f t="shared" si="38"/>
        <v>0.38358833487718402</v>
      </c>
      <c r="O639" s="3">
        <f t="shared" si="39"/>
        <v>0.5789759478710832</v>
      </c>
    </row>
    <row r="640" spans="1:15" x14ac:dyDescent="0.25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58</v>
      </c>
      <c r="K640" t="s">
        <v>192</v>
      </c>
      <c r="L640" s="2">
        <f t="shared" si="36"/>
        <v>1210900000</v>
      </c>
      <c r="M640" s="2">
        <f t="shared" si="37"/>
        <v>1927000000</v>
      </c>
      <c r="N640" s="3">
        <f t="shared" si="38"/>
        <v>0.37158989781201091</v>
      </c>
      <c r="O640" s="3">
        <f t="shared" si="39"/>
        <v>0.59134010494982658</v>
      </c>
    </row>
    <row r="641" spans="1:15" x14ac:dyDescent="0.25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58</v>
      </c>
      <c r="K641" t="s">
        <v>192</v>
      </c>
      <c r="L641" s="2">
        <f t="shared" si="36"/>
        <v>1075400000</v>
      </c>
      <c r="M641" s="2">
        <f t="shared" si="37"/>
        <v>1957000000</v>
      </c>
      <c r="N641" s="3">
        <f t="shared" si="38"/>
        <v>0.32821608423622772</v>
      </c>
      <c r="O641" s="3">
        <f t="shared" si="39"/>
        <v>0.59728368686097966</v>
      </c>
    </row>
    <row r="642" spans="1:15" x14ac:dyDescent="0.25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51</v>
      </c>
      <c r="K642" t="s">
        <v>264</v>
      </c>
      <c r="L642" s="2">
        <f t="shared" si="36"/>
        <v>446959000</v>
      </c>
      <c r="M642" s="2">
        <f t="shared" si="37"/>
        <v>639757000</v>
      </c>
      <c r="N642" s="3">
        <f t="shared" si="38"/>
        <v>0.70120785111066142</v>
      </c>
      <c r="O642" s="3">
        <f t="shared" si="39"/>
        <v>1.0036773645972077</v>
      </c>
    </row>
    <row r="643" spans="1:15" x14ac:dyDescent="0.25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51</v>
      </c>
      <c r="K643" t="s">
        <v>264</v>
      </c>
      <c r="L643" s="2">
        <f t="shared" ref="L643:L706" si="40">E643-F643</f>
        <v>474167000</v>
      </c>
      <c r="M643" s="2">
        <f t="shared" ref="M643:M706" si="41">L643+SUM(G643:I643)</f>
        <v>677297000</v>
      </c>
      <c r="N643" s="3">
        <f t="shared" ref="N643:N706" si="42">1-(F643/E643)</f>
        <v>0.69111486831173752</v>
      </c>
      <c r="O643" s="3">
        <f t="shared" ref="O643:O706" si="43">M643/E643</f>
        <v>0.9871838971563498</v>
      </c>
    </row>
    <row r="644" spans="1:15" x14ac:dyDescent="0.25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51</v>
      </c>
      <c r="K644" t="s">
        <v>264</v>
      </c>
      <c r="L644" s="2">
        <f t="shared" si="40"/>
        <v>510595000</v>
      </c>
      <c r="M644" s="2">
        <f t="shared" si="41"/>
        <v>721036000</v>
      </c>
      <c r="N644" s="3">
        <f t="shared" si="42"/>
        <v>0.68627253323871118</v>
      </c>
      <c r="O644" s="3">
        <f t="shared" si="43"/>
        <v>0.96911877765412391</v>
      </c>
    </row>
    <row r="645" spans="1:15" x14ac:dyDescent="0.25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51</v>
      </c>
      <c r="K645" t="s">
        <v>264</v>
      </c>
      <c r="L645" s="2">
        <f t="shared" si="40"/>
        <v>547979000</v>
      </c>
      <c r="M645" s="2">
        <f t="shared" si="41"/>
        <v>774963000</v>
      </c>
      <c r="N645" s="3">
        <f t="shared" si="42"/>
        <v>0.68361421223541674</v>
      </c>
      <c r="O645" s="3">
        <f t="shared" si="43"/>
        <v>0.9667810641586545</v>
      </c>
    </row>
    <row r="646" spans="1:15" x14ac:dyDescent="0.25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21</v>
      </c>
      <c r="K646" t="s">
        <v>33</v>
      </c>
      <c r="L646" s="2">
        <f t="shared" si="40"/>
        <v>852749000</v>
      </c>
      <c r="M646" s="2">
        <f t="shared" si="41"/>
        <v>1266137000</v>
      </c>
      <c r="N646" s="3">
        <f t="shared" si="42"/>
        <v>0.25315054422606798</v>
      </c>
      <c r="O646" s="3">
        <f t="shared" si="43"/>
        <v>0.37587059101184633</v>
      </c>
    </row>
    <row r="647" spans="1:15" x14ac:dyDescent="0.25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21</v>
      </c>
      <c r="K647" t="s">
        <v>33</v>
      </c>
      <c r="L647" s="2">
        <f t="shared" si="40"/>
        <v>864632000</v>
      </c>
      <c r="M647" s="2">
        <f t="shared" si="41"/>
        <v>1269193000</v>
      </c>
      <c r="N647" s="3">
        <f t="shared" si="42"/>
        <v>0.2612484348637425</v>
      </c>
      <c r="O647" s="3">
        <f t="shared" si="43"/>
        <v>0.38348648302401245</v>
      </c>
    </row>
    <row r="648" spans="1:15" x14ac:dyDescent="0.25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21</v>
      </c>
      <c r="K648" t="s">
        <v>33</v>
      </c>
      <c r="L648" s="2">
        <f t="shared" si="40"/>
        <v>824941000</v>
      </c>
      <c r="M648" s="2">
        <f t="shared" si="41"/>
        <v>1222737000</v>
      </c>
      <c r="N648" s="3">
        <f t="shared" si="42"/>
        <v>0.24326025076175395</v>
      </c>
      <c r="O648" s="3">
        <f t="shared" si="43"/>
        <v>0.36056313025498149</v>
      </c>
    </row>
    <row r="649" spans="1:15" x14ac:dyDescent="0.25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21</v>
      </c>
      <c r="K649" t="s">
        <v>33</v>
      </c>
      <c r="L649" s="2">
        <f t="shared" si="40"/>
        <v>919267000</v>
      </c>
      <c r="M649" s="2">
        <f t="shared" si="41"/>
        <v>1305052000</v>
      </c>
      <c r="N649" s="3">
        <f t="shared" si="42"/>
        <v>0.25685059632662244</v>
      </c>
      <c r="O649" s="3">
        <f t="shared" si="43"/>
        <v>0.36464202939652052</v>
      </c>
    </row>
    <row r="650" spans="1:15" x14ac:dyDescent="0.25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181</v>
      </c>
      <c r="K650" t="s">
        <v>182</v>
      </c>
      <c r="L650" s="2">
        <f t="shared" si="40"/>
        <v>5011853000</v>
      </c>
      <c r="M650" s="2">
        <f t="shared" si="41"/>
        <v>8954801000</v>
      </c>
      <c r="N650" s="3">
        <f t="shared" si="42"/>
        <v>1</v>
      </c>
      <c r="O650" s="3">
        <f t="shared" si="43"/>
        <v>1.7867245906853213</v>
      </c>
    </row>
    <row r="651" spans="1:15" x14ac:dyDescent="0.25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181</v>
      </c>
      <c r="K651" t="s">
        <v>182</v>
      </c>
      <c r="L651" s="2">
        <f t="shared" si="40"/>
        <v>4762000000</v>
      </c>
      <c r="M651" s="2">
        <f t="shared" si="41"/>
        <v>8548000000</v>
      </c>
      <c r="N651" s="3">
        <f t="shared" si="42"/>
        <v>1</v>
      </c>
      <c r="O651" s="3">
        <f t="shared" si="43"/>
        <v>1.7950440991180177</v>
      </c>
    </row>
    <row r="652" spans="1:15" x14ac:dyDescent="0.25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181</v>
      </c>
      <c r="K652" t="s">
        <v>182</v>
      </c>
      <c r="L652" s="2">
        <f t="shared" si="40"/>
        <v>4772000000</v>
      </c>
      <c r="M652" s="2">
        <f t="shared" si="41"/>
        <v>8582000000</v>
      </c>
      <c r="N652" s="3">
        <f t="shared" si="42"/>
        <v>1</v>
      </c>
      <c r="O652" s="3">
        <f t="shared" si="43"/>
        <v>1.7984073763621122</v>
      </c>
    </row>
    <row r="653" spans="1:15" x14ac:dyDescent="0.25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181</v>
      </c>
      <c r="K653" t="s">
        <v>182</v>
      </c>
      <c r="L653" s="2">
        <f t="shared" si="40"/>
        <v>5576000000</v>
      </c>
      <c r="M653" s="2">
        <f t="shared" si="41"/>
        <v>10171000000</v>
      </c>
      <c r="N653" s="3">
        <f t="shared" si="42"/>
        <v>1</v>
      </c>
      <c r="O653" s="3">
        <f t="shared" si="43"/>
        <v>1.824067431850789</v>
      </c>
    </row>
    <row r="654" spans="1:15" x14ac:dyDescent="0.25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12</v>
      </c>
      <c r="K654" t="s">
        <v>90</v>
      </c>
      <c r="L654" s="2">
        <f t="shared" si="40"/>
        <v>5728000000</v>
      </c>
      <c r="M654" s="2">
        <f t="shared" si="41"/>
        <v>7767000000</v>
      </c>
      <c r="N654" s="3">
        <f t="shared" si="42"/>
        <v>0.18519236986744259</v>
      </c>
      <c r="O654" s="3">
        <f t="shared" si="43"/>
        <v>0.25111542192046554</v>
      </c>
    </row>
    <row r="655" spans="1:15" x14ac:dyDescent="0.25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12</v>
      </c>
      <c r="K655" t="s">
        <v>90</v>
      </c>
      <c r="L655" s="2">
        <f t="shared" si="40"/>
        <v>5873000000</v>
      </c>
      <c r="M655" s="2">
        <f t="shared" si="41"/>
        <v>7857000000</v>
      </c>
      <c r="N655" s="3">
        <f t="shared" si="42"/>
        <v>0.19036043044211071</v>
      </c>
      <c r="O655" s="3">
        <f t="shared" si="43"/>
        <v>0.25466744457409568</v>
      </c>
    </row>
    <row r="656" spans="1:15" x14ac:dyDescent="0.25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12</v>
      </c>
      <c r="K656" t="s">
        <v>90</v>
      </c>
      <c r="L656" s="2">
        <f t="shared" si="40"/>
        <v>6130000000</v>
      </c>
      <c r="M656" s="2">
        <f t="shared" si="41"/>
        <v>8082000000</v>
      </c>
      <c r="N656" s="3">
        <f t="shared" si="42"/>
        <v>0.19479487749849056</v>
      </c>
      <c r="O656" s="3">
        <f t="shared" si="43"/>
        <v>0.25682417617337699</v>
      </c>
    </row>
    <row r="657" spans="1:15" x14ac:dyDescent="0.25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12</v>
      </c>
      <c r="K657" t="s">
        <v>90</v>
      </c>
      <c r="L657" s="2">
        <f t="shared" si="40"/>
        <v>6249000000</v>
      </c>
      <c r="M657" s="2">
        <f t="shared" si="41"/>
        <v>8189000000</v>
      </c>
      <c r="N657" s="3">
        <f t="shared" si="42"/>
        <v>0.19931107071093679</v>
      </c>
      <c r="O657" s="3">
        <f t="shared" si="43"/>
        <v>0.26118712722865434</v>
      </c>
    </row>
    <row r="658" spans="1:15" x14ac:dyDescent="0.25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51</v>
      </c>
      <c r="K658" t="s">
        <v>264</v>
      </c>
      <c r="L658" s="2">
        <f t="shared" si="40"/>
        <v>1625965000</v>
      </c>
      <c r="M658" s="2">
        <f t="shared" si="41"/>
        <v>2466948000</v>
      </c>
      <c r="N658" s="3">
        <f t="shared" si="42"/>
        <v>0.67014150346556345</v>
      </c>
      <c r="O658" s="3">
        <f t="shared" si="43"/>
        <v>1.0167526617678515</v>
      </c>
    </row>
    <row r="659" spans="1:15" x14ac:dyDescent="0.25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51</v>
      </c>
      <c r="K659" t="s">
        <v>264</v>
      </c>
      <c r="L659" s="2">
        <f t="shared" si="40"/>
        <v>1670922000</v>
      </c>
      <c r="M659" s="2">
        <f t="shared" si="41"/>
        <v>2497508000</v>
      </c>
      <c r="N659" s="3">
        <f t="shared" si="42"/>
        <v>0.67212814715265423</v>
      </c>
      <c r="O659" s="3">
        <f t="shared" si="43"/>
        <v>1.0046222531865228</v>
      </c>
    </row>
    <row r="660" spans="1:15" x14ac:dyDescent="0.25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51</v>
      </c>
      <c r="K660" t="s">
        <v>264</v>
      </c>
      <c r="L660" s="2">
        <f t="shared" si="40"/>
        <v>1751957000</v>
      </c>
      <c r="M660" s="2">
        <f t="shared" si="41"/>
        <v>2549068000</v>
      </c>
      <c r="N660" s="3">
        <f t="shared" si="42"/>
        <v>0.69095493340916148</v>
      </c>
      <c r="O660" s="3">
        <f t="shared" si="43"/>
        <v>1.0053278192303945</v>
      </c>
    </row>
    <row r="661" spans="1:15" x14ac:dyDescent="0.25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51</v>
      </c>
      <c r="K661" t="s">
        <v>264</v>
      </c>
      <c r="L661" s="2">
        <f t="shared" si="40"/>
        <v>1656630000</v>
      </c>
      <c r="M661" s="2">
        <f t="shared" si="41"/>
        <v>2372682000</v>
      </c>
      <c r="N661" s="3">
        <f t="shared" si="42"/>
        <v>0.68914092314757736</v>
      </c>
      <c r="O661" s="3">
        <f t="shared" si="43"/>
        <v>0.9870111393706742</v>
      </c>
    </row>
    <row r="662" spans="1:15" x14ac:dyDescent="0.25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24</v>
      </c>
      <c r="K662" t="s">
        <v>65</v>
      </c>
      <c r="L662" s="2">
        <f t="shared" si="40"/>
        <v>7231000000</v>
      </c>
      <c r="M662" s="2">
        <f t="shared" si="41"/>
        <v>10452000000</v>
      </c>
      <c r="N662" s="3">
        <f t="shared" si="42"/>
        <v>0.74531024531024537</v>
      </c>
      <c r="O662" s="3">
        <f t="shared" si="43"/>
        <v>1.0773036487322201</v>
      </c>
    </row>
    <row r="663" spans="1:15" x14ac:dyDescent="0.25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24</v>
      </c>
      <c r="K663" t="s">
        <v>65</v>
      </c>
      <c r="L663" s="2">
        <f t="shared" si="40"/>
        <v>8343000000</v>
      </c>
      <c r="M663" s="2">
        <f t="shared" si="41"/>
        <v>12162000000</v>
      </c>
      <c r="N663" s="3">
        <f t="shared" si="42"/>
        <v>0.7447777182645956</v>
      </c>
      <c r="O663" s="3">
        <f t="shared" si="43"/>
        <v>1.0856989823245848</v>
      </c>
    </row>
    <row r="664" spans="1:15" x14ac:dyDescent="0.25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24</v>
      </c>
      <c r="K664" t="s">
        <v>65</v>
      </c>
      <c r="L664" s="2">
        <f t="shared" si="40"/>
        <v>21102000000</v>
      </c>
      <c r="M664" s="2">
        <f t="shared" si="41"/>
        <v>26939000000</v>
      </c>
      <c r="N664" s="3">
        <f t="shared" si="42"/>
        <v>0.84781036560867817</v>
      </c>
      <c r="O664" s="3">
        <f t="shared" si="43"/>
        <v>1.0823222177581358</v>
      </c>
    </row>
    <row r="665" spans="1:15" x14ac:dyDescent="0.25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24</v>
      </c>
      <c r="K665" t="s">
        <v>65</v>
      </c>
      <c r="L665" s="2">
        <f t="shared" si="40"/>
        <v>28633000000</v>
      </c>
      <c r="M665" s="2">
        <f t="shared" si="41"/>
        <v>35073000000</v>
      </c>
      <c r="N665" s="3">
        <f t="shared" si="42"/>
        <v>0.87726339655013941</v>
      </c>
      <c r="O665" s="3">
        <f t="shared" si="43"/>
        <v>1.0745733631545085</v>
      </c>
    </row>
    <row r="666" spans="1:15" x14ac:dyDescent="0.25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35</v>
      </c>
      <c r="K666" t="s">
        <v>123</v>
      </c>
      <c r="L666" s="2">
        <f t="shared" si="40"/>
        <v>6423900000</v>
      </c>
      <c r="M666" s="2">
        <f t="shared" si="41"/>
        <v>9976200000</v>
      </c>
      <c r="N666" s="3">
        <f t="shared" si="42"/>
        <v>0.36141914358532923</v>
      </c>
      <c r="O666" s="3">
        <f t="shared" si="43"/>
        <v>0.56127736425473018</v>
      </c>
    </row>
    <row r="667" spans="1:15" x14ac:dyDescent="0.25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35</v>
      </c>
      <c r="K667" t="s">
        <v>123</v>
      </c>
      <c r="L667" s="2">
        <f t="shared" si="40"/>
        <v>6369800000</v>
      </c>
      <c r="M667" s="2">
        <f t="shared" si="41"/>
        <v>9844100000</v>
      </c>
      <c r="N667" s="3">
        <f t="shared" si="42"/>
        <v>0.35566400142940102</v>
      </c>
      <c r="O667" s="3">
        <f t="shared" si="43"/>
        <v>0.54965493366686025</v>
      </c>
    </row>
    <row r="668" spans="1:15" x14ac:dyDescent="0.25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35</v>
      </c>
      <c r="K668" t="s">
        <v>123</v>
      </c>
      <c r="L668" s="2">
        <f t="shared" si="40"/>
        <v>5949200000</v>
      </c>
      <c r="M668" s="2">
        <f t="shared" si="41"/>
        <v>9277200000</v>
      </c>
      <c r="N668" s="3">
        <f t="shared" si="42"/>
        <v>0.33744179055376256</v>
      </c>
      <c r="O668" s="3">
        <f t="shared" si="43"/>
        <v>0.5262077219332626</v>
      </c>
    </row>
    <row r="669" spans="1:15" x14ac:dyDescent="0.25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35</v>
      </c>
      <c r="K669" t="s">
        <v>123</v>
      </c>
      <c r="L669" s="2">
        <f t="shared" si="40"/>
        <v>5829500000</v>
      </c>
      <c r="M669" s="2">
        <f t="shared" si="41"/>
        <v>8948400000</v>
      </c>
      <c r="N669" s="3">
        <f t="shared" si="42"/>
        <v>0.35195706117816106</v>
      </c>
      <c r="O669" s="3">
        <f t="shared" si="43"/>
        <v>0.5402611829911067</v>
      </c>
    </row>
    <row r="670" spans="1:15" x14ac:dyDescent="0.25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  <c r="L670" s="2">
        <f t="shared" si="40"/>
        <v>3324000000</v>
      </c>
      <c r="M670" s="2">
        <f t="shared" si="41"/>
        <v>5191000000</v>
      </c>
      <c r="N670" s="3">
        <f t="shared" si="42"/>
        <v>0.42511830157309116</v>
      </c>
      <c r="O670" s="3">
        <f t="shared" si="43"/>
        <v>0.66389563882849467</v>
      </c>
    </row>
    <row r="671" spans="1:15" x14ac:dyDescent="0.25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  <c r="L671" s="2">
        <f t="shared" si="40"/>
        <v>4052000000</v>
      </c>
      <c r="M671" s="2">
        <f t="shared" si="41"/>
        <v>6102000000</v>
      </c>
      <c r="N671" s="3">
        <f t="shared" si="42"/>
        <v>0.41708697889861035</v>
      </c>
      <c r="O671" s="3">
        <f t="shared" si="43"/>
        <v>0.62810087493566646</v>
      </c>
    </row>
    <row r="672" spans="1:15" x14ac:dyDescent="0.25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  <c r="L672" s="2">
        <f t="shared" si="40"/>
        <v>3653000000</v>
      </c>
      <c r="M672" s="2">
        <f t="shared" si="41"/>
        <v>5984000000</v>
      </c>
      <c r="N672" s="3">
        <f t="shared" si="42"/>
        <v>0.40094391395017015</v>
      </c>
      <c r="O672" s="3">
        <f t="shared" si="43"/>
        <v>0.65678849742070022</v>
      </c>
    </row>
    <row r="673" spans="1:15" x14ac:dyDescent="0.25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  <c r="L673" s="2">
        <f t="shared" si="40"/>
        <v>3746000000</v>
      </c>
      <c r="M673" s="2">
        <f t="shared" si="41"/>
        <v>6024000000</v>
      </c>
      <c r="N673" s="3">
        <f t="shared" si="42"/>
        <v>0.39893503727369539</v>
      </c>
      <c r="O673" s="3">
        <f t="shared" si="43"/>
        <v>0.64153354632587856</v>
      </c>
    </row>
    <row r="674" spans="1:15" x14ac:dyDescent="0.25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18</v>
      </c>
      <c r="K674" t="s">
        <v>244</v>
      </c>
      <c r="L674" s="2">
        <f t="shared" si="40"/>
        <v>18054000000</v>
      </c>
      <c r="M674" s="2">
        <f t="shared" si="41"/>
        <v>30436000000</v>
      </c>
      <c r="N674" s="3">
        <f t="shared" si="42"/>
        <v>0.11615742438572452</v>
      </c>
      <c r="O674" s="3">
        <f t="shared" si="43"/>
        <v>0.19582183275750031</v>
      </c>
    </row>
    <row r="675" spans="1:15" x14ac:dyDescent="0.25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18</v>
      </c>
      <c r="K675" t="s">
        <v>244</v>
      </c>
      <c r="L675" s="2">
        <f t="shared" si="40"/>
        <v>13808000000</v>
      </c>
      <c r="M675" s="2">
        <f t="shared" si="41"/>
        <v>25966000000</v>
      </c>
      <c r="N675" s="3">
        <f t="shared" si="42"/>
        <v>8.8553123536994405E-2</v>
      </c>
      <c r="O675" s="3">
        <f t="shared" si="43"/>
        <v>0.16652450794913071</v>
      </c>
    </row>
    <row r="676" spans="1:15" x14ac:dyDescent="0.25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18</v>
      </c>
      <c r="K676" t="s">
        <v>244</v>
      </c>
      <c r="L676" s="2">
        <f t="shared" si="40"/>
        <v>18302000000</v>
      </c>
      <c r="M676" s="2">
        <f t="shared" si="41"/>
        <v>31707000000</v>
      </c>
      <c r="N676" s="3">
        <f t="shared" si="42"/>
        <v>0.12012654572186199</v>
      </c>
      <c r="O676" s="3">
        <f t="shared" si="43"/>
        <v>0.2081112657197616</v>
      </c>
    </row>
    <row r="677" spans="1:15" x14ac:dyDescent="0.25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18</v>
      </c>
      <c r="K677" t="s">
        <v>244</v>
      </c>
      <c r="L677" s="2">
        <f t="shared" si="40"/>
        <v>21255000000</v>
      </c>
      <c r="M677" s="2">
        <f t="shared" si="41"/>
        <v>32965000000</v>
      </c>
      <c r="N677" s="3">
        <f t="shared" si="42"/>
        <v>0.12774972953479991</v>
      </c>
      <c r="O677" s="3">
        <f t="shared" si="43"/>
        <v>0.19813078495011419</v>
      </c>
    </row>
    <row r="678" spans="1:15" x14ac:dyDescent="0.25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18</v>
      </c>
      <c r="K678" t="s">
        <v>78</v>
      </c>
      <c r="L678" s="2">
        <f t="shared" si="40"/>
        <v>3778091000</v>
      </c>
      <c r="M678" s="2">
        <f t="shared" si="41"/>
        <v>6533004000</v>
      </c>
      <c r="N678" s="3">
        <f t="shared" si="42"/>
        <v>0.29031268797255361</v>
      </c>
      <c r="O678" s="3">
        <f t="shared" si="43"/>
        <v>0.50200324761247006</v>
      </c>
    </row>
    <row r="679" spans="1:15" x14ac:dyDescent="0.25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18</v>
      </c>
      <c r="K679" t="s">
        <v>78</v>
      </c>
      <c r="L679" s="2">
        <f t="shared" si="40"/>
        <v>4219920000</v>
      </c>
      <c r="M679" s="2">
        <f t="shared" si="41"/>
        <v>7381905000</v>
      </c>
      <c r="N679" s="3">
        <f t="shared" si="42"/>
        <v>0.29975614872249956</v>
      </c>
      <c r="O679" s="3">
        <f t="shared" si="43"/>
        <v>0.52436335594877714</v>
      </c>
    </row>
    <row r="680" spans="1:15" x14ac:dyDescent="0.25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18</v>
      </c>
      <c r="K680" t="s">
        <v>78</v>
      </c>
      <c r="L680" s="2">
        <f t="shared" si="40"/>
        <v>4593761000</v>
      </c>
      <c r="M680" s="2">
        <f t="shared" si="41"/>
        <v>8056104000</v>
      </c>
      <c r="N680" s="3">
        <f t="shared" si="42"/>
        <v>0.29943075864019031</v>
      </c>
      <c r="O680" s="3">
        <f t="shared" si="43"/>
        <v>0.52511337276890802</v>
      </c>
    </row>
    <row r="681" spans="1:15" x14ac:dyDescent="0.25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18</v>
      </c>
      <c r="K681" t="s">
        <v>78</v>
      </c>
      <c r="L681" s="2">
        <f t="shared" si="40"/>
        <v>4555852000</v>
      </c>
      <c r="M681" s="2">
        <f t="shared" si="41"/>
        <v>7974917000</v>
      </c>
      <c r="N681" s="3">
        <f t="shared" si="42"/>
        <v>0.29815699483587876</v>
      </c>
      <c r="O681" s="3">
        <f t="shared" si="43"/>
        <v>0.52191714892967589</v>
      </c>
    </row>
    <row r="682" spans="1:15" x14ac:dyDescent="0.25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21</v>
      </c>
      <c r="K682" t="s">
        <v>38</v>
      </c>
      <c r="L682" s="2">
        <f t="shared" si="40"/>
        <v>1513848000</v>
      </c>
      <c r="M682" s="2">
        <f t="shared" si="41"/>
        <v>2670483000</v>
      </c>
      <c r="N682" s="3">
        <f t="shared" si="42"/>
        <v>0.63716206291197142</v>
      </c>
      <c r="O682" s="3">
        <f t="shared" si="43"/>
        <v>1.1239770817488615</v>
      </c>
    </row>
    <row r="683" spans="1:15" x14ac:dyDescent="0.25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21</v>
      </c>
      <c r="K683" t="s">
        <v>38</v>
      </c>
      <c r="L683" s="2">
        <f t="shared" si="40"/>
        <v>1602011000</v>
      </c>
      <c r="M683" s="2">
        <f t="shared" si="41"/>
        <v>2798523000</v>
      </c>
      <c r="N683" s="3">
        <f t="shared" si="42"/>
        <v>0.62719772174536725</v>
      </c>
      <c r="O683" s="3">
        <f t="shared" si="43"/>
        <v>1.0956399486969881</v>
      </c>
    </row>
    <row r="684" spans="1:15" x14ac:dyDescent="0.25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21</v>
      </c>
      <c r="K684" t="s">
        <v>38</v>
      </c>
      <c r="L684" s="2">
        <f t="shared" si="40"/>
        <v>1751611000</v>
      </c>
      <c r="M684" s="2">
        <f t="shared" si="41"/>
        <v>3046625000</v>
      </c>
      <c r="N684" s="3">
        <f t="shared" si="42"/>
        <v>0.63150291413907256</v>
      </c>
      <c r="O684" s="3">
        <f t="shared" si="43"/>
        <v>1.0983903194196383</v>
      </c>
    </row>
    <row r="685" spans="1:15" x14ac:dyDescent="0.25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21</v>
      </c>
      <c r="K685" t="s">
        <v>38</v>
      </c>
      <c r="L685" s="2">
        <f t="shared" si="40"/>
        <v>1750511000</v>
      </c>
      <c r="M685" s="2">
        <f t="shared" si="41"/>
        <v>3076078000</v>
      </c>
      <c r="N685" s="3">
        <f t="shared" si="42"/>
        <v>0.60400979935476085</v>
      </c>
      <c r="O685" s="3">
        <f t="shared" si="43"/>
        <v>1.0613936476717907</v>
      </c>
    </row>
    <row r="686" spans="1:15" x14ac:dyDescent="0.25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18</v>
      </c>
      <c r="K686" t="s">
        <v>256</v>
      </c>
      <c r="L686" s="2">
        <f t="shared" si="40"/>
        <v>6171000000</v>
      </c>
      <c r="M686" s="2">
        <f t="shared" si="41"/>
        <v>6171000000</v>
      </c>
      <c r="N686" s="3">
        <f t="shared" si="42"/>
        <v>0.3942879049262028</v>
      </c>
      <c r="O686" s="3">
        <f t="shared" si="43"/>
        <v>0.3942879049262028</v>
      </c>
    </row>
    <row r="687" spans="1:15" x14ac:dyDescent="0.25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18</v>
      </c>
      <c r="K687" t="s">
        <v>256</v>
      </c>
      <c r="L687" s="2">
        <f t="shared" si="40"/>
        <v>6293000000</v>
      </c>
      <c r="M687" s="2">
        <f t="shared" si="41"/>
        <v>6293000000</v>
      </c>
      <c r="N687" s="3">
        <f t="shared" si="42"/>
        <v>0.38970770374040131</v>
      </c>
      <c r="O687" s="3">
        <f t="shared" si="43"/>
        <v>0.38970770374040131</v>
      </c>
    </row>
    <row r="688" spans="1:15" x14ac:dyDescent="0.25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18</v>
      </c>
      <c r="K688" t="s">
        <v>256</v>
      </c>
      <c r="L688" s="2">
        <f t="shared" si="40"/>
        <v>6289000000</v>
      </c>
      <c r="M688" s="2">
        <f t="shared" si="41"/>
        <v>6289000000</v>
      </c>
      <c r="N688" s="3">
        <f t="shared" si="42"/>
        <v>0.38265895953757223</v>
      </c>
      <c r="O688" s="3">
        <f t="shared" si="43"/>
        <v>0.38265895953757223</v>
      </c>
    </row>
    <row r="689" spans="1:15" x14ac:dyDescent="0.25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18</v>
      </c>
      <c r="K689" t="s">
        <v>256</v>
      </c>
      <c r="L689" s="2">
        <f t="shared" si="40"/>
        <v>5720000000</v>
      </c>
      <c r="M689" s="2">
        <f t="shared" si="41"/>
        <v>5720000000</v>
      </c>
      <c r="N689" s="3">
        <f t="shared" si="42"/>
        <v>0.36209406849401782</v>
      </c>
      <c r="O689" s="3">
        <f t="shared" si="43"/>
        <v>0.36209406849401787</v>
      </c>
    </row>
    <row r="690" spans="1:15" x14ac:dyDescent="0.25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18</v>
      </c>
      <c r="K690" t="s">
        <v>277</v>
      </c>
      <c r="L690" s="2">
        <f t="shared" si="40"/>
        <v>1438480000</v>
      </c>
      <c r="M690" s="2">
        <f t="shared" si="41"/>
        <v>2272800000</v>
      </c>
      <c r="N690" s="3">
        <f t="shared" si="42"/>
        <v>0.52969519548546862</v>
      </c>
      <c r="O690" s="3">
        <f t="shared" si="43"/>
        <v>0.83691899803916159</v>
      </c>
    </row>
    <row r="691" spans="1:15" x14ac:dyDescent="0.25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18</v>
      </c>
      <c r="K691" t="s">
        <v>277</v>
      </c>
      <c r="L691" s="2">
        <f t="shared" si="40"/>
        <v>1407300000</v>
      </c>
      <c r="M691" s="2">
        <f t="shared" si="41"/>
        <v>2240568000</v>
      </c>
      <c r="N691" s="3">
        <f t="shared" si="42"/>
        <v>0.53471872077864591</v>
      </c>
      <c r="O691" s="3">
        <f t="shared" si="43"/>
        <v>0.85132782972896259</v>
      </c>
    </row>
    <row r="692" spans="1:15" x14ac:dyDescent="0.25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18</v>
      </c>
      <c r="K692" t="s">
        <v>277</v>
      </c>
      <c r="L692" s="2">
        <f t="shared" si="40"/>
        <v>1604412000</v>
      </c>
      <c r="M692" s="2">
        <f t="shared" si="41"/>
        <v>2518198000</v>
      </c>
      <c r="N692" s="3">
        <f t="shared" si="42"/>
        <v>0.55890043328045347</v>
      </c>
      <c r="O692" s="3">
        <f t="shared" si="43"/>
        <v>0.8772197872404166</v>
      </c>
    </row>
    <row r="693" spans="1:15" x14ac:dyDescent="0.25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18</v>
      </c>
      <c r="K693" t="s">
        <v>277</v>
      </c>
      <c r="L693" s="2">
        <f t="shared" si="40"/>
        <v>1538704000</v>
      </c>
      <c r="M693" s="2">
        <f t="shared" si="41"/>
        <v>2527827000</v>
      </c>
      <c r="N693" s="3">
        <f t="shared" si="42"/>
        <v>0.54558747921298312</v>
      </c>
      <c r="O693" s="3">
        <f t="shared" si="43"/>
        <v>0.89630673658905002</v>
      </c>
    </row>
    <row r="694" spans="1:15" x14ac:dyDescent="0.25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18</v>
      </c>
      <c r="K694" t="s">
        <v>279</v>
      </c>
      <c r="L694" s="2">
        <f t="shared" si="40"/>
        <v>4118000000</v>
      </c>
      <c r="M694" s="2">
        <f t="shared" si="41"/>
        <v>6934000000</v>
      </c>
      <c r="N694" s="3">
        <f t="shared" si="42"/>
        <v>0.21074718526100311</v>
      </c>
      <c r="O694" s="3">
        <f t="shared" si="43"/>
        <v>0.35486182190378712</v>
      </c>
    </row>
    <row r="695" spans="1:15" x14ac:dyDescent="0.25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18</v>
      </c>
      <c r="K695" t="s">
        <v>279</v>
      </c>
      <c r="L695" s="2">
        <f t="shared" si="40"/>
        <v>4232000000</v>
      </c>
      <c r="M695" s="2">
        <f t="shared" si="41"/>
        <v>7047000000</v>
      </c>
      <c r="N695" s="3">
        <f t="shared" si="42"/>
        <v>0.23332230675928989</v>
      </c>
      <c r="O695" s="3">
        <f t="shared" si="43"/>
        <v>0.38852133642077408</v>
      </c>
    </row>
    <row r="696" spans="1:15" x14ac:dyDescent="0.25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18</v>
      </c>
      <c r="K696" t="s">
        <v>279</v>
      </c>
      <c r="L696" s="2">
        <f t="shared" si="40"/>
        <v>4279000000</v>
      </c>
      <c r="M696" s="2">
        <f t="shared" si="41"/>
        <v>7007000000</v>
      </c>
      <c r="N696" s="3">
        <f t="shared" si="42"/>
        <v>0.26023231770358202</v>
      </c>
      <c r="O696" s="3">
        <f t="shared" si="43"/>
        <v>0.42613878246062153</v>
      </c>
    </row>
    <row r="697" spans="1:15" x14ac:dyDescent="0.25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18</v>
      </c>
      <c r="K697" t="s">
        <v>279</v>
      </c>
      <c r="L697" s="2">
        <f t="shared" si="40"/>
        <v>4186000000</v>
      </c>
      <c r="M697" s="2">
        <f t="shared" si="41"/>
        <v>6803000000</v>
      </c>
      <c r="N697" s="3">
        <f t="shared" si="42"/>
        <v>0.27615780445969129</v>
      </c>
      <c r="O697" s="3">
        <f t="shared" si="43"/>
        <v>0.44880591107006201</v>
      </c>
    </row>
    <row r="698" spans="1:15" x14ac:dyDescent="0.25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12</v>
      </c>
      <c r="K698" t="s">
        <v>281</v>
      </c>
      <c r="L698" s="2">
        <f t="shared" si="40"/>
        <v>3916160000</v>
      </c>
      <c r="M698" s="2">
        <f t="shared" si="41"/>
        <v>6701195000</v>
      </c>
      <c r="N698" s="3">
        <f t="shared" si="42"/>
        <v>0.43755757652615157</v>
      </c>
      <c r="O698" s="3">
        <f t="shared" si="43"/>
        <v>0.74873310692851269</v>
      </c>
    </row>
    <row r="699" spans="1:15" x14ac:dyDescent="0.25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12</v>
      </c>
      <c r="K699" t="s">
        <v>281</v>
      </c>
      <c r="L699" s="2">
        <f t="shared" si="40"/>
        <v>4136483000</v>
      </c>
      <c r="M699" s="2">
        <f t="shared" si="41"/>
        <v>6976112000</v>
      </c>
      <c r="N699" s="3">
        <f t="shared" si="42"/>
        <v>0.43829085255205735</v>
      </c>
      <c r="O699" s="3">
        <f t="shared" si="43"/>
        <v>0.73917046824044441</v>
      </c>
    </row>
    <row r="700" spans="1:15" x14ac:dyDescent="0.25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12</v>
      </c>
      <c r="K700" t="s">
        <v>281</v>
      </c>
      <c r="L700" s="2">
        <f t="shared" si="40"/>
        <v>4314242000</v>
      </c>
      <c r="M700" s="2">
        <f t="shared" si="41"/>
        <v>7281367000</v>
      </c>
      <c r="N700" s="3">
        <f t="shared" si="42"/>
        <v>0.43294153018082471</v>
      </c>
      <c r="O700" s="3">
        <f t="shared" si="43"/>
        <v>0.73069757579388483</v>
      </c>
    </row>
    <row r="701" spans="1:15" x14ac:dyDescent="0.25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12</v>
      </c>
      <c r="K701" t="s">
        <v>281</v>
      </c>
      <c r="L701" s="2">
        <f t="shared" si="40"/>
        <v>4231428000</v>
      </c>
      <c r="M701" s="2">
        <f t="shared" si="41"/>
        <v>7162536000</v>
      </c>
      <c r="N701" s="3">
        <f t="shared" si="42"/>
        <v>0.42427204246823347</v>
      </c>
      <c r="O701" s="3">
        <f t="shared" si="43"/>
        <v>0.71816506814537573</v>
      </c>
    </row>
    <row r="702" spans="1:15" x14ac:dyDescent="0.25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82</v>
      </c>
      <c r="K702" t="s">
        <v>113</v>
      </c>
      <c r="L702" s="2">
        <f t="shared" si="40"/>
        <v>4471000000</v>
      </c>
      <c r="M702" s="2">
        <f t="shared" si="41"/>
        <v>5804000000</v>
      </c>
      <c r="N702" s="3">
        <f t="shared" si="42"/>
        <v>0.15206448540915585</v>
      </c>
      <c r="O702" s="3">
        <f t="shared" si="43"/>
        <v>0.19740153731038704</v>
      </c>
    </row>
    <row r="703" spans="1:15" x14ac:dyDescent="0.25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82</v>
      </c>
      <c r="K703" t="s">
        <v>113</v>
      </c>
      <c r="L703" s="2">
        <f t="shared" si="40"/>
        <v>5536000000</v>
      </c>
      <c r="M703" s="2">
        <f t="shared" si="41"/>
        <v>5829000000</v>
      </c>
      <c r="N703" s="3">
        <f t="shared" si="42"/>
        <v>0.16842105263157892</v>
      </c>
      <c r="O703" s="3">
        <f t="shared" si="43"/>
        <v>0.17733495588682691</v>
      </c>
    </row>
    <row r="704" spans="1:15" x14ac:dyDescent="0.25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82</v>
      </c>
      <c r="K704" t="s">
        <v>113</v>
      </c>
      <c r="L704" s="2">
        <f t="shared" si="40"/>
        <v>2520000000</v>
      </c>
      <c r="M704" s="2">
        <f t="shared" si="41"/>
        <v>2720000000</v>
      </c>
      <c r="N704" s="3">
        <f t="shared" si="42"/>
        <v>0.10663055896416029</v>
      </c>
      <c r="O704" s="3">
        <f t="shared" si="43"/>
        <v>0.11509330173909364</v>
      </c>
    </row>
    <row r="705" spans="1:15" x14ac:dyDescent="0.25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82</v>
      </c>
      <c r="K705" t="s">
        <v>113</v>
      </c>
      <c r="L705" s="2">
        <f t="shared" si="40"/>
        <v>864000000</v>
      </c>
      <c r="M705" s="2">
        <f t="shared" si="41"/>
        <v>1092000000</v>
      </c>
      <c r="N705" s="3">
        <f t="shared" si="42"/>
        <v>5.4384087618807864E-2</v>
      </c>
      <c r="O705" s="3">
        <f t="shared" si="43"/>
        <v>6.873544407377101E-2</v>
      </c>
    </row>
    <row r="706" spans="1:15" x14ac:dyDescent="0.25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18</v>
      </c>
      <c r="K706" t="s">
        <v>277</v>
      </c>
      <c r="L706" s="2">
        <f t="shared" si="40"/>
        <v>1104120000</v>
      </c>
      <c r="M706" s="2">
        <f t="shared" si="41"/>
        <v>2006989000</v>
      </c>
      <c r="N706" s="3">
        <f t="shared" si="42"/>
        <v>0.25690102148938931</v>
      </c>
      <c r="O706" s="3">
        <f t="shared" si="43"/>
        <v>0.46697598469185231</v>
      </c>
    </row>
    <row r="707" spans="1:15" x14ac:dyDescent="0.25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18</v>
      </c>
      <c r="K707" t="s">
        <v>277</v>
      </c>
      <c r="L707" s="2">
        <f t="shared" ref="L707:L770" si="44">E707-F707</f>
        <v>1456667000</v>
      </c>
      <c r="M707" s="2">
        <f t="shared" ref="M707:M770" si="45">L707+SUM(G707:I707)</f>
        <v>2583607000</v>
      </c>
      <c r="N707" s="3">
        <f t="shared" ref="N707:N770" si="46">1-(F707/E707)</f>
        <v>0.27235143123760508</v>
      </c>
      <c r="O707" s="3">
        <f t="shared" ref="O707:O770" si="47">M707/E707</f>
        <v>0.48305416694789904</v>
      </c>
    </row>
    <row r="708" spans="1:15" x14ac:dyDescent="0.25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18</v>
      </c>
      <c r="K708" t="s">
        <v>277</v>
      </c>
      <c r="L708" s="2">
        <f t="shared" si="44"/>
        <v>1817104000</v>
      </c>
      <c r="M708" s="2">
        <f t="shared" si="45"/>
        <v>3164614000</v>
      </c>
      <c r="N708" s="3">
        <f t="shared" si="46"/>
        <v>0.29520980059938617</v>
      </c>
      <c r="O708" s="3">
        <f t="shared" si="47"/>
        <v>0.51412856276472119</v>
      </c>
    </row>
    <row r="709" spans="1:15" x14ac:dyDescent="0.25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18</v>
      </c>
      <c r="K709" t="s">
        <v>277</v>
      </c>
      <c r="L709" s="2">
        <f t="shared" si="44"/>
        <v>2093091000</v>
      </c>
      <c r="M709" s="2">
        <f t="shared" si="45"/>
        <v>3606155000</v>
      </c>
      <c r="N709" s="3">
        <f t="shared" si="46"/>
        <v>0.3028340738194325</v>
      </c>
      <c r="O709" s="3">
        <f t="shared" si="47"/>
        <v>0.5217482706075921</v>
      </c>
    </row>
    <row r="710" spans="1:15" x14ac:dyDescent="0.25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  <c r="L710" s="2">
        <f t="shared" si="44"/>
        <v>2417003000</v>
      </c>
      <c r="M710" s="2">
        <f t="shared" si="45"/>
        <v>3980155000</v>
      </c>
      <c r="N710" s="3">
        <f t="shared" si="46"/>
        <v>0.59110125916395351</v>
      </c>
      <c r="O710" s="3">
        <f t="shared" si="47"/>
        <v>0.97338506909908895</v>
      </c>
    </row>
    <row r="711" spans="1:15" x14ac:dyDescent="0.25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  <c r="L711" s="2">
        <f t="shared" si="44"/>
        <v>2409256000</v>
      </c>
      <c r="M711" s="2">
        <f t="shared" si="45"/>
        <v>4012500000</v>
      </c>
      <c r="N711" s="3">
        <f t="shared" si="46"/>
        <v>0.59019190099743835</v>
      </c>
      <c r="O711" s="3">
        <f t="shared" si="47"/>
        <v>0.98293622709758588</v>
      </c>
    </row>
    <row r="712" spans="1:15" x14ac:dyDescent="0.25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  <c r="L712" s="2">
        <f t="shared" si="44"/>
        <v>2578835000</v>
      </c>
      <c r="M712" s="2">
        <f t="shared" si="45"/>
        <v>4216978000</v>
      </c>
      <c r="N712" s="3">
        <f t="shared" si="46"/>
        <v>0.60292499287502332</v>
      </c>
      <c r="O712" s="3">
        <f t="shared" si="47"/>
        <v>0.98591861464736219</v>
      </c>
    </row>
    <row r="713" spans="1:15" x14ac:dyDescent="0.25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  <c r="L713" s="2">
        <f t="shared" si="44"/>
        <v>2770476000</v>
      </c>
      <c r="M713" s="2">
        <f t="shared" si="45"/>
        <v>4469774000</v>
      </c>
      <c r="N713" s="3">
        <f t="shared" si="46"/>
        <v>0.62292757586325287</v>
      </c>
      <c r="O713" s="3">
        <f t="shared" si="47"/>
        <v>1.0050061731184805</v>
      </c>
    </row>
    <row r="714" spans="1:15" x14ac:dyDescent="0.25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46</v>
      </c>
      <c r="K714" t="s">
        <v>104</v>
      </c>
      <c r="L714" s="2">
        <f t="shared" si="44"/>
        <v>2874417000</v>
      </c>
      <c r="M714" s="2">
        <f t="shared" si="45"/>
        <v>4857681000</v>
      </c>
      <c r="N714" s="3">
        <f t="shared" si="46"/>
        <v>0.94659558240443864</v>
      </c>
      <c r="O714" s="3">
        <f t="shared" si="47"/>
        <v>1.599718960516159</v>
      </c>
    </row>
    <row r="715" spans="1:15" x14ac:dyDescent="0.25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46</v>
      </c>
      <c r="K715" t="s">
        <v>104</v>
      </c>
      <c r="L715" s="2">
        <f t="shared" si="44"/>
        <v>2756592000</v>
      </c>
      <c r="M715" s="2">
        <f t="shared" si="45"/>
        <v>4604640000</v>
      </c>
      <c r="N715" s="3">
        <f t="shared" si="46"/>
        <v>0.95953784992027036</v>
      </c>
      <c r="O715" s="3">
        <f t="shared" si="47"/>
        <v>1.6028220227211258</v>
      </c>
    </row>
    <row r="716" spans="1:15" x14ac:dyDescent="0.25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46</v>
      </c>
      <c r="K716" t="s">
        <v>104</v>
      </c>
      <c r="L716" s="2">
        <f t="shared" si="44"/>
        <v>2869188000</v>
      </c>
      <c r="M716" s="2">
        <f t="shared" si="45"/>
        <v>4832523000</v>
      </c>
      <c r="N716" s="3">
        <f t="shared" si="46"/>
        <v>0.97074983057820619</v>
      </c>
      <c r="O716" s="3">
        <f t="shared" si="47"/>
        <v>1.6350169049624093</v>
      </c>
    </row>
    <row r="717" spans="1:15" x14ac:dyDescent="0.25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46</v>
      </c>
      <c r="K717" t="s">
        <v>104</v>
      </c>
      <c r="L717" s="2">
        <f t="shared" si="44"/>
        <v>3071076000</v>
      </c>
      <c r="M717" s="2">
        <f t="shared" si="45"/>
        <v>5146938000</v>
      </c>
      <c r="N717" s="3">
        <f t="shared" si="46"/>
        <v>0.9739395944059005</v>
      </c>
      <c r="O717" s="3">
        <f t="shared" si="47"/>
        <v>1.6322639713743055</v>
      </c>
    </row>
    <row r="718" spans="1:15" x14ac:dyDescent="0.25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18</v>
      </c>
      <c r="K718" t="s">
        <v>288</v>
      </c>
      <c r="L718" s="2">
        <f t="shared" si="44"/>
        <v>1611693000</v>
      </c>
      <c r="M718" s="2">
        <f t="shared" si="45"/>
        <v>2708200000</v>
      </c>
      <c r="N718" s="3">
        <f t="shared" si="46"/>
        <v>0.34826317115555072</v>
      </c>
      <c r="O718" s="3">
        <f t="shared" si="47"/>
        <v>0.58520221910963344</v>
      </c>
    </row>
    <row r="719" spans="1:15" x14ac:dyDescent="0.25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18</v>
      </c>
      <c r="K719" t="s">
        <v>288</v>
      </c>
      <c r="L719" s="2">
        <f t="shared" si="44"/>
        <v>1904407000</v>
      </c>
      <c r="M719" s="2">
        <f t="shared" si="45"/>
        <v>3244860000</v>
      </c>
      <c r="N719" s="3">
        <f t="shared" si="46"/>
        <v>0.35765217721183318</v>
      </c>
      <c r="O719" s="3">
        <f t="shared" si="47"/>
        <v>0.60939244801536074</v>
      </c>
    </row>
    <row r="720" spans="1:15" x14ac:dyDescent="0.25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18</v>
      </c>
      <c r="K720" t="s">
        <v>288</v>
      </c>
      <c r="L720" s="2">
        <f t="shared" si="44"/>
        <v>2136332000</v>
      </c>
      <c r="M720" s="2">
        <f t="shared" si="45"/>
        <v>3677546000</v>
      </c>
      <c r="N720" s="3">
        <f t="shared" si="46"/>
        <v>0.37273204852649777</v>
      </c>
      <c r="O720" s="3">
        <f t="shared" si="47"/>
        <v>0.64163213120920715</v>
      </c>
    </row>
    <row r="721" spans="1:15" x14ac:dyDescent="0.25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18</v>
      </c>
      <c r="K721" t="s">
        <v>288</v>
      </c>
      <c r="L721" s="2">
        <f t="shared" si="44"/>
        <v>2276048000</v>
      </c>
      <c r="M721" s="2">
        <f t="shared" si="45"/>
        <v>3776447000</v>
      </c>
      <c r="N721" s="3">
        <f t="shared" si="46"/>
        <v>0.3775668321500335</v>
      </c>
      <c r="O721" s="3">
        <f t="shared" si="47"/>
        <v>0.62646355901654871</v>
      </c>
    </row>
    <row r="722" spans="1:15" x14ac:dyDescent="0.25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24</v>
      </c>
      <c r="K722" t="s">
        <v>198</v>
      </c>
      <c r="L722" s="2">
        <f t="shared" si="44"/>
        <v>27296000000</v>
      </c>
      <c r="M722" s="2">
        <f t="shared" si="45"/>
        <v>49776000000</v>
      </c>
      <c r="N722" s="3">
        <f t="shared" si="46"/>
        <v>0.8268257958985854</v>
      </c>
      <c r="O722" s="3">
        <f t="shared" si="47"/>
        <v>1.5077696664950171</v>
      </c>
    </row>
    <row r="723" spans="1:15" x14ac:dyDescent="0.25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24</v>
      </c>
      <c r="K723" t="s">
        <v>198</v>
      </c>
      <c r="L723" s="2">
        <f t="shared" si="44"/>
        <v>28212000000</v>
      </c>
      <c r="M723" s="2">
        <f t="shared" si="45"/>
        <v>51632000000</v>
      </c>
      <c r="N723" s="3">
        <f t="shared" si="46"/>
        <v>0.82534667368790593</v>
      </c>
      <c r="O723" s="3">
        <f t="shared" si="47"/>
        <v>1.5105026037095548</v>
      </c>
    </row>
    <row r="724" spans="1:15" x14ac:dyDescent="0.25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24</v>
      </c>
      <c r="K724" t="s">
        <v>198</v>
      </c>
      <c r="L724" s="2">
        <f t="shared" si="44"/>
        <v>30656000000</v>
      </c>
      <c r="M724" s="2">
        <f t="shared" si="45"/>
        <v>55747000000</v>
      </c>
      <c r="N724" s="3">
        <f t="shared" si="46"/>
        <v>0.83038084403272117</v>
      </c>
      <c r="O724" s="3">
        <f t="shared" si="47"/>
        <v>1.5100222113873991</v>
      </c>
    </row>
    <row r="725" spans="1:15" x14ac:dyDescent="0.25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24</v>
      </c>
      <c r="K725" t="s">
        <v>198</v>
      </c>
      <c r="L725" s="2">
        <f t="shared" si="44"/>
        <v>33040000000</v>
      </c>
      <c r="M725" s="2">
        <f t="shared" si="45"/>
        <v>60115000000</v>
      </c>
      <c r="N725" s="3">
        <f t="shared" si="46"/>
        <v>0.83270326125308736</v>
      </c>
      <c r="O725" s="3">
        <f t="shared" si="47"/>
        <v>1.5150713241594838</v>
      </c>
    </row>
    <row r="726" spans="1:15" x14ac:dyDescent="0.25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51</v>
      </c>
      <c r="K726" t="s">
        <v>52</v>
      </c>
      <c r="L726" s="2">
        <f t="shared" si="44"/>
        <v>1197990000</v>
      </c>
      <c r="M726" s="2">
        <f t="shared" si="45"/>
        <v>1863160000</v>
      </c>
      <c r="N726" s="3">
        <f t="shared" si="46"/>
        <v>0.67837160011529019</v>
      </c>
      <c r="O726" s="3">
        <f t="shared" si="47"/>
        <v>1.0550295331937696</v>
      </c>
    </row>
    <row r="727" spans="1:15" x14ac:dyDescent="0.25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51</v>
      </c>
      <c r="K727" t="s">
        <v>52</v>
      </c>
      <c r="L727" s="2">
        <f t="shared" si="44"/>
        <v>1641132000</v>
      </c>
      <c r="M727" s="2">
        <f t="shared" si="45"/>
        <v>2748651000</v>
      </c>
      <c r="N727" s="3">
        <f t="shared" si="46"/>
        <v>0.57625129698782807</v>
      </c>
      <c r="O727" s="3">
        <f t="shared" si="47"/>
        <v>0.9651348603993406</v>
      </c>
    </row>
    <row r="728" spans="1:15" x14ac:dyDescent="0.25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51</v>
      </c>
      <c r="K728" t="s">
        <v>52</v>
      </c>
      <c r="L728" s="2">
        <f t="shared" si="44"/>
        <v>1902521000</v>
      </c>
      <c r="M728" s="2">
        <f t="shared" si="45"/>
        <v>2959132000</v>
      </c>
      <c r="N728" s="3">
        <f t="shared" si="46"/>
        <v>0.57549625984496111</v>
      </c>
      <c r="O728" s="3">
        <f t="shared" si="47"/>
        <v>0.89511201105666605</v>
      </c>
    </row>
    <row r="729" spans="1:15" x14ac:dyDescent="0.25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51</v>
      </c>
      <c r="K729" t="s">
        <v>52</v>
      </c>
      <c r="L729" s="2">
        <f t="shared" si="44"/>
        <v>2153428000</v>
      </c>
      <c r="M729" s="2">
        <f t="shared" si="45"/>
        <v>3238010000</v>
      </c>
      <c r="N729" s="3">
        <f t="shared" si="46"/>
        <v>0.57034101096887058</v>
      </c>
      <c r="O729" s="3">
        <f t="shared" si="47"/>
        <v>0.85759537673296371</v>
      </c>
    </row>
    <row r="730" spans="1:15" x14ac:dyDescent="0.25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51</v>
      </c>
      <c r="K730" t="s">
        <v>52</v>
      </c>
      <c r="L730" s="2">
        <f t="shared" si="44"/>
        <v>2013719000</v>
      </c>
      <c r="M730" s="2">
        <f t="shared" si="45"/>
        <v>2838355000</v>
      </c>
      <c r="N730" s="3">
        <f t="shared" si="46"/>
        <v>1</v>
      </c>
      <c r="O730" s="3">
        <f t="shared" si="47"/>
        <v>1.4095089731983459</v>
      </c>
    </row>
    <row r="731" spans="1:15" x14ac:dyDescent="0.25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51</v>
      </c>
      <c r="K731" t="s">
        <v>52</v>
      </c>
      <c r="L731" s="2">
        <f t="shared" si="44"/>
        <v>1563210000</v>
      </c>
      <c r="M731" s="2">
        <f t="shared" si="45"/>
        <v>2481285000</v>
      </c>
      <c r="N731" s="3">
        <f t="shared" si="46"/>
        <v>1</v>
      </c>
      <c r="O731" s="3">
        <f t="shared" si="47"/>
        <v>1.5873011303663616</v>
      </c>
    </row>
    <row r="732" spans="1:15" x14ac:dyDescent="0.25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51</v>
      </c>
      <c r="K732" t="s">
        <v>52</v>
      </c>
      <c r="L732" s="2">
        <f t="shared" si="44"/>
        <v>1828305000</v>
      </c>
      <c r="M732" s="2">
        <f t="shared" si="45"/>
        <v>3039854000</v>
      </c>
      <c r="N732" s="3">
        <f t="shared" si="46"/>
        <v>1</v>
      </c>
      <c r="O732" s="3">
        <f t="shared" si="47"/>
        <v>1.662662411359155</v>
      </c>
    </row>
    <row r="733" spans="1:15" x14ac:dyDescent="0.25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51</v>
      </c>
      <c r="K733" t="s">
        <v>52</v>
      </c>
      <c r="L733" s="2">
        <f t="shared" si="44"/>
        <v>2040486000</v>
      </c>
      <c r="M733" s="2">
        <f t="shared" si="45"/>
        <v>3450604000</v>
      </c>
      <c r="N733" s="3">
        <f t="shared" si="46"/>
        <v>1</v>
      </c>
      <c r="O733" s="3">
        <f t="shared" si="47"/>
        <v>1.6910696765378443</v>
      </c>
    </row>
    <row r="734" spans="1:15" x14ac:dyDescent="0.25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18</v>
      </c>
      <c r="K734" t="s">
        <v>293</v>
      </c>
      <c r="L734" s="2">
        <f t="shared" si="44"/>
        <v>25842000000</v>
      </c>
      <c r="M734" s="2">
        <f t="shared" si="45"/>
        <v>43918000000</v>
      </c>
      <c r="N734" s="3">
        <f t="shared" si="46"/>
        <v>0.34569387591299461</v>
      </c>
      <c r="O734" s="3">
        <f t="shared" si="47"/>
        <v>0.58750033443026461</v>
      </c>
    </row>
    <row r="735" spans="1:15" x14ac:dyDescent="0.25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18</v>
      </c>
      <c r="K735" t="s">
        <v>293</v>
      </c>
      <c r="L735" s="2">
        <f t="shared" si="44"/>
        <v>26915000000</v>
      </c>
      <c r="M735" s="2">
        <f t="shared" si="45"/>
        <v>44664000000</v>
      </c>
      <c r="N735" s="3">
        <f t="shared" si="46"/>
        <v>0.34150890727300409</v>
      </c>
      <c r="O735" s="3">
        <f t="shared" si="47"/>
        <v>0.56671572856925345</v>
      </c>
    </row>
    <row r="736" spans="1:15" x14ac:dyDescent="0.25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18</v>
      </c>
      <c r="K736" t="s">
        <v>293</v>
      </c>
      <c r="L736" s="2">
        <f t="shared" si="44"/>
        <v>28389000000</v>
      </c>
      <c r="M736" s="2">
        <f t="shared" si="45"/>
        <v>46309000000</v>
      </c>
      <c r="N736" s="3">
        <f t="shared" si="46"/>
        <v>0.34131239780705969</v>
      </c>
      <c r="O736" s="3">
        <f t="shared" si="47"/>
        <v>0.5567591612965278</v>
      </c>
    </row>
    <row r="737" spans="1:15" x14ac:dyDescent="0.25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18</v>
      </c>
      <c r="K737" t="s">
        <v>293</v>
      </c>
      <c r="L737" s="2">
        <f t="shared" si="44"/>
        <v>30265000000</v>
      </c>
      <c r="M737" s="2">
        <f t="shared" si="45"/>
        <v>48756000000</v>
      </c>
      <c r="N737" s="3">
        <f t="shared" si="46"/>
        <v>0.34190399801172633</v>
      </c>
      <c r="O737" s="3">
        <f t="shared" si="47"/>
        <v>0.55079700403303244</v>
      </c>
    </row>
    <row r="738" spans="1:15" x14ac:dyDescent="0.25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82</v>
      </c>
      <c r="K738" t="s">
        <v>143</v>
      </c>
      <c r="L738" s="2">
        <f t="shared" si="44"/>
        <v>8710000000</v>
      </c>
      <c r="M738" s="2">
        <f t="shared" si="45"/>
        <v>12702000000</v>
      </c>
      <c r="N738" s="3">
        <f t="shared" si="46"/>
        <v>0.71131073907717435</v>
      </c>
      <c r="O738" s="3">
        <f t="shared" si="47"/>
        <v>1.0373213556553695</v>
      </c>
    </row>
    <row r="739" spans="1:15" x14ac:dyDescent="0.25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82</v>
      </c>
      <c r="K739" t="s">
        <v>143</v>
      </c>
      <c r="L739" s="2">
        <f t="shared" si="44"/>
        <v>7936000000</v>
      </c>
      <c r="M739" s="2">
        <f t="shared" si="45"/>
        <v>11668000000</v>
      </c>
      <c r="N739" s="3">
        <f t="shared" si="46"/>
        <v>0.66661066778664424</v>
      </c>
      <c r="O739" s="3">
        <f t="shared" si="47"/>
        <v>0.98009239815203697</v>
      </c>
    </row>
    <row r="740" spans="1:15" x14ac:dyDescent="0.25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82</v>
      </c>
      <c r="K740" t="s">
        <v>143</v>
      </c>
      <c r="L740" s="2">
        <f t="shared" si="44"/>
        <v>6984000000</v>
      </c>
      <c r="M740" s="2">
        <f t="shared" si="45"/>
        <v>11071000000</v>
      </c>
      <c r="N740" s="3">
        <f t="shared" si="46"/>
        <v>0.6504610226320201</v>
      </c>
      <c r="O740" s="3">
        <f t="shared" si="47"/>
        <v>1.0311073856757009</v>
      </c>
    </row>
    <row r="741" spans="1:15" x14ac:dyDescent="0.25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82</v>
      </c>
      <c r="K741" t="s">
        <v>143</v>
      </c>
      <c r="L741" s="2">
        <f t="shared" si="44"/>
        <v>3313000000</v>
      </c>
      <c r="M741" s="2">
        <f t="shared" si="45"/>
        <v>7971000000</v>
      </c>
      <c r="N741" s="3">
        <f t="shared" si="46"/>
        <v>0.49924653405666064</v>
      </c>
      <c r="O741" s="3">
        <f t="shared" si="47"/>
        <v>1.2011754068716094</v>
      </c>
    </row>
    <row r="742" spans="1:15" x14ac:dyDescent="0.25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46</v>
      </c>
      <c r="K742" t="s">
        <v>49</v>
      </c>
      <c r="L742" s="2">
        <f t="shared" si="44"/>
        <v>8891000000</v>
      </c>
      <c r="M742" s="2">
        <f t="shared" si="45"/>
        <v>15971000000</v>
      </c>
      <c r="N742" s="3">
        <f t="shared" si="46"/>
        <v>0.40256270940867522</v>
      </c>
      <c r="O742" s="3">
        <f t="shared" si="47"/>
        <v>0.72312777325002264</v>
      </c>
    </row>
    <row r="743" spans="1:15" x14ac:dyDescent="0.25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46</v>
      </c>
      <c r="K743" t="s">
        <v>49</v>
      </c>
      <c r="L743" s="2">
        <f t="shared" si="44"/>
        <v>9625000000</v>
      </c>
      <c r="M743" s="2">
        <f t="shared" si="45"/>
        <v>15595000000</v>
      </c>
      <c r="N743" s="3">
        <f t="shared" si="46"/>
        <v>0.46558312775117305</v>
      </c>
      <c r="O743" s="3">
        <f t="shared" si="47"/>
        <v>0.75436559763943312</v>
      </c>
    </row>
    <row r="744" spans="1:15" x14ac:dyDescent="0.25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46</v>
      </c>
      <c r="K744" t="s">
        <v>49</v>
      </c>
      <c r="L744" s="2">
        <f t="shared" si="44"/>
        <v>7809000000</v>
      </c>
      <c r="M744" s="2">
        <f t="shared" si="45"/>
        <v>13566000000</v>
      </c>
      <c r="N744" s="3">
        <f t="shared" si="46"/>
        <v>0.41952293972278931</v>
      </c>
      <c r="O744" s="3">
        <f t="shared" si="47"/>
        <v>0.72880627484688942</v>
      </c>
    </row>
    <row r="745" spans="1:15" x14ac:dyDescent="0.25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46</v>
      </c>
      <c r="K745" t="s">
        <v>49</v>
      </c>
      <c r="L745" s="2">
        <f t="shared" si="44"/>
        <v>7602000000</v>
      </c>
      <c r="M745" s="2">
        <f t="shared" si="45"/>
        <v>12876000000</v>
      </c>
      <c r="N745" s="3">
        <f t="shared" si="46"/>
        <v>0.41366926048865427</v>
      </c>
      <c r="O745" s="3">
        <f t="shared" si="47"/>
        <v>0.70065843173532127</v>
      </c>
    </row>
    <row r="746" spans="1:15" x14ac:dyDescent="0.25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18</v>
      </c>
      <c r="K746" t="s">
        <v>297</v>
      </c>
      <c r="L746" s="2">
        <f t="shared" si="44"/>
        <v>2139883000</v>
      </c>
      <c r="M746" s="2">
        <f t="shared" si="45"/>
        <v>3251115000</v>
      </c>
      <c r="N746" s="3">
        <f t="shared" si="46"/>
        <v>0.38345680481304023</v>
      </c>
      <c r="O746" s="3">
        <f t="shared" si="47"/>
        <v>0.58258426744814895</v>
      </c>
    </row>
    <row r="747" spans="1:15" x14ac:dyDescent="0.25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18</v>
      </c>
      <c r="K747" t="s">
        <v>297</v>
      </c>
      <c r="L747" s="2">
        <f t="shared" si="44"/>
        <v>2278455000</v>
      </c>
      <c r="M747" s="2">
        <f t="shared" si="45"/>
        <v>3403208000</v>
      </c>
      <c r="N747" s="3">
        <f t="shared" si="46"/>
        <v>0.38618719185772166</v>
      </c>
      <c r="O747" s="3">
        <f t="shared" si="47"/>
        <v>0.57682742947643606</v>
      </c>
    </row>
    <row r="748" spans="1:15" x14ac:dyDescent="0.25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18</v>
      </c>
      <c r="K748" t="s">
        <v>297</v>
      </c>
      <c r="L748" s="2">
        <f t="shared" si="44"/>
        <v>2440485000</v>
      </c>
      <c r="M748" s="2">
        <f t="shared" si="45"/>
        <v>3599987000</v>
      </c>
      <c r="N748" s="3">
        <f t="shared" si="46"/>
        <v>0.39182497638278702</v>
      </c>
      <c r="O748" s="3">
        <f t="shared" si="47"/>
        <v>0.57798545012706093</v>
      </c>
    </row>
    <row r="749" spans="1:15" x14ac:dyDescent="0.25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18</v>
      </c>
      <c r="K749" t="s">
        <v>297</v>
      </c>
      <c r="L749" s="2">
        <f t="shared" si="44"/>
        <v>2375790000</v>
      </c>
      <c r="M749" s="2">
        <f t="shared" si="45"/>
        <v>3595885000</v>
      </c>
      <c r="N749" s="3">
        <f t="shared" si="46"/>
        <v>0.39626867389376064</v>
      </c>
      <c r="O749" s="3">
        <f t="shared" si="47"/>
        <v>0.59977379331694525</v>
      </c>
    </row>
    <row r="750" spans="1:15" x14ac:dyDescent="0.25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  <c r="L750" s="2">
        <f t="shared" si="44"/>
        <v>1161400000</v>
      </c>
      <c r="M750" s="2">
        <f t="shared" si="45"/>
        <v>2132700000</v>
      </c>
      <c r="N750" s="3">
        <f t="shared" si="46"/>
        <v>0.46599526541748582</v>
      </c>
      <c r="O750" s="3">
        <f t="shared" si="47"/>
        <v>0.8557156040605064</v>
      </c>
    </row>
    <row r="751" spans="1:15" x14ac:dyDescent="0.25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  <c r="L751" s="2">
        <f t="shared" si="44"/>
        <v>1245500000</v>
      </c>
      <c r="M751" s="2">
        <f t="shared" si="45"/>
        <v>2154000000</v>
      </c>
      <c r="N751" s="3">
        <f t="shared" si="46"/>
        <v>0.49215632038566404</v>
      </c>
      <c r="O751" s="3">
        <f t="shared" si="47"/>
        <v>0.85114790374204763</v>
      </c>
    </row>
    <row r="752" spans="1:15" x14ac:dyDescent="0.25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  <c r="L752" s="2">
        <f t="shared" si="44"/>
        <v>1432700000</v>
      </c>
      <c r="M752" s="2">
        <f t="shared" si="45"/>
        <v>2381800000</v>
      </c>
      <c r="N752" s="3">
        <f t="shared" si="46"/>
        <v>0.52964879852125701</v>
      </c>
      <c r="O752" s="3">
        <f t="shared" si="47"/>
        <v>0.88051756007393711</v>
      </c>
    </row>
    <row r="753" spans="1:15" x14ac:dyDescent="0.25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  <c r="L753" s="2">
        <f t="shared" si="44"/>
        <v>1563300000</v>
      </c>
      <c r="M753" s="2">
        <f t="shared" si="45"/>
        <v>2567500000</v>
      </c>
      <c r="N753" s="3">
        <f t="shared" si="46"/>
        <v>0.55187630176157021</v>
      </c>
      <c r="O753" s="3">
        <f t="shared" si="47"/>
        <v>0.90637907296925191</v>
      </c>
    </row>
    <row r="754" spans="1:15" x14ac:dyDescent="0.25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12</v>
      </c>
      <c r="K754" t="s">
        <v>163</v>
      </c>
      <c r="L754" s="2">
        <f t="shared" si="44"/>
        <v>10691000000</v>
      </c>
      <c r="M754" s="2">
        <f t="shared" si="45"/>
        <v>15881000000</v>
      </c>
      <c r="N754" s="3">
        <f t="shared" si="46"/>
        <v>0.27374215849443095</v>
      </c>
      <c r="O754" s="3">
        <f t="shared" si="47"/>
        <v>0.40663167328126998</v>
      </c>
    </row>
    <row r="755" spans="1:15" x14ac:dyDescent="0.25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12</v>
      </c>
      <c r="K755" t="s">
        <v>163</v>
      </c>
      <c r="L755" s="2">
        <f t="shared" si="44"/>
        <v>11349000000</v>
      </c>
      <c r="M755" s="2">
        <f t="shared" si="45"/>
        <v>16867000000</v>
      </c>
      <c r="N755" s="3">
        <f t="shared" si="46"/>
        <v>0.2815709819877934</v>
      </c>
      <c r="O755" s="3">
        <f t="shared" si="47"/>
        <v>0.41847367637572569</v>
      </c>
    </row>
    <row r="756" spans="1:15" x14ac:dyDescent="0.25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12</v>
      </c>
      <c r="K756" t="s">
        <v>163</v>
      </c>
      <c r="L756" s="2">
        <f t="shared" si="44"/>
        <v>11834000000</v>
      </c>
      <c r="M756" s="2">
        <f t="shared" si="45"/>
        <v>16840000000</v>
      </c>
      <c r="N756" s="3">
        <f t="shared" si="46"/>
        <v>0.30673129260516829</v>
      </c>
      <c r="O756" s="3">
        <f t="shared" si="47"/>
        <v>0.43648427982685778</v>
      </c>
    </row>
    <row r="757" spans="1:15" x14ac:dyDescent="0.25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12</v>
      </c>
      <c r="K757" t="s">
        <v>163</v>
      </c>
      <c r="L757" s="2">
        <f t="shared" si="44"/>
        <v>12152000000</v>
      </c>
      <c r="M757" s="2">
        <f t="shared" si="45"/>
        <v>17621000000</v>
      </c>
      <c r="N757" s="3">
        <f t="shared" si="46"/>
        <v>0.3091954607907994</v>
      </c>
      <c r="O757" s="3">
        <f t="shared" si="47"/>
        <v>0.44834868454531573</v>
      </c>
    </row>
    <row r="758" spans="1:15" x14ac:dyDescent="0.25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  <c r="L758" s="2">
        <f t="shared" si="44"/>
        <v>1534846000</v>
      </c>
      <c r="M758" s="2">
        <f t="shared" si="45"/>
        <v>2131954000</v>
      </c>
      <c r="N758" s="3">
        <f t="shared" si="46"/>
        <v>0.45307582268818114</v>
      </c>
      <c r="O758" s="3">
        <f t="shared" si="47"/>
        <v>0.62933793519568637</v>
      </c>
    </row>
    <row r="759" spans="1:15" x14ac:dyDescent="0.25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  <c r="L759" s="2">
        <f t="shared" si="44"/>
        <v>1709253000</v>
      </c>
      <c r="M759" s="2">
        <f t="shared" si="45"/>
        <v>2365332000</v>
      </c>
      <c r="N759" s="3">
        <f t="shared" si="46"/>
        <v>0.45997516663222071</v>
      </c>
      <c r="O759" s="3">
        <f t="shared" si="47"/>
        <v>0.63653185388033484</v>
      </c>
    </row>
    <row r="760" spans="1:15" x14ac:dyDescent="0.25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  <c r="L760" s="2">
        <f t="shared" si="44"/>
        <v>1458226000</v>
      </c>
      <c r="M760" s="2">
        <f t="shared" si="45"/>
        <v>2205247000</v>
      </c>
      <c r="N760" s="3">
        <f t="shared" si="46"/>
        <v>0.46121550987411208</v>
      </c>
      <c r="O760" s="3">
        <f t="shared" si="47"/>
        <v>0.69748730272492476</v>
      </c>
    </row>
    <row r="761" spans="1:15" x14ac:dyDescent="0.25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  <c r="L761" s="2">
        <f t="shared" si="44"/>
        <v>725427000</v>
      </c>
      <c r="M761" s="2">
        <f t="shared" si="45"/>
        <v>1470570000</v>
      </c>
      <c r="N761" s="3">
        <f t="shared" si="46"/>
        <v>0.44662769850612472</v>
      </c>
      <c r="O761" s="3">
        <f t="shared" si="47"/>
        <v>0.90539405700663456</v>
      </c>
    </row>
    <row r="762" spans="1:15" x14ac:dyDescent="0.25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  <c r="L762" s="2">
        <f t="shared" si="44"/>
        <v>15637000000</v>
      </c>
      <c r="M762" s="2">
        <f t="shared" si="45"/>
        <v>27457000000</v>
      </c>
      <c r="N762" s="3">
        <f t="shared" si="46"/>
        <v>0.28367469114525701</v>
      </c>
      <c r="O762" s="3">
        <f t="shared" si="47"/>
        <v>0.49810423960960037</v>
      </c>
    </row>
    <row r="763" spans="1:15" x14ac:dyDescent="0.25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  <c r="L763" s="2">
        <f t="shared" si="44"/>
        <v>14939000000</v>
      </c>
      <c r="M763" s="2">
        <f t="shared" si="45"/>
        <v>27176000000</v>
      </c>
      <c r="N763" s="3">
        <f t="shared" si="46"/>
        <v>0.28669852419060782</v>
      </c>
      <c r="O763" s="3">
        <f t="shared" si="47"/>
        <v>0.52154221121922195</v>
      </c>
    </row>
    <row r="764" spans="1:15" x14ac:dyDescent="0.25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  <c r="L764" s="2">
        <f t="shared" si="44"/>
        <v>14616000000</v>
      </c>
      <c r="M764" s="2">
        <f t="shared" si="45"/>
        <v>26088000000</v>
      </c>
      <c r="N764" s="3">
        <f t="shared" si="46"/>
        <v>0.29160265746264191</v>
      </c>
      <c r="O764" s="3">
        <f t="shared" si="47"/>
        <v>0.52047962013446925</v>
      </c>
    </row>
    <row r="765" spans="1:15" x14ac:dyDescent="0.25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  <c r="L765" s="2">
        <f t="shared" si="44"/>
        <v>25918000000</v>
      </c>
      <c r="M765" s="2">
        <f t="shared" si="45"/>
        <v>43693000000</v>
      </c>
      <c r="N765" s="3">
        <f t="shared" si="46"/>
        <v>0.2307966303941299</v>
      </c>
      <c r="O765" s="3">
        <f t="shared" si="47"/>
        <v>0.38908083848332115</v>
      </c>
    </row>
    <row r="766" spans="1:15" x14ac:dyDescent="0.25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  <c r="L766" s="2">
        <f t="shared" si="44"/>
        <v>11220000000</v>
      </c>
      <c r="M766" s="2">
        <f t="shared" si="45"/>
        <v>18008000000</v>
      </c>
      <c r="N766" s="3">
        <f t="shared" si="46"/>
        <v>0.19805475631498115</v>
      </c>
      <c r="O766" s="3">
        <f t="shared" si="47"/>
        <v>0.31787611869163829</v>
      </c>
    </row>
    <row r="767" spans="1:15" x14ac:dyDescent="0.25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  <c r="L767" s="2">
        <f t="shared" si="44"/>
        <v>9939000000</v>
      </c>
      <c r="M767" s="2">
        <f t="shared" si="45"/>
        <v>15895000000</v>
      </c>
      <c r="N767" s="3">
        <f t="shared" si="46"/>
        <v>0.19312904416765442</v>
      </c>
      <c r="O767" s="3">
        <f t="shared" si="47"/>
        <v>0.30886267804053397</v>
      </c>
    </row>
    <row r="768" spans="1:15" x14ac:dyDescent="0.25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  <c r="L768" s="2">
        <f t="shared" si="44"/>
        <v>8998000000</v>
      </c>
      <c r="M768" s="2">
        <f t="shared" si="45"/>
        <v>14242000000</v>
      </c>
      <c r="N768" s="3">
        <f t="shared" si="46"/>
        <v>0.18653343836809155</v>
      </c>
      <c r="O768" s="3">
        <f t="shared" si="47"/>
        <v>0.29524441311828847</v>
      </c>
    </row>
    <row r="769" spans="1:15" x14ac:dyDescent="0.25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46</v>
      </c>
      <c r="K769" t="s">
        <v>99</v>
      </c>
      <c r="L769" s="2">
        <f t="shared" si="44"/>
        <v>1683341000</v>
      </c>
      <c r="M769" s="2">
        <f t="shared" si="45"/>
        <v>2603843000</v>
      </c>
      <c r="N769" s="3">
        <f t="shared" si="46"/>
        <v>0.59966962510250743</v>
      </c>
      <c r="O769" s="3">
        <f t="shared" si="47"/>
        <v>0.9275871945350278</v>
      </c>
    </row>
    <row r="770" spans="1:15" x14ac:dyDescent="0.25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46</v>
      </c>
      <c r="K770" t="s">
        <v>99</v>
      </c>
      <c r="L770" s="2">
        <f t="shared" si="44"/>
        <v>1844890000</v>
      </c>
      <c r="M770" s="2">
        <f t="shared" si="45"/>
        <v>2791283000</v>
      </c>
      <c r="N770" s="3">
        <f t="shared" si="46"/>
        <v>0.61002316242297794</v>
      </c>
      <c r="O770" s="3">
        <f t="shared" si="47"/>
        <v>0.92295328332718862</v>
      </c>
    </row>
    <row r="771" spans="1:15" x14ac:dyDescent="0.25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46</v>
      </c>
      <c r="K771" t="s">
        <v>99</v>
      </c>
      <c r="L771" s="2">
        <f t="shared" ref="L771:L834" si="48">E771-F771</f>
        <v>1847554000</v>
      </c>
      <c r="M771" s="2">
        <f t="shared" ref="M771:M834" si="49">L771+SUM(G771:I771)</f>
        <v>2825449000</v>
      </c>
      <c r="N771" s="3">
        <f t="shared" ref="N771:N834" si="50">1-(F771/E771)</f>
        <v>0.60011667421324488</v>
      </c>
      <c r="O771" s="3">
        <f t="shared" ref="O771:O834" si="51">M771/E771</f>
        <v>0.91775344971737682</v>
      </c>
    </row>
    <row r="772" spans="1:15" x14ac:dyDescent="0.25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46</v>
      </c>
      <c r="K772" t="s">
        <v>99</v>
      </c>
      <c r="L772" s="2">
        <f t="shared" si="48"/>
        <v>1787833000</v>
      </c>
      <c r="M772" s="2">
        <f t="shared" si="49"/>
        <v>2867079000</v>
      </c>
      <c r="N772" s="3">
        <f t="shared" si="50"/>
        <v>0.58846048898788172</v>
      </c>
      <c r="O772" s="3">
        <f t="shared" si="51"/>
        <v>0.94369144674412386</v>
      </c>
    </row>
    <row r="773" spans="1:15" x14ac:dyDescent="0.25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35</v>
      </c>
      <c r="K773" t="s">
        <v>123</v>
      </c>
      <c r="L773" s="2">
        <f t="shared" si="48"/>
        <v>1412816000</v>
      </c>
      <c r="M773" s="2">
        <f t="shared" si="49"/>
        <v>2040156000</v>
      </c>
      <c r="N773" s="3">
        <f t="shared" si="50"/>
        <v>0.16143417004374261</v>
      </c>
      <c r="O773" s="3">
        <f t="shared" si="51"/>
        <v>0.23311662001262848</v>
      </c>
    </row>
    <row r="774" spans="1:15" x14ac:dyDescent="0.25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35</v>
      </c>
      <c r="K774" t="s">
        <v>123</v>
      </c>
      <c r="L774" s="2">
        <f t="shared" si="48"/>
        <v>1564983000</v>
      </c>
      <c r="M774" s="2">
        <f t="shared" si="49"/>
        <v>2215931000</v>
      </c>
      <c r="N774" s="3">
        <f t="shared" si="50"/>
        <v>0.1679841129312033</v>
      </c>
      <c r="O774" s="3">
        <f t="shared" si="51"/>
        <v>0.23785638780213855</v>
      </c>
    </row>
    <row r="775" spans="1:15" x14ac:dyDescent="0.25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35</v>
      </c>
      <c r="K775" t="s">
        <v>123</v>
      </c>
      <c r="L775" s="2">
        <f t="shared" si="48"/>
        <v>1808581000</v>
      </c>
      <c r="M775" s="2">
        <f t="shared" si="49"/>
        <v>2552192000</v>
      </c>
      <c r="N775" s="3">
        <f t="shared" si="50"/>
        <v>0.19522967902267119</v>
      </c>
      <c r="O775" s="3">
        <f t="shared" si="51"/>
        <v>0.2754997564191094</v>
      </c>
    </row>
    <row r="776" spans="1:15" x14ac:dyDescent="0.25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35</v>
      </c>
      <c r="K776" t="s">
        <v>123</v>
      </c>
      <c r="L776" s="2">
        <f t="shared" si="48"/>
        <v>2158175000</v>
      </c>
      <c r="M776" s="2">
        <f t="shared" si="49"/>
        <v>3030149000</v>
      </c>
      <c r="N776" s="3">
        <f t="shared" si="50"/>
        <v>0.22662230773947978</v>
      </c>
      <c r="O776" s="3">
        <f t="shared" si="51"/>
        <v>0.31818520702652797</v>
      </c>
    </row>
    <row r="777" spans="1:15" x14ac:dyDescent="0.25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21</v>
      </c>
      <c r="K777" t="s">
        <v>308</v>
      </c>
      <c r="L777" s="2">
        <f t="shared" si="48"/>
        <v>1727000000</v>
      </c>
      <c r="M777" s="2">
        <f t="shared" si="49"/>
        <v>2641000000</v>
      </c>
      <c r="N777" s="3">
        <f t="shared" si="50"/>
        <v>0.33783255086071984</v>
      </c>
      <c r="O777" s="3">
        <f t="shared" si="51"/>
        <v>0.51662754303599379</v>
      </c>
    </row>
    <row r="778" spans="1:15" x14ac:dyDescent="0.25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21</v>
      </c>
      <c r="K778" t="s">
        <v>308</v>
      </c>
      <c r="L778" s="2">
        <f t="shared" si="48"/>
        <v>1702000000</v>
      </c>
      <c r="M778" s="2">
        <f t="shared" si="49"/>
        <v>2522000000</v>
      </c>
      <c r="N778" s="3">
        <f t="shared" si="50"/>
        <v>0.33958499600957703</v>
      </c>
      <c r="O778" s="3">
        <f t="shared" si="51"/>
        <v>0.50319233838786914</v>
      </c>
    </row>
    <row r="779" spans="1:15" x14ac:dyDescent="0.25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21</v>
      </c>
      <c r="K779" t="s">
        <v>308</v>
      </c>
      <c r="L779" s="2">
        <f t="shared" si="48"/>
        <v>1735000000</v>
      </c>
      <c r="M779" s="2">
        <f t="shared" si="49"/>
        <v>2711000000</v>
      </c>
      <c r="N779" s="3">
        <f t="shared" si="50"/>
        <v>0.34133385795789883</v>
      </c>
      <c r="O779" s="3">
        <f t="shared" si="51"/>
        <v>0.53334644894747196</v>
      </c>
    </row>
    <row r="780" spans="1:15" x14ac:dyDescent="0.25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21</v>
      </c>
      <c r="K780" t="s">
        <v>308</v>
      </c>
      <c r="L780" s="2">
        <f t="shared" si="48"/>
        <v>2335000000</v>
      </c>
      <c r="M780" s="2">
        <f t="shared" si="49"/>
        <v>3521000000</v>
      </c>
      <c r="N780" s="3">
        <f t="shared" si="50"/>
        <v>0.31270925405115846</v>
      </c>
      <c r="O780" s="3">
        <f t="shared" si="51"/>
        <v>0.47154144904245349</v>
      </c>
    </row>
    <row r="781" spans="1:15" x14ac:dyDescent="0.25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24</v>
      </c>
      <c r="K781" t="s">
        <v>27</v>
      </c>
      <c r="L781" s="2">
        <f t="shared" si="48"/>
        <v>2507513000</v>
      </c>
      <c r="M781" s="2">
        <f t="shared" si="49"/>
        <v>4380873000</v>
      </c>
      <c r="N781" s="3">
        <f t="shared" si="50"/>
        <v>0.28048347382042904</v>
      </c>
      <c r="O781" s="3">
        <f t="shared" si="51"/>
        <v>0.49003234575698096</v>
      </c>
    </row>
    <row r="782" spans="1:15" x14ac:dyDescent="0.25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24</v>
      </c>
      <c r="K782" t="s">
        <v>27</v>
      </c>
      <c r="L782" s="2">
        <f t="shared" si="48"/>
        <v>2656014000</v>
      </c>
      <c r="M782" s="2">
        <f t="shared" si="49"/>
        <v>4634974000</v>
      </c>
      <c r="N782" s="3">
        <f t="shared" si="50"/>
        <v>0.27780693084892683</v>
      </c>
      <c r="O782" s="3">
        <f t="shared" si="51"/>
        <v>0.48479710630462564</v>
      </c>
    </row>
    <row r="783" spans="1:15" x14ac:dyDescent="0.25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24</v>
      </c>
      <c r="K783" t="s">
        <v>27</v>
      </c>
      <c r="L783" s="2">
        <f t="shared" si="48"/>
        <v>2911315000</v>
      </c>
      <c r="M783" s="2">
        <f t="shared" si="49"/>
        <v>5107488000</v>
      </c>
      <c r="N783" s="3">
        <f t="shared" si="50"/>
        <v>0.28070634697952734</v>
      </c>
      <c r="O783" s="3">
        <f t="shared" si="51"/>
        <v>0.4924593521215575</v>
      </c>
    </row>
    <row r="784" spans="1:15" x14ac:dyDescent="0.25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24</v>
      </c>
      <c r="K784" t="s">
        <v>27</v>
      </c>
      <c r="L784" s="2">
        <f t="shared" si="48"/>
        <v>3012259000</v>
      </c>
      <c r="M784" s="2">
        <f t="shared" si="49"/>
        <v>5255615000</v>
      </c>
      <c r="N784" s="3">
        <f t="shared" si="50"/>
        <v>0.28338086829952891</v>
      </c>
      <c r="O784" s="3">
        <f t="shared" si="51"/>
        <v>0.49442652246969088</v>
      </c>
    </row>
    <row r="785" spans="1:15" x14ac:dyDescent="0.25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51</v>
      </c>
      <c r="K785" t="s">
        <v>52</v>
      </c>
      <c r="L785" s="2">
        <f t="shared" si="48"/>
        <v>3174000000</v>
      </c>
      <c r="M785" s="2">
        <f t="shared" si="49"/>
        <v>5997000000</v>
      </c>
      <c r="N785" s="3">
        <f t="shared" si="50"/>
        <v>0.62739671871911451</v>
      </c>
      <c r="O785" s="3">
        <f t="shared" si="51"/>
        <v>1.1854121367859261</v>
      </c>
    </row>
    <row r="786" spans="1:15" x14ac:dyDescent="0.25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51</v>
      </c>
      <c r="K786" t="s">
        <v>52</v>
      </c>
      <c r="L786" s="2">
        <f t="shared" si="48"/>
        <v>3177000000</v>
      </c>
      <c r="M786" s="2">
        <f t="shared" si="49"/>
        <v>5842000000</v>
      </c>
      <c r="N786" s="3">
        <f t="shared" si="50"/>
        <v>0.61498257839721249</v>
      </c>
      <c r="O786" s="3">
        <f t="shared" si="51"/>
        <v>1.1308555942702285</v>
      </c>
    </row>
    <row r="787" spans="1:15" x14ac:dyDescent="0.25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51</v>
      </c>
      <c r="K787" t="s">
        <v>52</v>
      </c>
      <c r="L787" s="2">
        <f t="shared" si="48"/>
        <v>3321000000</v>
      </c>
      <c r="M787" s="2">
        <f t="shared" si="49"/>
        <v>5942000000</v>
      </c>
      <c r="N787" s="3">
        <f t="shared" si="50"/>
        <v>0.62028389988793431</v>
      </c>
      <c r="O787" s="3">
        <f t="shared" si="51"/>
        <v>1.1098244303324618</v>
      </c>
    </row>
    <row r="788" spans="1:15" x14ac:dyDescent="0.25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51</v>
      </c>
      <c r="K788" t="s">
        <v>52</v>
      </c>
      <c r="L788" s="2">
        <f t="shared" si="48"/>
        <v>3375000000</v>
      </c>
      <c r="M788" s="2">
        <f t="shared" si="49"/>
        <v>6102000000</v>
      </c>
      <c r="N788" s="3">
        <f t="shared" si="50"/>
        <v>0.62650826062743636</v>
      </c>
      <c r="O788" s="3">
        <f t="shared" si="51"/>
        <v>1.1327269352144052</v>
      </c>
    </row>
    <row r="789" spans="1:15" x14ac:dyDescent="0.25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35</v>
      </c>
      <c r="K789" t="s">
        <v>123</v>
      </c>
      <c r="L789" s="2">
        <f t="shared" si="48"/>
        <v>2859882000</v>
      </c>
      <c r="M789" s="2">
        <f t="shared" si="49"/>
        <v>4563678000</v>
      </c>
      <c r="N789" s="3">
        <f t="shared" si="50"/>
        <v>0.43042949003138353</v>
      </c>
      <c r="O789" s="3">
        <f t="shared" si="51"/>
        <v>0.68686106427028959</v>
      </c>
    </row>
    <row r="790" spans="1:15" x14ac:dyDescent="0.25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35</v>
      </c>
      <c r="K790" t="s">
        <v>123</v>
      </c>
      <c r="L790" s="2">
        <f t="shared" si="48"/>
        <v>3280848000</v>
      </c>
      <c r="M790" s="2">
        <f t="shared" si="49"/>
        <v>5204980000</v>
      </c>
      <c r="N790" s="3">
        <f t="shared" si="50"/>
        <v>0.45911163310677083</v>
      </c>
      <c r="O790" s="3">
        <f t="shared" si="51"/>
        <v>0.72836866203130413</v>
      </c>
    </row>
    <row r="791" spans="1:15" x14ac:dyDescent="0.25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35</v>
      </c>
      <c r="K791" t="s">
        <v>123</v>
      </c>
      <c r="L791" s="2">
        <f t="shared" si="48"/>
        <v>3336166000</v>
      </c>
      <c r="M791" s="2">
        <f t="shared" si="49"/>
        <v>5234450000</v>
      </c>
      <c r="N791" s="3">
        <f t="shared" si="50"/>
        <v>0.44951095210736847</v>
      </c>
      <c r="O791" s="3">
        <f t="shared" si="51"/>
        <v>0.7052834311177606</v>
      </c>
    </row>
    <row r="792" spans="1:15" x14ac:dyDescent="0.25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35</v>
      </c>
      <c r="K792" t="s">
        <v>123</v>
      </c>
      <c r="L792" s="2">
        <f t="shared" si="48"/>
        <v>3382675000</v>
      </c>
      <c r="M792" s="2">
        <f t="shared" si="49"/>
        <v>5351983000</v>
      </c>
      <c r="N792" s="3">
        <f t="shared" si="50"/>
        <v>0.45794588760822597</v>
      </c>
      <c r="O792" s="3">
        <f t="shared" si="51"/>
        <v>0.72455042396894065</v>
      </c>
    </row>
    <row r="793" spans="1:15" x14ac:dyDescent="0.25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24</v>
      </c>
      <c r="K793" t="s">
        <v>80</v>
      </c>
      <c r="L793" s="2">
        <f t="shared" si="48"/>
        <v>8749000000</v>
      </c>
      <c r="M793" s="2">
        <f t="shared" si="49"/>
        <v>15437000000</v>
      </c>
      <c r="N793" s="3">
        <f t="shared" si="50"/>
        <v>0.21177353375450825</v>
      </c>
      <c r="O793" s="3">
        <f t="shared" si="51"/>
        <v>0.3736596228789969</v>
      </c>
    </row>
    <row r="794" spans="1:15" x14ac:dyDescent="0.25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24</v>
      </c>
      <c r="K794" t="s">
        <v>80</v>
      </c>
      <c r="L794" s="2">
        <f t="shared" si="48"/>
        <v>10334000000</v>
      </c>
      <c r="M794" s="2">
        <f t="shared" si="49"/>
        <v>18306000000</v>
      </c>
      <c r="N794" s="3">
        <f t="shared" si="50"/>
        <v>0.2130721649484536</v>
      </c>
      <c r="O794" s="3">
        <f t="shared" si="51"/>
        <v>0.37744329896907214</v>
      </c>
    </row>
    <row r="795" spans="1:15" x14ac:dyDescent="0.25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24</v>
      </c>
      <c r="K795" t="s">
        <v>80</v>
      </c>
      <c r="L795" s="2">
        <f t="shared" si="48"/>
        <v>10020000000</v>
      </c>
      <c r="M795" s="2">
        <f t="shared" si="49"/>
        <v>17693000000</v>
      </c>
      <c r="N795" s="3">
        <f t="shared" si="50"/>
        <v>0.18456777616091657</v>
      </c>
      <c r="O795" s="3">
        <f t="shared" si="51"/>
        <v>0.32590395844462045</v>
      </c>
    </row>
    <row r="796" spans="1:15" x14ac:dyDescent="0.25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24</v>
      </c>
      <c r="K796" t="s">
        <v>80</v>
      </c>
      <c r="L796" s="2">
        <f t="shared" si="48"/>
        <v>9372000000</v>
      </c>
      <c r="M796" s="2">
        <f t="shared" si="49"/>
        <v>17003000000</v>
      </c>
      <c r="N796" s="3">
        <f t="shared" si="50"/>
        <v>0.17234594236745804</v>
      </c>
      <c r="O796" s="3">
        <f t="shared" si="51"/>
        <v>0.31267584913293733</v>
      </c>
    </row>
    <row r="797" spans="1:15" x14ac:dyDescent="0.25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21</v>
      </c>
      <c r="K797" t="s">
        <v>175</v>
      </c>
      <c r="L797" s="2">
        <f t="shared" si="48"/>
        <v>50361000000</v>
      </c>
      <c r="M797" s="2">
        <f t="shared" si="49"/>
        <v>78566000000</v>
      </c>
      <c r="N797" s="3">
        <f t="shared" si="50"/>
        <v>0.48954060306783054</v>
      </c>
      <c r="O797" s="3">
        <f t="shared" si="51"/>
        <v>0.76371094737251399</v>
      </c>
    </row>
    <row r="798" spans="1:15" x14ac:dyDescent="0.25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21</v>
      </c>
      <c r="K798" t="s">
        <v>175</v>
      </c>
      <c r="L798" s="2">
        <f t="shared" si="48"/>
        <v>48684000000</v>
      </c>
      <c r="M798" s="2">
        <f t="shared" si="49"/>
        <v>77056000000</v>
      </c>
      <c r="N798" s="3">
        <f t="shared" si="50"/>
        <v>0.49492207752599959</v>
      </c>
      <c r="O798" s="3">
        <f t="shared" si="51"/>
        <v>0.78335214045360746</v>
      </c>
    </row>
    <row r="799" spans="1:15" x14ac:dyDescent="0.25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21</v>
      </c>
      <c r="K799" t="s">
        <v>175</v>
      </c>
      <c r="L799" s="2">
        <f t="shared" si="48"/>
        <v>46407000000</v>
      </c>
      <c r="M799" s="2">
        <f t="shared" si="49"/>
        <v>74282000000</v>
      </c>
      <c r="N799" s="3">
        <f t="shared" si="50"/>
        <v>0.50011315508712939</v>
      </c>
      <c r="O799" s="3">
        <f t="shared" si="51"/>
        <v>0.80051296972831998</v>
      </c>
    </row>
    <row r="800" spans="1:15" x14ac:dyDescent="0.25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21</v>
      </c>
      <c r="K800" t="s">
        <v>175</v>
      </c>
      <c r="L800" s="2">
        <f t="shared" si="48"/>
        <v>40684000000</v>
      </c>
      <c r="M800" s="2">
        <f t="shared" si="49"/>
        <v>65679000000</v>
      </c>
      <c r="N800" s="3">
        <f t="shared" si="50"/>
        <v>0.4977184032492874</v>
      </c>
      <c r="O800" s="3">
        <f t="shared" si="51"/>
        <v>0.80350130289573163</v>
      </c>
    </row>
    <row r="801" spans="1:15" x14ac:dyDescent="0.25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24</v>
      </c>
      <c r="K801" t="s">
        <v>29</v>
      </c>
      <c r="L801" s="2">
        <f t="shared" si="48"/>
        <v>699148000</v>
      </c>
      <c r="M801" s="2">
        <f t="shared" si="49"/>
        <v>1135733000</v>
      </c>
      <c r="N801" s="3">
        <f t="shared" si="50"/>
        <v>0.54057639998206186</v>
      </c>
      <c r="O801" s="3">
        <f t="shared" si="51"/>
        <v>0.87814090361529629</v>
      </c>
    </row>
    <row r="802" spans="1:15" x14ac:dyDescent="0.25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24</v>
      </c>
      <c r="K802" t="s">
        <v>29</v>
      </c>
      <c r="L802" s="2">
        <f t="shared" si="48"/>
        <v>756118000</v>
      </c>
      <c r="M802" s="2">
        <f t="shared" si="49"/>
        <v>1245474000</v>
      </c>
      <c r="N802" s="3">
        <f t="shared" si="50"/>
        <v>0.54908217373560153</v>
      </c>
      <c r="O802" s="3">
        <f t="shared" si="51"/>
        <v>0.90444556438436141</v>
      </c>
    </row>
    <row r="803" spans="1:15" x14ac:dyDescent="0.25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24</v>
      </c>
      <c r="K803" t="s">
        <v>29</v>
      </c>
      <c r="L803" s="2">
        <f t="shared" si="48"/>
        <v>816116000</v>
      </c>
      <c r="M803" s="2">
        <f t="shared" si="49"/>
        <v>1371977000</v>
      </c>
      <c r="N803" s="3">
        <f t="shared" si="50"/>
        <v>0.5492745693081269</v>
      </c>
      <c r="O803" s="3">
        <f t="shared" si="51"/>
        <v>0.92338843470248833</v>
      </c>
    </row>
    <row r="804" spans="1:15" x14ac:dyDescent="0.25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24</v>
      </c>
      <c r="K804" t="s">
        <v>29</v>
      </c>
      <c r="L804" s="2">
        <f t="shared" si="48"/>
        <v>890270000</v>
      </c>
      <c r="M804" s="2">
        <f t="shared" si="49"/>
        <v>1472416000</v>
      </c>
      <c r="N804" s="3">
        <f t="shared" si="50"/>
        <v>0.55576156195299053</v>
      </c>
      <c r="O804" s="3">
        <f t="shared" si="51"/>
        <v>0.91917307783545954</v>
      </c>
    </row>
    <row r="805" spans="1:15" x14ac:dyDescent="0.25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58</v>
      </c>
      <c r="K805" t="s">
        <v>59</v>
      </c>
      <c r="L805" s="2">
        <f t="shared" si="48"/>
        <v>1175534000</v>
      </c>
      <c r="M805" s="2">
        <f t="shared" si="49"/>
        <v>1862782000</v>
      </c>
      <c r="N805" s="3">
        <f t="shared" si="50"/>
        <v>0.4166423883356265</v>
      </c>
      <c r="O805" s="3">
        <f t="shared" si="51"/>
        <v>0.66022245330940232</v>
      </c>
    </row>
    <row r="806" spans="1:15" x14ac:dyDescent="0.25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58</v>
      </c>
      <c r="K806" t="s">
        <v>59</v>
      </c>
      <c r="L806" s="2">
        <f t="shared" si="48"/>
        <v>1284205000</v>
      </c>
      <c r="M806" s="2">
        <f t="shared" si="49"/>
        <v>2049920000</v>
      </c>
      <c r="N806" s="3">
        <f t="shared" si="50"/>
        <v>0.43489679284336458</v>
      </c>
      <c r="O806" s="3">
        <f t="shared" si="51"/>
        <v>0.69420663646806391</v>
      </c>
    </row>
    <row r="807" spans="1:15" x14ac:dyDescent="0.25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58</v>
      </c>
      <c r="K807" t="s">
        <v>59</v>
      </c>
      <c r="L807" s="2">
        <f t="shared" si="48"/>
        <v>1362150000</v>
      </c>
      <c r="M807" s="2">
        <f t="shared" si="49"/>
        <v>2130681000</v>
      </c>
      <c r="N807" s="3">
        <f t="shared" si="50"/>
        <v>0.44103462711908858</v>
      </c>
      <c r="O807" s="3">
        <f t="shared" si="51"/>
        <v>0.68986829669619854</v>
      </c>
    </row>
    <row r="808" spans="1:15" x14ac:dyDescent="0.25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58</v>
      </c>
      <c r="K808" t="s">
        <v>59</v>
      </c>
      <c r="L808" s="2">
        <f t="shared" si="48"/>
        <v>1351599000</v>
      </c>
      <c r="M808" s="2">
        <f t="shared" si="49"/>
        <v>2107257000</v>
      </c>
      <c r="N808" s="3">
        <f t="shared" si="50"/>
        <v>0.44707724194550857</v>
      </c>
      <c r="O808" s="3">
        <f t="shared" si="51"/>
        <v>0.69703118131218389</v>
      </c>
    </row>
    <row r="809" spans="1:15" x14ac:dyDescent="0.25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24</v>
      </c>
      <c r="K809" t="s">
        <v>317</v>
      </c>
      <c r="L809" s="2">
        <f t="shared" si="48"/>
        <v>911887000</v>
      </c>
      <c r="M809" s="2">
        <f t="shared" si="49"/>
        <v>1585915000</v>
      </c>
      <c r="N809" s="3">
        <f t="shared" si="50"/>
        <v>0.64164165220683123</v>
      </c>
      <c r="O809" s="3">
        <f t="shared" si="51"/>
        <v>1.1159158106866276</v>
      </c>
    </row>
    <row r="810" spans="1:15" x14ac:dyDescent="0.25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24</v>
      </c>
      <c r="K810" t="s">
        <v>317</v>
      </c>
      <c r="L810" s="2">
        <f t="shared" si="48"/>
        <v>1297710000</v>
      </c>
      <c r="M810" s="2">
        <f t="shared" si="49"/>
        <v>2157686000</v>
      </c>
      <c r="N810" s="3">
        <f t="shared" si="50"/>
        <v>0.69718452871505643</v>
      </c>
      <c r="O810" s="3">
        <f t="shared" si="51"/>
        <v>1.159199895989917</v>
      </c>
    </row>
    <row r="811" spans="1:15" x14ac:dyDescent="0.25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24</v>
      </c>
      <c r="K811" t="s">
        <v>317</v>
      </c>
      <c r="L811" s="2">
        <f t="shared" si="48"/>
        <v>1549290000</v>
      </c>
      <c r="M811" s="2">
        <f t="shared" si="49"/>
        <v>2472863000</v>
      </c>
      <c r="N811" s="3">
        <f t="shared" si="50"/>
        <v>0.69795320399213967</v>
      </c>
      <c r="O811" s="3">
        <f t="shared" si="51"/>
        <v>1.1140216834056984</v>
      </c>
    </row>
    <row r="812" spans="1:15" x14ac:dyDescent="0.25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24</v>
      </c>
      <c r="K812" t="s">
        <v>317</v>
      </c>
      <c r="L812" s="2">
        <f t="shared" si="48"/>
        <v>1666448000</v>
      </c>
      <c r="M812" s="2">
        <f t="shared" si="49"/>
        <v>2755354000</v>
      </c>
      <c r="N812" s="3">
        <f t="shared" si="50"/>
        <v>0.69482436635168932</v>
      </c>
      <c r="O812" s="3">
        <f t="shared" si="51"/>
        <v>1.1488429864745808</v>
      </c>
    </row>
    <row r="813" spans="1:15" x14ac:dyDescent="0.25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  <c r="L813" s="2">
        <f t="shared" si="48"/>
        <v>31521000000</v>
      </c>
      <c r="M813" s="2">
        <f t="shared" si="49"/>
        <v>50511000000</v>
      </c>
      <c r="N813" s="3">
        <f t="shared" si="50"/>
        <v>0.5980306594824315</v>
      </c>
      <c r="O813" s="3">
        <f t="shared" si="51"/>
        <v>0.95831752295666695</v>
      </c>
    </row>
    <row r="814" spans="1:15" x14ac:dyDescent="0.25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  <c r="L814" s="2">
        <f t="shared" si="48"/>
        <v>35609000000</v>
      </c>
      <c r="M814" s="2">
        <f t="shared" si="49"/>
        <v>55576000000</v>
      </c>
      <c r="N814" s="3">
        <f t="shared" si="50"/>
        <v>0.6373545731161625</v>
      </c>
      <c r="O814" s="3">
        <f t="shared" si="51"/>
        <v>0.99473778414175762</v>
      </c>
    </row>
    <row r="815" spans="1:15" x14ac:dyDescent="0.25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  <c r="L815" s="2">
        <f t="shared" si="48"/>
        <v>34679000000</v>
      </c>
      <c r="M815" s="2">
        <f t="shared" si="49"/>
        <v>55002000000</v>
      </c>
      <c r="N815" s="3">
        <f t="shared" si="50"/>
        <v>0.62648360581699936</v>
      </c>
      <c r="O815" s="3">
        <f t="shared" si="51"/>
        <v>0.99362297895402407</v>
      </c>
    </row>
    <row r="816" spans="1:15" x14ac:dyDescent="0.25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  <c r="L816" s="2">
        <f t="shared" si="48"/>
        <v>36191000000</v>
      </c>
      <c r="M816" s="2">
        <f t="shared" si="49"/>
        <v>57622000000</v>
      </c>
      <c r="N816" s="3">
        <f t="shared" si="50"/>
        <v>0.60940946671830543</v>
      </c>
      <c r="O816" s="3">
        <f t="shared" si="51"/>
        <v>0.97027969084142995</v>
      </c>
    </row>
    <row r="817" spans="1:15" x14ac:dyDescent="0.25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  <c r="L817" s="2">
        <f t="shared" si="48"/>
        <v>3419000000</v>
      </c>
      <c r="M817" s="2">
        <f t="shared" si="49"/>
        <v>5630000000</v>
      </c>
      <c r="N817" s="3">
        <f t="shared" si="50"/>
        <v>0.86644703497212361</v>
      </c>
      <c r="O817" s="3">
        <f t="shared" si="51"/>
        <v>1.4267612772427776</v>
      </c>
    </row>
    <row r="818" spans="1:15" x14ac:dyDescent="0.25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  <c r="L818" s="2">
        <f t="shared" si="48"/>
        <v>3640000000</v>
      </c>
      <c r="M818" s="2">
        <f t="shared" si="49"/>
        <v>5980000000</v>
      </c>
      <c r="N818" s="3">
        <f t="shared" si="50"/>
        <v>0.8578835729436719</v>
      </c>
      <c r="O818" s="3">
        <f t="shared" si="51"/>
        <v>1.4093801555503183</v>
      </c>
    </row>
    <row r="819" spans="1:15" x14ac:dyDescent="0.25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  <c r="L819" s="2">
        <f t="shared" si="48"/>
        <v>3497000000</v>
      </c>
      <c r="M819" s="2">
        <f t="shared" si="49"/>
        <v>6108000000</v>
      </c>
      <c r="N819" s="3">
        <f t="shared" si="50"/>
        <v>0.83420801526717558</v>
      </c>
      <c r="O819" s="3">
        <f t="shared" si="51"/>
        <v>1.45706106870229</v>
      </c>
    </row>
    <row r="820" spans="1:15" x14ac:dyDescent="0.25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  <c r="L820" s="2">
        <f t="shared" si="48"/>
        <v>3964000000</v>
      </c>
      <c r="M820" s="2">
        <f t="shared" si="49"/>
        <v>6686000000</v>
      </c>
      <c r="N820" s="3">
        <f t="shared" si="50"/>
        <v>0.84448231785257777</v>
      </c>
      <c r="O820" s="3">
        <f t="shared" si="51"/>
        <v>1.4243715381337878</v>
      </c>
    </row>
    <row r="821" spans="1:15" x14ac:dyDescent="0.25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58</v>
      </c>
      <c r="K821" t="s">
        <v>95</v>
      </c>
      <c r="L821" s="2">
        <f t="shared" si="48"/>
        <v>6565000000</v>
      </c>
      <c r="M821" s="2">
        <f t="shared" si="49"/>
        <v>11341000000</v>
      </c>
      <c r="N821" s="3">
        <f t="shared" si="50"/>
        <v>0.30043016657514188</v>
      </c>
      <c r="O821" s="3">
        <f t="shared" si="51"/>
        <v>0.51899139666849714</v>
      </c>
    </row>
    <row r="822" spans="1:15" x14ac:dyDescent="0.25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58</v>
      </c>
      <c r="K822" t="s">
        <v>95</v>
      </c>
      <c r="L822" s="2">
        <f t="shared" si="48"/>
        <v>7201000000</v>
      </c>
      <c r="M822" s="2">
        <f t="shared" si="49"/>
        <v>12289000000</v>
      </c>
      <c r="N822" s="3">
        <f t="shared" si="50"/>
        <v>0.30664736192138997</v>
      </c>
      <c r="O822" s="3">
        <f t="shared" si="51"/>
        <v>0.52331473832133879</v>
      </c>
    </row>
    <row r="823" spans="1:15" x14ac:dyDescent="0.25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58</v>
      </c>
      <c r="K823" t="s">
        <v>95</v>
      </c>
      <c r="L823" s="2">
        <f t="shared" si="48"/>
        <v>7363000000</v>
      </c>
      <c r="M823" s="2">
        <f t="shared" si="49"/>
        <v>12263000000</v>
      </c>
      <c r="N823" s="3">
        <f t="shared" si="50"/>
        <v>0.31176694753779055</v>
      </c>
      <c r="O823" s="3">
        <f t="shared" si="51"/>
        <v>0.51924461193208282</v>
      </c>
    </row>
    <row r="824" spans="1:15" x14ac:dyDescent="0.25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58</v>
      </c>
      <c r="K824" t="s">
        <v>95</v>
      </c>
      <c r="L824" s="2">
        <f t="shared" si="48"/>
        <v>6897000000</v>
      </c>
      <c r="M824" s="2">
        <f t="shared" si="49"/>
        <v>11410000000</v>
      </c>
      <c r="N824" s="3">
        <f t="shared" si="50"/>
        <v>0.30838363514419853</v>
      </c>
      <c r="O824" s="3">
        <f t="shared" si="51"/>
        <v>0.51017214397496091</v>
      </c>
    </row>
    <row r="825" spans="1:15" x14ac:dyDescent="0.25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18</v>
      </c>
      <c r="K825" t="s">
        <v>322</v>
      </c>
      <c r="L825" s="2">
        <f t="shared" si="48"/>
        <v>6956200000</v>
      </c>
      <c r="M825" s="2">
        <f t="shared" si="49"/>
        <v>13235300000</v>
      </c>
      <c r="N825" s="3">
        <f t="shared" si="50"/>
        <v>1</v>
      </c>
      <c r="O825" s="3">
        <f t="shared" si="51"/>
        <v>1.9026623731347574</v>
      </c>
    </row>
    <row r="826" spans="1:15" x14ac:dyDescent="0.25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18</v>
      </c>
      <c r="K826" t="s">
        <v>322</v>
      </c>
      <c r="L826" s="2">
        <f t="shared" si="48"/>
        <v>7122300000</v>
      </c>
      <c r="M826" s="2">
        <f t="shared" si="49"/>
        <v>13585700000</v>
      </c>
      <c r="N826" s="3">
        <f t="shared" si="50"/>
        <v>1</v>
      </c>
      <c r="O826" s="3">
        <f t="shared" si="51"/>
        <v>1.9074877497437626</v>
      </c>
    </row>
    <row r="827" spans="1:15" x14ac:dyDescent="0.25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18</v>
      </c>
      <c r="K827" t="s">
        <v>322</v>
      </c>
      <c r="L827" s="2">
        <f t="shared" si="48"/>
        <v>7537100000</v>
      </c>
      <c r="M827" s="2">
        <f t="shared" si="49"/>
        <v>14285600000</v>
      </c>
      <c r="N827" s="3">
        <f t="shared" si="50"/>
        <v>1</v>
      </c>
      <c r="O827" s="3">
        <f t="shared" si="51"/>
        <v>1.8953708986214857</v>
      </c>
    </row>
    <row r="828" spans="1:15" x14ac:dyDescent="0.25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18</v>
      </c>
      <c r="K828" t="s">
        <v>322</v>
      </c>
      <c r="L828" s="2">
        <f t="shared" si="48"/>
        <v>7613800000</v>
      </c>
      <c r="M828" s="2">
        <f t="shared" si="49"/>
        <v>14356500000</v>
      </c>
      <c r="N828" s="3">
        <f t="shared" si="50"/>
        <v>1</v>
      </c>
      <c r="O828" s="3">
        <f t="shared" si="51"/>
        <v>1.885589324647351</v>
      </c>
    </row>
    <row r="829" spans="1:15" x14ac:dyDescent="0.25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51</v>
      </c>
      <c r="K829" t="s">
        <v>52</v>
      </c>
      <c r="L829" s="2">
        <f t="shared" si="48"/>
        <v>1726842000</v>
      </c>
      <c r="M829" s="2">
        <f t="shared" si="49"/>
        <v>2893557000</v>
      </c>
      <c r="N829" s="3">
        <f t="shared" si="50"/>
        <v>0.57485614797824869</v>
      </c>
      <c r="O829" s="3">
        <f t="shared" si="51"/>
        <v>0.96324911658130696</v>
      </c>
    </row>
    <row r="830" spans="1:15" x14ac:dyDescent="0.25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51</v>
      </c>
      <c r="K830" t="s">
        <v>52</v>
      </c>
      <c r="L830" s="2">
        <f t="shared" si="48"/>
        <v>1735745000</v>
      </c>
      <c r="M830" s="2">
        <f t="shared" si="49"/>
        <v>2981813000</v>
      </c>
      <c r="N830" s="3">
        <f t="shared" si="50"/>
        <v>0.57387152051677182</v>
      </c>
      <c r="O830" s="3">
        <f t="shared" si="51"/>
        <v>0.98584616991935858</v>
      </c>
    </row>
    <row r="831" spans="1:15" x14ac:dyDescent="0.25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51</v>
      </c>
      <c r="K831" t="s">
        <v>52</v>
      </c>
      <c r="L831" s="2">
        <f t="shared" si="48"/>
        <v>1773057000</v>
      </c>
      <c r="M831" s="2">
        <f t="shared" si="49"/>
        <v>2995772000</v>
      </c>
      <c r="N831" s="3">
        <f t="shared" si="50"/>
        <v>0.56870801583093655</v>
      </c>
      <c r="O831" s="3">
        <f t="shared" si="51"/>
        <v>0.9608938404134082</v>
      </c>
    </row>
    <row r="832" spans="1:15" x14ac:dyDescent="0.25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51</v>
      </c>
      <c r="K832" t="s">
        <v>52</v>
      </c>
      <c r="L832" s="2">
        <f t="shared" si="48"/>
        <v>1717951000</v>
      </c>
      <c r="M832" s="2">
        <f t="shared" si="49"/>
        <v>2908375000</v>
      </c>
      <c r="N832" s="3">
        <f t="shared" si="50"/>
        <v>0.57113188403098958</v>
      </c>
      <c r="O832" s="3">
        <f t="shared" si="51"/>
        <v>0.96688770123165879</v>
      </c>
    </row>
    <row r="833" spans="1:15" x14ac:dyDescent="0.25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24</v>
      </c>
      <c r="K833" t="s">
        <v>29</v>
      </c>
      <c r="L833" s="2">
        <f t="shared" si="48"/>
        <v>1594200000</v>
      </c>
      <c r="M833" s="2">
        <f t="shared" si="49"/>
        <v>2335900000</v>
      </c>
      <c r="N833" s="3">
        <f t="shared" si="50"/>
        <v>0.7038099863140701</v>
      </c>
      <c r="O833" s="3">
        <f t="shared" si="51"/>
        <v>1.0312568981501919</v>
      </c>
    </row>
    <row r="834" spans="1:15" x14ac:dyDescent="0.25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24</v>
      </c>
      <c r="K834" t="s">
        <v>29</v>
      </c>
      <c r="L834" s="2">
        <f t="shared" si="48"/>
        <v>1413800000</v>
      </c>
      <c r="M834" s="2">
        <f t="shared" si="49"/>
        <v>2282800000</v>
      </c>
      <c r="N834" s="3">
        <f t="shared" si="50"/>
        <v>0.66322653281418587</v>
      </c>
      <c r="O834" s="3">
        <f t="shared" si="51"/>
        <v>1.0708823943331613</v>
      </c>
    </row>
    <row r="835" spans="1:15" x14ac:dyDescent="0.25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24</v>
      </c>
      <c r="K835" t="s">
        <v>29</v>
      </c>
      <c r="L835" s="2">
        <f t="shared" ref="L835:L898" si="52">E835-F835</f>
        <v>1577900000</v>
      </c>
      <c r="M835" s="2">
        <f t="shared" ref="M835:M898" si="53">L835+SUM(G835:I835)</f>
        <v>2415800000</v>
      </c>
      <c r="N835" s="3">
        <f t="shared" ref="N835:N898" si="54">1-(F835/E835)</f>
        <v>0.66175977185036072</v>
      </c>
      <c r="O835" s="3">
        <f t="shared" ref="O835:O898" si="55">M835/E835</f>
        <v>1.0131689313873511</v>
      </c>
    </row>
    <row r="836" spans="1:15" x14ac:dyDescent="0.25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24</v>
      </c>
      <c r="K836" t="s">
        <v>29</v>
      </c>
      <c r="L836" s="2">
        <f t="shared" si="52"/>
        <v>1890100000</v>
      </c>
      <c r="M836" s="2">
        <f t="shared" si="53"/>
        <v>2835000000</v>
      </c>
      <c r="N836" s="3">
        <f t="shared" si="54"/>
        <v>0.69889809199822506</v>
      </c>
      <c r="O836" s="3">
        <f t="shared" si="55"/>
        <v>1.0482916728294631</v>
      </c>
    </row>
    <row r="837" spans="1:15" x14ac:dyDescent="0.25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12</v>
      </c>
      <c r="K837" t="s">
        <v>156</v>
      </c>
      <c r="L837" s="2">
        <f t="shared" si="52"/>
        <v>5581000000</v>
      </c>
      <c r="M837" s="2">
        <f t="shared" si="53"/>
        <v>8646000000</v>
      </c>
      <c r="N837" s="3">
        <f t="shared" si="54"/>
        <v>0.39483551467987266</v>
      </c>
      <c r="O837" s="3">
        <f t="shared" si="55"/>
        <v>0.61167315175097281</v>
      </c>
    </row>
    <row r="838" spans="1:15" x14ac:dyDescent="0.25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12</v>
      </c>
      <c r="K838" t="s">
        <v>156</v>
      </c>
      <c r="L838" s="2">
        <f t="shared" si="52"/>
        <v>5811000000</v>
      </c>
      <c r="M838" s="2">
        <f t="shared" si="53"/>
        <v>8734000000</v>
      </c>
      <c r="N838" s="3">
        <f t="shared" si="54"/>
        <v>0.40120132560066279</v>
      </c>
      <c r="O838" s="3">
        <f t="shared" si="55"/>
        <v>0.6030102181717758</v>
      </c>
    </row>
    <row r="839" spans="1:15" x14ac:dyDescent="0.25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12</v>
      </c>
      <c r="K839" t="s">
        <v>156</v>
      </c>
      <c r="L839" s="2">
        <f t="shared" si="52"/>
        <v>5517000000</v>
      </c>
      <c r="M839" s="2">
        <f t="shared" si="53"/>
        <v>8167000000</v>
      </c>
      <c r="N839" s="3">
        <f t="shared" si="54"/>
        <v>0.41156284968295409</v>
      </c>
      <c r="O839" s="3">
        <f t="shared" si="55"/>
        <v>0.60925027974636325</v>
      </c>
    </row>
    <row r="840" spans="1:15" x14ac:dyDescent="0.25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12</v>
      </c>
      <c r="K840" t="s">
        <v>156</v>
      </c>
      <c r="L840" s="2">
        <f t="shared" si="52"/>
        <v>5703000000</v>
      </c>
      <c r="M840" s="2">
        <f t="shared" si="53"/>
        <v>8342000000</v>
      </c>
      <c r="N840" s="3">
        <f t="shared" si="54"/>
        <v>0.41936907125523937</v>
      </c>
      <c r="O840" s="3">
        <f t="shared" si="55"/>
        <v>0.61342745790131625</v>
      </c>
    </row>
    <row r="841" spans="1:15" x14ac:dyDescent="0.25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46</v>
      </c>
      <c r="K841" t="s">
        <v>72</v>
      </c>
      <c r="L841" s="2">
        <f t="shared" si="52"/>
        <v>4050400000</v>
      </c>
      <c r="M841" s="2">
        <f t="shared" si="53"/>
        <v>7258200000</v>
      </c>
      <c r="N841" s="3">
        <f t="shared" si="54"/>
        <v>1</v>
      </c>
      <c r="O841" s="3">
        <f t="shared" si="55"/>
        <v>1.7919711633418922</v>
      </c>
    </row>
    <row r="842" spans="1:15" x14ac:dyDescent="0.25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46</v>
      </c>
      <c r="K842" t="s">
        <v>72</v>
      </c>
      <c r="L842" s="2">
        <f t="shared" si="52"/>
        <v>4644600000</v>
      </c>
      <c r="M842" s="2">
        <f t="shared" si="53"/>
        <v>8169000000</v>
      </c>
      <c r="N842" s="3">
        <f t="shared" si="54"/>
        <v>1</v>
      </c>
      <c r="O842" s="3">
        <f t="shared" si="55"/>
        <v>1.7588166903500839</v>
      </c>
    </row>
    <row r="843" spans="1:15" x14ac:dyDescent="0.25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46</v>
      </c>
      <c r="K843" t="s">
        <v>72</v>
      </c>
      <c r="L843" s="2">
        <f t="shared" si="52"/>
        <v>5147100000</v>
      </c>
      <c r="M843" s="2">
        <f t="shared" si="53"/>
        <v>9017300000</v>
      </c>
      <c r="N843" s="3">
        <f t="shared" si="54"/>
        <v>1</v>
      </c>
      <c r="O843" s="3">
        <f t="shared" si="55"/>
        <v>1.7519185560801227</v>
      </c>
    </row>
    <row r="844" spans="1:15" x14ac:dyDescent="0.25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46</v>
      </c>
      <c r="K844" t="s">
        <v>72</v>
      </c>
      <c r="L844" s="2">
        <f t="shared" si="52"/>
        <v>5122900000</v>
      </c>
      <c r="M844" s="2">
        <f t="shared" si="53"/>
        <v>8887400000</v>
      </c>
      <c r="N844" s="3">
        <f t="shared" si="54"/>
        <v>1</v>
      </c>
      <c r="O844" s="3">
        <f t="shared" si="55"/>
        <v>1.7348376895898807</v>
      </c>
    </row>
    <row r="845" spans="1:15" x14ac:dyDescent="0.25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12</v>
      </c>
      <c r="K845" t="s">
        <v>328</v>
      </c>
      <c r="L845" s="2">
        <f t="shared" si="52"/>
        <v>1824123000</v>
      </c>
      <c r="M845" s="2">
        <f t="shared" si="53"/>
        <v>3118046000</v>
      </c>
      <c r="N845" s="3">
        <f t="shared" si="54"/>
        <v>0.36085662059988366</v>
      </c>
      <c r="O845" s="3">
        <f t="shared" si="55"/>
        <v>0.61682657498150339</v>
      </c>
    </row>
    <row r="846" spans="1:15" x14ac:dyDescent="0.25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12</v>
      </c>
      <c r="K846" t="s">
        <v>328</v>
      </c>
      <c r="L846" s="2">
        <f t="shared" si="52"/>
        <v>2013770000</v>
      </c>
      <c r="M846" s="2">
        <f t="shared" si="53"/>
        <v>3450832000</v>
      </c>
      <c r="N846" s="3">
        <f t="shared" si="54"/>
        <v>0.36059529013061165</v>
      </c>
      <c r="O846" s="3">
        <f t="shared" si="55"/>
        <v>0.61792248679441986</v>
      </c>
    </row>
    <row r="847" spans="1:15" x14ac:dyDescent="0.25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12</v>
      </c>
      <c r="K847" t="s">
        <v>328</v>
      </c>
      <c r="L847" s="2">
        <f t="shared" si="52"/>
        <v>2267038000</v>
      </c>
      <c r="M847" s="2">
        <f t="shared" si="53"/>
        <v>3902534000</v>
      </c>
      <c r="N847" s="3">
        <f t="shared" si="54"/>
        <v>0.36770086681552872</v>
      </c>
      <c r="O847" s="3">
        <f t="shared" si="55"/>
        <v>0.63296915824837185</v>
      </c>
    </row>
    <row r="848" spans="1:15" x14ac:dyDescent="0.25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12</v>
      </c>
      <c r="K848" t="s">
        <v>328</v>
      </c>
      <c r="L848" s="2">
        <f t="shared" si="52"/>
        <v>2522068000</v>
      </c>
      <c r="M848" s="2">
        <f t="shared" si="53"/>
        <v>4328442000</v>
      </c>
      <c r="N848" s="3">
        <f t="shared" si="54"/>
        <v>0.40759733184477587</v>
      </c>
      <c r="O848" s="3">
        <f t="shared" si="55"/>
        <v>0.69952967574421676</v>
      </c>
    </row>
    <row r="849" spans="1:15" x14ac:dyDescent="0.25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12</v>
      </c>
      <c r="K849" t="s">
        <v>163</v>
      </c>
      <c r="L849" s="2">
        <f t="shared" si="52"/>
        <v>1842319000</v>
      </c>
      <c r="M849" s="2">
        <f t="shared" si="53"/>
        <v>3015659000</v>
      </c>
      <c r="N849" s="3">
        <f t="shared" si="54"/>
        <v>0.1558859694428405</v>
      </c>
      <c r="O849" s="3">
        <f t="shared" si="55"/>
        <v>0.2551669535645168</v>
      </c>
    </row>
    <row r="850" spans="1:15" x14ac:dyDescent="0.25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12</v>
      </c>
      <c r="K850" t="s">
        <v>163</v>
      </c>
      <c r="L850" s="2">
        <f t="shared" si="52"/>
        <v>2073784000</v>
      </c>
      <c r="M850" s="2">
        <f t="shared" si="53"/>
        <v>3619500000</v>
      </c>
      <c r="N850" s="3">
        <f t="shared" si="54"/>
        <v>0.16335237130190672</v>
      </c>
      <c r="O850" s="3">
        <f t="shared" si="55"/>
        <v>0.28510872295632106</v>
      </c>
    </row>
    <row r="851" spans="1:15" x14ac:dyDescent="0.25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12</v>
      </c>
      <c r="K851" t="s">
        <v>163</v>
      </c>
      <c r="L851" s="2">
        <f t="shared" si="52"/>
        <v>1968338000</v>
      </c>
      <c r="M851" s="2">
        <f t="shared" si="53"/>
        <v>3491149000</v>
      </c>
      <c r="N851" s="3">
        <f t="shared" si="54"/>
        <v>0.1624734045011933</v>
      </c>
      <c r="O851" s="3">
        <f t="shared" si="55"/>
        <v>0.2881714744372848</v>
      </c>
    </row>
    <row r="852" spans="1:15" x14ac:dyDescent="0.25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12</v>
      </c>
      <c r="K852" t="s">
        <v>163</v>
      </c>
      <c r="L852" s="2">
        <f t="shared" si="52"/>
        <v>1767831000</v>
      </c>
      <c r="M852" s="2">
        <f t="shared" si="53"/>
        <v>3197064000</v>
      </c>
      <c r="N852" s="3">
        <f t="shared" si="54"/>
        <v>0.16123729348275473</v>
      </c>
      <c r="O852" s="3">
        <f t="shared" si="55"/>
        <v>0.29159232214569714</v>
      </c>
    </row>
    <row r="853" spans="1:15" x14ac:dyDescent="0.25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21</v>
      </c>
      <c r="K853" t="s">
        <v>173</v>
      </c>
      <c r="L853" s="2">
        <f t="shared" si="52"/>
        <v>2708800000</v>
      </c>
      <c r="M853" s="2">
        <f t="shared" si="53"/>
        <v>5062700000</v>
      </c>
      <c r="N853" s="3">
        <f t="shared" si="54"/>
        <v>0.62051587483392123</v>
      </c>
      <c r="O853" s="3">
        <f t="shared" si="55"/>
        <v>1.1597333577679021</v>
      </c>
    </row>
    <row r="854" spans="1:15" x14ac:dyDescent="0.25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21</v>
      </c>
      <c r="K854" t="s">
        <v>173</v>
      </c>
      <c r="L854" s="2">
        <f t="shared" si="52"/>
        <v>2941400000</v>
      </c>
      <c r="M854" s="2">
        <f t="shared" si="53"/>
        <v>5277800000</v>
      </c>
      <c r="N854" s="3">
        <f t="shared" si="54"/>
        <v>0.62997151485296954</v>
      </c>
      <c r="O854" s="3">
        <f t="shared" si="55"/>
        <v>1.1303677368229423</v>
      </c>
    </row>
    <row r="855" spans="1:15" x14ac:dyDescent="0.25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21</v>
      </c>
      <c r="K855" t="s">
        <v>173</v>
      </c>
      <c r="L855" s="2">
        <f t="shared" si="52"/>
        <v>2858200000</v>
      </c>
      <c r="M855" s="2">
        <f t="shared" si="53"/>
        <v>5119100000</v>
      </c>
      <c r="N855" s="3">
        <f t="shared" si="54"/>
        <v>0.61770871604244559</v>
      </c>
      <c r="O855" s="3">
        <f t="shared" si="55"/>
        <v>1.1063300987659657</v>
      </c>
    </row>
    <row r="856" spans="1:15" x14ac:dyDescent="0.25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21</v>
      </c>
      <c r="K856" t="s">
        <v>173</v>
      </c>
      <c r="L856" s="2">
        <f t="shared" si="52"/>
        <v>3078600000</v>
      </c>
      <c r="M856" s="2">
        <f t="shared" si="53"/>
        <v>5245800000</v>
      </c>
      <c r="N856" s="3">
        <f t="shared" si="54"/>
        <v>0.6337436699740624</v>
      </c>
      <c r="O856" s="3">
        <f t="shared" si="55"/>
        <v>1.0798715467907283</v>
      </c>
    </row>
    <row r="857" spans="1:15" x14ac:dyDescent="0.25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46</v>
      </c>
      <c r="K857" t="s">
        <v>104</v>
      </c>
      <c r="L857" s="2">
        <f t="shared" si="52"/>
        <v>93646000000</v>
      </c>
      <c r="M857" s="2">
        <f t="shared" si="53"/>
        <v>161760000000</v>
      </c>
      <c r="N857" s="3">
        <f t="shared" si="54"/>
        <v>1</v>
      </c>
      <c r="O857" s="3">
        <f t="shared" si="55"/>
        <v>1.7273562138265381</v>
      </c>
    </row>
    <row r="858" spans="1:15" x14ac:dyDescent="0.25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46</v>
      </c>
      <c r="K858" t="s">
        <v>104</v>
      </c>
      <c r="L858" s="2">
        <f t="shared" si="52"/>
        <v>97142000000</v>
      </c>
      <c r="M858" s="2">
        <f t="shared" si="53"/>
        <v>167834000000</v>
      </c>
      <c r="N858" s="3">
        <f t="shared" si="54"/>
        <v>1</v>
      </c>
      <c r="O858" s="3">
        <f t="shared" si="55"/>
        <v>1.7277181857486978</v>
      </c>
    </row>
    <row r="859" spans="1:15" x14ac:dyDescent="0.25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46</v>
      </c>
      <c r="K859" t="s">
        <v>104</v>
      </c>
      <c r="L859" s="2">
        <f t="shared" si="52"/>
        <v>91973000000</v>
      </c>
      <c r="M859" s="2">
        <f t="shared" si="53"/>
        <v>156386000000</v>
      </c>
      <c r="N859" s="3">
        <f t="shared" si="54"/>
        <v>1</v>
      </c>
      <c r="O859" s="3">
        <f t="shared" si="55"/>
        <v>1.700346840920705</v>
      </c>
    </row>
    <row r="860" spans="1:15" x14ac:dyDescent="0.25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46</v>
      </c>
      <c r="K860" t="s">
        <v>104</v>
      </c>
      <c r="L860" s="2">
        <f t="shared" si="52"/>
        <v>89716000000</v>
      </c>
      <c r="M860" s="2">
        <f t="shared" si="53"/>
        <v>152557000000</v>
      </c>
      <c r="N860" s="3">
        <f t="shared" si="54"/>
        <v>1</v>
      </c>
      <c r="O860" s="3">
        <f t="shared" si="55"/>
        <v>1.700443622096393</v>
      </c>
    </row>
    <row r="861" spans="1:15" x14ac:dyDescent="0.25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18</v>
      </c>
      <c r="K861" t="s">
        <v>333</v>
      </c>
      <c r="L861" s="2">
        <f t="shared" si="52"/>
        <v>4702000000</v>
      </c>
      <c r="M861" s="2">
        <f t="shared" si="53"/>
        <v>8059000000</v>
      </c>
      <c r="N861" s="3">
        <f t="shared" si="54"/>
        <v>0.38750618097906708</v>
      </c>
      <c r="O861" s="3">
        <f t="shared" si="55"/>
        <v>0.6641668040217571</v>
      </c>
    </row>
    <row r="862" spans="1:15" x14ac:dyDescent="0.25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18</v>
      </c>
      <c r="K862" t="s">
        <v>333</v>
      </c>
      <c r="L862" s="2">
        <f t="shared" si="52"/>
        <v>4803000000</v>
      </c>
      <c r="M862" s="2">
        <f t="shared" si="53"/>
        <v>8256000000</v>
      </c>
      <c r="N862" s="3">
        <f t="shared" si="54"/>
        <v>0.3830143540669857</v>
      </c>
      <c r="O862" s="3">
        <f t="shared" si="55"/>
        <v>0.65837320574162683</v>
      </c>
    </row>
    <row r="863" spans="1:15" x14ac:dyDescent="0.25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18</v>
      </c>
      <c r="K863" t="s">
        <v>333</v>
      </c>
      <c r="L863" s="2">
        <f t="shared" si="52"/>
        <v>5100000000</v>
      </c>
      <c r="M863" s="2">
        <f t="shared" si="53"/>
        <v>8877000000</v>
      </c>
      <c r="N863" s="3">
        <f t="shared" si="54"/>
        <v>0.3776099511328298</v>
      </c>
      <c r="O863" s="3">
        <f t="shared" si="55"/>
        <v>0.65726343847179036</v>
      </c>
    </row>
    <row r="864" spans="1:15" x14ac:dyDescent="0.25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18</v>
      </c>
      <c r="K864" t="s">
        <v>333</v>
      </c>
      <c r="L864" s="2">
        <f t="shared" si="52"/>
        <v>5269000000</v>
      </c>
      <c r="M864" s="2">
        <f t="shared" si="53"/>
        <v>9437000000</v>
      </c>
      <c r="N864" s="3">
        <f t="shared" si="54"/>
        <v>0.36496502043360812</v>
      </c>
      <c r="O864" s="3">
        <f t="shared" si="55"/>
        <v>0.65366765948604277</v>
      </c>
    </row>
    <row r="865" spans="1:15" x14ac:dyDescent="0.25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35</v>
      </c>
      <c r="K865" t="s">
        <v>123</v>
      </c>
      <c r="L865" s="2">
        <f t="shared" si="52"/>
        <v>5434000000</v>
      </c>
      <c r="M865" s="2">
        <f t="shared" si="53"/>
        <v>9306000000</v>
      </c>
      <c r="N865" s="3">
        <f t="shared" si="54"/>
        <v>0.38275692047615695</v>
      </c>
      <c r="O865" s="3">
        <f t="shared" si="55"/>
        <v>0.65549059660491649</v>
      </c>
    </row>
    <row r="866" spans="1:15" x14ac:dyDescent="0.25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35</v>
      </c>
      <c r="K866" t="s">
        <v>123</v>
      </c>
      <c r="L866" s="2">
        <f t="shared" si="52"/>
        <v>6103000000</v>
      </c>
      <c r="M866" s="2">
        <f t="shared" si="53"/>
        <v>9369000000</v>
      </c>
      <c r="N866" s="3">
        <f t="shared" si="54"/>
        <v>0.41258788534342883</v>
      </c>
      <c r="O866" s="3">
        <f t="shared" si="55"/>
        <v>0.6333829096809086</v>
      </c>
    </row>
    <row r="867" spans="1:15" x14ac:dyDescent="0.25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35</v>
      </c>
      <c r="K867" t="s">
        <v>123</v>
      </c>
      <c r="L867" s="2">
        <f t="shared" si="52"/>
        <v>5063000000</v>
      </c>
      <c r="M867" s="2">
        <f t="shared" si="53"/>
        <v>9102000000</v>
      </c>
      <c r="N867" s="3">
        <f t="shared" si="54"/>
        <v>0.34725651577503425</v>
      </c>
      <c r="O867" s="3">
        <f t="shared" si="55"/>
        <v>0.62427983539094645</v>
      </c>
    </row>
    <row r="868" spans="1:15" x14ac:dyDescent="0.25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35</v>
      </c>
      <c r="K868" t="s">
        <v>123</v>
      </c>
      <c r="L868" s="2">
        <f t="shared" si="52"/>
        <v>4681000000</v>
      </c>
      <c r="M868" s="2">
        <f t="shared" si="53"/>
        <v>8271000000</v>
      </c>
      <c r="N868" s="3">
        <f t="shared" si="54"/>
        <v>0.34609981515711641</v>
      </c>
      <c r="O868" s="3">
        <f t="shared" si="55"/>
        <v>0.61153419593345659</v>
      </c>
    </row>
    <row r="869" spans="1:15" x14ac:dyDescent="0.25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46</v>
      </c>
      <c r="K869" t="s">
        <v>104</v>
      </c>
      <c r="L869" s="2">
        <f t="shared" si="52"/>
        <v>214130000</v>
      </c>
      <c r="M869" s="2">
        <f t="shared" si="53"/>
        <v>400999000</v>
      </c>
      <c r="N869" s="3">
        <f t="shared" si="54"/>
        <v>0.16630461712192746</v>
      </c>
      <c r="O869" s="3">
        <f t="shared" si="55"/>
        <v>0.31143690823927422</v>
      </c>
    </row>
    <row r="870" spans="1:15" x14ac:dyDescent="0.25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46</v>
      </c>
      <c r="K870" t="s">
        <v>104</v>
      </c>
      <c r="L870" s="2">
        <f t="shared" si="52"/>
        <v>263459000</v>
      </c>
      <c r="M870" s="2">
        <f t="shared" si="53"/>
        <v>471229000</v>
      </c>
      <c r="N870" s="3">
        <f t="shared" si="54"/>
        <v>0.17998697880195413</v>
      </c>
      <c r="O870" s="3">
        <f t="shared" si="55"/>
        <v>0.32192896820327277</v>
      </c>
    </row>
    <row r="871" spans="1:15" x14ac:dyDescent="0.25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46</v>
      </c>
      <c r="K871" t="s">
        <v>104</v>
      </c>
      <c r="L871" s="2">
        <f t="shared" si="52"/>
        <v>272444000</v>
      </c>
      <c r="M871" s="2">
        <f t="shared" si="53"/>
        <v>493301000</v>
      </c>
      <c r="N871" s="3">
        <f t="shared" si="54"/>
        <v>0.16740925628589665</v>
      </c>
      <c r="O871" s="3">
        <f t="shared" si="55"/>
        <v>0.30311973666180619</v>
      </c>
    </row>
    <row r="872" spans="1:15" x14ac:dyDescent="0.25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46</v>
      </c>
      <c r="K872" t="s">
        <v>104</v>
      </c>
      <c r="L872" s="2">
        <f t="shared" si="52"/>
        <v>297207000</v>
      </c>
      <c r="M872" s="2">
        <f t="shared" si="53"/>
        <v>535089000</v>
      </c>
      <c r="N872" s="3">
        <f t="shared" si="54"/>
        <v>0.16311108964642174</v>
      </c>
      <c r="O872" s="3">
        <f t="shared" si="55"/>
        <v>0.29366384320629774</v>
      </c>
    </row>
    <row r="873" spans="1:15" x14ac:dyDescent="0.25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51</v>
      </c>
      <c r="K873" t="s">
        <v>52</v>
      </c>
      <c r="L873" s="2">
        <f t="shared" si="52"/>
        <v>586399000</v>
      </c>
      <c r="M873" s="2">
        <f t="shared" si="53"/>
        <v>924750000</v>
      </c>
      <c r="N873" s="3">
        <f t="shared" si="54"/>
        <v>0.7391214472889801</v>
      </c>
      <c r="O873" s="3">
        <f t="shared" si="55"/>
        <v>1.1655929808551588</v>
      </c>
    </row>
    <row r="874" spans="1:15" x14ac:dyDescent="0.25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51</v>
      </c>
      <c r="K874" t="s">
        <v>52</v>
      </c>
      <c r="L874" s="2">
        <f t="shared" si="52"/>
        <v>640029000</v>
      </c>
      <c r="M874" s="2">
        <f t="shared" si="53"/>
        <v>992212000</v>
      </c>
      <c r="N874" s="3">
        <f t="shared" si="54"/>
        <v>0.74290068680377974</v>
      </c>
      <c r="O874" s="3">
        <f t="shared" si="55"/>
        <v>1.1516899644468483</v>
      </c>
    </row>
    <row r="875" spans="1:15" x14ac:dyDescent="0.25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51</v>
      </c>
      <c r="K875" t="s">
        <v>52</v>
      </c>
      <c r="L875" s="2">
        <f t="shared" si="52"/>
        <v>735280000</v>
      </c>
      <c r="M875" s="2">
        <f t="shared" si="53"/>
        <v>1115555000</v>
      </c>
      <c r="N875" s="3">
        <f t="shared" si="54"/>
        <v>0.73979496869393913</v>
      </c>
      <c r="O875" s="3">
        <f t="shared" si="55"/>
        <v>1.122405037946588</v>
      </c>
    </row>
    <row r="876" spans="1:15" x14ac:dyDescent="0.25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51</v>
      </c>
      <c r="K876" t="s">
        <v>52</v>
      </c>
      <c r="L876" s="2">
        <f t="shared" si="52"/>
        <v>862292000</v>
      </c>
      <c r="M876" s="2">
        <f t="shared" si="53"/>
        <v>1329554000</v>
      </c>
      <c r="N876" s="3">
        <f t="shared" si="54"/>
        <v>0.73904260397730825</v>
      </c>
      <c r="O876" s="3">
        <f t="shared" si="55"/>
        <v>1.1395177622991355</v>
      </c>
    </row>
    <row r="877" spans="1:15" x14ac:dyDescent="0.25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21</v>
      </c>
      <c r="K877" t="s">
        <v>67</v>
      </c>
      <c r="L877" s="2">
        <f t="shared" si="52"/>
        <v>1605329000</v>
      </c>
      <c r="M877" s="2">
        <f t="shared" si="53"/>
        <v>2480973000</v>
      </c>
      <c r="N877" s="3">
        <f t="shared" si="54"/>
        <v>0.56470371794380214</v>
      </c>
      <c r="O877" s="3">
        <f t="shared" si="55"/>
        <v>0.87272744541348768</v>
      </c>
    </row>
    <row r="878" spans="1:15" x14ac:dyDescent="0.25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21</v>
      </c>
      <c r="K878" t="s">
        <v>67</v>
      </c>
      <c r="L878" s="2">
        <f t="shared" si="52"/>
        <v>1696446000</v>
      </c>
      <c r="M878" s="2">
        <f t="shared" si="53"/>
        <v>2620822000</v>
      </c>
      <c r="N878" s="3">
        <f t="shared" si="54"/>
        <v>0.5791088165253867</v>
      </c>
      <c r="O878" s="3">
        <f t="shared" si="55"/>
        <v>0.89465926221270642</v>
      </c>
    </row>
    <row r="879" spans="1:15" x14ac:dyDescent="0.25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21</v>
      </c>
      <c r="K879" t="s">
        <v>67</v>
      </c>
      <c r="L879" s="2">
        <f t="shared" si="52"/>
        <v>1598820000</v>
      </c>
      <c r="M879" s="2">
        <f t="shared" si="53"/>
        <v>2536300000</v>
      </c>
      <c r="N879" s="3">
        <f t="shared" si="54"/>
        <v>0.56815641802967898</v>
      </c>
      <c r="O879" s="3">
        <f t="shared" si="55"/>
        <v>0.90129916003594823</v>
      </c>
    </row>
    <row r="880" spans="1:15" x14ac:dyDescent="0.25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21</v>
      </c>
      <c r="K880" t="s">
        <v>67</v>
      </c>
      <c r="L880" s="2">
        <f t="shared" si="52"/>
        <v>1821102000</v>
      </c>
      <c r="M880" s="2">
        <f t="shared" si="53"/>
        <v>2681759000</v>
      </c>
      <c r="N880" s="3">
        <f t="shared" si="54"/>
        <v>0.61018806209295851</v>
      </c>
      <c r="O880" s="3">
        <f t="shared" si="55"/>
        <v>0.89856434576995159</v>
      </c>
    </row>
    <row r="881" spans="1:15" x14ac:dyDescent="0.25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35</v>
      </c>
      <c r="K881" t="s">
        <v>141</v>
      </c>
      <c r="L881" s="2">
        <f t="shared" si="52"/>
        <v>6609000000</v>
      </c>
      <c r="M881" s="2">
        <f t="shared" si="53"/>
        <v>10315000000</v>
      </c>
      <c r="N881" s="3">
        <f t="shared" si="54"/>
        <v>0.33786616226164301</v>
      </c>
      <c r="O881" s="3">
        <f t="shared" si="55"/>
        <v>0.52732477889678442</v>
      </c>
    </row>
    <row r="882" spans="1:15" x14ac:dyDescent="0.25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35</v>
      </c>
      <c r="K882" t="s">
        <v>141</v>
      </c>
      <c r="L882" s="2">
        <f t="shared" si="52"/>
        <v>6683000000</v>
      </c>
      <c r="M882" s="2">
        <f t="shared" si="53"/>
        <v>10845000000</v>
      </c>
      <c r="N882" s="3">
        <f t="shared" si="54"/>
        <v>0.33882579598458729</v>
      </c>
      <c r="O882" s="3">
        <f t="shared" si="55"/>
        <v>0.54983776110322446</v>
      </c>
    </row>
    <row r="883" spans="1:15" x14ac:dyDescent="0.25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35</v>
      </c>
      <c r="K883" t="s">
        <v>141</v>
      </c>
      <c r="L883" s="2">
        <f t="shared" si="52"/>
        <v>6624000000</v>
      </c>
      <c r="M883" s="2">
        <f t="shared" si="53"/>
        <v>11635000000</v>
      </c>
      <c r="N883" s="3">
        <f t="shared" si="54"/>
        <v>0.35630143617879617</v>
      </c>
      <c r="O883" s="3">
        <f t="shared" si="55"/>
        <v>0.62584046043784625</v>
      </c>
    </row>
    <row r="884" spans="1:15" x14ac:dyDescent="0.25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35</v>
      </c>
      <c r="K884" t="s">
        <v>141</v>
      </c>
      <c r="L884" s="2">
        <f t="shared" si="52"/>
        <v>6651000000</v>
      </c>
      <c r="M884" s="2">
        <f t="shared" si="53"/>
        <v>9985000000</v>
      </c>
      <c r="N884" s="3">
        <f t="shared" si="54"/>
        <v>0.36539940665860893</v>
      </c>
      <c r="O884" s="3">
        <f t="shared" si="55"/>
        <v>0.54856609163828152</v>
      </c>
    </row>
    <row r="885" spans="1:15" x14ac:dyDescent="0.25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82</v>
      </c>
      <c r="K885" t="s">
        <v>340</v>
      </c>
      <c r="L885" s="2">
        <f t="shared" si="52"/>
        <v>6705000000</v>
      </c>
      <c r="M885" s="2">
        <f t="shared" si="53"/>
        <v>9518000000</v>
      </c>
      <c r="N885" s="3">
        <f t="shared" si="54"/>
        <v>0.47654584221748397</v>
      </c>
      <c r="O885" s="3">
        <f t="shared" si="55"/>
        <v>0.67647476901208248</v>
      </c>
    </row>
    <row r="886" spans="1:15" x14ac:dyDescent="0.25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82</v>
      </c>
      <c r="K886" t="s">
        <v>340</v>
      </c>
      <c r="L886" s="2">
        <f t="shared" si="52"/>
        <v>7791000000</v>
      </c>
      <c r="M886" s="2">
        <f t="shared" si="53"/>
        <v>10860000000</v>
      </c>
      <c r="N886" s="3">
        <f t="shared" si="54"/>
        <v>0.4801553062985332</v>
      </c>
      <c r="O886" s="3">
        <f t="shared" si="55"/>
        <v>0.66929619129791695</v>
      </c>
    </row>
    <row r="887" spans="1:15" x14ac:dyDescent="0.25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82</v>
      </c>
      <c r="K887" t="s">
        <v>340</v>
      </c>
      <c r="L887" s="2">
        <f t="shared" si="52"/>
        <v>7951000000</v>
      </c>
      <c r="M887" s="2">
        <f t="shared" si="53"/>
        <v>11386000000</v>
      </c>
      <c r="N887" s="3">
        <f t="shared" si="54"/>
        <v>0.55203776990904674</v>
      </c>
      <c r="O887" s="3">
        <f t="shared" si="55"/>
        <v>0.79052975074637233</v>
      </c>
    </row>
    <row r="888" spans="1:15" x14ac:dyDescent="0.25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82</v>
      </c>
      <c r="K888" t="s">
        <v>340</v>
      </c>
      <c r="L888" s="2">
        <f t="shared" si="52"/>
        <v>7257000000</v>
      </c>
      <c r="M888" s="2">
        <f t="shared" si="53"/>
        <v>10555000000</v>
      </c>
      <c r="N888" s="3">
        <f t="shared" si="54"/>
        <v>0.5557512635931996</v>
      </c>
      <c r="O888" s="3">
        <f t="shared" si="55"/>
        <v>0.80831674069535919</v>
      </c>
    </row>
    <row r="889" spans="1:15" x14ac:dyDescent="0.25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18</v>
      </c>
      <c r="K889" t="s">
        <v>78</v>
      </c>
      <c r="L889" s="2">
        <f t="shared" si="52"/>
        <v>1464362000</v>
      </c>
      <c r="M889" s="2">
        <f t="shared" si="53"/>
        <v>2196129000</v>
      </c>
      <c r="N889" s="3">
        <f t="shared" si="54"/>
        <v>0.13357532707375053</v>
      </c>
      <c r="O889" s="3">
        <f t="shared" si="55"/>
        <v>0.20032522659775981</v>
      </c>
    </row>
    <row r="890" spans="1:15" x14ac:dyDescent="0.25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18</v>
      </c>
      <c r="K890" t="s">
        <v>78</v>
      </c>
      <c r="L890" s="2">
        <f t="shared" si="52"/>
        <v>1648701000</v>
      </c>
      <c r="M890" s="2">
        <f t="shared" si="53"/>
        <v>2467749000</v>
      </c>
      <c r="N890" s="3">
        <f t="shared" si="54"/>
        <v>0.13111673263058243</v>
      </c>
      <c r="O890" s="3">
        <f t="shared" si="55"/>
        <v>0.19625340545822872</v>
      </c>
    </row>
    <row r="891" spans="1:15" x14ac:dyDescent="0.25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18</v>
      </c>
      <c r="K891" t="s">
        <v>78</v>
      </c>
      <c r="L891" s="2">
        <f t="shared" si="52"/>
        <v>1887527000</v>
      </c>
      <c r="M891" s="2">
        <f t="shared" si="53"/>
        <v>2777958000</v>
      </c>
      <c r="N891" s="3">
        <f t="shared" si="54"/>
        <v>0.13228429243388118</v>
      </c>
      <c r="O891" s="3">
        <f t="shared" si="55"/>
        <v>0.19468871620964354</v>
      </c>
    </row>
    <row r="892" spans="1:15" x14ac:dyDescent="0.25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18</v>
      </c>
      <c r="K892" t="s">
        <v>78</v>
      </c>
      <c r="L892" s="2">
        <f t="shared" si="52"/>
        <v>2018760000</v>
      </c>
      <c r="M892" s="2">
        <f t="shared" si="53"/>
        <v>2978659000</v>
      </c>
      <c r="N892" s="3">
        <f t="shared" si="54"/>
        <v>0.13325434374004719</v>
      </c>
      <c r="O892" s="3">
        <f t="shared" si="55"/>
        <v>0.1966153729370432</v>
      </c>
    </row>
    <row r="893" spans="1:15" x14ac:dyDescent="0.25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35</v>
      </c>
      <c r="K893" t="s">
        <v>213</v>
      </c>
      <c r="L893" s="2">
        <f t="shared" si="52"/>
        <v>28964000000</v>
      </c>
      <c r="M893" s="2">
        <f t="shared" si="53"/>
        <v>47149000000</v>
      </c>
      <c r="N893" s="3">
        <f t="shared" si="54"/>
        <v>0.60320303225940819</v>
      </c>
      <c r="O893" s="3">
        <f t="shared" si="55"/>
        <v>0.98192306891309333</v>
      </c>
    </row>
    <row r="894" spans="1:15" x14ac:dyDescent="0.25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35</v>
      </c>
      <c r="K894" t="s">
        <v>213</v>
      </c>
      <c r="L894" s="2">
        <f t="shared" si="52"/>
        <v>28433000000</v>
      </c>
      <c r="M894" s="2">
        <f t="shared" si="53"/>
        <v>46638000000</v>
      </c>
      <c r="N894" s="3">
        <f t="shared" si="54"/>
        <v>0.60684253212105688</v>
      </c>
      <c r="O894" s="3">
        <f t="shared" si="55"/>
        <v>0.99538993469074144</v>
      </c>
    </row>
    <row r="895" spans="1:15" x14ac:dyDescent="0.25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35</v>
      </c>
      <c r="K895" t="s">
        <v>213</v>
      </c>
      <c r="L895" s="2">
        <f t="shared" si="52"/>
        <v>28109000000</v>
      </c>
      <c r="M895" s="2">
        <f t="shared" si="53"/>
        <v>46510000000</v>
      </c>
      <c r="N895" s="3">
        <f t="shared" si="54"/>
        <v>0.61109178659941743</v>
      </c>
      <c r="O895" s="3">
        <f t="shared" si="55"/>
        <v>1.0111309187355972</v>
      </c>
    </row>
    <row r="896" spans="1:15" x14ac:dyDescent="0.25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35</v>
      </c>
      <c r="K896" t="s">
        <v>213</v>
      </c>
      <c r="L896" s="2">
        <f t="shared" si="52"/>
        <v>26812000000</v>
      </c>
      <c r="M896" s="2">
        <f t="shared" si="53"/>
        <v>44896000000</v>
      </c>
      <c r="N896" s="3">
        <f t="shared" si="54"/>
        <v>0.60531900483135415</v>
      </c>
      <c r="O896" s="3">
        <f t="shared" si="55"/>
        <v>1.0135910055537996</v>
      </c>
    </row>
    <row r="897" spans="1:15" x14ac:dyDescent="0.25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18</v>
      </c>
      <c r="K897" t="s">
        <v>288</v>
      </c>
      <c r="L897" s="2">
        <f t="shared" si="52"/>
        <v>1306566000</v>
      </c>
      <c r="M897" s="2">
        <f t="shared" si="53"/>
        <v>1982393000</v>
      </c>
      <c r="N897" s="3">
        <f t="shared" si="54"/>
        <v>0.59886640522300638</v>
      </c>
      <c r="O897" s="3">
        <f t="shared" si="55"/>
        <v>0.90863268265763164</v>
      </c>
    </row>
    <row r="898" spans="1:15" x14ac:dyDescent="0.25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18</v>
      </c>
      <c r="K898" t="s">
        <v>288</v>
      </c>
      <c r="L898" s="2">
        <f t="shared" si="52"/>
        <v>2016100000</v>
      </c>
      <c r="M898" s="2">
        <f t="shared" si="53"/>
        <v>3022700000</v>
      </c>
      <c r="N898" s="3">
        <f t="shared" si="54"/>
        <v>0.60894647819258185</v>
      </c>
      <c r="O898" s="3">
        <f t="shared" si="55"/>
        <v>0.91298175667512382</v>
      </c>
    </row>
    <row r="899" spans="1:15" x14ac:dyDescent="0.25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18</v>
      </c>
      <c r="K899" t="s">
        <v>288</v>
      </c>
      <c r="L899" s="2">
        <f t="shared" ref="L899:L962" si="56">E899-F899</f>
        <v>2647700000</v>
      </c>
      <c r="M899" s="2">
        <f t="shared" ref="M899:M962" si="57">L899+SUM(G899:I899)</f>
        <v>4037600000</v>
      </c>
      <c r="N899" s="3">
        <f t="shared" ref="N899:N962" si="58">1-(F899/E899)</f>
        <v>0.60567310991650469</v>
      </c>
      <c r="O899" s="3">
        <f t="shared" ref="O899:O962" si="59">M899/E899</f>
        <v>0.92361889511609285</v>
      </c>
    </row>
    <row r="900" spans="1:15" x14ac:dyDescent="0.25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18</v>
      </c>
      <c r="K900" t="s">
        <v>288</v>
      </c>
      <c r="L900" s="2">
        <f t="shared" si="56"/>
        <v>2797200000</v>
      </c>
      <c r="M900" s="2">
        <f t="shared" si="57"/>
        <v>4408400000</v>
      </c>
      <c r="N900" s="3">
        <f t="shared" si="58"/>
        <v>0.59362067867829627</v>
      </c>
      <c r="O900" s="3">
        <f t="shared" si="59"/>
        <v>0.93554890600793705</v>
      </c>
    </row>
    <row r="901" spans="1:15" x14ac:dyDescent="0.25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35</v>
      </c>
      <c r="K901" t="s">
        <v>345</v>
      </c>
      <c r="L901" s="2">
        <f t="shared" si="56"/>
        <v>19893000000</v>
      </c>
      <c r="M901" s="2">
        <f t="shared" si="57"/>
        <v>37022000000</v>
      </c>
      <c r="N901" s="3">
        <f t="shared" si="58"/>
        <v>0.20589118082364755</v>
      </c>
      <c r="O901" s="3">
        <f t="shared" si="59"/>
        <v>0.38317515188523998</v>
      </c>
    </row>
    <row r="902" spans="1:15" x14ac:dyDescent="0.25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35</v>
      </c>
      <c r="K902" t="s">
        <v>345</v>
      </c>
      <c r="L902" s="2">
        <f t="shared" si="56"/>
        <v>20237000000</v>
      </c>
      <c r="M902" s="2">
        <f t="shared" si="57"/>
        <v>37749000000</v>
      </c>
      <c r="N902" s="3">
        <f t="shared" si="58"/>
        <v>0.20571283354510805</v>
      </c>
      <c r="O902" s="3">
        <f t="shared" si="59"/>
        <v>0.38372554002541298</v>
      </c>
    </row>
    <row r="903" spans="1:15" x14ac:dyDescent="0.25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35</v>
      </c>
      <c r="K903" t="s">
        <v>345</v>
      </c>
      <c r="L903" s="2">
        <f t="shared" si="56"/>
        <v>22953000000</v>
      </c>
      <c r="M903" s="2">
        <f t="shared" si="57"/>
        <v>42769000000</v>
      </c>
      <c r="N903" s="3">
        <f t="shared" si="58"/>
        <v>0.21161665053242984</v>
      </c>
      <c r="O903" s="3">
        <f t="shared" si="59"/>
        <v>0.39431152906467526</v>
      </c>
    </row>
    <row r="904" spans="1:15" x14ac:dyDescent="0.25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35</v>
      </c>
      <c r="K904" t="s">
        <v>345</v>
      </c>
      <c r="L904" s="2">
        <f t="shared" si="56"/>
        <v>24334000000</v>
      </c>
      <c r="M904" s="2">
        <f t="shared" si="57"/>
        <v>45092000000</v>
      </c>
      <c r="N904" s="3">
        <f t="shared" si="58"/>
        <v>0.22156059364472369</v>
      </c>
      <c r="O904" s="3">
        <f t="shared" si="59"/>
        <v>0.4105617772921788</v>
      </c>
    </row>
    <row r="905" spans="1:15" x14ac:dyDescent="0.25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18</v>
      </c>
      <c r="K905" t="s">
        <v>196</v>
      </c>
      <c r="L905" s="2">
        <f t="shared" si="56"/>
        <v>6990000000</v>
      </c>
      <c r="M905" s="2">
        <f t="shared" si="57"/>
        <v>12090000000</v>
      </c>
      <c r="N905" s="3">
        <f t="shared" si="58"/>
        <v>0.36257067275273613</v>
      </c>
      <c r="O905" s="3">
        <f t="shared" si="59"/>
        <v>0.62710721510451783</v>
      </c>
    </row>
    <row r="906" spans="1:15" x14ac:dyDescent="0.25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18</v>
      </c>
      <c r="K906" t="s">
        <v>196</v>
      </c>
      <c r="L906" s="2">
        <f t="shared" si="56"/>
        <v>6944000000</v>
      </c>
      <c r="M906" s="2">
        <f t="shared" si="57"/>
        <v>12146000000</v>
      </c>
      <c r="N906" s="3">
        <f t="shared" si="58"/>
        <v>0.36487835636592925</v>
      </c>
      <c r="O906" s="3">
        <f t="shared" si="59"/>
        <v>0.63822184856287112</v>
      </c>
    </row>
    <row r="907" spans="1:15" x14ac:dyDescent="0.25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18</v>
      </c>
      <c r="K907" t="s">
        <v>196</v>
      </c>
      <c r="L907" s="2">
        <f t="shared" si="56"/>
        <v>6925000000</v>
      </c>
      <c r="M907" s="2">
        <f t="shared" si="57"/>
        <v>12161000000</v>
      </c>
      <c r="N907" s="3">
        <f t="shared" si="58"/>
        <v>0.36403301266887456</v>
      </c>
      <c r="O907" s="3">
        <f t="shared" si="59"/>
        <v>0.63927876780739101</v>
      </c>
    </row>
    <row r="908" spans="1:15" x14ac:dyDescent="0.25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18</v>
      </c>
      <c r="K908" t="s">
        <v>196</v>
      </c>
      <c r="L908" s="2">
        <f t="shared" si="56"/>
        <v>6939000000</v>
      </c>
      <c r="M908" s="2">
        <f t="shared" si="57"/>
        <v>12325000000</v>
      </c>
      <c r="N908" s="3">
        <f t="shared" si="58"/>
        <v>0.36133097271401793</v>
      </c>
      <c r="O908" s="3">
        <f t="shared" si="59"/>
        <v>0.64179337637992084</v>
      </c>
    </row>
    <row r="909" spans="1:15" x14ac:dyDescent="0.25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12</v>
      </c>
      <c r="K909" t="s">
        <v>177</v>
      </c>
      <c r="L909" s="2">
        <f t="shared" si="56"/>
        <v>1564000000</v>
      </c>
      <c r="M909" s="2">
        <f t="shared" si="57"/>
        <v>2389400000</v>
      </c>
      <c r="N909" s="3">
        <f t="shared" si="58"/>
        <v>0.66011058118431598</v>
      </c>
      <c r="O909" s="3">
        <f t="shared" si="59"/>
        <v>1.0084835183387499</v>
      </c>
    </row>
    <row r="910" spans="1:15" x14ac:dyDescent="0.25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12</v>
      </c>
      <c r="K910" t="s">
        <v>177</v>
      </c>
      <c r="L910" s="2">
        <f t="shared" si="56"/>
        <v>1699200000</v>
      </c>
      <c r="M910" s="2">
        <f t="shared" si="57"/>
        <v>2589300000</v>
      </c>
      <c r="N910" s="3">
        <f t="shared" si="58"/>
        <v>0.65934577626013735</v>
      </c>
      <c r="O910" s="3">
        <f t="shared" si="59"/>
        <v>1.0047340033370844</v>
      </c>
    </row>
    <row r="911" spans="1:15" x14ac:dyDescent="0.25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12</v>
      </c>
      <c r="K911" t="s">
        <v>177</v>
      </c>
      <c r="L911" s="2">
        <f t="shared" si="56"/>
        <v>1659600000</v>
      </c>
      <c r="M911" s="2">
        <f t="shared" si="57"/>
        <v>2515400000</v>
      </c>
      <c r="N911" s="3">
        <f t="shared" si="58"/>
        <v>0.68612535141392428</v>
      </c>
      <c r="O911" s="3">
        <f t="shared" si="59"/>
        <v>1.0399371589217794</v>
      </c>
    </row>
    <row r="912" spans="1:15" x14ac:dyDescent="0.25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12</v>
      </c>
      <c r="K912" t="s">
        <v>177</v>
      </c>
      <c r="L912" s="2">
        <f t="shared" si="56"/>
        <v>1643100000</v>
      </c>
      <c r="M912" s="2">
        <f t="shared" si="57"/>
        <v>2467700000</v>
      </c>
      <c r="N912" s="3">
        <f t="shared" si="58"/>
        <v>0.70392425670465264</v>
      </c>
      <c r="O912" s="3">
        <f t="shared" si="59"/>
        <v>1.0571930425841831</v>
      </c>
    </row>
    <row r="913" spans="1:15" x14ac:dyDescent="0.25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18</v>
      </c>
      <c r="K913" t="s">
        <v>256</v>
      </c>
      <c r="L913" s="2">
        <f t="shared" si="56"/>
        <v>4386000000</v>
      </c>
      <c r="M913" s="2">
        <f t="shared" si="57"/>
        <v>7106000000</v>
      </c>
      <c r="N913" s="3">
        <f t="shared" si="58"/>
        <v>0.41935175446983464</v>
      </c>
      <c r="O913" s="3">
        <f t="shared" si="59"/>
        <v>0.67941485801701884</v>
      </c>
    </row>
    <row r="914" spans="1:15" x14ac:dyDescent="0.25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18</v>
      </c>
      <c r="K914" t="s">
        <v>256</v>
      </c>
      <c r="L914" s="2">
        <f t="shared" si="56"/>
        <v>4429000000</v>
      </c>
      <c r="M914" s="2">
        <f t="shared" si="57"/>
        <v>7115000000</v>
      </c>
      <c r="N914" s="3">
        <f t="shared" si="58"/>
        <v>0.41112039357653396</v>
      </c>
      <c r="O914" s="3">
        <f t="shared" si="59"/>
        <v>0.66044741483337976</v>
      </c>
    </row>
    <row r="915" spans="1:15" x14ac:dyDescent="0.25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18</v>
      </c>
      <c r="K915" t="s">
        <v>256</v>
      </c>
      <c r="L915" s="2">
        <f t="shared" si="56"/>
        <v>4808000000</v>
      </c>
      <c r="M915" s="2">
        <f t="shared" si="57"/>
        <v>7663000000</v>
      </c>
      <c r="N915" s="3">
        <f t="shared" si="58"/>
        <v>0.4197660206041558</v>
      </c>
      <c r="O915" s="3">
        <f t="shared" si="59"/>
        <v>0.66902392177405279</v>
      </c>
    </row>
    <row r="916" spans="1:15" x14ac:dyDescent="0.25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18</v>
      </c>
      <c r="K916" t="s">
        <v>256</v>
      </c>
      <c r="L916" s="2">
        <f t="shared" si="56"/>
        <v>5204000000</v>
      </c>
      <c r="M916" s="2">
        <f t="shared" si="57"/>
        <v>8216000000</v>
      </c>
      <c r="N916" s="3">
        <f t="shared" si="58"/>
        <v>0.42817179529373051</v>
      </c>
      <c r="O916" s="3">
        <f t="shared" si="59"/>
        <v>0.67599144314628934</v>
      </c>
    </row>
    <row r="917" spans="1:15" x14ac:dyDescent="0.25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12</v>
      </c>
      <c r="K917" t="s">
        <v>163</v>
      </c>
      <c r="L917" s="2">
        <f t="shared" si="56"/>
        <v>695600000</v>
      </c>
      <c r="M917" s="2">
        <f t="shared" si="57"/>
        <v>1066800000</v>
      </c>
      <c r="N917" s="3">
        <f t="shared" si="58"/>
        <v>0.20371943183482211</v>
      </c>
      <c r="O917" s="3">
        <f t="shared" si="59"/>
        <v>0.31243227412505492</v>
      </c>
    </row>
    <row r="918" spans="1:15" x14ac:dyDescent="0.25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12</v>
      </c>
      <c r="K918" t="s">
        <v>163</v>
      </c>
      <c r="L918" s="2">
        <f t="shared" si="56"/>
        <v>709900000</v>
      </c>
      <c r="M918" s="2">
        <f t="shared" si="57"/>
        <v>1082200000</v>
      </c>
      <c r="N918" s="3">
        <f t="shared" si="58"/>
        <v>0.20415851834809617</v>
      </c>
      <c r="O918" s="3">
        <f t="shared" si="59"/>
        <v>0.31122742436443113</v>
      </c>
    </row>
    <row r="919" spans="1:15" x14ac:dyDescent="0.25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12</v>
      </c>
      <c r="K919" t="s">
        <v>163</v>
      </c>
      <c r="L919" s="2">
        <f t="shared" si="56"/>
        <v>790400000</v>
      </c>
      <c r="M919" s="2">
        <f t="shared" si="57"/>
        <v>1249300000</v>
      </c>
      <c r="N919" s="3">
        <f t="shared" si="58"/>
        <v>0.20897337598815535</v>
      </c>
      <c r="O919" s="3">
        <f t="shared" si="59"/>
        <v>0.33030166829706792</v>
      </c>
    </row>
    <row r="920" spans="1:15" x14ac:dyDescent="0.25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12</v>
      </c>
      <c r="K920" t="s">
        <v>163</v>
      </c>
      <c r="L920" s="2">
        <f t="shared" si="56"/>
        <v>923200000</v>
      </c>
      <c r="M920" s="2">
        <f t="shared" si="57"/>
        <v>1355800000</v>
      </c>
      <c r="N920" s="3">
        <f t="shared" si="58"/>
        <v>0.23567854590013271</v>
      </c>
      <c r="O920" s="3">
        <f t="shared" si="59"/>
        <v>0.34611457163279896</v>
      </c>
    </row>
    <row r="921" spans="1:15" x14ac:dyDescent="0.25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18</v>
      </c>
      <c r="K921" t="s">
        <v>200</v>
      </c>
      <c r="L921" s="2">
        <f t="shared" si="56"/>
        <v>1014431000</v>
      </c>
      <c r="M921" s="2">
        <f t="shared" si="57"/>
        <v>1343026000</v>
      </c>
      <c r="N921" s="3">
        <f t="shared" si="58"/>
        <v>0.17092076874927864</v>
      </c>
      <c r="O921" s="3">
        <f t="shared" si="59"/>
        <v>0.22628551017296269</v>
      </c>
    </row>
    <row r="922" spans="1:15" x14ac:dyDescent="0.25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18</v>
      </c>
      <c r="K922" t="s">
        <v>200</v>
      </c>
      <c r="L922" s="2">
        <f t="shared" si="56"/>
        <v>1443540000</v>
      </c>
      <c r="M922" s="2">
        <f t="shared" si="57"/>
        <v>1965042000</v>
      </c>
      <c r="N922" s="3">
        <f t="shared" si="58"/>
        <v>0.18554947086124962</v>
      </c>
      <c r="O922" s="3">
        <f t="shared" si="59"/>
        <v>0.25258219607363264</v>
      </c>
    </row>
    <row r="923" spans="1:15" x14ac:dyDescent="0.25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18</v>
      </c>
      <c r="K923" t="s">
        <v>200</v>
      </c>
      <c r="L923" s="2">
        <f t="shared" si="56"/>
        <v>1716437000</v>
      </c>
      <c r="M923" s="2">
        <f t="shared" si="57"/>
        <v>2346858000</v>
      </c>
      <c r="N923" s="3">
        <f t="shared" si="58"/>
        <v>0.18117326901138353</v>
      </c>
      <c r="O923" s="3">
        <f t="shared" si="59"/>
        <v>0.24771543363695703</v>
      </c>
    </row>
    <row r="924" spans="1:15" x14ac:dyDescent="0.25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18</v>
      </c>
      <c r="K924" t="s">
        <v>200</v>
      </c>
      <c r="L924" s="2">
        <f t="shared" si="56"/>
        <v>2026480000</v>
      </c>
      <c r="M924" s="2">
        <f t="shared" si="57"/>
        <v>2790597000</v>
      </c>
      <c r="N924" s="3">
        <f t="shared" si="58"/>
        <v>0.1850666835677337</v>
      </c>
      <c r="O924" s="3">
        <f t="shared" si="59"/>
        <v>0.25484906436977756</v>
      </c>
    </row>
    <row r="925" spans="1:15" x14ac:dyDescent="0.25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24</v>
      </c>
      <c r="K925" t="s">
        <v>198</v>
      </c>
      <c r="L925" s="2">
        <f t="shared" si="56"/>
        <v>2249700000</v>
      </c>
      <c r="M925" s="2">
        <f t="shared" si="57"/>
        <v>3450600000</v>
      </c>
      <c r="N925" s="3">
        <f t="shared" si="58"/>
        <v>0.39667454244101985</v>
      </c>
      <c r="O925" s="3">
        <f t="shared" si="59"/>
        <v>0.60842120111436326</v>
      </c>
    </row>
    <row r="926" spans="1:15" x14ac:dyDescent="0.25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24</v>
      </c>
      <c r="K926" t="s">
        <v>198</v>
      </c>
      <c r="L926" s="2">
        <f t="shared" si="56"/>
        <v>2223200000</v>
      </c>
      <c r="M926" s="2">
        <f t="shared" si="57"/>
        <v>3433700000</v>
      </c>
      <c r="N926" s="3">
        <f t="shared" si="58"/>
        <v>0.3827625983506362</v>
      </c>
      <c r="O926" s="3">
        <f t="shared" si="59"/>
        <v>0.59117125492829226</v>
      </c>
    </row>
    <row r="927" spans="1:15" x14ac:dyDescent="0.25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24</v>
      </c>
      <c r="K927" t="s">
        <v>198</v>
      </c>
      <c r="L927" s="2">
        <f t="shared" si="56"/>
        <v>2203100000</v>
      </c>
      <c r="M927" s="2">
        <f t="shared" si="57"/>
        <v>3478000000</v>
      </c>
      <c r="N927" s="3">
        <f t="shared" si="58"/>
        <v>0.36647481535697646</v>
      </c>
      <c r="O927" s="3">
        <f t="shared" si="59"/>
        <v>0.57854814026215984</v>
      </c>
    </row>
    <row r="928" spans="1:15" x14ac:dyDescent="0.25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24</v>
      </c>
      <c r="K928" t="s">
        <v>198</v>
      </c>
      <c r="L928" s="2">
        <f t="shared" si="56"/>
        <v>2903300000</v>
      </c>
      <c r="M928" s="2">
        <f t="shared" si="57"/>
        <v>4689800000</v>
      </c>
      <c r="N928" s="3">
        <f t="shared" si="58"/>
        <v>0.33447771339039878</v>
      </c>
      <c r="O928" s="3">
        <f t="shared" si="59"/>
        <v>0.54029331459314989</v>
      </c>
    </row>
    <row r="929" spans="1:15" x14ac:dyDescent="0.25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18</v>
      </c>
      <c r="K929" t="s">
        <v>353</v>
      </c>
      <c r="L929" s="2">
        <f t="shared" si="56"/>
        <v>1724140000</v>
      </c>
      <c r="M929" s="2">
        <f t="shared" si="57"/>
        <v>3007576000</v>
      </c>
      <c r="N929" s="3">
        <f t="shared" si="58"/>
        <v>0.41818318525902698</v>
      </c>
      <c r="O929" s="3">
        <f t="shared" si="59"/>
        <v>0.72947539735091305</v>
      </c>
    </row>
    <row r="930" spans="1:15" x14ac:dyDescent="0.25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18</v>
      </c>
      <c r="K930" t="s">
        <v>353</v>
      </c>
      <c r="L930" s="2">
        <f t="shared" si="56"/>
        <v>2075402000</v>
      </c>
      <c r="M930" s="2">
        <f t="shared" si="57"/>
        <v>3610451000</v>
      </c>
      <c r="N930" s="3">
        <f t="shared" si="58"/>
        <v>0.40995368321913483</v>
      </c>
      <c r="O930" s="3">
        <f t="shared" si="59"/>
        <v>0.71317156171778207</v>
      </c>
    </row>
    <row r="931" spans="1:15" x14ac:dyDescent="0.25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18</v>
      </c>
      <c r="K931" t="s">
        <v>353</v>
      </c>
      <c r="L931" s="2">
        <f t="shared" si="56"/>
        <v>2651913000</v>
      </c>
      <c r="M931" s="2">
        <f t="shared" si="57"/>
        <v>4639152000</v>
      </c>
      <c r="N931" s="3">
        <f t="shared" si="58"/>
        <v>0.39345516600435837</v>
      </c>
      <c r="O931" s="3">
        <f t="shared" si="59"/>
        <v>0.68829494794114709</v>
      </c>
    </row>
    <row r="932" spans="1:15" x14ac:dyDescent="0.25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18</v>
      </c>
      <c r="K932" t="s">
        <v>353</v>
      </c>
      <c r="L932" s="2">
        <f t="shared" si="56"/>
        <v>2833529000</v>
      </c>
      <c r="M932" s="2">
        <f t="shared" si="57"/>
        <v>4942920000</v>
      </c>
      <c r="N932" s="3">
        <f t="shared" si="58"/>
        <v>0.39394878064819938</v>
      </c>
      <c r="O932" s="3">
        <f t="shared" si="59"/>
        <v>0.68721982617492094</v>
      </c>
    </row>
    <row r="933" spans="1:15" x14ac:dyDescent="0.25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12</v>
      </c>
      <c r="K933" t="s">
        <v>163</v>
      </c>
      <c r="L933" s="2">
        <f t="shared" si="56"/>
        <v>1308000000</v>
      </c>
      <c r="M933" s="2">
        <f t="shared" si="57"/>
        <v>1308000000</v>
      </c>
      <c r="N933" s="3">
        <f t="shared" si="58"/>
        <v>9.9794003204394577E-2</v>
      </c>
      <c r="O933" s="3">
        <f t="shared" si="59"/>
        <v>9.9794003204394605E-2</v>
      </c>
    </row>
    <row r="934" spans="1:15" x14ac:dyDescent="0.25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12</v>
      </c>
      <c r="K934" t="s">
        <v>163</v>
      </c>
      <c r="L934" s="2">
        <f t="shared" si="56"/>
        <v>1117000000</v>
      </c>
      <c r="M934" s="2">
        <f t="shared" si="57"/>
        <v>1117000000</v>
      </c>
      <c r="N934" s="3">
        <f t="shared" si="58"/>
        <v>9.7810858143607682E-2</v>
      </c>
      <c r="O934" s="3">
        <f t="shared" si="59"/>
        <v>9.781085814360771E-2</v>
      </c>
    </row>
    <row r="935" spans="1:15" x14ac:dyDescent="0.25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12</v>
      </c>
      <c r="K935" t="s">
        <v>163</v>
      </c>
      <c r="L935" s="2">
        <f t="shared" si="56"/>
        <v>1012000000</v>
      </c>
      <c r="M935" s="2">
        <f t="shared" si="57"/>
        <v>1012000000</v>
      </c>
      <c r="N935" s="3">
        <f t="shared" si="58"/>
        <v>9.2117240123793964E-2</v>
      </c>
      <c r="O935" s="3">
        <f t="shared" si="59"/>
        <v>9.2117240123793923E-2</v>
      </c>
    </row>
    <row r="936" spans="1:15" x14ac:dyDescent="0.25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12</v>
      </c>
      <c r="K936" t="s">
        <v>163</v>
      </c>
      <c r="L936" s="2">
        <f t="shared" si="56"/>
        <v>890000000</v>
      </c>
      <c r="M936" s="2">
        <f t="shared" si="57"/>
        <v>890000000</v>
      </c>
      <c r="N936" s="3">
        <f t="shared" si="58"/>
        <v>8.503726351996943E-2</v>
      </c>
      <c r="O936" s="3">
        <f t="shared" si="59"/>
        <v>8.503726351996943E-2</v>
      </c>
    </row>
    <row r="937" spans="1:15" x14ac:dyDescent="0.25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21</v>
      </c>
      <c r="K937" t="s">
        <v>33</v>
      </c>
      <c r="L937" s="2">
        <f t="shared" si="56"/>
        <v>959720000</v>
      </c>
      <c r="M937" s="2">
        <f t="shared" si="57"/>
        <v>1346286000</v>
      </c>
      <c r="N937" s="3">
        <f t="shared" si="58"/>
        <v>0.74847375990067344</v>
      </c>
      <c r="O937" s="3">
        <f t="shared" si="59"/>
        <v>1.0499518029442318</v>
      </c>
    </row>
    <row r="938" spans="1:15" x14ac:dyDescent="0.25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21</v>
      </c>
      <c r="K938" t="s">
        <v>33</v>
      </c>
      <c r="L938" s="2">
        <f t="shared" si="56"/>
        <v>1049806000</v>
      </c>
      <c r="M938" s="2">
        <f t="shared" si="57"/>
        <v>1459882000</v>
      </c>
      <c r="N938" s="3">
        <f t="shared" si="58"/>
        <v>0.75613410103530287</v>
      </c>
      <c r="O938" s="3">
        <f t="shared" si="59"/>
        <v>1.0514957655868036</v>
      </c>
    </row>
    <row r="939" spans="1:15" x14ac:dyDescent="0.25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21</v>
      </c>
      <c r="K939" t="s">
        <v>33</v>
      </c>
      <c r="L939" s="2">
        <f t="shared" si="56"/>
        <v>1119412000</v>
      </c>
      <c r="M939" s="2">
        <f t="shared" si="57"/>
        <v>1556125000</v>
      </c>
      <c r="N939" s="3">
        <f t="shared" si="58"/>
        <v>0.75885187768745865</v>
      </c>
      <c r="O939" s="3">
        <f t="shared" si="59"/>
        <v>1.0549005890292373</v>
      </c>
    </row>
    <row r="940" spans="1:15" x14ac:dyDescent="0.25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21</v>
      </c>
      <c r="K940" t="s">
        <v>33</v>
      </c>
      <c r="L940" s="2">
        <f t="shared" si="56"/>
        <v>1080135000</v>
      </c>
      <c r="M940" s="2">
        <f t="shared" si="57"/>
        <v>1526717000</v>
      </c>
      <c r="N940" s="3">
        <f t="shared" si="58"/>
        <v>0.75855586206121628</v>
      </c>
      <c r="O940" s="3">
        <f t="shared" si="59"/>
        <v>1.0721809126252866</v>
      </c>
    </row>
    <row r="941" spans="1:15" x14ac:dyDescent="0.25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24</v>
      </c>
      <c r="K941" t="s">
        <v>25</v>
      </c>
      <c r="L941" s="2">
        <f t="shared" si="56"/>
        <v>17806900000</v>
      </c>
      <c r="M941" s="2">
        <f t="shared" si="57"/>
        <v>29924500000</v>
      </c>
      <c r="N941" s="3">
        <f t="shared" si="58"/>
        <v>0.78779741100896328</v>
      </c>
      <c r="O941" s="3">
        <f t="shared" si="59"/>
        <v>1.3238937504977126</v>
      </c>
    </row>
    <row r="942" spans="1:15" x14ac:dyDescent="0.25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24</v>
      </c>
      <c r="K942" t="s">
        <v>25</v>
      </c>
      <c r="L942" s="2">
        <f t="shared" si="56"/>
        <v>18205000000</v>
      </c>
      <c r="M942" s="2">
        <f t="shared" si="57"/>
        <v>30343000000</v>
      </c>
      <c r="N942" s="3">
        <f t="shared" si="58"/>
        <v>0.78764856293617036</v>
      </c>
      <c r="O942" s="3">
        <f t="shared" si="59"/>
        <v>1.31280529223687</v>
      </c>
    </row>
    <row r="943" spans="1:15" x14ac:dyDescent="0.25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24</v>
      </c>
      <c r="K943" t="s">
        <v>25</v>
      </c>
      <c r="L943" s="2">
        <f t="shared" si="56"/>
        <v>14683100000</v>
      </c>
      <c r="M943" s="2">
        <f t="shared" si="57"/>
        <v>25697000000</v>
      </c>
      <c r="N943" s="3">
        <f t="shared" si="58"/>
        <v>0.74854197679398027</v>
      </c>
      <c r="O943" s="3">
        <f t="shared" si="59"/>
        <v>1.3100287526254613</v>
      </c>
    </row>
    <row r="944" spans="1:15" x14ac:dyDescent="0.25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24</v>
      </c>
      <c r="K944" t="s">
        <v>25</v>
      </c>
      <c r="L944" s="2">
        <f t="shared" si="56"/>
        <v>14921500000</v>
      </c>
      <c r="M944" s="2">
        <f t="shared" si="57"/>
        <v>26150300000</v>
      </c>
      <c r="N944" s="3">
        <f t="shared" si="58"/>
        <v>0.74761883288991771</v>
      </c>
      <c r="O944" s="3">
        <f t="shared" si="59"/>
        <v>1.3102206055504617</v>
      </c>
    </row>
    <row r="945" spans="1:15" x14ac:dyDescent="0.25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t="s">
        <v>12</v>
      </c>
      <c r="K945" t="s">
        <v>90</v>
      </c>
      <c r="L945" s="2">
        <f t="shared" si="56"/>
        <v>4187000000</v>
      </c>
      <c r="M945" s="2">
        <f t="shared" si="57"/>
        <v>3869000000</v>
      </c>
      <c r="N945" s="3">
        <f t="shared" si="58"/>
        <v>9.2310066581418937E-2</v>
      </c>
      <c r="O945" s="3">
        <f t="shared" si="59"/>
        <v>8.5299175448652939E-2</v>
      </c>
    </row>
    <row r="946" spans="1:15" x14ac:dyDescent="0.25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t="s">
        <v>12</v>
      </c>
      <c r="K946" t="s">
        <v>90</v>
      </c>
      <c r="L946" s="2">
        <f t="shared" si="56"/>
        <v>4683000000</v>
      </c>
      <c r="M946" s="2">
        <f t="shared" si="57"/>
        <v>4354000000</v>
      </c>
      <c r="N946" s="3">
        <f t="shared" si="58"/>
        <v>0.11723326490762531</v>
      </c>
      <c r="O946" s="3">
        <f t="shared" si="59"/>
        <v>0.10899714614729886</v>
      </c>
    </row>
    <row r="947" spans="1:15" x14ac:dyDescent="0.25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t="s">
        <v>12</v>
      </c>
      <c r="K947" t="s">
        <v>90</v>
      </c>
      <c r="L947" s="2">
        <f t="shared" si="56"/>
        <v>4492000000</v>
      </c>
      <c r="M947" s="2">
        <f t="shared" si="57"/>
        <v>4272000000</v>
      </c>
      <c r="N947" s="3">
        <f t="shared" si="58"/>
        <v>0.11081507795539769</v>
      </c>
      <c r="O947" s="3">
        <f t="shared" si="59"/>
        <v>0.1053878034339846</v>
      </c>
    </row>
    <row r="948" spans="1:15" x14ac:dyDescent="0.25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t="s">
        <v>12</v>
      </c>
      <c r="K948" t="s">
        <v>90</v>
      </c>
      <c r="L948" s="2">
        <f t="shared" si="56"/>
        <v>5062000000</v>
      </c>
      <c r="M948" s="2">
        <f t="shared" si="57"/>
        <v>4575000000</v>
      </c>
      <c r="N948" s="3">
        <f t="shared" si="58"/>
        <v>0.10713681002370468</v>
      </c>
      <c r="O948" s="3">
        <f t="shared" si="59"/>
        <v>9.6829495428377918E-2</v>
      </c>
    </row>
    <row r="949" spans="1:15" x14ac:dyDescent="0.25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41</v>
      </c>
      <c r="K949" t="s">
        <v>44</v>
      </c>
      <c r="L949" s="2">
        <f t="shared" si="56"/>
        <v>950300000</v>
      </c>
      <c r="M949" s="2">
        <f t="shared" si="57"/>
        <v>1380900000</v>
      </c>
      <c r="N949" s="3">
        <f t="shared" si="58"/>
        <v>0.30709322992405885</v>
      </c>
      <c r="O949" s="3">
        <f t="shared" si="59"/>
        <v>0.44624333494910323</v>
      </c>
    </row>
    <row r="950" spans="1:15" x14ac:dyDescent="0.25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41</v>
      </c>
      <c r="K950" t="s">
        <v>44</v>
      </c>
      <c r="L950" s="2">
        <f t="shared" si="56"/>
        <v>1004400000</v>
      </c>
      <c r="M950" s="2">
        <f t="shared" si="57"/>
        <v>1474900000</v>
      </c>
      <c r="N950" s="3">
        <f t="shared" si="58"/>
        <v>0.3065185546875</v>
      </c>
      <c r="O950" s="3">
        <f t="shared" si="59"/>
        <v>0.450103759765625</v>
      </c>
    </row>
    <row r="951" spans="1:15" x14ac:dyDescent="0.25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41</v>
      </c>
      <c r="K951" t="s">
        <v>44</v>
      </c>
      <c r="L951" s="2">
        <f t="shared" si="56"/>
        <v>1032800000</v>
      </c>
      <c r="M951" s="2">
        <f t="shared" si="57"/>
        <v>1522000000</v>
      </c>
      <c r="N951" s="3">
        <f t="shared" si="58"/>
        <v>0.30827090111333311</v>
      </c>
      <c r="O951" s="3">
        <f t="shared" si="59"/>
        <v>0.45428767573053158</v>
      </c>
    </row>
    <row r="952" spans="1:15" x14ac:dyDescent="0.25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41</v>
      </c>
      <c r="K952" t="s">
        <v>44</v>
      </c>
      <c r="L952" s="2">
        <f t="shared" si="56"/>
        <v>1082000000</v>
      </c>
      <c r="M952" s="2">
        <f t="shared" si="57"/>
        <v>1587000000</v>
      </c>
      <c r="N952" s="3">
        <f t="shared" si="58"/>
        <v>0.33255470863044012</v>
      </c>
      <c r="O952" s="3">
        <f t="shared" si="59"/>
        <v>0.48776739611507253</v>
      </c>
    </row>
    <row r="953" spans="1:15" x14ac:dyDescent="0.25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18</v>
      </c>
      <c r="K953" t="s">
        <v>293</v>
      </c>
      <c r="L953" s="2">
        <f t="shared" si="56"/>
        <v>17327000000</v>
      </c>
      <c r="M953" s="2">
        <f t="shared" si="57"/>
        <v>31094000000</v>
      </c>
      <c r="N953" s="3">
        <f t="shared" si="58"/>
        <v>0.34296629124522471</v>
      </c>
      <c r="O953" s="3">
        <f t="shared" si="59"/>
        <v>0.61546683557332593</v>
      </c>
    </row>
    <row r="954" spans="1:15" x14ac:dyDescent="0.25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18</v>
      </c>
      <c r="K954" t="s">
        <v>293</v>
      </c>
      <c r="L954" s="2">
        <f t="shared" si="56"/>
        <v>18476000000</v>
      </c>
      <c r="M954" s="2">
        <f t="shared" si="57"/>
        <v>32803000000</v>
      </c>
      <c r="N954" s="3">
        <f t="shared" si="58"/>
        <v>0.34588239698972234</v>
      </c>
      <c r="O954" s="3">
        <f t="shared" si="59"/>
        <v>0.61409289177602633</v>
      </c>
    </row>
    <row r="955" spans="1:15" x14ac:dyDescent="0.25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18</v>
      </c>
      <c r="K955" t="s">
        <v>293</v>
      </c>
      <c r="L955" s="2">
        <f t="shared" si="56"/>
        <v>19558000000</v>
      </c>
      <c r="M955" s="2">
        <f t="shared" si="57"/>
        <v>34324000000</v>
      </c>
      <c r="N955" s="3">
        <f t="shared" si="58"/>
        <v>0.34786475285915019</v>
      </c>
      <c r="O955" s="3">
        <f t="shared" si="59"/>
        <v>0.61049748323639796</v>
      </c>
    </row>
    <row r="956" spans="1:15" x14ac:dyDescent="0.25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18</v>
      </c>
      <c r="K956" t="s">
        <v>293</v>
      </c>
      <c r="L956" s="2">
        <f t="shared" si="56"/>
        <v>20570000000</v>
      </c>
      <c r="M956" s="2">
        <f t="shared" si="57"/>
        <v>36169000000</v>
      </c>
      <c r="N956" s="3">
        <f t="shared" si="58"/>
        <v>0.34820733317533936</v>
      </c>
      <c r="O956" s="3">
        <f t="shared" si="59"/>
        <v>0.61226597149338113</v>
      </c>
    </row>
    <row r="957" spans="1:15" x14ac:dyDescent="0.25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21</v>
      </c>
      <c r="K957" t="s">
        <v>67</v>
      </c>
      <c r="L957" s="2">
        <f t="shared" si="56"/>
        <v>1403059000</v>
      </c>
      <c r="M957" s="2">
        <f t="shared" si="57"/>
        <v>2688047000</v>
      </c>
      <c r="N957" s="3">
        <f t="shared" si="58"/>
        <v>0.38985600108477103</v>
      </c>
      <c r="O957" s="3">
        <f t="shared" si="59"/>
        <v>0.74690462350329934</v>
      </c>
    </row>
    <row r="958" spans="1:15" x14ac:dyDescent="0.25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21</v>
      </c>
      <c r="K958" t="s">
        <v>67</v>
      </c>
      <c r="L958" s="2">
        <f t="shared" si="56"/>
        <v>2007481000</v>
      </c>
      <c r="M958" s="2">
        <f t="shared" si="57"/>
        <v>3337293000</v>
      </c>
      <c r="N958" s="3">
        <f t="shared" si="58"/>
        <v>0.43571659725883372</v>
      </c>
      <c r="O958" s="3">
        <f t="shared" si="59"/>
        <v>0.72434755298591869</v>
      </c>
    </row>
    <row r="959" spans="1:15" x14ac:dyDescent="0.25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21</v>
      </c>
      <c r="K959" t="s">
        <v>67</v>
      </c>
      <c r="L959" s="2">
        <f t="shared" si="56"/>
        <v>2284336000</v>
      </c>
      <c r="M959" s="2">
        <f t="shared" si="57"/>
        <v>3701189000</v>
      </c>
      <c r="N959" s="3">
        <f t="shared" si="58"/>
        <v>0.43434122181760659</v>
      </c>
      <c r="O959" s="3">
        <f t="shared" si="59"/>
        <v>0.70374014700021603</v>
      </c>
    </row>
    <row r="960" spans="1:15" x14ac:dyDescent="0.25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21</v>
      </c>
      <c r="K960" t="s">
        <v>67</v>
      </c>
      <c r="L960" s="2">
        <f t="shared" si="56"/>
        <v>2618922000</v>
      </c>
      <c r="M960" s="2">
        <f t="shared" si="57"/>
        <v>4163588000</v>
      </c>
      <c r="N960" s="3">
        <f t="shared" si="58"/>
        <v>0.44494896526321492</v>
      </c>
      <c r="O960" s="3">
        <f t="shared" si="59"/>
        <v>0.70738424908505815</v>
      </c>
    </row>
    <row r="961" spans="1:15" x14ac:dyDescent="0.25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46</v>
      </c>
      <c r="K961" t="s">
        <v>362</v>
      </c>
      <c r="L961" s="2">
        <f t="shared" si="56"/>
        <v>330864000</v>
      </c>
      <c r="M961" s="2">
        <f t="shared" si="57"/>
        <v>807838000</v>
      </c>
      <c r="N961" s="3">
        <f t="shared" si="58"/>
        <v>4.2360839934396877E-2</v>
      </c>
      <c r="O961" s="3">
        <f t="shared" si="59"/>
        <v>0.1034282853707969</v>
      </c>
    </row>
    <row r="962" spans="1:15" x14ac:dyDescent="0.25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46</v>
      </c>
      <c r="K962" t="s">
        <v>362</v>
      </c>
      <c r="L962" s="2">
        <f t="shared" si="56"/>
        <v>1964071000</v>
      </c>
      <c r="M962" s="2">
        <f t="shared" si="57"/>
        <v>4309112000</v>
      </c>
      <c r="N962" s="3">
        <f t="shared" si="58"/>
        <v>0.20605505079954656</v>
      </c>
      <c r="O962" s="3">
        <f t="shared" si="59"/>
        <v>0.45207851043110742</v>
      </c>
    </row>
    <row r="963" spans="1:15" x14ac:dyDescent="0.25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46</v>
      </c>
      <c r="K963" t="s">
        <v>362</v>
      </c>
      <c r="L963" s="2">
        <f t="shared" ref="L963:L1026" si="60">E963-F963</f>
        <v>2657611000</v>
      </c>
      <c r="M963" s="2">
        <f t="shared" ref="M963:M1026" si="61">L963+SUM(G963:I963)</f>
        <v>5700246000</v>
      </c>
      <c r="N963" s="3">
        <f t="shared" ref="N963:N1026" si="62">1-(F963/E963)</f>
        <v>0.24879578973659833</v>
      </c>
      <c r="O963" s="3">
        <f t="shared" ref="O963:O1026" si="63">M963/E963</f>
        <v>0.53363611351054963</v>
      </c>
    </row>
    <row r="964" spans="1:15" x14ac:dyDescent="0.25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46</v>
      </c>
      <c r="K964" t="s">
        <v>362</v>
      </c>
      <c r="L964" s="2">
        <f t="shared" si="60"/>
        <v>2439269000</v>
      </c>
      <c r="M964" s="2">
        <f t="shared" si="61"/>
        <v>5283474000</v>
      </c>
      <c r="N964" s="3">
        <f t="shared" si="62"/>
        <v>0.24111782906779433</v>
      </c>
      <c r="O964" s="3">
        <f t="shared" si="63"/>
        <v>0.52226293238512678</v>
      </c>
    </row>
    <row r="965" spans="1:15" x14ac:dyDescent="0.25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12</v>
      </c>
      <c r="K965" t="s">
        <v>13</v>
      </c>
      <c r="L965" s="2">
        <f t="shared" si="60"/>
        <v>9392000000</v>
      </c>
      <c r="M965" s="2">
        <f t="shared" si="61"/>
        <v>17420000000</v>
      </c>
      <c r="N965" s="3">
        <f t="shared" si="62"/>
        <v>0.53065144923442009</v>
      </c>
      <c r="O965" s="3">
        <f t="shared" si="63"/>
        <v>0.98423639753658398</v>
      </c>
    </row>
    <row r="966" spans="1:15" x14ac:dyDescent="0.25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12</v>
      </c>
      <c r="K966" t="s">
        <v>13</v>
      </c>
      <c r="L966" s="2">
        <f t="shared" si="60"/>
        <v>10928000000</v>
      </c>
      <c r="M966" s="2">
        <f t="shared" si="61"/>
        <v>19505000000</v>
      </c>
      <c r="N966" s="3">
        <f t="shared" si="62"/>
        <v>0.58736898683149685</v>
      </c>
      <c r="O966" s="3">
        <f t="shared" si="63"/>
        <v>1.0483740929857566</v>
      </c>
    </row>
    <row r="967" spans="1:15" x14ac:dyDescent="0.25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12</v>
      </c>
      <c r="K967" t="s">
        <v>13</v>
      </c>
      <c r="L967" s="2">
        <f t="shared" si="60"/>
        <v>13795000000</v>
      </c>
      <c r="M967" s="2">
        <f t="shared" si="61"/>
        <v>23435000000</v>
      </c>
      <c r="N967" s="3">
        <f t="shared" si="62"/>
        <v>0.69601412714429867</v>
      </c>
      <c r="O967" s="3">
        <f t="shared" si="63"/>
        <v>1.1823915237134208</v>
      </c>
    </row>
    <row r="968" spans="1:15" x14ac:dyDescent="0.25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12</v>
      </c>
      <c r="K968" t="s">
        <v>13</v>
      </c>
      <c r="L968" s="2">
        <f t="shared" si="60"/>
        <v>14293000000</v>
      </c>
      <c r="M968" s="2">
        <f t="shared" si="61"/>
        <v>24826000000</v>
      </c>
      <c r="N968" s="3">
        <f t="shared" si="62"/>
        <v>0.6997796817625459</v>
      </c>
      <c r="O968" s="3">
        <f t="shared" si="63"/>
        <v>1.2154712362301101</v>
      </c>
    </row>
    <row r="969" spans="1:15" x14ac:dyDescent="0.25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181</v>
      </c>
      <c r="K969" t="s">
        <v>365</v>
      </c>
      <c r="L969" s="2">
        <f t="shared" si="60"/>
        <v>2525000000</v>
      </c>
      <c r="M969" s="2">
        <f t="shared" si="61"/>
        <v>4475000000</v>
      </c>
      <c r="N969" s="3">
        <f t="shared" si="62"/>
        <v>0.39601631116687575</v>
      </c>
      <c r="O969" s="3">
        <f t="shared" si="63"/>
        <v>0.70185069008782941</v>
      </c>
    </row>
    <row r="970" spans="1:15" x14ac:dyDescent="0.25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181</v>
      </c>
      <c r="K970" t="s">
        <v>365</v>
      </c>
      <c r="L970" s="2">
        <f t="shared" si="60"/>
        <v>2628000000</v>
      </c>
      <c r="M970" s="2">
        <f t="shared" si="61"/>
        <v>4590000000</v>
      </c>
      <c r="N970" s="3">
        <f t="shared" si="62"/>
        <v>0.4162838587042611</v>
      </c>
      <c r="O970" s="3">
        <f t="shared" si="63"/>
        <v>0.72707112307936006</v>
      </c>
    </row>
    <row r="971" spans="1:15" x14ac:dyDescent="0.25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181</v>
      </c>
      <c r="K971" t="s">
        <v>365</v>
      </c>
      <c r="L971" s="2">
        <f t="shared" si="60"/>
        <v>3002000000</v>
      </c>
      <c r="M971" s="2">
        <f t="shared" si="61"/>
        <v>4991000000</v>
      </c>
      <c r="N971" s="3">
        <f t="shared" si="62"/>
        <v>0.4429688652796222</v>
      </c>
      <c r="O971" s="3">
        <f t="shared" si="63"/>
        <v>0.73646156116275641</v>
      </c>
    </row>
    <row r="972" spans="1:15" x14ac:dyDescent="0.25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181</v>
      </c>
      <c r="K972" t="s">
        <v>365</v>
      </c>
      <c r="L972" s="2">
        <f t="shared" si="60"/>
        <v>3964000000</v>
      </c>
      <c r="M972" s="2">
        <f t="shared" si="61"/>
        <v>6597000000</v>
      </c>
      <c r="N972" s="3">
        <f t="shared" si="62"/>
        <v>0.48171102199538218</v>
      </c>
      <c r="O972" s="3">
        <f t="shared" si="63"/>
        <v>0.80167699598979225</v>
      </c>
    </row>
    <row r="973" spans="1:15" x14ac:dyDescent="0.25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58</v>
      </c>
      <c r="K973" t="s">
        <v>192</v>
      </c>
      <c r="L973" s="2">
        <f t="shared" si="60"/>
        <v>5757000000</v>
      </c>
      <c r="M973" s="2">
        <f t="shared" si="61"/>
        <v>6838000000</v>
      </c>
      <c r="N973" s="3">
        <f t="shared" si="62"/>
        <v>0.12694037749162113</v>
      </c>
      <c r="O973" s="3">
        <f t="shared" si="63"/>
        <v>0.15077615099664843</v>
      </c>
    </row>
    <row r="974" spans="1:15" x14ac:dyDescent="0.25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58</v>
      </c>
      <c r="K974" t="s">
        <v>192</v>
      </c>
      <c r="L974" s="2">
        <f t="shared" si="60"/>
        <v>6122000000</v>
      </c>
      <c r="M974" s="2">
        <f t="shared" si="61"/>
        <v>7142000000</v>
      </c>
      <c r="N974" s="3">
        <f t="shared" si="62"/>
        <v>0.13894058372293583</v>
      </c>
      <c r="O974" s="3">
        <f t="shared" si="63"/>
        <v>0.16208978257909309</v>
      </c>
    </row>
    <row r="975" spans="1:15" x14ac:dyDescent="0.25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58</v>
      </c>
      <c r="K975" t="s">
        <v>192</v>
      </c>
      <c r="L975" s="2">
        <f t="shared" si="60"/>
        <v>6669000000</v>
      </c>
      <c r="M975" s="2">
        <f t="shared" si="61"/>
        <v>7602000000</v>
      </c>
      <c r="N975" s="3">
        <f t="shared" si="62"/>
        <v>0.14622434660585859</v>
      </c>
      <c r="O975" s="3">
        <f t="shared" si="63"/>
        <v>0.16668128398526574</v>
      </c>
    </row>
    <row r="976" spans="1:15" x14ac:dyDescent="0.25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58</v>
      </c>
      <c r="K976" t="s">
        <v>192</v>
      </c>
      <c r="L976" s="2">
        <f t="shared" si="60"/>
        <v>7052000000</v>
      </c>
      <c r="M976" s="2">
        <f t="shared" si="61"/>
        <v>7982000000</v>
      </c>
      <c r="N976" s="3">
        <f t="shared" si="62"/>
        <v>0.21542691308996487</v>
      </c>
      <c r="O976" s="3">
        <f t="shared" si="63"/>
        <v>0.24383687184970215</v>
      </c>
    </row>
    <row r="977" spans="1:15" x14ac:dyDescent="0.25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18</v>
      </c>
      <c r="K977" t="s">
        <v>333</v>
      </c>
      <c r="L977" s="2">
        <f t="shared" si="60"/>
        <v>11148000000</v>
      </c>
      <c r="M977" s="2">
        <f t="shared" si="61"/>
        <v>19630000000</v>
      </c>
      <c r="N977" s="3">
        <f t="shared" si="62"/>
        <v>0.40265838329841797</v>
      </c>
      <c r="O977" s="3">
        <f t="shared" si="63"/>
        <v>0.70902261070577188</v>
      </c>
    </row>
    <row r="978" spans="1:15" x14ac:dyDescent="0.25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18</v>
      </c>
      <c r="K978" t="s">
        <v>333</v>
      </c>
      <c r="L978" s="2">
        <f t="shared" si="60"/>
        <v>11206000000</v>
      </c>
      <c r="M978" s="2">
        <f t="shared" si="61"/>
        <v>19646000000</v>
      </c>
      <c r="N978" s="3">
        <f t="shared" si="62"/>
        <v>0.40120296444810422</v>
      </c>
      <c r="O978" s="3">
        <f t="shared" si="63"/>
        <v>0.70337617700762589</v>
      </c>
    </row>
    <row r="979" spans="1:15" x14ac:dyDescent="0.25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18</v>
      </c>
      <c r="K979" t="s">
        <v>333</v>
      </c>
      <c r="L979" s="2">
        <f t="shared" si="60"/>
        <v>11242000000</v>
      </c>
      <c r="M979" s="2">
        <f t="shared" si="61"/>
        <v>19597000000</v>
      </c>
      <c r="N979" s="3">
        <f t="shared" si="62"/>
        <v>0.4</v>
      </c>
      <c r="O979" s="3">
        <f t="shared" si="63"/>
        <v>0.69727806440135209</v>
      </c>
    </row>
    <row r="980" spans="1:15" x14ac:dyDescent="0.25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18</v>
      </c>
      <c r="K980" t="s">
        <v>333</v>
      </c>
      <c r="L980" s="2">
        <f t="shared" si="60"/>
        <v>10583000000</v>
      </c>
      <c r="M980" s="2">
        <f t="shared" si="61"/>
        <v>18839000000</v>
      </c>
      <c r="N980" s="3">
        <f t="shared" si="62"/>
        <v>0.39081945418959341</v>
      </c>
      <c r="O980" s="3">
        <f t="shared" si="63"/>
        <v>0.69570515897928287</v>
      </c>
    </row>
    <row r="981" spans="1:15" x14ac:dyDescent="0.25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21</v>
      </c>
      <c r="K981" t="s">
        <v>56</v>
      </c>
      <c r="L981" s="2">
        <f t="shared" si="60"/>
        <v>8312000000</v>
      </c>
      <c r="M981" s="2">
        <f t="shared" si="61"/>
        <v>12026000000</v>
      </c>
      <c r="N981" s="3">
        <f t="shared" si="62"/>
        <v>1</v>
      </c>
      <c r="O981" s="3">
        <f t="shared" si="63"/>
        <v>1.4468238691049085</v>
      </c>
    </row>
    <row r="982" spans="1:15" x14ac:dyDescent="0.25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21</v>
      </c>
      <c r="K982" t="s">
        <v>56</v>
      </c>
      <c r="L982" s="2">
        <f t="shared" si="60"/>
        <v>9441000000</v>
      </c>
      <c r="M982" s="2">
        <f t="shared" si="61"/>
        <v>13776000000</v>
      </c>
      <c r="N982" s="3">
        <f t="shared" si="62"/>
        <v>1</v>
      </c>
      <c r="O982" s="3">
        <f t="shared" si="63"/>
        <v>1.4591674610740388</v>
      </c>
    </row>
    <row r="983" spans="1:15" x14ac:dyDescent="0.25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21</v>
      </c>
      <c r="K983" t="s">
        <v>56</v>
      </c>
      <c r="L983" s="2">
        <f t="shared" si="60"/>
        <v>9667000000</v>
      </c>
      <c r="M983" s="2">
        <f t="shared" si="61"/>
        <v>14195000000</v>
      </c>
      <c r="N983" s="3">
        <f t="shared" si="62"/>
        <v>1</v>
      </c>
      <c r="O983" s="3">
        <f t="shared" si="63"/>
        <v>1.4683976414606392</v>
      </c>
    </row>
    <row r="984" spans="1:15" x14ac:dyDescent="0.25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21</v>
      </c>
      <c r="K984" t="s">
        <v>56</v>
      </c>
      <c r="L984" s="2">
        <f t="shared" si="60"/>
        <v>10776000000</v>
      </c>
      <c r="M984" s="2">
        <f t="shared" si="61"/>
        <v>15674000000</v>
      </c>
      <c r="N984" s="3">
        <f t="shared" si="62"/>
        <v>1</v>
      </c>
      <c r="O984" s="3">
        <f t="shared" si="63"/>
        <v>1.45452858203415</v>
      </c>
    </row>
    <row r="985" spans="1:15" x14ac:dyDescent="0.25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51</v>
      </c>
      <c r="K985" t="s">
        <v>233</v>
      </c>
      <c r="L985" s="2">
        <f t="shared" si="60"/>
        <v>358613000</v>
      </c>
      <c r="M985" s="2">
        <f t="shared" si="61"/>
        <v>526939000</v>
      </c>
      <c r="N985" s="3">
        <f t="shared" si="62"/>
        <v>0.75356596510103224</v>
      </c>
      <c r="O985" s="3">
        <f t="shared" si="63"/>
        <v>1.1072752412332314</v>
      </c>
    </row>
    <row r="986" spans="1:15" x14ac:dyDescent="0.25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51</v>
      </c>
      <c r="K986" t="s">
        <v>233</v>
      </c>
      <c r="L986" s="2">
        <f t="shared" si="60"/>
        <v>463440000</v>
      </c>
      <c r="M986" s="2">
        <f t="shared" si="61"/>
        <v>694139000</v>
      </c>
      <c r="N986" s="3">
        <f t="shared" si="62"/>
        <v>0.72926403247887461</v>
      </c>
      <c r="O986" s="3">
        <f t="shared" si="63"/>
        <v>1.0922894144675761</v>
      </c>
    </row>
    <row r="987" spans="1:15" x14ac:dyDescent="0.25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51</v>
      </c>
      <c r="K987" t="s">
        <v>233</v>
      </c>
      <c r="L987" s="2">
        <f t="shared" si="60"/>
        <v>716953000</v>
      </c>
      <c r="M987" s="2">
        <f t="shared" si="61"/>
        <v>1076429000</v>
      </c>
      <c r="N987" s="3">
        <f t="shared" si="62"/>
        <v>0.72249307691377485</v>
      </c>
      <c r="O987" s="3">
        <f t="shared" si="63"/>
        <v>1.0847468387596086</v>
      </c>
    </row>
    <row r="988" spans="1:15" x14ac:dyDescent="0.25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51</v>
      </c>
      <c r="K988" t="s">
        <v>233</v>
      </c>
      <c r="L988" s="2">
        <f t="shared" si="60"/>
        <v>761878000</v>
      </c>
      <c r="M988" s="2">
        <f t="shared" si="61"/>
        <v>1110390000</v>
      </c>
      <c r="N988" s="3">
        <f t="shared" si="62"/>
        <v>0.73062269186471918</v>
      </c>
      <c r="O988" s="3">
        <f t="shared" si="63"/>
        <v>1.0648373241118205</v>
      </c>
    </row>
    <row r="989" spans="1:15" x14ac:dyDescent="0.25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51</v>
      </c>
      <c r="K989" t="s">
        <v>264</v>
      </c>
      <c r="L989" s="2">
        <f t="shared" si="60"/>
        <v>459984000</v>
      </c>
      <c r="M989" s="2">
        <f t="shared" si="61"/>
        <v>758017000</v>
      </c>
      <c r="N989" s="3">
        <f t="shared" si="62"/>
        <v>0.57677015035416179</v>
      </c>
      <c r="O989" s="3">
        <f t="shared" si="63"/>
        <v>0.95047127522046548</v>
      </c>
    </row>
    <row r="990" spans="1:15" x14ac:dyDescent="0.25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51</v>
      </c>
      <c r="K990" t="s">
        <v>264</v>
      </c>
      <c r="L990" s="2">
        <f t="shared" si="60"/>
        <v>606219000</v>
      </c>
      <c r="M990" s="2">
        <f t="shared" si="61"/>
        <v>991156000</v>
      </c>
      <c r="N990" s="3">
        <f t="shared" si="62"/>
        <v>0.58886228417397213</v>
      </c>
      <c r="O990" s="3">
        <f t="shared" si="63"/>
        <v>0.96277811505864641</v>
      </c>
    </row>
    <row r="991" spans="1:15" x14ac:dyDescent="0.25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51</v>
      </c>
      <c r="K991" t="s">
        <v>264</v>
      </c>
      <c r="L991" s="2">
        <f t="shared" si="60"/>
        <v>663318000</v>
      </c>
      <c r="M991" s="2">
        <f t="shared" si="61"/>
        <v>1071446000</v>
      </c>
      <c r="N991" s="3">
        <f t="shared" si="62"/>
        <v>0.60015363081736472</v>
      </c>
      <c r="O991" s="3">
        <f t="shared" si="63"/>
        <v>0.96941769577298109</v>
      </c>
    </row>
    <row r="992" spans="1:15" x14ac:dyDescent="0.25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51</v>
      </c>
      <c r="K992" t="s">
        <v>264</v>
      </c>
      <c r="L992" s="2">
        <f t="shared" si="60"/>
        <v>790790000</v>
      </c>
      <c r="M992" s="2">
        <f t="shared" si="61"/>
        <v>1285132000</v>
      </c>
      <c r="N992" s="3">
        <f t="shared" si="62"/>
        <v>0.61389637378905704</v>
      </c>
      <c r="O992" s="3">
        <f t="shared" si="63"/>
        <v>0.9976578796397001</v>
      </c>
    </row>
    <row r="993" spans="1:15" x14ac:dyDescent="0.25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18</v>
      </c>
      <c r="K993" t="s">
        <v>132</v>
      </c>
      <c r="L993" s="2">
        <f t="shared" si="60"/>
        <v>1624000000</v>
      </c>
      <c r="M993" s="2">
        <f t="shared" si="61"/>
        <v>2308000000</v>
      </c>
      <c r="N993" s="3">
        <f t="shared" si="62"/>
        <v>0.13746402573218219</v>
      </c>
      <c r="O993" s="3">
        <f t="shared" si="63"/>
        <v>0.19536143558489927</v>
      </c>
    </row>
    <row r="994" spans="1:15" x14ac:dyDescent="0.25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18</v>
      </c>
      <c r="K994" t="s">
        <v>132</v>
      </c>
      <c r="L994" s="2">
        <f t="shared" si="60"/>
        <v>1764000000</v>
      </c>
      <c r="M994" s="2">
        <f t="shared" si="61"/>
        <v>2540000000</v>
      </c>
      <c r="N994" s="3">
        <f t="shared" si="62"/>
        <v>0.13798498122653313</v>
      </c>
      <c r="O994" s="3">
        <f t="shared" si="63"/>
        <v>0.19868585732165206</v>
      </c>
    </row>
    <row r="995" spans="1:15" x14ac:dyDescent="0.25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18</v>
      </c>
      <c r="K995" t="s">
        <v>132</v>
      </c>
      <c r="L995" s="2">
        <f t="shared" si="60"/>
        <v>1966000000</v>
      </c>
      <c r="M995" s="2">
        <f t="shared" si="61"/>
        <v>2773000000</v>
      </c>
      <c r="N995" s="3">
        <f t="shared" si="62"/>
        <v>0.14250507393447376</v>
      </c>
      <c r="O995" s="3">
        <f t="shared" si="63"/>
        <v>0.20100028993911279</v>
      </c>
    </row>
    <row r="996" spans="1:15" x14ac:dyDescent="0.25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18</v>
      </c>
      <c r="K996" t="s">
        <v>132</v>
      </c>
      <c r="L996" s="2">
        <f t="shared" si="60"/>
        <v>2123000000</v>
      </c>
      <c r="M996" s="2">
        <f t="shared" si="61"/>
        <v>2896000000</v>
      </c>
      <c r="N996" s="3">
        <f t="shared" si="62"/>
        <v>0.14655529476736162</v>
      </c>
      <c r="O996" s="3">
        <f t="shared" si="63"/>
        <v>0.19991716139721111</v>
      </c>
    </row>
    <row r="997" spans="1:15" x14ac:dyDescent="0.25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12</v>
      </c>
      <c r="K997" t="s">
        <v>63</v>
      </c>
      <c r="L997" s="2">
        <f t="shared" si="60"/>
        <v>1959000000</v>
      </c>
      <c r="M997" s="2">
        <f t="shared" si="61"/>
        <v>3306000000</v>
      </c>
      <c r="N997" s="3">
        <f t="shared" si="62"/>
        <v>0.28975003697677859</v>
      </c>
      <c r="O997" s="3">
        <f t="shared" si="63"/>
        <v>0.48898091998225113</v>
      </c>
    </row>
    <row r="998" spans="1:15" x14ac:dyDescent="0.25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12</v>
      </c>
      <c r="K998" t="s">
        <v>63</v>
      </c>
      <c r="L998" s="2">
        <f t="shared" si="60"/>
        <v>2060000000</v>
      </c>
      <c r="M998" s="2">
        <f t="shared" si="61"/>
        <v>3398000000</v>
      </c>
      <c r="N998" s="3">
        <f t="shared" si="62"/>
        <v>0.29403368541250352</v>
      </c>
      <c r="O998" s="3">
        <f t="shared" si="63"/>
        <v>0.48501284613188694</v>
      </c>
    </row>
    <row r="999" spans="1:15" x14ac:dyDescent="0.25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12</v>
      </c>
      <c r="K999" t="s">
        <v>63</v>
      </c>
      <c r="L999" s="2">
        <f t="shared" si="60"/>
        <v>2253000000</v>
      </c>
      <c r="M999" s="2">
        <f t="shared" si="61"/>
        <v>3592000000</v>
      </c>
      <c r="N999" s="3">
        <f t="shared" si="62"/>
        <v>0.31545785494259315</v>
      </c>
      <c r="O999" s="3">
        <f t="shared" si="63"/>
        <v>0.50294035284234107</v>
      </c>
    </row>
    <row r="1000" spans="1:15" x14ac:dyDescent="0.25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12</v>
      </c>
      <c r="K1000" t="s">
        <v>63</v>
      </c>
      <c r="L1000" s="2">
        <f t="shared" si="60"/>
        <v>2456000000</v>
      </c>
      <c r="M1000" s="2">
        <f t="shared" si="61"/>
        <v>3859000000</v>
      </c>
      <c r="N1000" s="3">
        <f t="shared" si="62"/>
        <v>0.33383172488786195</v>
      </c>
      <c r="O1000" s="3">
        <f t="shared" si="63"/>
        <v>0.52453445697974721</v>
      </c>
    </row>
    <row r="1001" spans="1:15" x14ac:dyDescent="0.25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18</v>
      </c>
      <c r="K1001" t="s">
        <v>285</v>
      </c>
      <c r="L1001" s="2">
        <f t="shared" si="60"/>
        <v>3409197000</v>
      </c>
      <c r="M1001" s="2">
        <f t="shared" si="61"/>
        <v>5797379000</v>
      </c>
      <c r="N1001" s="3">
        <f t="shared" si="62"/>
        <v>0.53095470855167692</v>
      </c>
      <c r="O1001" s="3">
        <f t="shared" si="63"/>
        <v>0.90289463392951841</v>
      </c>
    </row>
    <row r="1002" spans="1:15" x14ac:dyDescent="0.25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18</v>
      </c>
      <c r="K1002" t="s">
        <v>285</v>
      </c>
      <c r="L1002" s="2">
        <f t="shared" si="60"/>
        <v>3478883000</v>
      </c>
      <c r="M1002" s="2">
        <f t="shared" si="61"/>
        <v>5789663000</v>
      </c>
      <c r="N1002" s="3">
        <f t="shared" si="62"/>
        <v>0.53645966656036825</v>
      </c>
      <c r="O1002" s="3">
        <f t="shared" si="63"/>
        <v>0.89279250911194818</v>
      </c>
    </row>
    <row r="1003" spans="1:15" x14ac:dyDescent="0.25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18</v>
      </c>
      <c r="K1003" t="s">
        <v>285</v>
      </c>
      <c r="L1003" s="2">
        <f t="shared" si="60"/>
        <v>3001022000</v>
      </c>
      <c r="M1003" s="2">
        <f t="shared" si="61"/>
        <v>5348330000</v>
      </c>
      <c r="N1003" s="3">
        <f t="shared" si="62"/>
        <v>0.49819259177608088</v>
      </c>
      <c r="O1003" s="3">
        <f t="shared" si="63"/>
        <v>0.88786366257020666</v>
      </c>
    </row>
    <row r="1004" spans="1:15" x14ac:dyDescent="0.25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18</v>
      </c>
      <c r="K1004" t="s">
        <v>285</v>
      </c>
      <c r="L1004" s="2">
        <f t="shared" si="60"/>
        <v>2806358000</v>
      </c>
      <c r="M1004" s="2">
        <f t="shared" si="61"/>
        <v>5071794000</v>
      </c>
      <c r="N1004" s="3">
        <f t="shared" si="62"/>
        <v>0.49211791156089324</v>
      </c>
      <c r="O1004" s="3">
        <f t="shared" si="63"/>
        <v>0.8893807102112663</v>
      </c>
    </row>
    <row r="1005" spans="1:15" x14ac:dyDescent="0.25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18</v>
      </c>
      <c r="K1005" t="s">
        <v>154</v>
      </c>
      <c r="L1005" s="2">
        <f t="shared" si="60"/>
        <v>10816300000</v>
      </c>
      <c r="M1005" s="2">
        <f t="shared" si="61"/>
        <v>13028000000</v>
      </c>
      <c r="N1005" s="3">
        <f t="shared" si="62"/>
        <v>0.39236405847571376</v>
      </c>
      <c r="O1005" s="3">
        <f t="shared" si="63"/>
        <v>0.4725940436028585</v>
      </c>
    </row>
    <row r="1006" spans="1:15" x14ac:dyDescent="0.25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18</v>
      </c>
      <c r="K1006" t="s">
        <v>154</v>
      </c>
      <c r="L1006" s="2">
        <f t="shared" si="60"/>
        <v>10902700000</v>
      </c>
      <c r="M1006" s="2">
        <f t="shared" si="61"/>
        <v>13041100000</v>
      </c>
      <c r="N1006" s="3">
        <f t="shared" si="62"/>
        <v>0.38791775333829082</v>
      </c>
      <c r="O1006" s="3">
        <f t="shared" si="63"/>
        <v>0.46400196401441701</v>
      </c>
    </row>
    <row r="1007" spans="1:15" x14ac:dyDescent="0.25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18</v>
      </c>
      <c r="K1007" t="s">
        <v>154</v>
      </c>
      <c r="L1007" s="2">
        <f t="shared" si="60"/>
        <v>10455700000</v>
      </c>
      <c r="M1007" s="2">
        <f t="shared" si="61"/>
        <v>12962200000</v>
      </c>
      <c r="N1007" s="3">
        <f t="shared" si="62"/>
        <v>0.38102057847113657</v>
      </c>
      <c r="O1007" s="3">
        <f t="shared" si="63"/>
        <v>0.472361003305237</v>
      </c>
    </row>
    <row r="1008" spans="1:15" x14ac:dyDescent="0.25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18</v>
      </c>
      <c r="K1008" t="s">
        <v>154</v>
      </c>
      <c r="L1008" s="2">
        <f t="shared" si="60"/>
        <v>9789200000</v>
      </c>
      <c r="M1008" s="2">
        <f t="shared" si="61"/>
        <v>12432900000</v>
      </c>
      <c r="N1008" s="3">
        <f t="shared" si="62"/>
        <v>0.3852044229331445</v>
      </c>
      <c r="O1008" s="3">
        <f t="shared" si="63"/>
        <v>0.48923385668752212</v>
      </c>
    </row>
    <row r="1009" spans="1:15" x14ac:dyDescent="0.25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  <c r="L1009" s="2">
        <f t="shared" si="60"/>
        <v>838459000</v>
      </c>
      <c r="M1009" s="2">
        <f t="shared" si="61"/>
        <v>1466190000</v>
      </c>
      <c r="N1009" s="3">
        <f t="shared" si="62"/>
        <v>0.53012569999298187</v>
      </c>
      <c r="O1009" s="3">
        <f t="shared" si="63"/>
        <v>0.92701610940154511</v>
      </c>
    </row>
    <row r="1010" spans="1:15" x14ac:dyDescent="0.25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  <c r="L1010" s="2">
        <f t="shared" si="60"/>
        <v>1128743000</v>
      </c>
      <c r="M1010" s="2">
        <f t="shared" si="61"/>
        <v>1795598000</v>
      </c>
      <c r="N1010" s="3">
        <f t="shared" si="62"/>
        <v>0.58447238192290141</v>
      </c>
      <c r="O1010" s="3">
        <f t="shared" si="63"/>
        <v>0.92977536962443885</v>
      </c>
    </row>
    <row r="1011" spans="1:15" x14ac:dyDescent="0.25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  <c r="L1011" s="2">
        <f t="shared" si="60"/>
        <v>1229564000</v>
      </c>
      <c r="M1011" s="2">
        <f t="shared" si="61"/>
        <v>2030668000</v>
      </c>
      <c r="N1011" s="3">
        <f t="shared" si="62"/>
        <v>0.57267973149961149</v>
      </c>
      <c r="O1011" s="3">
        <f t="shared" si="63"/>
        <v>0.94580062933271725</v>
      </c>
    </row>
    <row r="1012" spans="1:15" x14ac:dyDescent="0.25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  <c r="L1012" s="2">
        <f t="shared" si="60"/>
        <v>1205464000</v>
      </c>
      <c r="M1012" s="2">
        <f t="shared" si="61"/>
        <v>2054626000</v>
      </c>
      <c r="N1012" s="3">
        <f t="shared" si="62"/>
        <v>0.5546611795517854</v>
      </c>
      <c r="O1012" s="3">
        <f t="shared" si="63"/>
        <v>0.94537977135589835</v>
      </c>
    </row>
    <row r="1013" spans="1:15" x14ac:dyDescent="0.25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24</v>
      </c>
      <c r="K1013" t="s">
        <v>27</v>
      </c>
      <c r="L1013" s="2">
        <f t="shared" si="60"/>
        <v>6881000000</v>
      </c>
      <c r="M1013" s="2">
        <f t="shared" si="61"/>
        <v>11424000000</v>
      </c>
      <c r="N1013" s="3">
        <f t="shared" si="62"/>
        <v>5.6311172215129823E-2</v>
      </c>
      <c r="O1013" s="3">
        <f t="shared" si="63"/>
        <v>9.3489148580968282E-2</v>
      </c>
    </row>
    <row r="1014" spans="1:15" x14ac:dyDescent="0.25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24</v>
      </c>
      <c r="K1014" t="s">
        <v>27</v>
      </c>
      <c r="L1014" s="2">
        <f t="shared" si="60"/>
        <v>8352000000</v>
      </c>
      <c r="M1014" s="2">
        <f t="shared" si="61"/>
        <v>14197000000</v>
      </c>
      <c r="N1014" s="3">
        <f t="shared" si="62"/>
        <v>6.0789565622452524E-2</v>
      </c>
      <c r="O1014" s="3">
        <f t="shared" si="63"/>
        <v>0.10333207173634563</v>
      </c>
    </row>
    <row r="1015" spans="1:15" x14ac:dyDescent="0.25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24</v>
      </c>
      <c r="K1015" t="s">
        <v>27</v>
      </c>
      <c r="L1015" s="2">
        <f t="shared" si="60"/>
        <v>11411000000</v>
      </c>
      <c r="M1015" s="2">
        <f t="shared" si="61"/>
        <v>19704000000</v>
      </c>
      <c r="N1015" s="3">
        <f t="shared" si="62"/>
        <v>6.3732581194671734E-2</v>
      </c>
      <c r="O1015" s="3">
        <f t="shared" si="63"/>
        <v>0.11005054595213494</v>
      </c>
    </row>
    <row r="1016" spans="1:15" x14ac:dyDescent="0.25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24</v>
      </c>
      <c r="K1016" t="s">
        <v>27</v>
      </c>
      <c r="L1016" s="2">
        <f t="shared" si="60"/>
        <v>11416000000</v>
      </c>
      <c r="M1016" s="2">
        <f t="shared" si="61"/>
        <v>19084000000</v>
      </c>
      <c r="N1016" s="3">
        <f t="shared" si="62"/>
        <v>5.980595544938283E-2</v>
      </c>
      <c r="O1016" s="3">
        <f t="shared" si="63"/>
        <v>9.9976949351438568E-2</v>
      </c>
    </row>
    <row r="1017" spans="1:15" x14ac:dyDescent="0.25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46</v>
      </c>
      <c r="K1017" t="s">
        <v>378</v>
      </c>
      <c r="L1017" s="2">
        <f t="shared" si="60"/>
        <v>1935300000</v>
      </c>
      <c r="M1017" s="2">
        <f t="shared" si="61"/>
        <v>2781000000</v>
      </c>
      <c r="N1017" s="3">
        <f t="shared" si="62"/>
        <v>0.70882320624107242</v>
      </c>
      <c r="O1017" s="3">
        <f t="shared" si="63"/>
        <v>1.0185693879793429</v>
      </c>
    </row>
    <row r="1018" spans="1:15" x14ac:dyDescent="0.25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46</v>
      </c>
      <c r="K1018" t="s">
        <v>378</v>
      </c>
      <c r="L1018" s="2">
        <f t="shared" si="60"/>
        <v>2150100000</v>
      </c>
      <c r="M1018" s="2">
        <f t="shared" si="61"/>
        <v>3065600000</v>
      </c>
      <c r="N1018" s="3">
        <f t="shared" si="62"/>
        <v>0.72333052985702273</v>
      </c>
      <c r="O1018" s="3">
        <f t="shared" si="63"/>
        <v>1.0313204373423044</v>
      </c>
    </row>
    <row r="1019" spans="1:15" x14ac:dyDescent="0.25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46</v>
      </c>
      <c r="K1019" t="s">
        <v>378</v>
      </c>
      <c r="L1019" s="2">
        <f t="shared" si="60"/>
        <v>2404000000</v>
      </c>
      <c r="M1019" s="2">
        <f t="shared" si="61"/>
        <v>3368900000</v>
      </c>
      <c r="N1019" s="3">
        <f t="shared" si="62"/>
        <v>0.72099091263533577</v>
      </c>
      <c r="O1019" s="3">
        <f t="shared" si="63"/>
        <v>1.0103769906727049</v>
      </c>
    </row>
    <row r="1020" spans="1:15" x14ac:dyDescent="0.25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46</v>
      </c>
      <c r="K1020" t="s">
        <v>378</v>
      </c>
      <c r="L1020" s="2">
        <f t="shared" si="60"/>
        <v>2508200000</v>
      </c>
      <c r="M1020" s="2">
        <f t="shared" si="61"/>
        <v>3543000000</v>
      </c>
      <c r="N1020" s="3">
        <f t="shared" si="62"/>
        <v>0.71981632945903284</v>
      </c>
      <c r="O1020" s="3">
        <f t="shared" si="63"/>
        <v>1.0167886353852778</v>
      </c>
    </row>
    <row r="1021" spans="1:15" x14ac:dyDescent="0.25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35</v>
      </c>
      <c r="K1021" t="s">
        <v>123</v>
      </c>
      <c r="L1021" s="2">
        <f t="shared" si="60"/>
        <v>13076000000</v>
      </c>
      <c r="M1021" s="2">
        <f t="shared" si="61"/>
        <v>22469000000</v>
      </c>
      <c r="N1021" s="3">
        <f t="shared" si="62"/>
        <v>0.37343995430529775</v>
      </c>
      <c r="O1021" s="3">
        <f t="shared" si="63"/>
        <v>0.64169641582179071</v>
      </c>
    </row>
    <row r="1022" spans="1:15" x14ac:dyDescent="0.25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35</v>
      </c>
      <c r="K1022" t="s">
        <v>123</v>
      </c>
      <c r="L1022" s="2">
        <f t="shared" si="60"/>
        <v>13110000000</v>
      </c>
      <c r="M1022" s="2">
        <f t="shared" si="61"/>
        <v>22006000000</v>
      </c>
      <c r="N1022" s="3">
        <f t="shared" si="62"/>
        <v>0.37139862319045869</v>
      </c>
      <c r="O1022" s="3">
        <f t="shared" si="63"/>
        <v>0.62341709396866762</v>
      </c>
    </row>
    <row r="1023" spans="1:15" x14ac:dyDescent="0.25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35</v>
      </c>
      <c r="K1023" t="s">
        <v>123</v>
      </c>
      <c r="L1023" s="2">
        <f t="shared" si="60"/>
        <v>12597000000</v>
      </c>
      <c r="M1023" s="2">
        <f t="shared" si="61"/>
        <v>21260000000</v>
      </c>
      <c r="N1023" s="3">
        <f t="shared" si="62"/>
        <v>0.36786006307674335</v>
      </c>
      <c r="O1023" s="3">
        <f t="shared" si="63"/>
        <v>0.62083868706926759</v>
      </c>
    </row>
    <row r="1024" spans="1:15" x14ac:dyDescent="0.25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35</v>
      </c>
      <c r="K1024" t="s">
        <v>123</v>
      </c>
      <c r="L1024" s="2">
        <f t="shared" si="60"/>
        <v>11512000000</v>
      </c>
      <c r="M1024" s="2">
        <f t="shared" si="61"/>
        <v>19270000000</v>
      </c>
      <c r="N1024" s="3">
        <f t="shared" si="62"/>
        <v>0.38844648400593873</v>
      </c>
      <c r="O1024" s="3">
        <f t="shared" si="63"/>
        <v>0.65022270211904443</v>
      </c>
    </row>
    <row r="1025" spans="1:15" x14ac:dyDescent="0.25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46</v>
      </c>
      <c r="K1025" t="s">
        <v>47</v>
      </c>
      <c r="L1025" s="2">
        <f t="shared" si="60"/>
        <v>30163000000</v>
      </c>
      <c r="M1025" s="2">
        <f t="shared" si="61"/>
        <v>57016000000</v>
      </c>
      <c r="N1025" s="3">
        <f t="shared" si="62"/>
        <v>0.44259721203228175</v>
      </c>
      <c r="O1025" s="3">
        <f t="shared" si="63"/>
        <v>0.83662509170946442</v>
      </c>
    </row>
    <row r="1026" spans="1:15" x14ac:dyDescent="0.25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46</v>
      </c>
      <c r="K1026" t="s">
        <v>47</v>
      </c>
      <c r="L1026" s="2">
        <f t="shared" si="60"/>
        <v>30092000000</v>
      </c>
      <c r="M1026" s="2">
        <f t="shared" si="61"/>
        <v>56132000000</v>
      </c>
      <c r="N1026" s="3">
        <f t="shared" si="62"/>
        <v>0.44123814132172023</v>
      </c>
      <c r="O1026" s="3">
        <f t="shared" si="63"/>
        <v>0.82306192172905757</v>
      </c>
    </row>
    <row r="1027" spans="1:15" x14ac:dyDescent="0.25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46</v>
      </c>
      <c r="K1027" t="s">
        <v>47</v>
      </c>
      <c r="L1027" s="2">
        <f t="shared" ref="L1027:L1090" si="64">E1027-F1027</f>
        <v>34214000000</v>
      </c>
      <c r="M1027" s="2">
        <f t="shared" ref="M1027:M1090" si="65">L1027+SUM(G1027:I1027)</f>
        <v>59624000000</v>
      </c>
      <c r="N1027" s="3">
        <f t="shared" ref="N1027:N1090" si="66">1-(F1027/E1027)</f>
        <v>0.46666484805499486</v>
      </c>
      <c r="O1027" s="3">
        <f t="shared" ref="O1027:O1090" si="67">M1027/E1027</f>
        <v>0.81324676741775326</v>
      </c>
    </row>
    <row r="1028" spans="1:15" x14ac:dyDescent="0.25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46</v>
      </c>
      <c r="K1028" t="s">
        <v>47</v>
      </c>
      <c r="L1028" s="2">
        <f t="shared" si="64"/>
        <v>31237000000</v>
      </c>
      <c r="M1028" s="2">
        <f t="shared" si="65"/>
        <v>55004000000</v>
      </c>
      <c r="N1028" s="3">
        <f t="shared" si="66"/>
        <v>0.44655544595502561</v>
      </c>
      <c r="O1028" s="3">
        <f t="shared" si="67"/>
        <v>0.786321853869137</v>
      </c>
    </row>
    <row r="1029" spans="1:15" x14ac:dyDescent="0.25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18</v>
      </c>
      <c r="K1029" t="s">
        <v>382</v>
      </c>
      <c r="L1029" s="2">
        <f t="shared" si="64"/>
        <v>1490058000</v>
      </c>
      <c r="M1029" s="2">
        <f t="shared" si="65"/>
        <v>2600608000</v>
      </c>
      <c r="N1029" s="3">
        <f t="shared" si="66"/>
        <v>0.25744007408456837</v>
      </c>
      <c r="O1029" s="3">
        <f t="shared" si="67"/>
        <v>0.44931184972995758</v>
      </c>
    </row>
    <row r="1030" spans="1:15" x14ac:dyDescent="0.25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18</v>
      </c>
      <c r="K1030" t="s">
        <v>382</v>
      </c>
      <c r="L1030" s="2">
        <f t="shared" si="64"/>
        <v>1920809000</v>
      </c>
      <c r="M1030" s="2">
        <f t="shared" si="65"/>
        <v>3294687000</v>
      </c>
      <c r="N1030" s="3">
        <f t="shared" si="66"/>
        <v>0.26137886776452168</v>
      </c>
      <c r="O1030" s="3">
        <f t="shared" si="67"/>
        <v>0.44833273776751814</v>
      </c>
    </row>
    <row r="1031" spans="1:15" x14ac:dyDescent="0.25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18</v>
      </c>
      <c r="K1031" t="s">
        <v>382</v>
      </c>
      <c r="L1031" s="2">
        <f t="shared" si="64"/>
        <v>2154192000</v>
      </c>
      <c r="M1031" s="2">
        <f t="shared" si="65"/>
        <v>3535588000</v>
      </c>
      <c r="N1031" s="3">
        <f t="shared" si="66"/>
        <v>0.27605650119190928</v>
      </c>
      <c r="O1031" s="3">
        <f t="shared" si="67"/>
        <v>0.45308034424791305</v>
      </c>
    </row>
    <row r="1032" spans="1:15" x14ac:dyDescent="0.25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18</v>
      </c>
      <c r="K1032" t="s">
        <v>382</v>
      </c>
      <c r="L1032" s="2">
        <f t="shared" si="64"/>
        <v>2410686000</v>
      </c>
      <c r="M1032" s="2">
        <f t="shared" si="65"/>
        <v>3983806000</v>
      </c>
      <c r="N1032" s="3">
        <f t="shared" si="66"/>
        <v>0.29866408773616704</v>
      </c>
      <c r="O1032" s="3">
        <f t="shared" si="67"/>
        <v>0.49356066476839738</v>
      </c>
    </row>
    <row r="1033" spans="1:15" x14ac:dyDescent="0.25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35</v>
      </c>
      <c r="K1033" t="s">
        <v>123</v>
      </c>
      <c r="L1033" s="2">
        <f t="shared" si="64"/>
        <v>2397500000</v>
      </c>
      <c r="M1033" s="2">
        <f t="shared" si="65"/>
        <v>3954900000</v>
      </c>
      <c r="N1033" s="3">
        <f t="shared" si="66"/>
        <v>0.61453874349575788</v>
      </c>
      <c r="O1033" s="3">
        <f t="shared" si="67"/>
        <v>1.0137390100735653</v>
      </c>
    </row>
    <row r="1034" spans="1:15" x14ac:dyDescent="0.25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35</v>
      </c>
      <c r="K1034" t="s">
        <v>123</v>
      </c>
      <c r="L1034" s="2">
        <f t="shared" si="64"/>
        <v>2672200000</v>
      </c>
      <c r="M1034" s="2">
        <f t="shared" si="65"/>
        <v>4321000000</v>
      </c>
      <c r="N1034" s="3">
        <f t="shared" si="66"/>
        <v>0.63613207322589094</v>
      </c>
      <c r="O1034" s="3">
        <f t="shared" si="67"/>
        <v>1.0286380841288356</v>
      </c>
    </row>
    <row r="1035" spans="1:15" x14ac:dyDescent="0.25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35</v>
      </c>
      <c r="K1035" t="s">
        <v>123</v>
      </c>
      <c r="L1035" s="2">
        <f t="shared" si="64"/>
        <v>2708700000</v>
      </c>
      <c r="M1035" s="2">
        <f t="shared" si="65"/>
        <v>4441400000</v>
      </c>
      <c r="N1035" s="3">
        <f t="shared" si="66"/>
        <v>0.61431519742362739</v>
      </c>
      <c r="O1035" s="3">
        <f t="shared" si="67"/>
        <v>1.0072800671308371</v>
      </c>
    </row>
    <row r="1036" spans="1:15" x14ac:dyDescent="0.25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35</v>
      </c>
      <c r="K1036" t="s">
        <v>123</v>
      </c>
      <c r="L1036" s="2">
        <f t="shared" si="64"/>
        <v>2616000000</v>
      </c>
      <c r="M1036" s="2">
        <f t="shared" si="65"/>
        <v>4256800000</v>
      </c>
      <c r="N1036" s="3">
        <f t="shared" si="66"/>
        <v>0.64254660673494945</v>
      </c>
      <c r="O1036" s="3">
        <f t="shared" si="67"/>
        <v>1.045562842335372</v>
      </c>
    </row>
    <row r="1037" spans="1:15" x14ac:dyDescent="0.25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35</v>
      </c>
      <c r="K1037" t="s">
        <v>123</v>
      </c>
      <c r="L1037" s="2">
        <f t="shared" si="64"/>
        <v>1665800000</v>
      </c>
      <c r="M1037" s="2">
        <f t="shared" si="65"/>
        <v>2756100000</v>
      </c>
      <c r="N1037" s="3">
        <f t="shared" si="66"/>
        <v>0.40398700101857687</v>
      </c>
      <c r="O1037" s="3">
        <f t="shared" si="67"/>
        <v>0.66840471455594896</v>
      </c>
    </row>
    <row r="1038" spans="1:15" x14ac:dyDescent="0.25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35</v>
      </c>
      <c r="K1038" t="s">
        <v>123</v>
      </c>
      <c r="L1038" s="2">
        <f t="shared" si="64"/>
        <v>1730200000</v>
      </c>
      <c r="M1038" s="2">
        <f t="shared" si="65"/>
        <v>2852200000</v>
      </c>
      <c r="N1038" s="3">
        <f t="shared" si="66"/>
        <v>0.40775829562594268</v>
      </c>
      <c r="O1038" s="3">
        <f t="shared" si="67"/>
        <v>0.67218137254901966</v>
      </c>
    </row>
    <row r="1039" spans="1:15" x14ac:dyDescent="0.25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35</v>
      </c>
      <c r="K1039" t="s">
        <v>123</v>
      </c>
      <c r="L1039" s="2">
        <f t="shared" si="64"/>
        <v>1737300000</v>
      </c>
      <c r="M1039" s="2">
        <f t="shared" si="65"/>
        <v>2864700000</v>
      </c>
      <c r="N1039" s="3">
        <f t="shared" si="66"/>
        <v>0.40437120312827313</v>
      </c>
      <c r="O1039" s="3">
        <f t="shared" si="67"/>
        <v>0.66678304587668458</v>
      </c>
    </row>
    <row r="1040" spans="1:15" x14ac:dyDescent="0.25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35</v>
      </c>
      <c r="K1040" t="s">
        <v>123</v>
      </c>
      <c r="L1040" s="2">
        <f t="shared" si="64"/>
        <v>1831700000</v>
      </c>
      <c r="M1040" s="2">
        <f t="shared" si="65"/>
        <v>3006700000</v>
      </c>
      <c r="N1040" s="3">
        <f t="shared" si="66"/>
        <v>0.4152102459480902</v>
      </c>
      <c r="O1040" s="3">
        <f t="shared" si="67"/>
        <v>0.68155956024028108</v>
      </c>
    </row>
    <row r="1041" spans="1:15" x14ac:dyDescent="0.25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58</v>
      </c>
      <c r="K1041" t="s">
        <v>386</v>
      </c>
      <c r="L1041" s="2">
        <f t="shared" si="64"/>
        <v>327134000</v>
      </c>
      <c r="M1041" s="2">
        <f t="shared" si="65"/>
        <v>462958000</v>
      </c>
      <c r="N1041" s="3">
        <f t="shared" si="66"/>
        <v>0.16099898567892823</v>
      </c>
      <c r="O1041" s="3">
        <f t="shared" si="67"/>
        <v>0.2278447621217766</v>
      </c>
    </row>
    <row r="1042" spans="1:15" x14ac:dyDescent="0.25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58</v>
      </c>
      <c r="K1042" t="s">
        <v>386</v>
      </c>
      <c r="L1042" s="2">
        <f t="shared" si="64"/>
        <v>363957000</v>
      </c>
      <c r="M1042" s="2">
        <f t="shared" si="65"/>
        <v>509255000</v>
      </c>
      <c r="N1042" s="3">
        <f t="shared" si="66"/>
        <v>0.16884638776813909</v>
      </c>
      <c r="O1042" s="3">
        <f t="shared" si="67"/>
        <v>0.23625281888482341</v>
      </c>
    </row>
    <row r="1043" spans="1:15" x14ac:dyDescent="0.25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58</v>
      </c>
      <c r="K1043" t="s">
        <v>386</v>
      </c>
      <c r="L1043" s="2">
        <f t="shared" si="64"/>
        <v>522360000</v>
      </c>
      <c r="M1043" s="2">
        <f t="shared" si="65"/>
        <v>686956000</v>
      </c>
      <c r="N1043" s="3">
        <f t="shared" si="66"/>
        <v>0.17659521743260786</v>
      </c>
      <c r="O1043" s="3">
        <f t="shared" si="67"/>
        <v>0.23224049350378015</v>
      </c>
    </row>
    <row r="1044" spans="1:15" x14ac:dyDescent="0.25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58</v>
      </c>
      <c r="K1044" t="s">
        <v>386</v>
      </c>
      <c r="L1044" s="2">
        <f t="shared" si="64"/>
        <v>721767000</v>
      </c>
      <c r="M1044" s="2">
        <f t="shared" si="65"/>
        <v>955654000</v>
      </c>
      <c r="N1044" s="3">
        <f t="shared" si="66"/>
        <v>0.20391375223544106</v>
      </c>
      <c r="O1044" s="3">
        <f t="shared" si="67"/>
        <v>0.26999155264622537</v>
      </c>
    </row>
    <row r="1045" spans="1:15" x14ac:dyDescent="0.25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46</v>
      </c>
      <c r="K1045" t="s">
        <v>388</v>
      </c>
      <c r="L1045" s="2">
        <f t="shared" si="64"/>
        <v>11924000000</v>
      </c>
      <c r="M1045" s="2">
        <f t="shared" si="65"/>
        <v>22019000000</v>
      </c>
      <c r="N1045" s="3">
        <f t="shared" si="66"/>
        <v>1</v>
      </c>
      <c r="O1045" s="3">
        <f t="shared" si="67"/>
        <v>1.8466118752096612</v>
      </c>
    </row>
    <row r="1046" spans="1:15" x14ac:dyDescent="0.25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46</v>
      </c>
      <c r="K1046" t="s">
        <v>388</v>
      </c>
      <c r="L1046" s="2">
        <f t="shared" si="64"/>
        <v>12261000000</v>
      </c>
      <c r="M1046" s="2">
        <f t="shared" si="65"/>
        <v>22445000000</v>
      </c>
      <c r="N1046" s="3">
        <f t="shared" si="66"/>
        <v>1</v>
      </c>
      <c r="O1046" s="3">
        <f t="shared" si="67"/>
        <v>1.8306010928961749</v>
      </c>
    </row>
    <row r="1047" spans="1:15" x14ac:dyDescent="0.25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46</v>
      </c>
      <c r="K1047" t="s">
        <v>388</v>
      </c>
      <c r="L1047" s="2">
        <f t="shared" si="64"/>
        <v>12951000000</v>
      </c>
      <c r="M1047" s="2">
        <f t="shared" si="65"/>
        <v>23601000000</v>
      </c>
      <c r="N1047" s="3">
        <f t="shared" si="66"/>
        <v>1</v>
      </c>
      <c r="O1047" s="3">
        <f t="shared" si="67"/>
        <v>1.8223303219828584</v>
      </c>
    </row>
    <row r="1048" spans="1:15" x14ac:dyDescent="0.25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46</v>
      </c>
      <c r="K1048" t="s">
        <v>388</v>
      </c>
      <c r="L1048" s="2">
        <f t="shared" si="64"/>
        <v>12893000000</v>
      </c>
      <c r="M1048" s="2">
        <f t="shared" si="65"/>
        <v>23367000000</v>
      </c>
      <c r="N1048" s="3">
        <f t="shared" si="66"/>
        <v>1</v>
      </c>
      <c r="O1048" s="3">
        <f t="shared" si="67"/>
        <v>1.812378810207089</v>
      </c>
    </row>
    <row r="1049" spans="1:15" x14ac:dyDescent="0.25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12</v>
      </c>
      <c r="K1049" t="s">
        <v>163</v>
      </c>
      <c r="L1049" s="2">
        <f t="shared" si="64"/>
        <v>14765000000</v>
      </c>
      <c r="M1049" s="2">
        <f t="shared" si="65"/>
        <v>22864000000</v>
      </c>
      <c r="N1049" s="3">
        <f t="shared" si="66"/>
        <v>0.47828058695863429</v>
      </c>
      <c r="O1049" s="3">
        <f t="shared" si="67"/>
        <v>0.7406303650675391</v>
      </c>
    </row>
    <row r="1050" spans="1:15" x14ac:dyDescent="0.25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12</v>
      </c>
      <c r="K1050" t="s">
        <v>163</v>
      </c>
      <c r="L1050" s="2">
        <f t="shared" si="64"/>
        <v>15374000000</v>
      </c>
      <c r="M1050" s="2">
        <f t="shared" si="65"/>
        <v>23613000000</v>
      </c>
      <c r="N1050" s="3">
        <f t="shared" si="66"/>
        <v>0.48314006473712323</v>
      </c>
      <c r="O1050" s="3">
        <f t="shared" si="67"/>
        <v>0.74205713208258695</v>
      </c>
    </row>
    <row r="1051" spans="1:15" x14ac:dyDescent="0.25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12</v>
      </c>
      <c r="K1051" t="s">
        <v>163</v>
      </c>
      <c r="L1051" s="2">
        <f t="shared" si="64"/>
        <v>14891000000</v>
      </c>
      <c r="M1051" s="2">
        <f t="shared" si="65"/>
        <v>22836000000</v>
      </c>
      <c r="N1051" s="3">
        <f t="shared" si="66"/>
        <v>0.49187421549844756</v>
      </c>
      <c r="O1051" s="3">
        <f t="shared" si="67"/>
        <v>0.75431062958314066</v>
      </c>
    </row>
    <row r="1052" spans="1:15" x14ac:dyDescent="0.25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12</v>
      </c>
      <c r="K1052" t="s">
        <v>163</v>
      </c>
      <c r="L1052" s="2">
        <f t="shared" si="64"/>
        <v>15069000000</v>
      </c>
      <c r="M1052" s="2">
        <f t="shared" si="65"/>
        <v>22915000000</v>
      </c>
      <c r="N1052" s="3">
        <f t="shared" si="66"/>
        <v>0.50048158357966055</v>
      </c>
      <c r="O1052" s="3">
        <f t="shared" si="67"/>
        <v>0.76106811916702644</v>
      </c>
    </row>
    <row r="1053" spans="1:15" x14ac:dyDescent="0.25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35</v>
      </c>
      <c r="K1053" t="s">
        <v>213</v>
      </c>
      <c r="L1053" s="2">
        <f t="shared" si="64"/>
        <v>1065656000</v>
      </c>
      <c r="M1053" s="2">
        <f t="shared" si="65"/>
        <v>1065656000</v>
      </c>
      <c r="N1053" s="3">
        <f t="shared" si="66"/>
        <v>0.51713251115396597</v>
      </c>
      <c r="O1053" s="3">
        <f t="shared" si="67"/>
        <v>0.51713251115396597</v>
      </c>
    </row>
    <row r="1054" spans="1:15" x14ac:dyDescent="0.25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35</v>
      </c>
      <c r="K1054" t="s">
        <v>213</v>
      </c>
      <c r="L1054" s="2">
        <f t="shared" si="64"/>
        <v>1172931000</v>
      </c>
      <c r="M1054" s="2">
        <f t="shared" si="65"/>
        <v>1172931000</v>
      </c>
      <c r="N1054" s="3">
        <f t="shared" si="66"/>
        <v>0.52213157955652267</v>
      </c>
      <c r="O1054" s="3">
        <f t="shared" si="67"/>
        <v>0.52213157955652267</v>
      </c>
    </row>
    <row r="1055" spans="1:15" x14ac:dyDescent="0.25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35</v>
      </c>
      <c r="K1055" t="s">
        <v>213</v>
      </c>
      <c r="L1055" s="2">
        <f t="shared" si="64"/>
        <v>1339810000</v>
      </c>
      <c r="M1055" s="2">
        <f t="shared" si="65"/>
        <v>1339810000</v>
      </c>
      <c r="N1055" s="3">
        <f t="shared" si="66"/>
        <v>0.54356279669450724</v>
      </c>
      <c r="O1055" s="3">
        <f t="shared" si="67"/>
        <v>0.54356279669450724</v>
      </c>
    </row>
    <row r="1056" spans="1:15" x14ac:dyDescent="0.25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35</v>
      </c>
      <c r="K1056" t="s">
        <v>213</v>
      </c>
      <c r="L1056" s="2">
        <f t="shared" si="64"/>
        <v>1632301000</v>
      </c>
      <c r="M1056" s="2">
        <f t="shared" si="65"/>
        <v>1632301000</v>
      </c>
      <c r="N1056" s="3">
        <f t="shared" si="66"/>
        <v>0.59954550196065182</v>
      </c>
      <c r="O1056" s="3">
        <f t="shared" si="67"/>
        <v>0.59954550196065182</v>
      </c>
    </row>
    <row r="1057" spans="1:15" x14ac:dyDescent="0.25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35</v>
      </c>
      <c r="K1057" t="s">
        <v>392</v>
      </c>
      <c r="L1057" s="2">
        <f t="shared" si="64"/>
        <v>9563000000</v>
      </c>
      <c r="M1057" s="2">
        <f t="shared" si="65"/>
        <v>11812000000</v>
      </c>
      <c r="N1057" s="3">
        <f t="shared" si="66"/>
        <v>0.38845560159233083</v>
      </c>
      <c r="O1057" s="3">
        <f t="shared" si="67"/>
        <v>0.47981152002599725</v>
      </c>
    </row>
    <row r="1058" spans="1:15" x14ac:dyDescent="0.25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35</v>
      </c>
      <c r="K1058" t="s">
        <v>392</v>
      </c>
      <c r="L1058" s="2">
        <f t="shared" si="64"/>
        <v>10457000000</v>
      </c>
      <c r="M1058" s="2">
        <f t="shared" si="65"/>
        <v>12819000000</v>
      </c>
      <c r="N1058" s="3">
        <f t="shared" si="66"/>
        <v>0.42740946619798903</v>
      </c>
      <c r="O1058" s="3">
        <f t="shared" si="67"/>
        <v>0.52395160631079862</v>
      </c>
    </row>
    <row r="1059" spans="1:15" x14ac:dyDescent="0.25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35</v>
      </c>
      <c r="K1059" t="s">
        <v>392</v>
      </c>
      <c r="L1059" s="2">
        <f t="shared" si="64"/>
        <v>10160000000</v>
      </c>
      <c r="M1059" s="2">
        <f t="shared" si="65"/>
        <v>12701000000</v>
      </c>
      <c r="N1059" s="3">
        <f t="shared" si="66"/>
        <v>0.41432183345567242</v>
      </c>
      <c r="O1059" s="3">
        <f t="shared" si="67"/>
        <v>0.51794307152760788</v>
      </c>
    </row>
    <row r="1060" spans="1:15" x14ac:dyDescent="0.25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35</v>
      </c>
      <c r="K1060" t="s">
        <v>392</v>
      </c>
      <c r="L1060" s="2">
        <f t="shared" si="64"/>
        <v>11114000000</v>
      </c>
      <c r="M1060" s="2">
        <f t="shared" si="65"/>
        <v>13863000000</v>
      </c>
      <c r="N1060" s="3">
        <f t="shared" si="66"/>
        <v>0.43697412911850275</v>
      </c>
      <c r="O1060" s="3">
        <f t="shared" si="67"/>
        <v>0.5450577966501533</v>
      </c>
    </row>
    <row r="1061" spans="1:15" x14ac:dyDescent="0.25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58</v>
      </c>
      <c r="K1061" t="s">
        <v>137</v>
      </c>
      <c r="L1061" s="2">
        <f t="shared" si="64"/>
        <v>7653000000</v>
      </c>
      <c r="M1061" s="2">
        <f t="shared" si="65"/>
        <v>11736000000</v>
      </c>
      <c r="N1061" s="3">
        <f t="shared" si="66"/>
        <v>0.51497207455756677</v>
      </c>
      <c r="O1061" s="3">
        <f t="shared" si="67"/>
        <v>0.78971805396675865</v>
      </c>
    </row>
    <row r="1062" spans="1:15" x14ac:dyDescent="0.25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58</v>
      </c>
      <c r="K1062" t="s">
        <v>137</v>
      </c>
      <c r="L1062" s="2">
        <f t="shared" si="64"/>
        <v>8574000000</v>
      </c>
      <c r="M1062" s="2">
        <f t="shared" si="65"/>
        <v>13073000000</v>
      </c>
      <c r="N1062" s="3">
        <f t="shared" si="66"/>
        <v>0.54077578051087982</v>
      </c>
      <c r="O1062" s="3">
        <f t="shared" si="67"/>
        <v>0.82453484705140334</v>
      </c>
    </row>
    <row r="1063" spans="1:15" x14ac:dyDescent="0.25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58</v>
      </c>
      <c r="K1063" t="s">
        <v>137</v>
      </c>
      <c r="L1063" s="2">
        <f t="shared" si="64"/>
        <v>8182000000</v>
      </c>
      <c r="M1063" s="2">
        <f t="shared" si="65"/>
        <v>12448000000</v>
      </c>
      <c r="N1063" s="3">
        <f t="shared" si="66"/>
        <v>0.54543030464635689</v>
      </c>
      <c r="O1063" s="3">
        <f t="shared" si="67"/>
        <v>0.82981134591027261</v>
      </c>
    </row>
    <row r="1064" spans="1:15" x14ac:dyDescent="0.25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58</v>
      </c>
      <c r="K1064" t="s">
        <v>137</v>
      </c>
      <c r="L1064" s="2">
        <f t="shared" si="64"/>
        <v>7017000000</v>
      </c>
      <c r="M1064" s="2">
        <f t="shared" si="65"/>
        <v>11362000000</v>
      </c>
      <c r="N1064" s="3">
        <f t="shared" si="66"/>
        <v>0.51970078506887862</v>
      </c>
      <c r="O1064" s="3">
        <f t="shared" si="67"/>
        <v>0.84150496222781812</v>
      </c>
    </row>
    <row r="1065" spans="1:15" x14ac:dyDescent="0.25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58</v>
      </c>
      <c r="K1065" t="s">
        <v>137</v>
      </c>
      <c r="L1065" s="2">
        <f t="shared" si="64"/>
        <v>2760200000</v>
      </c>
      <c r="M1065" s="2">
        <f t="shared" si="65"/>
        <v>3310800000</v>
      </c>
      <c r="N1065" s="3">
        <f t="shared" si="66"/>
        <v>0.27673674817778049</v>
      </c>
      <c r="O1065" s="3">
        <f t="shared" si="67"/>
        <v>0.33193972388486181</v>
      </c>
    </row>
    <row r="1066" spans="1:15" x14ac:dyDescent="0.25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58</v>
      </c>
      <c r="K1066" t="s">
        <v>137</v>
      </c>
      <c r="L1066" s="2">
        <f t="shared" si="64"/>
        <v>1926600000</v>
      </c>
      <c r="M1066" s="2">
        <f t="shared" si="65"/>
        <v>2432400000</v>
      </c>
      <c r="N1066" s="3">
        <f t="shared" si="66"/>
        <v>0.21274763135228247</v>
      </c>
      <c r="O1066" s="3">
        <f t="shared" si="67"/>
        <v>0.26860133836878025</v>
      </c>
    </row>
    <row r="1067" spans="1:15" x14ac:dyDescent="0.25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58</v>
      </c>
      <c r="K1067" t="s">
        <v>137</v>
      </c>
      <c r="L1067" s="2">
        <f t="shared" si="64"/>
        <v>1717900000</v>
      </c>
      <c r="M1067" s="2">
        <f t="shared" si="65"/>
        <v>2157000000</v>
      </c>
      <c r="N1067" s="3">
        <f t="shared" si="66"/>
        <v>0.1931244589839578</v>
      </c>
      <c r="O1067" s="3">
        <f t="shared" si="67"/>
        <v>0.24248760581430642</v>
      </c>
    </row>
    <row r="1068" spans="1:15" x14ac:dyDescent="0.25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58</v>
      </c>
      <c r="K1068" t="s">
        <v>137</v>
      </c>
      <c r="L1068" s="2">
        <f t="shared" si="64"/>
        <v>810000000</v>
      </c>
      <c r="M1068" s="2">
        <f t="shared" si="65"/>
        <v>1301000000</v>
      </c>
      <c r="N1068" s="3">
        <f t="shared" si="66"/>
        <v>0.11308426872172894</v>
      </c>
      <c r="O1068" s="3">
        <f t="shared" si="67"/>
        <v>0.18163288099625843</v>
      </c>
    </row>
    <row r="1069" spans="1:15" x14ac:dyDescent="0.25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82</v>
      </c>
      <c r="K1069" t="s">
        <v>340</v>
      </c>
      <c r="L1069" s="2">
        <f t="shared" si="64"/>
        <v>13295000000</v>
      </c>
      <c r="M1069" s="2">
        <f t="shared" si="65"/>
        <v>21492000000</v>
      </c>
      <c r="N1069" s="3">
        <f t="shared" si="66"/>
        <v>0.16165509526646649</v>
      </c>
      <c r="O1069" s="3">
        <f t="shared" si="67"/>
        <v>0.26132315212236906</v>
      </c>
    </row>
    <row r="1070" spans="1:15" x14ac:dyDescent="0.25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82</v>
      </c>
      <c r="K1070" t="s">
        <v>340</v>
      </c>
      <c r="L1070" s="2">
        <f t="shared" si="64"/>
        <v>12402000000</v>
      </c>
      <c r="M1070" s="2">
        <f t="shared" si="65"/>
        <v>21473000000</v>
      </c>
      <c r="N1070" s="3">
        <f t="shared" si="66"/>
        <v>0.12382188498402558</v>
      </c>
      <c r="O1070" s="3">
        <f t="shared" si="67"/>
        <v>0.21438698083067093</v>
      </c>
    </row>
    <row r="1071" spans="1:15" x14ac:dyDescent="0.25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82</v>
      </c>
      <c r="K1071" t="s">
        <v>340</v>
      </c>
      <c r="L1071" s="2">
        <f t="shared" si="64"/>
        <v>13542000000</v>
      </c>
      <c r="M1071" s="2">
        <f t="shared" si="65"/>
        <v>23318000000</v>
      </c>
      <c r="N1071" s="3">
        <f t="shared" si="66"/>
        <v>0.13844219307482342</v>
      </c>
      <c r="O1071" s="3">
        <f t="shared" si="67"/>
        <v>0.23838392099532801</v>
      </c>
    </row>
    <row r="1072" spans="1:15" x14ac:dyDescent="0.25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82</v>
      </c>
      <c r="K1072" t="s">
        <v>340</v>
      </c>
      <c r="L1072" s="2">
        <f t="shared" si="64"/>
        <v>16160000000</v>
      </c>
      <c r="M1072" s="2">
        <f t="shared" si="65"/>
        <v>27835000000</v>
      </c>
      <c r="N1072" s="3">
        <f t="shared" si="66"/>
        <v>0.22428557549513539</v>
      </c>
      <c r="O1072" s="3">
        <f t="shared" si="67"/>
        <v>0.38632357635563697</v>
      </c>
    </row>
    <row r="1073" spans="1:15" x14ac:dyDescent="0.25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24</v>
      </c>
      <c r="K1073" t="s">
        <v>25</v>
      </c>
      <c r="L1073" s="2">
        <f t="shared" si="64"/>
        <v>30821000000</v>
      </c>
      <c r="M1073" s="2">
        <f t="shared" si="65"/>
        <v>51765000000</v>
      </c>
      <c r="N1073" s="3">
        <f t="shared" si="66"/>
        <v>0.65206169208961851</v>
      </c>
      <c r="O1073" s="3">
        <f t="shared" si="67"/>
        <v>1.0951615291852668</v>
      </c>
    </row>
    <row r="1074" spans="1:15" x14ac:dyDescent="0.25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24</v>
      </c>
      <c r="K1074" t="s">
        <v>25</v>
      </c>
      <c r="L1074" s="2">
        <f t="shared" si="64"/>
        <v>27079000000</v>
      </c>
      <c r="M1074" s="2">
        <f t="shared" si="65"/>
        <v>46493000000</v>
      </c>
      <c r="N1074" s="3">
        <f t="shared" si="66"/>
        <v>0.6149705902391388</v>
      </c>
      <c r="O1074" s="3">
        <f t="shared" si="67"/>
        <v>1.0558671905162038</v>
      </c>
    </row>
    <row r="1075" spans="1:15" x14ac:dyDescent="0.25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24</v>
      </c>
      <c r="K1075" t="s">
        <v>25</v>
      </c>
      <c r="L1075" s="2">
        <f t="shared" si="64"/>
        <v>25469000000</v>
      </c>
      <c r="M1075" s="2">
        <f t="shared" si="65"/>
        <v>44255000000</v>
      </c>
      <c r="N1075" s="3">
        <f t="shared" si="66"/>
        <v>0.60300210715723179</v>
      </c>
      <c r="O1075" s="3">
        <f t="shared" si="67"/>
        <v>1.0477780145370172</v>
      </c>
    </row>
    <row r="1076" spans="1:15" x14ac:dyDescent="0.25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24</v>
      </c>
      <c r="K1076" t="s">
        <v>25</v>
      </c>
      <c r="L1076" s="2">
        <f t="shared" si="64"/>
        <v>24564000000</v>
      </c>
      <c r="M1076" s="2">
        <f t="shared" si="65"/>
        <v>41581000000</v>
      </c>
      <c r="N1076" s="3">
        <f t="shared" si="66"/>
        <v>0.62190490657754816</v>
      </c>
      <c r="O1076" s="3">
        <f t="shared" si="67"/>
        <v>1.0527368474353132</v>
      </c>
    </row>
    <row r="1077" spans="1:15" x14ac:dyDescent="0.25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82</v>
      </c>
      <c r="K1077" t="s">
        <v>83</v>
      </c>
      <c r="L1077" s="2">
        <f t="shared" si="64"/>
        <v>9887000000</v>
      </c>
      <c r="M1077" s="2">
        <f t="shared" si="65"/>
        <v>15912000000</v>
      </c>
      <c r="N1077" s="3">
        <f t="shared" si="66"/>
        <v>0.82625773023566773</v>
      </c>
      <c r="O1077" s="3">
        <f t="shared" si="67"/>
        <v>1.3297676750793916</v>
      </c>
    </row>
    <row r="1078" spans="1:15" x14ac:dyDescent="0.25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82</v>
      </c>
      <c r="K1078" t="s">
        <v>83</v>
      </c>
      <c r="L1078" s="2">
        <f t="shared" si="64"/>
        <v>9169000000</v>
      </c>
      <c r="M1078" s="2">
        <f t="shared" si="65"/>
        <v>15138000000</v>
      </c>
      <c r="N1078" s="3">
        <f t="shared" si="66"/>
        <v>0.80962472406181019</v>
      </c>
      <c r="O1078" s="3">
        <f t="shared" si="67"/>
        <v>1.3366887417218543</v>
      </c>
    </row>
    <row r="1079" spans="1:15" x14ac:dyDescent="0.25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82</v>
      </c>
      <c r="K1079" t="s">
        <v>83</v>
      </c>
      <c r="L1079" s="2">
        <f t="shared" si="64"/>
        <v>8600000000</v>
      </c>
      <c r="M1079" s="2">
        <f t="shared" si="65"/>
        <v>15088000000</v>
      </c>
      <c r="N1079" s="3">
        <f t="shared" si="66"/>
        <v>0.79291904849714179</v>
      </c>
      <c r="O1079" s="3">
        <f t="shared" si="67"/>
        <v>1.3911119306656832</v>
      </c>
    </row>
    <row r="1080" spans="1:15" x14ac:dyDescent="0.25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82</v>
      </c>
      <c r="K1080" t="s">
        <v>83</v>
      </c>
      <c r="L1080" s="2">
        <f t="shared" si="64"/>
        <v>3828000000</v>
      </c>
      <c r="M1080" s="2">
        <f t="shared" si="65"/>
        <v>8616000000</v>
      </c>
      <c r="N1080" s="3">
        <f t="shared" si="66"/>
        <v>0.69322709163346619</v>
      </c>
      <c r="O1080" s="3">
        <f t="shared" si="67"/>
        <v>1.5603042375950742</v>
      </c>
    </row>
    <row r="1081" spans="1:15" x14ac:dyDescent="0.25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21</v>
      </c>
      <c r="K1081" t="s">
        <v>399</v>
      </c>
      <c r="L1081" s="2">
        <f t="shared" si="64"/>
        <v>57464000000</v>
      </c>
      <c r="M1081" s="2">
        <f t="shared" si="65"/>
        <v>88164000000</v>
      </c>
      <c r="N1081" s="3">
        <f t="shared" si="66"/>
        <v>0.73814692545825888</v>
      </c>
      <c r="O1081" s="3">
        <f t="shared" si="67"/>
        <v>1.1325000963403511</v>
      </c>
    </row>
    <row r="1082" spans="1:15" x14ac:dyDescent="0.25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21</v>
      </c>
      <c r="K1082" t="s">
        <v>399</v>
      </c>
      <c r="L1082" s="2">
        <f t="shared" si="64"/>
        <v>59755000000</v>
      </c>
      <c r="M1082" s="2">
        <f t="shared" si="65"/>
        <v>91624000000</v>
      </c>
      <c r="N1082" s="3">
        <f t="shared" si="66"/>
        <v>0.68816003132449644</v>
      </c>
      <c r="O1082" s="3">
        <f t="shared" si="67"/>
        <v>1.0551748759112318</v>
      </c>
    </row>
    <row r="1083" spans="1:15" x14ac:dyDescent="0.25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21</v>
      </c>
      <c r="K1083" t="s">
        <v>399</v>
      </c>
      <c r="L1083" s="2">
        <f t="shared" si="64"/>
        <v>60542000000</v>
      </c>
      <c r="M1083" s="2">
        <f t="shared" si="65"/>
        <v>92912000000</v>
      </c>
      <c r="N1083" s="3">
        <f t="shared" si="66"/>
        <v>0.64695447745244716</v>
      </c>
      <c r="O1083" s="3">
        <f t="shared" si="67"/>
        <v>0.99286172259029704</v>
      </c>
    </row>
    <row r="1084" spans="1:15" x14ac:dyDescent="0.25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21</v>
      </c>
      <c r="K1084" t="s">
        <v>399</v>
      </c>
      <c r="L1084" s="2">
        <f t="shared" si="64"/>
        <v>52540000000</v>
      </c>
      <c r="M1084" s="2">
        <f t="shared" si="65"/>
        <v>83788000000</v>
      </c>
      <c r="N1084" s="3">
        <f t="shared" si="66"/>
        <v>0.61579934364744493</v>
      </c>
      <c r="O1084" s="3">
        <f t="shared" si="67"/>
        <v>0.98204406938584154</v>
      </c>
    </row>
    <row r="1085" spans="1:15" x14ac:dyDescent="0.25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46</v>
      </c>
      <c r="K1085" t="s">
        <v>104</v>
      </c>
      <c r="L1085" s="2">
        <f t="shared" si="64"/>
        <v>4492369000</v>
      </c>
      <c r="M1085" s="2">
        <f t="shared" si="65"/>
        <v>7205629000</v>
      </c>
      <c r="N1085" s="3">
        <f t="shared" si="66"/>
        <v>0.97470446120649912</v>
      </c>
      <c r="O1085" s="3">
        <f t="shared" si="67"/>
        <v>1.5633975597505292</v>
      </c>
    </row>
    <row r="1086" spans="1:15" x14ac:dyDescent="0.25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46</v>
      </c>
      <c r="K1086" t="s">
        <v>104</v>
      </c>
      <c r="L1086" s="2">
        <f t="shared" si="64"/>
        <v>4738847000</v>
      </c>
      <c r="M1086" s="2">
        <f t="shared" si="65"/>
        <v>7511713000</v>
      </c>
      <c r="N1086" s="3">
        <f t="shared" si="66"/>
        <v>0.98264565615747224</v>
      </c>
      <c r="O1086" s="3">
        <f t="shared" si="67"/>
        <v>1.5576261799023294</v>
      </c>
    </row>
    <row r="1087" spans="1:15" x14ac:dyDescent="0.25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46</v>
      </c>
      <c r="K1087" t="s">
        <v>104</v>
      </c>
      <c r="L1087" s="2">
        <f t="shared" si="64"/>
        <v>4673067000</v>
      </c>
      <c r="M1087" s="2">
        <f t="shared" si="65"/>
        <v>7486541000</v>
      </c>
      <c r="N1087" s="3">
        <f t="shared" si="66"/>
        <v>0.98668053165545855</v>
      </c>
      <c r="O1087" s="3">
        <f t="shared" si="67"/>
        <v>1.5807229500754834</v>
      </c>
    </row>
    <row r="1088" spans="1:15" x14ac:dyDescent="0.25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46</v>
      </c>
      <c r="K1088" t="s">
        <v>104</v>
      </c>
      <c r="L1088" s="2">
        <f t="shared" si="64"/>
        <v>4922067000</v>
      </c>
      <c r="M1088" s="2">
        <f t="shared" si="65"/>
        <v>7914999000</v>
      </c>
      <c r="N1088" s="3">
        <f t="shared" si="66"/>
        <v>0.98522502837837811</v>
      </c>
      <c r="O1088" s="3">
        <f t="shared" si="67"/>
        <v>1.5843049504181546</v>
      </c>
    </row>
    <row r="1089" spans="1:15" x14ac:dyDescent="0.25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  <c r="L1089" s="2">
        <f t="shared" si="64"/>
        <v>1281931000</v>
      </c>
      <c r="M1089" s="2">
        <f t="shared" si="65"/>
        <v>2115509000</v>
      </c>
      <c r="N1089" s="3">
        <f t="shared" si="66"/>
        <v>0.53885922154611321</v>
      </c>
      <c r="O1089" s="3">
        <f t="shared" si="67"/>
        <v>0.88925342542913499</v>
      </c>
    </row>
    <row r="1090" spans="1:15" x14ac:dyDescent="0.25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  <c r="L1090" s="2">
        <f t="shared" si="64"/>
        <v>1358750000</v>
      </c>
      <c r="M1090" s="2">
        <f t="shared" si="65"/>
        <v>2239814000</v>
      </c>
      <c r="N1090" s="3">
        <f t="shared" si="66"/>
        <v>0.54656447771364491</v>
      </c>
      <c r="O1090" s="3">
        <f t="shared" si="67"/>
        <v>0.90097719895912398</v>
      </c>
    </row>
    <row r="1091" spans="1:15" x14ac:dyDescent="0.25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  <c r="L1091" s="2">
        <f t="shared" ref="L1091:L1154" si="68">E1091-F1091</f>
        <v>1351993000</v>
      </c>
      <c r="M1091" s="2">
        <f t="shared" ref="M1091:M1154" si="69">L1091+SUM(G1091:I1091)</f>
        <v>2202830000</v>
      </c>
      <c r="N1091" s="3">
        <f t="shared" ref="N1091:N1154" si="70">1-(F1091/E1091)</f>
        <v>0.56440113264872904</v>
      </c>
      <c r="O1091" s="3">
        <f t="shared" ref="O1091:O1154" si="71">M1091/E1091</f>
        <v>0.91959037290326184</v>
      </c>
    </row>
    <row r="1092" spans="1:15" x14ac:dyDescent="0.25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  <c r="L1092" s="2">
        <f t="shared" si="68"/>
        <v>1435587000</v>
      </c>
      <c r="M1092" s="2">
        <f t="shared" si="69"/>
        <v>2324229000</v>
      </c>
      <c r="N1092" s="3">
        <f t="shared" si="70"/>
        <v>0.57234446071514999</v>
      </c>
      <c r="O1092" s="3">
        <f t="shared" si="71"/>
        <v>0.92663112272785442</v>
      </c>
    </row>
    <row r="1093" spans="1:15" x14ac:dyDescent="0.25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21</v>
      </c>
      <c r="K1093" t="s">
        <v>33</v>
      </c>
      <c r="L1093" s="2">
        <f t="shared" si="68"/>
        <v>1847000000</v>
      </c>
      <c r="M1093" s="2">
        <f t="shared" si="69"/>
        <v>3332000000</v>
      </c>
      <c r="N1093" s="3">
        <f t="shared" si="70"/>
        <v>0.20357103493882944</v>
      </c>
      <c r="O1093" s="3">
        <f t="shared" si="71"/>
        <v>0.36724346963518129</v>
      </c>
    </row>
    <row r="1094" spans="1:15" x14ac:dyDescent="0.25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21</v>
      </c>
      <c r="K1094" t="s">
        <v>33</v>
      </c>
      <c r="L1094" s="2">
        <f t="shared" si="68"/>
        <v>5437000000</v>
      </c>
      <c r="M1094" s="2">
        <f t="shared" si="69"/>
        <v>7747000000</v>
      </c>
      <c r="N1094" s="3">
        <f t="shared" si="70"/>
        <v>0.33237559603863553</v>
      </c>
      <c r="O1094" s="3">
        <f t="shared" si="71"/>
        <v>0.4735909035334393</v>
      </c>
    </row>
    <row r="1095" spans="1:15" x14ac:dyDescent="0.25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21</v>
      </c>
      <c r="K1095" t="s">
        <v>33</v>
      </c>
      <c r="L1095" s="2">
        <f t="shared" si="68"/>
        <v>5215000000</v>
      </c>
      <c r="M1095" s="2">
        <f t="shared" si="69"/>
        <v>7429000000</v>
      </c>
      <c r="N1095" s="3">
        <f t="shared" si="70"/>
        <v>0.32207262845849804</v>
      </c>
      <c r="O1095" s="3">
        <f t="shared" si="71"/>
        <v>0.45880681818181818</v>
      </c>
    </row>
    <row r="1096" spans="1:15" x14ac:dyDescent="0.25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21</v>
      </c>
      <c r="K1096" t="s">
        <v>33</v>
      </c>
      <c r="L1096" s="2">
        <f t="shared" si="68"/>
        <v>2505000000</v>
      </c>
      <c r="M1096" s="2">
        <f t="shared" si="69"/>
        <v>4775000000</v>
      </c>
      <c r="N1096" s="3">
        <f t="shared" si="70"/>
        <v>0.20203242196951365</v>
      </c>
      <c r="O1096" s="3">
        <f t="shared" si="71"/>
        <v>0.38511170255665778</v>
      </c>
    </row>
    <row r="1097" spans="1:15" x14ac:dyDescent="0.25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82</v>
      </c>
      <c r="K1097" t="s">
        <v>143</v>
      </c>
      <c r="L1097" s="2">
        <f t="shared" si="68"/>
        <v>3529427000</v>
      </c>
      <c r="M1097" s="2">
        <f t="shared" si="69"/>
        <v>5106027000</v>
      </c>
      <c r="N1097" s="3">
        <f t="shared" si="70"/>
        <v>0.76584110925683335</v>
      </c>
      <c r="O1097" s="3">
        <f t="shared" si="71"/>
        <v>1.1079434088239652</v>
      </c>
    </row>
    <row r="1098" spans="1:15" x14ac:dyDescent="0.25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82</v>
      </c>
      <c r="K1098" t="s">
        <v>143</v>
      </c>
      <c r="L1098" s="2">
        <f t="shared" si="68"/>
        <v>4059874000</v>
      </c>
      <c r="M1098" s="2">
        <f t="shared" si="69"/>
        <v>6128762000</v>
      </c>
      <c r="N1098" s="3">
        <f t="shared" si="70"/>
        <v>0.76418482101144314</v>
      </c>
      <c r="O1098" s="3">
        <f t="shared" si="71"/>
        <v>1.1536089277627173</v>
      </c>
    </row>
    <row r="1099" spans="1:15" x14ac:dyDescent="0.25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82</v>
      </c>
      <c r="K1099" t="s">
        <v>143</v>
      </c>
      <c r="L1099" s="2">
        <f t="shared" si="68"/>
        <v>4199045000</v>
      </c>
      <c r="M1099" s="2">
        <f t="shared" si="69"/>
        <v>6627289000</v>
      </c>
      <c r="N1099" s="3">
        <f t="shared" si="70"/>
        <v>0.79393045818504415</v>
      </c>
      <c r="O1099" s="3">
        <f t="shared" si="71"/>
        <v>1.253048393693019</v>
      </c>
    </row>
    <row r="1100" spans="1:15" x14ac:dyDescent="0.25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82</v>
      </c>
      <c r="K1100" t="s">
        <v>143</v>
      </c>
      <c r="L1100" s="2">
        <f t="shared" si="68"/>
        <v>1954810000</v>
      </c>
      <c r="M1100" s="2">
        <f t="shared" si="69"/>
        <v>3995756000</v>
      </c>
      <c r="N1100" s="3">
        <f t="shared" si="70"/>
        <v>0.70137374978292977</v>
      </c>
      <c r="O1100" s="3">
        <f t="shared" si="71"/>
        <v>1.4336525641559232</v>
      </c>
    </row>
    <row r="1101" spans="1:15" x14ac:dyDescent="0.25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24</v>
      </c>
      <c r="K1101" t="s">
        <v>25</v>
      </c>
      <c r="L1101" s="2">
        <f t="shared" si="68"/>
        <v>3528000000</v>
      </c>
      <c r="M1101" s="2">
        <f t="shared" si="69"/>
        <v>5655500000</v>
      </c>
      <c r="N1101" s="3">
        <f t="shared" si="70"/>
        <v>0.45701849836779107</v>
      </c>
      <c r="O1101" s="3">
        <f t="shared" si="71"/>
        <v>0.73261567956888962</v>
      </c>
    </row>
    <row r="1102" spans="1:15" x14ac:dyDescent="0.25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24</v>
      </c>
      <c r="K1102" t="s">
        <v>25</v>
      </c>
      <c r="L1102" s="2">
        <f t="shared" si="68"/>
        <v>4216100000</v>
      </c>
      <c r="M1102" s="2">
        <f t="shared" si="69"/>
        <v>7068700000</v>
      </c>
      <c r="N1102" s="3">
        <f t="shared" si="70"/>
        <v>0.44712757044531404</v>
      </c>
      <c r="O1102" s="3">
        <f t="shared" si="71"/>
        <v>0.74965267835364235</v>
      </c>
    </row>
    <row r="1103" spans="1:15" x14ac:dyDescent="0.25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82</v>
      </c>
      <c r="K1103" t="s">
        <v>83</v>
      </c>
      <c r="L1103" s="2">
        <f t="shared" si="68"/>
        <v>4171000000</v>
      </c>
      <c r="M1103" s="2">
        <f t="shared" si="69"/>
        <v>6185000000</v>
      </c>
      <c r="N1103" s="3">
        <f t="shared" si="70"/>
        <v>0.83170488534396814</v>
      </c>
      <c r="O1103" s="3">
        <f t="shared" si="71"/>
        <v>1.2333000997008974</v>
      </c>
    </row>
    <row r="1104" spans="1:15" x14ac:dyDescent="0.25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82</v>
      </c>
      <c r="K1104" t="s">
        <v>83</v>
      </c>
      <c r="L1104" s="2">
        <f t="shared" si="68"/>
        <v>4170000000</v>
      </c>
      <c r="M1104" s="2">
        <f t="shared" si="69"/>
        <v>6424000000</v>
      </c>
      <c r="N1104" s="3">
        <f t="shared" si="70"/>
        <v>0.81524926686217003</v>
      </c>
      <c r="O1104" s="3">
        <f t="shared" si="71"/>
        <v>1.2559139784946236</v>
      </c>
    </row>
    <row r="1105" spans="1:15" x14ac:dyDescent="0.25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82</v>
      </c>
      <c r="K1105" t="s">
        <v>83</v>
      </c>
      <c r="L1105" s="2">
        <f t="shared" si="68"/>
        <v>2204000000</v>
      </c>
      <c r="M1105" s="2">
        <f t="shared" si="69"/>
        <v>5080000000</v>
      </c>
      <c r="N1105" s="3">
        <f t="shared" si="70"/>
        <v>0.69242852654728249</v>
      </c>
      <c r="O1105" s="3">
        <f t="shared" si="71"/>
        <v>1.5959786365064406</v>
      </c>
    </row>
    <row r="1106" spans="1:15" x14ac:dyDescent="0.25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82</v>
      </c>
      <c r="K1106" t="s">
        <v>83</v>
      </c>
      <c r="L1106" s="2">
        <f t="shared" si="68"/>
        <v>2408000000</v>
      </c>
      <c r="M1106" s="2">
        <f t="shared" si="69"/>
        <v>5095000000</v>
      </c>
      <c r="N1106" s="3">
        <f t="shared" si="70"/>
        <v>0.68977370380979663</v>
      </c>
      <c r="O1106" s="3">
        <f t="shared" si="71"/>
        <v>1.4594672013749641</v>
      </c>
    </row>
    <row r="1107" spans="1:15" x14ac:dyDescent="0.25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46</v>
      </c>
      <c r="K1107" t="s">
        <v>378</v>
      </c>
      <c r="L1107" s="2">
        <f t="shared" si="68"/>
        <v>1577000000</v>
      </c>
      <c r="M1107" s="2">
        <f t="shared" si="69"/>
        <v>2513000000</v>
      </c>
      <c r="N1107" s="3">
        <f t="shared" si="70"/>
        <v>0.52166721799536886</v>
      </c>
      <c r="O1107" s="3">
        <f t="shared" si="71"/>
        <v>0.83129341713529603</v>
      </c>
    </row>
    <row r="1108" spans="1:15" x14ac:dyDescent="0.25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46</v>
      </c>
      <c r="K1108" t="s">
        <v>378</v>
      </c>
      <c r="L1108" s="2">
        <f t="shared" si="68"/>
        <v>1784000000</v>
      </c>
      <c r="M1108" s="2">
        <f t="shared" si="69"/>
        <v>2960000000</v>
      </c>
      <c r="N1108" s="3">
        <f t="shared" si="70"/>
        <v>0.5754838709677419</v>
      </c>
      <c r="O1108" s="3">
        <f t="shared" si="71"/>
        <v>0.95483870967741935</v>
      </c>
    </row>
    <row r="1109" spans="1:15" x14ac:dyDescent="0.25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46</v>
      </c>
      <c r="K1109" t="s">
        <v>378</v>
      </c>
      <c r="L1109" s="2">
        <f t="shared" si="68"/>
        <v>1950000000</v>
      </c>
      <c r="M1109" s="2">
        <f t="shared" si="69"/>
        <v>3182000000</v>
      </c>
      <c r="N1109" s="3">
        <f t="shared" si="70"/>
        <v>0.57641146911025709</v>
      </c>
      <c r="O1109" s="3">
        <f t="shared" si="71"/>
        <v>0.94058527933786584</v>
      </c>
    </row>
    <row r="1110" spans="1:15" x14ac:dyDescent="0.25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46</v>
      </c>
      <c r="K1110" t="s">
        <v>378</v>
      </c>
      <c r="L1110" s="2">
        <f t="shared" si="68"/>
        <v>1979000000</v>
      </c>
      <c r="M1110" s="2">
        <f t="shared" si="69"/>
        <v>3167000000</v>
      </c>
      <c r="N1110" s="3">
        <f t="shared" si="70"/>
        <v>0.6011543134872418</v>
      </c>
      <c r="O1110" s="3">
        <f t="shared" si="71"/>
        <v>0.96202916160388818</v>
      </c>
    </row>
    <row r="1111" spans="1:15" x14ac:dyDescent="0.25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41</v>
      </c>
      <c r="K1111" t="s">
        <v>42</v>
      </c>
      <c r="L1111" s="2">
        <f t="shared" si="68"/>
        <v>5980000000</v>
      </c>
      <c r="M1111" s="2">
        <f t="shared" si="69"/>
        <v>8684000000</v>
      </c>
      <c r="N1111" s="3">
        <f t="shared" si="70"/>
        <v>0.41947250280583614</v>
      </c>
      <c r="O1111" s="3">
        <f t="shared" si="71"/>
        <v>0.60914702581369251</v>
      </c>
    </row>
    <row r="1112" spans="1:15" x14ac:dyDescent="0.25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41</v>
      </c>
      <c r="K1112" t="s">
        <v>42</v>
      </c>
      <c r="L1112" s="2">
        <f t="shared" si="68"/>
        <v>6984000000</v>
      </c>
      <c r="M1112" s="2">
        <f t="shared" si="69"/>
        <v>10427000000</v>
      </c>
      <c r="N1112" s="3">
        <f t="shared" si="70"/>
        <v>0.46141649048625788</v>
      </c>
      <c r="O1112" s="3">
        <f t="shared" si="71"/>
        <v>0.68888742071881603</v>
      </c>
    </row>
    <row r="1113" spans="1:15" x14ac:dyDescent="0.25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41</v>
      </c>
      <c r="K1113" t="s">
        <v>42</v>
      </c>
      <c r="L1113" s="2">
        <f t="shared" si="68"/>
        <v>8270000000</v>
      </c>
      <c r="M1113" s="2">
        <f t="shared" si="69"/>
        <v>12145000000</v>
      </c>
      <c r="N1113" s="3">
        <f t="shared" si="70"/>
        <v>0.48587039539392518</v>
      </c>
      <c r="O1113" s="3">
        <f t="shared" si="71"/>
        <v>0.71353034486810407</v>
      </c>
    </row>
    <row r="1114" spans="1:15" x14ac:dyDescent="0.25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41</v>
      </c>
      <c r="K1114" t="s">
        <v>42</v>
      </c>
      <c r="L1114" s="2">
        <f t="shared" si="68"/>
        <v>8890000000</v>
      </c>
      <c r="M1114" s="2">
        <f t="shared" si="69"/>
        <v>13120000000</v>
      </c>
      <c r="N1114" s="3">
        <f t="shared" si="70"/>
        <v>0.50840672538030418</v>
      </c>
      <c r="O1114" s="3">
        <f t="shared" si="71"/>
        <v>0.75031453734416109</v>
      </c>
    </row>
    <row r="1115" spans="1:15" x14ac:dyDescent="0.25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  <c r="L1115" s="2">
        <f t="shared" si="68"/>
        <v>5630000000</v>
      </c>
      <c r="M1115" s="2">
        <f t="shared" si="69"/>
        <v>8123000000</v>
      </c>
      <c r="N1115" s="3">
        <f t="shared" si="70"/>
        <v>0.56503412284223198</v>
      </c>
      <c r="O1115" s="3">
        <f t="shared" si="71"/>
        <v>0.81523484544359692</v>
      </c>
    </row>
    <row r="1116" spans="1:15" x14ac:dyDescent="0.25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  <c r="L1116" s="2">
        <f t="shared" si="68"/>
        <v>3115000000</v>
      </c>
      <c r="M1116" s="2">
        <f t="shared" si="69"/>
        <v>5530000000</v>
      </c>
      <c r="N1116" s="3">
        <f t="shared" si="70"/>
        <v>0.37021630615640599</v>
      </c>
      <c r="O1116" s="3">
        <f t="shared" si="71"/>
        <v>0.65723793677204656</v>
      </c>
    </row>
    <row r="1117" spans="1:15" x14ac:dyDescent="0.25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  <c r="L1117" s="2">
        <f t="shared" si="68"/>
        <v>2835000000</v>
      </c>
      <c r="M1117" s="2">
        <f t="shared" si="69"/>
        <v>4934000000</v>
      </c>
      <c r="N1117" s="3">
        <f t="shared" si="70"/>
        <v>0.38878222709818977</v>
      </c>
      <c r="O1117" s="3">
        <f t="shared" si="71"/>
        <v>0.67663192539769612</v>
      </c>
    </row>
    <row r="1118" spans="1:15" x14ac:dyDescent="0.25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  <c r="L1118" s="2">
        <f t="shared" si="68"/>
        <v>3417000000</v>
      </c>
      <c r="M1118" s="2">
        <f t="shared" si="69"/>
        <v>5615000000</v>
      </c>
      <c r="N1118" s="3">
        <f t="shared" si="70"/>
        <v>0.44210117738387888</v>
      </c>
      <c r="O1118" s="3">
        <f t="shared" si="71"/>
        <v>0.72648466813300561</v>
      </c>
    </row>
    <row r="1119" spans="1:15" x14ac:dyDescent="0.25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21</v>
      </c>
      <c r="K1119" t="s">
        <v>56</v>
      </c>
      <c r="L1119" s="2">
        <f t="shared" si="68"/>
        <v>1257359000</v>
      </c>
      <c r="M1119" s="2">
        <f t="shared" si="69"/>
        <v>2286371000</v>
      </c>
      <c r="N1119" s="3">
        <f t="shared" si="70"/>
        <v>0.28742511821754957</v>
      </c>
      <c r="O1119" s="3">
        <f t="shared" si="71"/>
        <v>0.52265141058693421</v>
      </c>
    </row>
    <row r="1120" spans="1:15" x14ac:dyDescent="0.25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21</v>
      </c>
      <c r="K1120" t="s">
        <v>56</v>
      </c>
      <c r="L1120" s="2">
        <f t="shared" si="68"/>
        <v>1751896000</v>
      </c>
      <c r="M1120" s="2">
        <f t="shared" si="69"/>
        <v>3101144000</v>
      </c>
      <c r="N1120" s="3">
        <f t="shared" si="70"/>
        <v>0.31825712633087333</v>
      </c>
      <c r="O1120" s="3">
        <f t="shared" si="71"/>
        <v>0.56336744748445677</v>
      </c>
    </row>
    <row r="1121" spans="1:15" x14ac:dyDescent="0.25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21</v>
      </c>
      <c r="K1121" t="s">
        <v>56</v>
      </c>
      <c r="L1121" s="2">
        <f t="shared" si="68"/>
        <v>2188035000</v>
      </c>
      <c r="M1121" s="2">
        <f t="shared" si="69"/>
        <v>4070244000</v>
      </c>
      <c r="N1121" s="3">
        <f t="shared" si="70"/>
        <v>0.32274230398033132</v>
      </c>
      <c r="O1121" s="3">
        <f t="shared" si="71"/>
        <v>0.60037427478176519</v>
      </c>
    </row>
    <row r="1122" spans="1:15" x14ac:dyDescent="0.25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21</v>
      </c>
      <c r="K1122" t="s">
        <v>56</v>
      </c>
      <c r="L1122" s="2">
        <f t="shared" si="68"/>
        <v>2800768000</v>
      </c>
      <c r="M1122" s="2">
        <f t="shared" si="69"/>
        <v>5221743000</v>
      </c>
      <c r="N1122" s="3">
        <f t="shared" si="70"/>
        <v>0.31716373923651764</v>
      </c>
      <c r="O1122" s="3">
        <f t="shared" si="71"/>
        <v>0.59131907220166446</v>
      </c>
    </row>
    <row r="1123" spans="1:15" x14ac:dyDescent="0.25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82</v>
      </c>
      <c r="K1123" t="s">
        <v>83</v>
      </c>
      <c r="L1123" s="2">
        <f t="shared" si="68"/>
        <v>1149000000</v>
      </c>
      <c r="M1123" s="2">
        <f t="shared" si="69"/>
        <v>2164000000</v>
      </c>
      <c r="N1123" s="3">
        <f t="shared" si="70"/>
        <v>0.73559539052496792</v>
      </c>
      <c r="O1123" s="3">
        <f t="shared" si="71"/>
        <v>1.3854033290653009</v>
      </c>
    </row>
    <row r="1124" spans="1:15" x14ac:dyDescent="0.25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82</v>
      </c>
      <c r="K1124" t="s">
        <v>83</v>
      </c>
      <c r="L1124" s="2">
        <f t="shared" si="68"/>
        <v>1446000000</v>
      </c>
      <c r="M1124" s="2">
        <f t="shared" si="69"/>
        <v>2442000000</v>
      </c>
      <c r="N1124" s="3">
        <f t="shared" si="70"/>
        <v>0.77867528271405495</v>
      </c>
      <c r="O1124" s="3">
        <f t="shared" si="71"/>
        <v>1.3150242326332795</v>
      </c>
    </row>
    <row r="1125" spans="1:15" x14ac:dyDescent="0.25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82</v>
      </c>
      <c r="K1125" t="s">
        <v>83</v>
      </c>
      <c r="L1125" s="2">
        <f t="shared" si="68"/>
        <v>1803000000</v>
      </c>
      <c r="M1125" s="2">
        <f t="shared" si="69"/>
        <v>3031000000</v>
      </c>
      <c r="N1125" s="3">
        <f t="shared" si="70"/>
        <v>0.78802447552447552</v>
      </c>
      <c r="O1125" s="3">
        <f t="shared" si="71"/>
        <v>1.3247377622377623</v>
      </c>
    </row>
    <row r="1126" spans="1:15" x14ac:dyDescent="0.25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82</v>
      </c>
      <c r="K1126" t="s">
        <v>83</v>
      </c>
      <c r="L1126" s="2">
        <f t="shared" si="68"/>
        <v>1060000000</v>
      </c>
      <c r="M1126" s="2">
        <f t="shared" si="69"/>
        <v>7181000000</v>
      </c>
      <c r="N1126" s="3">
        <f t="shared" si="70"/>
        <v>0.680796403339756</v>
      </c>
      <c r="O1126" s="3">
        <f t="shared" si="71"/>
        <v>4.6120745022479124</v>
      </c>
    </row>
    <row r="1127" spans="1:15" x14ac:dyDescent="0.25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18</v>
      </c>
      <c r="K1127" t="s">
        <v>288</v>
      </c>
      <c r="L1127" s="2">
        <f t="shared" si="68"/>
        <v>11034000000</v>
      </c>
      <c r="M1127" s="2">
        <f t="shared" si="69"/>
        <v>18830000000</v>
      </c>
      <c r="N1127" s="3">
        <f t="shared" si="70"/>
        <v>0.4359025006913444</v>
      </c>
      <c r="O1127" s="3">
        <f t="shared" si="71"/>
        <v>0.74388654051278003</v>
      </c>
    </row>
    <row r="1128" spans="1:15" x14ac:dyDescent="0.25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18</v>
      </c>
      <c r="K1128" t="s">
        <v>288</v>
      </c>
      <c r="L1128" s="2">
        <f t="shared" si="68"/>
        <v>12446000000</v>
      </c>
      <c r="M1128" s="2">
        <f t="shared" si="69"/>
        <v>21212000000</v>
      </c>
      <c r="N1128" s="3">
        <f t="shared" si="70"/>
        <v>0.44771394654483976</v>
      </c>
      <c r="O1128" s="3">
        <f t="shared" si="71"/>
        <v>0.76304903054066697</v>
      </c>
    </row>
    <row r="1129" spans="1:15" x14ac:dyDescent="0.25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18</v>
      </c>
      <c r="K1129" t="s">
        <v>288</v>
      </c>
      <c r="L1129" s="2">
        <f t="shared" si="68"/>
        <v>14067000000</v>
      </c>
      <c r="M1129" s="2">
        <f t="shared" si="69"/>
        <v>23959000000</v>
      </c>
      <c r="N1129" s="3">
        <f t="shared" si="70"/>
        <v>0.45969085977582436</v>
      </c>
      <c r="O1129" s="3">
        <f t="shared" si="71"/>
        <v>0.78294826966439002</v>
      </c>
    </row>
    <row r="1130" spans="1:15" x14ac:dyDescent="0.25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18</v>
      </c>
      <c r="K1130" t="s">
        <v>288</v>
      </c>
      <c r="L1130" s="2">
        <f t="shared" si="68"/>
        <v>14971000000</v>
      </c>
      <c r="M1130" s="2">
        <f t="shared" si="69"/>
        <v>25440000000</v>
      </c>
      <c r="N1130" s="3">
        <f t="shared" si="70"/>
        <v>0.46241042747714356</v>
      </c>
      <c r="O1130" s="3">
        <f t="shared" si="71"/>
        <v>0.78576723498888068</v>
      </c>
    </row>
    <row r="1131" spans="1:15" x14ac:dyDescent="0.25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12</v>
      </c>
      <c r="K1131" t="s">
        <v>210</v>
      </c>
      <c r="L1131" s="2">
        <f t="shared" si="68"/>
        <v>3305000000</v>
      </c>
      <c r="M1131" s="2">
        <f t="shared" si="69"/>
        <v>5630000000</v>
      </c>
      <c r="N1131" s="3">
        <f t="shared" si="70"/>
        <v>0.57951955111344899</v>
      </c>
      <c r="O1131" s="3">
        <f t="shared" si="71"/>
        <v>0.98719971944590568</v>
      </c>
    </row>
    <row r="1132" spans="1:15" x14ac:dyDescent="0.25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12</v>
      </c>
      <c r="K1132" t="s">
        <v>210</v>
      </c>
      <c r="L1132" s="2">
        <f t="shared" si="68"/>
        <v>3668000000</v>
      </c>
      <c r="M1132" s="2">
        <f t="shared" si="69"/>
        <v>6158000000</v>
      </c>
      <c r="N1132" s="3">
        <f t="shared" si="70"/>
        <v>0.58333333333333326</v>
      </c>
      <c r="O1132" s="3">
        <f t="shared" si="71"/>
        <v>0.97932569974554706</v>
      </c>
    </row>
    <row r="1133" spans="1:15" x14ac:dyDescent="0.25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12</v>
      </c>
      <c r="K1133" t="s">
        <v>210</v>
      </c>
      <c r="L1133" s="2">
        <f t="shared" si="68"/>
        <v>3633000000</v>
      </c>
      <c r="M1133" s="2">
        <f t="shared" si="69"/>
        <v>6122000000</v>
      </c>
      <c r="N1133" s="3">
        <f t="shared" si="70"/>
        <v>0.58862605314322747</v>
      </c>
      <c r="O1133" s="3">
        <f t="shared" si="71"/>
        <v>0.99189889825016198</v>
      </c>
    </row>
    <row r="1134" spans="1:15" x14ac:dyDescent="0.25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12</v>
      </c>
      <c r="K1134" t="s">
        <v>210</v>
      </c>
      <c r="L1134" s="2">
        <f t="shared" si="68"/>
        <v>3702000000</v>
      </c>
      <c r="M1134" s="2">
        <f t="shared" si="69"/>
        <v>6156000000</v>
      </c>
      <c r="N1134" s="3">
        <f t="shared" si="70"/>
        <v>0.58678078934854971</v>
      </c>
      <c r="O1134" s="3">
        <f t="shared" si="71"/>
        <v>0.9757489300998573</v>
      </c>
    </row>
    <row r="1135" spans="1:15" x14ac:dyDescent="0.25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82</v>
      </c>
      <c r="K1135" t="s">
        <v>113</v>
      </c>
      <c r="L1135" s="2">
        <f t="shared" si="68"/>
        <v>5043000000</v>
      </c>
      <c r="M1135" s="2">
        <f t="shared" si="69"/>
        <v>6697000000</v>
      </c>
      <c r="N1135" s="3">
        <f t="shared" si="70"/>
        <v>0.29329998836803539</v>
      </c>
      <c r="O1135" s="3">
        <f t="shared" si="71"/>
        <v>0.38949633593113875</v>
      </c>
    </row>
    <row r="1136" spans="1:15" x14ac:dyDescent="0.25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82</v>
      </c>
      <c r="K1136" t="s">
        <v>113</v>
      </c>
      <c r="L1136" s="2">
        <f t="shared" si="68"/>
        <v>5104000000</v>
      </c>
      <c r="M1136" s="2">
        <f t="shared" si="69"/>
        <v>7009000000</v>
      </c>
      <c r="N1136" s="3">
        <f t="shared" si="70"/>
        <v>0.26554289579106183</v>
      </c>
      <c r="O1136" s="3">
        <f t="shared" si="71"/>
        <v>0.36465324384787473</v>
      </c>
    </row>
    <row r="1137" spans="1:15" x14ac:dyDescent="0.25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82</v>
      </c>
      <c r="K1137" t="s">
        <v>113</v>
      </c>
      <c r="L1137" s="2">
        <f t="shared" si="68"/>
        <v>5809000000</v>
      </c>
      <c r="M1137" s="2">
        <f t="shared" si="69"/>
        <v>7901000000</v>
      </c>
      <c r="N1137" s="3">
        <f t="shared" si="70"/>
        <v>0.27094216417910444</v>
      </c>
      <c r="O1137" s="3">
        <f t="shared" si="71"/>
        <v>0.36851679104477614</v>
      </c>
    </row>
    <row r="1138" spans="1:15" x14ac:dyDescent="0.25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82</v>
      </c>
      <c r="K1138" t="s">
        <v>113</v>
      </c>
      <c r="L1138" s="2">
        <f t="shared" si="68"/>
        <v>3063000000</v>
      </c>
      <c r="M1138" s="2">
        <f t="shared" si="69"/>
        <v>4827000000</v>
      </c>
      <c r="N1138" s="3">
        <f t="shared" si="70"/>
        <v>0.20756251270583448</v>
      </c>
      <c r="O1138" s="3">
        <f t="shared" si="71"/>
        <v>0.32709900386257368</v>
      </c>
    </row>
    <row r="1139" spans="1:15" x14ac:dyDescent="0.25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12</v>
      </c>
      <c r="K1139" t="s">
        <v>177</v>
      </c>
      <c r="L1139" s="2">
        <f t="shared" si="68"/>
        <v>7175000000</v>
      </c>
      <c r="M1139" s="2">
        <f t="shared" si="69"/>
        <v>11093000000</v>
      </c>
      <c r="N1139" s="3">
        <f t="shared" si="70"/>
        <v>0.63806136060471319</v>
      </c>
      <c r="O1139" s="3">
        <f t="shared" si="71"/>
        <v>0.98648288128056916</v>
      </c>
    </row>
    <row r="1140" spans="1:15" x14ac:dyDescent="0.25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12</v>
      </c>
      <c r="K1140" t="s">
        <v>177</v>
      </c>
      <c r="L1140" s="2">
        <f t="shared" si="68"/>
        <v>7423000000</v>
      </c>
      <c r="M1140" s="2">
        <f t="shared" si="69"/>
        <v>11271000000</v>
      </c>
      <c r="N1140" s="3">
        <f t="shared" si="70"/>
        <v>0.63859256710254653</v>
      </c>
      <c r="O1140" s="3">
        <f t="shared" si="71"/>
        <v>0.96963179628355123</v>
      </c>
    </row>
    <row r="1141" spans="1:15" x14ac:dyDescent="0.25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12</v>
      </c>
      <c r="K1141" t="s">
        <v>177</v>
      </c>
      <c r="L1141" s="2">
        <f t="shared" si="68"/>
        <v>6849000000</v>
      </c>
      <c r="M1141" s="2">
        <f t="shared" si="69"/>
        <v>10814000000</v>
      </c>
      <c r="N1141" s="3">
        <f t="shared" si="70"/>
        <v>0.65160308248501564</v>
      </c>
      <c r="O1141" s="3">
        <f t="shared" si="71"/>
        <v>1.0288269432023593</v>
      </c>
    </row>
    <row r="1142" spans="1:15" x14ac:dyDescent="0.25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12</v>
      </c>
      <c r="K1142" t="s">
        <v>177</v>
      </c>
      <c r="L1142" s="2">
        <f t="shared" si="68"/>
        <v>6843000000</v>
      </c>
      <c r="M1142" s="2">
        <f t="shared" si="69"/>
        <v>10612000000</v>
      </c>
      <c r="N1142" s="3">
        <f t="shared" si="70"/>
        <v>0.69205097087378642</v>
      </c>
      <c r="O1142" s="3">
        <f t="shared" si="71"/>
        <v>1.073220064724919</v>
      </c>
    </row>
    <row r="1143" spans="1:15" x14ac:dyDescent="0.25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21</v>
      </c>
      <c r="K1143" t="s">
        <v>56</v>
      </c>
      <c r="L1143" s="2">
        <f t="shared" si="68"/>
        <v>3761100000</v>
      </c>
      <c r="M1143" s="2">
        <f t="shared" si="69"/>
        <v>6912700000</v>
      </c>
      <c r="N1143" s="3">
        <f t="shared" si="70"/>
        <v>0.59394542353610014</v>
      </c>
      <c r="O1143" s="3">
        <f t="shared" si="71"/>
        <v>1.0916398206051419</v>
      </c>
    </row>
    <row r="1144" spans="1:15" x14ac:dyDescent="0.25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21</v>
      </c>
      <c r="K1144" t="s">
        <v>56</v>
      </c>
      <c r="L1144" s="2">
        <f t="shared" si="68"/>
        <v>3919000000</v>
      </c>
      <c r="M1144" s="2">
        <f t="shared" si="69"/>
        <v>7016000000</v>
      </c>
      <c r="N1144" s="3">
        <f t="shared" si="70"/>
        <v>0.61960474308300395</v>
      </c>
      <c r="O1144" s="3">
        <f t="shared" si="71"/>
        <v>1.1092490118577074</v>
      </c>
    </row>
    <row r="1145" spans="1:15" x14ac:dyDescent="0.25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21</v>
      </c>
      <c r="K1145" t="s">
        <v>56</v>
      </c>
      <c r="L1145" s="2">
        <f t="shared" si="68"/>
        <v>3833000000</v>
      </c>
      <c r="M1145" s="2">
        <f t="shared" si="69"/>
        <v>6950000000</v>
      </c>
      <c r="N1145" s="3">
        <f t="shared" si="70"/>
        <v>0.62600032663726934</v>
      </c>
      <c r="O1145" s="3">
        <f t="shared" si="71"/>
        <v>1.1350645108606892</v>
      </c>
    </row>
    <row r="1146" spans="1:15" x14ac:dyDescent="0.25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21</v>
      </c>
      <c r="K1146" t="s">
        <v>56</v>
      </c>
      <c r="L1146" s="2">
        <f t="shared" si="68"/>
        <v>3373000000</v>
      </c>
      <c r="M1146" s="2">
        <f t="shared" si="69"/>
        <v>6333000000</v>
      </c>
      <c r="N1146" s="3">
        <f t="shared" si="70"/>
        <v>0.60818608005769925</v>
      </c>
      <c r="O1146" s="3">
        <f t="shared" si="71"/>
        <v>1.1419040750090155</v>
      </c>
    </row>
    <row r="1147" spans="1:15" x14ac:dyDescent="0.25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58</v>
      </c>
      <c r="K1147" t="s">
        <v>418</v>
      </c>
      <c r="L1147" s="2">
        <f t="shared" si="68"/>
        <v>1513538000</v>
      </c>
      <c r="M1147" s="2">
        <f t="shared" si="69"/>
        <v>1968438000</v>
      </c>
      <c r="N1147" s="3">
        <f t="shared" si="70"/>
        <v>7.7899878188957494E-2</v>
      </c>
      <c r="O1147" s="3">
        <f t="shared" si="71"/>
        <v>0.10131300332235797</v>
      </c>
    </row>
    <row r="1148" spans="1:15" x14ac:dyDescent="0.25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58</v>
      </c>
      <c r="K1148" t="s">
        <v>418</v>
      </c>
      <c r="L1148" s="2">
        <f t="shared" si="68"/>
        <v>1410625000</v>
      </c>
      <c r="M1148" s="2">
        <f t="shared" si="69"/>
        <v>1878529000</v>
      </c>
      <c r="N1148" s="3">
        <f t="shared" si="70"/>
        <v>7.4040604352939354E-2</v>
      </c>
      <c r="O1148" s="3">
        <f t="shared" si="71"/>
        <v>9.8599856414371453E-2</v>
      </c>
    </row>
    <row r="1149" spans="1:15" x14ac:dyDescent="0.25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58</v>
      </c>
      <c r="K1149" t="s">
        <v>418</v>
      </c>
      <c r="L1149" s="2">
        <f t="shared" si="68"/>
        <v>1906526000</v>
      </c>
      <c r="M1149" s="2">
        <f t="shared" si="69"/>
        <v>2427331000</v>
      </c>
      <c r="N1149" s="3">
        <f t="shared" si="70"/>
        <v>9.03346724857228E-2</v>
      </c>
      <c r="O1149" s="3">
        <f t="shared" si="71"/>
        <v>0.11501136144980031</v>
      </c>
    </row>
    <row r="1150" spans="1:15" x14ac:dyDescent="0.25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58</v>
      </c>
      <c r="K1150" t="s">
        <v>418</v>
      </c>
      <c r="L1150" s="2">
        <f t="shared" si="68"/>
        <v>1581262000</v>
      </c>
      <c r="M1150" s="2">
        <f t="shared" si="69"/>
        <v>2040251000</v>
      </c>
      <c r="N1150" s="3">
        <f t="shared" si="70"/>
        <v>9.6188055970348074E-2</v>
      </c>
      <c r="O1150" s="3">
        <f t="shared" si="71"/>
        <v>0.12410832447852327</v>
      </c>
    </row>
    <row r="1151" spans="1:15" x14ac:dyDescent="0.25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21</v>
      </c>
      <c r="K1151" t="s">
        <v>33</v>
      </c>
      <c r="L1151" s="2">
        <f t="shared" si="68"/>
        <v>2226343000</v>
      </c>
      <c r="M1151" s="2">
        <f t="shared" si="69"/>
        <v>3804447000</v>
      </c>
      <c r="N1151" s="3">
        <f t="shared" si="70"/>
        <v>0.52015427464260089</v>
      </c>
      <c r="O1151" s="3">
        <f t="shared" si="71"/>
        <v>0.88885646537897312</v>
      </c>
    </row>
    <row r="1152" spans="1:15" x14ac:dyDescent="0.25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21</v>
      </c>
      <c r="K1152" t="s">
        <v>33</v>
      </c>
      <c r="L1152" s="2">
        <f t="shared" si="68"/>
        <v>2268000000</v>
      </c>
      <c r="M1152" s="2">
        <f t="shared" si="69"/>
        <v>4040000000</v>
      </c>
      <c r="N1152" s="3">
        <f t="shared" si="70"/>
        <v>0.54915254237288136</v>
      </c>
      <c r="O1152" s="3">
        <f t="shared" si="71"/>
        <v>0.97820823244552058</v>
      </c>
    </row>
    <row r="1153" spans="1:15" x14ac:dyDescent="0.25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21</v>
      </c>
      <c r="K1153" t="s">
        <v>33</v>
      </c>
      <c r="L1153" s="2">
        <f t="shared" si="68"/>
        <v>2599000000</v>
      </c>
      <c r="M1153" s="2">
        <f t="shared" si="69"/>
        <v>4439000000</v>
      </c>
      <c r="N1153" s="3">
        <f t="shared" si="70"/>
        <v>0.55510465612985904</v>
      </c>
      <c r="O1153" s="3">
        <f t="shared" si="71"/>
        <v>0.94809910294745836</v>
      </c>
    </row>
    <row r="1154" spans="1:15" x14ac:dyDescent="0.25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21</v>
      </c>
      <c r="K1154" t="s">
        <v>33</v>
      </c>
      <c r="L1154" s="2">
        <f t="shared" si="68"/>
        <v>2811000000</v>
      </c>
      <c r="M1154" s="2">
        <f t="shared" si="69"/>
        <v>4744000000</v>
      </c>
      <c r="N1154" s="3">
        <f t="shared" si="70"/>
        <v>0.56107784431137731</v>
      </c>
      <c r="O1154" s="3">
        <f t="shared" si="71"/>
        <v>0.94690618762475054</v>
      </c>
    </row>
    <row r="1155" spans="1:15" x14ac:dyDescent="0.25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18</v>
      </c>
      <c r="K1155" t="s">
        <v>421</v>
      </c>
      <c r="L1155" s="2">
        <f t="shared" ref="L1155:L1218" si="72">E1155-F1155</f>
        <v>2094100000</v>
      </c>
      <c r="M1155" s="2">
        <f t="shared" ref="M1155:M1218" si="73">L1155+SUM(G1155:I1155)</f>
        <v>3497600000</v>
      </c>
      <c r="N1155" s="3">
        <f t="shared" ref="N1155:N1218" si="74">1-(F1155/E1155)</f>
        <v>0.3801579377325951</v>
      </c>
      <c r="O1155" s="3">
        <f t="shared" ref="O1155:O1218" si="75">M1155/E1155</f>
        <v>0.63494599255695738</v>
      </c>
    </row>
    <row r="1156" spans="1:15" x14ac:dyDescent="0.25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18</v>
      </c>
      <c r="K1156" t="s">
        <v>421</v>
      </c>
      <c r="L1156" s="2">
        <f t="shared" si="72"/>
        <v>2124900000</v>
      </c>
      <c r="M1156" s="2">
        <f t="shared" si="73"/>
        <v>3524400000</v>
      </c>
      <c r="N1156" s="3">
        <f t="shared" si="74"/>
        <v>0.37897271268057786</v>
      </c>
      <c r="O1156" s="3">
        <f t="shared" si="75"/>
        <v>0.62857142857142856</v>
      </c>
    </row>
    <row r="1157" spans="1:15" x14ac:dyDescent="0.25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18</v>
      </c>
      <c r="K1157" t="s">
        <v>421</v>
      </c>
      <c r="L1157" s="2">
        <f t="shared" si="72"/>
        <v>2203400000</v>
      </c>
      <c r="M1157" s="2">
        <f t="shared" si="73"/>
        <v>3749300000</v>
      </c>
      <c r="N1157" s="3">
        <f t="shared" si="74"/>
        <v>0.3847389558232932</v>
      </c>
      <c r="O1157" s="3">
        <f t="shared" si="75"/>
        <v>0.65467085734241315</v>
      </c>
    </row>
    <row r="1158" spans="1:15" x14ac:dyDescent="0.25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18</v>
      </c>
      <c r="K1158" t="s">
        <v>421</v>
      </c>
      <c r="L1158" s="2">
        <f t="shared" si="72"/>
        <v>2304600000</v>
      </c>
      <c r="M1158" s="2">
        <f t="shared" si="73"/>
        <v>3930600000</v>
      </c>
      <c r="N1158" s="3">
        <f t="shared" si="74"/>
        <v>0.38957350778437039</v>
      </c>
      <c r="O1158" s="3">
        <f t="shared" si="75"/>
        <v>0.66443531619250473</v>
      </c>
    </row>
    <row r="1159" spans="1:15" x14ac:dyDescent="0.25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51</v>
      </c>
      <c r="K1159" t="s">
        <v>264</v>
      </c>
      <c r="L1159" s="2">
        <f t="shared" si="72"/>
        <v>463275000</v>
      </c>
      <c r="M1159" s="2">
        <f t="shared" si="73"/>
        <v>648913000</v>
      </c>
      <c r="N1159" s="3">
        <f t="shared" si="74"/>
        <v>0.95603211846935809</v>
      </c>
      <c r="O1159" s="3">
        <f t="shared" si="75"/>
        <v>1.3391218392797075</v>
      </c>
    </row>
    <row r="1160" spans="1:15" x14ac:dyDescent="0.25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51</v>
      </c>
      <c r="K1160" t="s">
        <v>264</v>
      </c>
      <c r="L1160" s="2">
        <f t="shared" si="72"/>
        <v>741358000</v>
      </c>
      <c r="M1160" s="2">
        <f t="shared" si="73"/>
        <v>1105008000</v>
      </c>
      <c r="N1160" s="3">
        <f t="shared" si="74"/>
        <v>0.95020436831669464</v>
      </c>
      <c r="O1160" s="3">
        <f t="shared" si="75"/>
        <v>1.4162974279968572</v>
      </c>
    </row>
    <row r="1161" spans="1:15" x14ac:dyDescent="0.25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51</v>
      </c>
      <c r="K1161" t="s">
        <v>264</v>
      </c>
      <c r="L1161" s="2">
        <f t="shared" si="72"/>
        <v>879634000</v>
      </c>
      <c r="M1161" s="2">
        <f t="shared" si="73"/>
        <v>1305380000</v>
      </c>
      <c r="N1161" s="3">
        <f t="shared" si="74"/>
        <v>0.94229168563639187</v>
      </c>
      <c r="O1161" s="3">
        <f t="shared" si="75"/>
        <v>1.3983642294363716</v>
      </c>
    </row>
    <row r="1162" spans="1:15" x14ac:dyDescent="0.25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51</v>
      </c>
      <c r="K1162" t="s">
        <v>264</v>
      </c>
      <c r="L1162" s="2">
        <f t="shared" si="72"/>
        <v>967933000</v>
      </c>
      <c r="M1162" s="2">
        <f t="shared" si="73"/>
        <v>1426446000</v>
      </c>
      <c r="N1162" s="3">
        <f t="shared" si="74"/>
        <v>0.94590754286440237</v>
      </c>
      <c r="O1162" s="3">
        <f t="shared" si="75"/>
        <v>1.393987012415896</v>
      </c>
    </row>
    <row r="1163" spans="1:15" x14ac:dyDescent="0.25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82</v>
      </c>
      <c r="K1163" t="s">
        <v>83</v>
      </c>
      <c r="L1163" s="2">
        <f t="shared" si="72"/>
        <v>1643802000</v>
      </c>
      <c r="M1163" s="2">
        <f t="shared" si="73"/>
        <v>2340861000</v>
      </c>
      <c r="N1163" s="3">
        <f t="shared" si="74"/>
        <v>0.16140833362054519</v>
      </c>
      <c r="O1163" s="3">
        <f t="shared" si="75"/>
        <v>0.2298540050731919</v>
      </c>
    </row>
    <row r="1164" spans="1:15" x14ac:dyDescent="0.25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82</v>
      </c>
      <c r="K1164" t="s">
        <v>83</v>
      </c>
      <c r="L1164" s="2">
        <f t="shared" si="72"/>
        <v>1649666000</v>
      </c>
      <c r="M1164" s="2">
        <f t="shared" si="73"/>
        <v>2430595000</v>
      </c>
      <c r="N1164" s="3">
        <f t="shared" si="74"/>
        <v>0.13895576260506026</v>
      </c>
      <c r="O1164" s="3">
        <f t="shared" si="75"/>
        <v>0.20473549300830982</v>
      </c>
    </row>
    <row r="1165" spans="1:15" x14ac:dyDescent="0.25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82</v>
      </c>
      <c r="K1165" t="s">
        <v>83</v>
      </c>
      <c r="L1165" s="2">
        <f t="shared" si="72"/>
        <v>2106543000</v>
      </c>
      <c r="M1165" s="2">
        <f t="shared" si="73"/>
        <v>3076114000</v>
      </c>
      <c r="N1165" s="3">
        <f t="shared" si="74"/>
        <v>0.17273696440641562</v>
      </c>
      <c r="O1165" s="3">
        <f t="shared" si="75"/>
        <v>0.25224198819016602</v>
      </c>
    </row>
    <row r="1166" spans="1:15" x14ac:dyDescent="0.25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82</v>
      </c>
      <c r="K1166" t="s">
        <v>83</v>
      </c>
      <c r="L1166" s="2">
        <f t="shared" si="72"/>
        <v>2122154000</v>
      </c>
      <c r="M1166" s="2">
        <f t="shared" si="73"/>
        <v>3170105000</v>
      </c>
      <c r="N1166" s="3">
        <f t="shared" si="74"/>
        <v>0.27336051626093649</v>
      </c>
      <c r="O1166" s="3">
        <f t="shared" si="75"/>
        <v>0.40834997808894935</v>
      </c>
    </row>
    <row r="1167" spans="1:15" x14ac:dyDescent="0.25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18</v>
      </c>
      <c r="K1167" t="s">
        <v>322</v>
      </c>
      <c r="L1167" s="2">
        <f t="shared" si="72"/>
        <v>2715700000</v>
      </c>
      <c r="M1167" s="2">
        <f t="shared" si="73"/>
        <v>3487300000</v>
      </c>
      <c r="N1167" s="3">
        <f t="shared" si="74"/>
        <v>0.17729047252216379</v>
      </c>
      <c r="O1167" s="3">
        <f t="shared" si="75"/>
        <v>0.22766324145765057</v>
      </c>
    </row>
    <row r="1168" spans="1:15" x14ac:dyDescent="0.25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18</v>
      </c>
      <c r="K1168" t="s">
        <v>322</v>
      </c>
      <c r="L1168" s="2">
        <f t="shared" si="72"/>
        <v>2643000000</v>
      </c>
      <c r="M1168" s="2">
        <f t="shared" si="73"/>
        <v>3365900000</v>
      </c>
      <c r="N1168" s="3">
        <f t="shared" si="74"/>
        <v>0.17463526799873141</v>
      </c>
      <c r="O1168" s="3">
        <f t="shared" si="75"/>
        <v>0.22240062374458189</v>
      </c>
    </row>
    <row r="1169" spans="1:15" x14ac:dyDescent="0.25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18</v>
      </c>
      <c r="K1169" t="s">
        <v>322</v>
      </c>
      <c r="L1169" s="2">
        <f t="shared" si="72"/>
        <v>2745700000</v>
      </c>
      <c r="M1169" s="2">
        <f t="shared" si="73"/>
        <v>3482500000</v>
      </c>
      <c r="N1169" s="3">
        <f t="shared" si="74"/>
        <v>0.17809676394087004</v>
      </c>
      <c r="O1169" s="3">
        <f t="shared" si="75"/>
        <v>0.22588847303932696</v>
      </c>
    </row>
    <row r="1170" spans="1:15" x14ac:dyDescent="0.25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18</v>
      </c>
      <c r="K1170" t="s">
        <v>78</v>
      </c>
      <c r="L1170" s="2">
        <f t="shared" si="72"/>
        <v>3097418000</v>
      </c>
      <c r="M1170" s="2">
        <f t="shared" si="73"/>
        <v>5217443000</v>
      </c>
      <c r="N1170" s="3">
        <f t="shared" si="74"/>
        <v>0.50102326297632027</v>
      </c>
      <c r="O1170" s="3">
        <f t="shared" si="75"/>
        <v>0.84394819047766934</v>
      </c>
    </row>
    <row r="1171" spans="1:15" x14ac:dyDescent="0.25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18</v>
      </c>
      <c r="K1171" t="s">
        <v>78</v>
      </c>
      <c r="L1171" s="2">
        <f t="shared" si="72"/>
        <v>3369001000</v>
      </c>
      <c r="M1171" s="2">
        <f t="shared" si="73"/>
        <v>5634517000</v>
      </c>
      <c r="N1171" s="3">
        <f t="shared" si="74"/>
        <v>0.50667482599883262</v>
      </c>
      <c r="O1171" s="3">
        <f t="shared" si="75"/>
        <v>0.84739301667243927</v>
      </c>
    </row>
    <row r="1172" spans="1:15" x14ac:dyDescent="0.25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18</v>
      </c>
      <c r="K1172" t="s">
        <v>78</v>
      </c>
      <c r="L1172" s="2">
        <f t="shared" si="72"/>
        <v>3708901000</v>
      </c>
      <c r="M1172" s="2">
        <f t="shared" si="73"/>
        <v>6147428000</v>
      </c>
      <c r="N1172" s="3">
        <f t="shared" si="74"/>
        <v>0.51397718512306056</v>
      </c>
      <c r="O1172" s="3">
        <f t="shared" si="75"/>
        <v>0.85190673441719955</v>
      </c>
    </row>
    <row r="1173" spans="1:15" x14ac:dyDescent="0.25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18</v>
      </c>
      <c r="K1173" t="s">
        <v>78</v>
      </c>
      <c r="L1173" s="2">
        <f t="shared" si="72"/>
        <v>4162643000</v>
      </c>
      <c r="M1173" s="2">
        <f t="shared" si="73"/>
        <v>6811265000</v>
      </c>
      <c r="N1173" s="3">
        <f t="shared" si="74"/>
        <v>0.52250700857095445</v>
      </c>
      <c r="O1173" s="3">
        <f t="shared" si="75"/>
        <v>0.85496971509063879</v>
      </c>
    </row>
    <row r="1174" spans="1:15" x14ac:dyDescent="0.25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82</v>
      </c>
      <c r="K1174" t="s">
        <v>83</v>
      </c>
      <c r="L1174" s="2">
        <f t="shared" si="72"/>
        <v>13570000000</v>
      </c>
      <c r="M1174" s="2">
        <f t="shared" si="73"/>
        <v>19034000000</v>
      </c>
      <c r="N1174" s="3">
        <f t="shared" si="74"/>
        <v>0.67512437810945269</v>
      </c>
      <c r="O1174" s="3">
        <f t="shared" si="75"/>
        <v>0.94696517412935322</v>
      </c>
    </row>
    <row r="1175" spans="1:15" x14ac:dyDescent="0.25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82</v>
      </c>
      <c r="K1175" t="s">
        <v>83</v>
      </c>
      <c r="L1175" s="2">
        <f t="shared" si="72"/>
        <v>13673000000</v>
      </c>
      <c r="M1175" s="2">
        <f t="shared" si="73"/>
        <v>19984000000</v>
      </c>
      <c r="N1175" s="3">
        <f t="shared" si="74"/>
        <v>0.67788795240456123</v>
      </c>
      <c r="O1175" s="3">
        <f t="shared" si="75"/>
        <v>0.99077838373822513</v>
      </c>
    </row>
    <row r="1176" spans="1:15" x14ac:dyDescent="0.25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82</v>
      </c>
      <c r="K1176" t="s">
        <v>83</v>
      </c>
      <c r="L1176" s="2">
        <f t="shared" si="72"/>
        <v>12509000000</v>
      </c>
      <c r="M1176" s="2">
        <f t="shared" si="73"/>
        <v>18823000000</v>
      </c>
      <c r="N1176" s="3">
        <f t="shared" si="74"/>
        <v>0.64773198011598998</v>
      </c>
      <c r="O1176" s="3">
        <f t="shared" si="75"/>
        <v>0.97467895608947808</v>
      </c>
    </row>
    <row r="1177" spans="1:15" x14ac:dyDescent="0.25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82</v>
      </c>
      <c r="K1177" t="s">
        <v>83</v>
      </c>
      <c r="L1177" s="2">
        <f t="shared" si="72"/>
        <v>6676000000</v>
      </c>
      <c r="M1177" s="2">
        <f t="shared" si="73"/>
        <v>12833000000</v>
      </c>
      <c r="N1177" s="3">
        <f t="shared" si="74"/>
        <v>0.53493589743589742</v>
      </c>
      <c r="O1177" s="3">
        <f t="shared" si="75"/>
        <v>1.0282852564102565</v>
      </c>
    </row>
    <row r="1178" spans="1:15" x14ac:dyDescent="0.25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46</v>
      </c>
      <c r="K1178" t="s">
        <v>428</v>
      </c>
      <c r="L1178" s="2">
        <f t="shared" si="72"/>
        <v>1264500000</v>
      </c>
      <c r="M1178" s="2">
        <f t="shared" si="73"/>
        <v>2144300000</v>
      </c>
      <c r="N1178" s="3">
        <f t="shared" si="74"/>
        <v>0.93300376300450083</v>
      </c>
      <c r="O1178" s="3">
        <f t="shared" si="75"/>
        <v>1.5821589316018594</v>
      </c>
    </row>
    <row r="1179" spans="1:15" x14ac:dyDescent="0.25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46</v>
      </c>
      <c r="K1179" t="s">
        <v>428</v>
      </c>
      <c r="L1179" s="2">
        <f t="shared" si="72"/>
        <v>1265000000</v>
      </c>
      <c r="M1179" s="2">
        <f t="shared" si="73"/>
        <v>2147700000</v>
      </c>
      <c r="N1179" s="3">
        <f t="shared" si="74"/>
        <v>0.93975187578931729</v>
      </c>
      <c r="O1179" s="3">
        <f t="shared" si="75"/>
        <v>1.5954981056385114</v>
      </c>
    </row>
    <row r="1180" spans="1:15" x14ac:dyDescent="0.25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46</v>
      </c>
      <c r="K1180" t="s">
        <v>428</v>
      </c>
      <c r="L1180" s="2">
        <f t="shared" si="72"/>
        <v>1300500000</v>
      </c>
      <c r="M1180" s="2">
        <f t="shared" si="73"/>
        <v>2182600000</v>
      </c>
      <c r="N1180" s="3">
        <f t="shared" si="74"/>
        <v>0.94143622412045747</v>
      </c>
      <c r="O1180" s="3">
        <f t="shared" si="75"/>
        <v>1.5799913131605618</v>
      </c>
    </row>
    <row r="1181" spans="1:15" x14ac:dyDescent="0.25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46</v>
      </c>
      <c r="K1181" t="s">
        <v>428</v>
      </c>
      <c r="L1181" s="2">
        <f t="shared" si="72"/>
        <v>1325800000</v>
      </c>
      <c r="M1181" s="2">
        <f t="shared" si="73"/>
        <v>2219800000</v>
      </c>
      <c r="N1181" s="3">
        <f t="shared" si="74"/>
        <v>0.93280799268275527</v>
      </c>
      <c r="O1181" s="3">
        <f t="shared" si="75"/>
        <v>1.5618096109195807</v>
      </c>
    </row>
    <row r="1182" spans="1:15" x14ac:dyDescent="0.25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12</v>
      </c>
      <c r="K1182" t="s">
        <v>430</v>
      </c>
      <c r="L1182" s="2">
        <f t="shared" si="72"/>
        <v>2241315000</v>
      </c>
      <c r="M1182" s="2">
        <f t="shared" si="73"/>
        <v>3845300000</v>
      </c>
      <c r="N1182" s="3">
        <f t="shared" si="74"/>
        <v>0.58616193213245871</v>
      </c>
      <c r="O1182" s="3">
        <f t="shared" si="75"/>
        <v>1.0056455596955107</v>
      </c>
    </row>
    <row r="1183" spans="1:15" x14ac:dyDescent="0.25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12</v>
      </c>
      <c r="K1183" t="s">
        <v>430</v>
      </c>
      <c r="L1183" s="2">
        <f t="shared" si="72"/>
        <v>2140713000</v>
      </c>
      <c r="M1183" s="2">
        <f t="shared" si="73"/>
        <v>3671221000</v>
      </c>
      <c r="N1183" s="3">
        <f t="shared" si="74"/>
        <v>0.56463303823059685</v>
      </c>
      <c r="O1183" s="3">
        <f t="shared" si="75"/>
        <v>0.96831881118392338</v>
      </c>
    </row>
    <row r="1184" spans="1:15" x14ac:dyDescent="0.25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12</v>
      </c>
      <c r="K1184" t="s">
        <v>430</v>
      </c>
      <c r="L1184" s="2">
        <f t="shared" si="72"/>
        <v>2140713000</v>
      </c>
      <c r="M1184" s="2">
        <f t="shared" si="73"/>
        <v>3629044000</v>
      </c>
      <c r="N1184" s="3">
        <f t="shared" si="74"/>
        <v>0.56017552251678926</v>
      </c>
      <c r="O1184" s="3">
        <f t="shared" si="75"/>
        <v>0.94963762958248898</v>
      </c>
    </row>
    <row r="1185" spans="1:15" x14ac:dyDescent="0.25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12</v>
      </c>
      <c r="K1185" t="s">
        <v>430</v>
      </c>
      <c r="L1185" s="2">
        <f t="shared" si="72"/>
        <v>2019469000</v>
      </c>
      <c r="M1185" s="2">
        <f t="shared" si="73"/>
        <v>3409586000</v>
      </c>
      <c r="N1185" s="3">
        <f t="shared" si="74"/>
        <v>0.56440333588592706</v>
      </c>
      <c r="O1185" s="3">
        <f t="shared" si="75"/>
        <v>0.9529147079702408</v>
      </c>
    </row>
    <row r="1186" spans="1:15" x14ac:dyDescent="0.25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  <c r="L1186" s="2">
        <f t="shared" si="72"/>
        <v>2688500000</v>
      </c>
      <c r="M1186" s="2">
        <f t="shared" si="73"/>
        <v>4056800000</v>
      </c>
      <c r="N1186" s="3">
        <f t="shared" si="74"/>
        <v>0.16198905813168807</v>
      </c>
      <c r="O1186" s="3">
        <f t="shared" si="75"/>
        <v>0.24443266171792152</v>
      </c>
    </row>
    <row r="1187" spans="1:15" x14ac:dyDescent="0.25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  <c r="L1187" s="2">
        <f t="shared" si="72"/>
        <v>2760300000</v>
      </c>
      <c r="M1187" s="2">
        <f t="shared" si="73"/>
        <v>4142900000</v>
      </c>
      <c r="N1187" s="3">
        <f t="shared" si="74"/>
        <v>0.16567432927195247</v>
      </c>
      <c r="O1187" s="3">
        <f t="shared" si="75"/>
        <v>0.24865854390492767</v>
      </c>
    </row>
    <row r="1188" spans="1:15" x14ac:dyDescent="0.25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  <c r="L1188" s="2">
        <f t="shared" si="72"/>
        <v>3052800000</v>
      </c>
      <c r="M1188" s="2">
        <f t="shared" si="73"/>
        <v>4418300000</v>
      </c>
      <c r="N1188" s="3">
        <f t="shared" si="74"/>
        <v>0.16470994475138123</v>
      </c>
      <c r="O1188" s="3">
        <f t="shared" si="75"/>
        <v>0.23838376208563536</v>
      </c>
    </row>
    <row r="1189" spans="1:15" x14ac:dyDescent="0.25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  <c r="L1189" s="2">
        <f t="shared" si="72"/>
        <v>3379200000</v>
      </c>
      <c r="M1189" s="2">
        <f t="shared" si="73"/>
        <v>4744200000</v>
      </c>
      <c r="N1189" s="3">
        <f t="shared" si="74"/>
        <v>0.18098364870148298</v>
      </c>
      <c r="O1189" s="3">
        <f t="shared" si="75"/>
        <v>0.2540905025359777</v>
      </c>
    </row>
    <row r="1190" spans="1:15" x14ac:dyDescent="0.25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41</v>
      </c>
      <c r="K1190" t="s">
        <v>42</v>
      </c>
      <c r="L1190" s="2">
        <f t="shared" si="72"/>
        <v>3839000000</v>
      </c>
      <c r="M1190" s="2">
        <f t="shared" si="73"/>
        <v>5916000000</v>
      </c>
      <c r="N1190" s="3">
        <f t="shared" si="74"/>
        <v>0.24612129760225665</v>
      </c>
      <c r="O1190" s="3">
        <f t="shared" si="75"/>
        <v>0.37927939479420436</v>
      </c>
    </row>
    <row r="1191" spans="1:15" x14ac:dyDescent="0.25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41</v>
      </c>
      <c r="K1191" t="s">
        <v>42</v>
      </c>
      <c r="L1191" s="2">
        <f t="shared" si="72"/>
        <v>4883000000</v>
      </c>
      <c r="M1191" s="2">
        <f t="shared" si="73"/>
        <v>7316000000</v>
      </c>
      <c r="N1191" s="3">
        <f t="shared" si="74"/>
        <v>0.28572264482153309</v>
      </c>
      <c r="O1191" s="3">
        <f t="shared" si="75"/>
        <v>0.42808660035108248</v>
      </c>
    </row>
    <row r="1192" spans="1:15" x14ac:dyDescent="0.25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41</v>
      </c>
      <c r="K1192" t="s">
        <v>42</v>
      </c>
      <c r="L1192" s="2">
        <f t="shared" si="72"/>
        <v>4120000000</v>
      </c>
      <c r="M1192" s="2">
        <f t="shared" si="73"/>
        <v>6732000000</v>
      </c>
      <c r="N1192" s="3">
        <f t="shared" si="74"/>
        <v>0.24475732192716693</v>
      </c>
      <c r="O1192" s="3">
        <f t="shared" si="75"/>
        <v>0.39992871145963288</v>
      </c>
    </row>
    <row r="1193" spans="1:15" x14ac:dyDescent="0.25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41</v>
      </c>
      <c r="K1193" t="s">
        <v>42</v>
      </c>
      <c r="L1193" s="2">
        <f t="shared" si="72"/>
        <v>4932000000</v>
      </c>
      <c r="M1193" s="2">
        <f t="shared" si="73"/>
        <v>7687000000</v>
      </c>
      <c r="N1193" s="3">
        <f t="shared" si="74"/>
        <v>0.27918034642816714</v>
      </c>
      <c r="O1193" s="3">
        <f t="shared" si="75"/>
        <v>0.43512962753311446</v>
      </c>
    </row>
    <row r="1194" spans="1:15" x14ac:dyDescent="0.25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18</v>
      </c>
      <c r="K1194" t="s">
        <v>76</v>
      </c>
      <c r="L1194" s="2">
        <f t="shared" si="72"/>
        <v>4083681000</v>
      </c>
      <c r="M1194" s="2">
        <f t="shared" si="73"/>
        <v>6337569000</v>
      </c>
      <c r="N1194" s="3">
        <f t="shared" si="74"/>
        <v>0.77622413112749844</v>
      </c>
      <c r="O1194" s="3">
        <f t="shared" si="75"/>
        <v>1.2046420840622882</v>
      </c>
    </row>
    <row r="1195" spans="1:15" x14ac:dyDescent="0.25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18</v>
      </c>
      <c r="K1195" t="s">
        <v>76</v>
      </c>
      <c r="L1195" s="2">
        <f t="shared" si="72"/>
        <v>5715886000</v>
      </c>
      <c r="M1195" s="2">
        <f t="shared" si="73"/>
        <v>9019358000</v>
      </c>
      <c r="N1195" s="3">
        <f t="shared" si="74"/>
        <v>0.84139975440529247</v>
      </c>
      <c r="O1195" s="3">
        <f t="shared" si="75"/>
        <v>1.3276831633964377</v>
      </c>
    </row>
    <row r="1196" spans="1:15" x14ac:dyDescent="0.25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18</v>
      </c>
      <c r="K1196" t="s">
        <v>76</v>
      </c>
      <c r="L1196" s="2">
        <f t="shared" si="72"/>
        <v>7584130000</v>
      </c>
      <c r="M1196" s="2">
        <f t="shared" si="73"/>
        <v>12094948000</v>
      </c>
      <c r="N1196" s="3">
        <f t="shared" si="74"/>
        <v>0.89838380160273001</v>
      </c>
      <c r="O1196" s="3">
        <f t="shared" si="75"/>
        <v>1.4327161275488864</v>
      </c>
    </row>
    <row r="1197" spans="1:15" x14ac:dyDescent="0.25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18</v>
      </c>
      <c r="K1197" t="s">
        <v>76</v>
      </c>
      <c r="L1197" s="2">
        <f t="shared" si="72"/>
        <v>8591807000</v>
      </c>
      <c r="M1197" s="2">
        <f t="shared" si="73"/>
        <v>13924707000</v>
      </c>
      <c r="N1197" s="3">
        <f t="shared" si="74"/>
        <v>0.93146347669397189</v>
      </c>
      <c r="O1197" s="3">
        <f t="shared" si="75"/>
        <v>1.5096191050572816</v>
      </c>
    </row>
    <row r="1198" spans="1:15" x14ac:dyDescent="0.25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24</v>
      </c>
      <c r="K1198" t="s">
        <v>165</v>
      </c>
      <c r="L1198" s="2">
        <f t="shared" si="72"/>
        <v>1190769000</v>
      </c>
      <c r="M1198" s="2">
        <f t="shared" si="73"/>
        <v>1190769000</v>
      </c>
      <c r="N1198" s="3">
        <f t="shared" si="74"/>
        <v>0.32738509605708987</v>
      </c>
      <c r="O1198" s="3">
        <f t="shared" si="75"/>
        <v>0.32738509605708987</v>
      </c>
    </row>
    <row r="1199" spans="1:15" x14ac:dyDescent="0.25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24</v>
      </c>
      <c r="K1199" t="s">
        <v>165</v>
      </c>
      <c r="L1199" s="2">
        <f t="shared" si="72"/>
        <v>1018697000</v>
      </c>
      <c r="M1199" s="2">
        <f t="shared" si="73"/>
        <v>1018697000</v>
      </c>
      <c r="N1199" s="3">
        <f t="shared" si="74"/>
        <v>0.2841441940498296</v>
      </c>
      <c r="O1199" s="3">
        <f t="shared" si="75"/>
        <v>0.28414419404982955</v>
      </c>
    </row>
    <row r="1200" spans="1:15" x14ac:dyDescent="0.25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24</v>
      </c>
      <c r="K1200" t="s">
        <v>165</v>
      </c>
      <c r="L1200" s="2">
        <f t="shared" si="72"/>
        <v>1060549000</v>
      </c>
      <c r="M1200" s="2">
        <f t="shared" si="73"/>
        <v>1060549000</v>
      </c>
      <c r="N1200" s="3">
        <f t="shared" si="74"/>
        <v>0.27118016091069364</v>
      </c>
      <c r="O1200" s="3">
        <f t="shared" si="75"/>
        <v>0.27118016091069369</v>
      </c>
    </row>
    <row r="1201" spans="1:15" x14ac:dyDescent="0.25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24</v>
      </c>
      <c r="K1201" t="s">
        <v>165</v>
      </c>
      <c r="L1201" s="2">
        <f t="shared" si="72"/>
        <v>1322748000</v>
      </c>
      <c r="M1201" s="2">
        <f t="shared" si="73"/>
        <v>1322748000</v>
      </c>
      <c r="N1201" s="3">
        <f t="shared" si="74"/>
        <v>0.24555799716449933</v>
      </c>
      <c r="O1201" s="3">
        <f t="shared" si="75"/>
        <v>0.24555799716449933</v>
      </c>
    </row>
    <row r="1202" spans="1:15" x14ac:dyDescent="0.25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41</v>
      </c>
      <c r="K1202" t="s">
        <v>44</v>
      </c>
      <c r="L1202" s="2">
        <f t="shared" si="72"/>
        <v>3430000000</v>
      </c>
      <c r="M1202" s="2">
        <f t="shared" si="73"/>
        <v>4582000000</v>
      </c>
      <c r="N1202" s="3">
        <f t="shared" si="74"/>
        <v>0.35067988958184237</v>
      </c>
      <c r="O1202" s="3">
        <f t="shared" si="75"/>
        <v>0.46845925774460689</v>
      </c>
    </row>
    <row r="1203" spans="1:15" x14ac:dyDescent="0.25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41</v>
      </c>
      <c r="K1203" t="s">
        <v>44</v>
      </c>
      <c r="L1203" s="2">
        <f t="shared" si="72"/>
        <v>3545000000</v>
      </c>
      <c r="M1203" s="2">
        <f t="shared" si="73"/>
        <v>4791000000</v>
      </c>
      <c r="N1203" s="3">
        <f t="shared" si="74"/>
        <v>0.35563804173354741</v>
      </c>
      <c r="O1203" s="3">
        <f t="shared" si="75"/>
        <v>0.48063804173354735</v>
      </c>
    </row>
    <row r="1204" spans="1:15" x14ac:dyDescent="0.25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41</v>
      </c>
      <c r="K1204" t="s">
        <v>44</v>
      </c>
      <c r="L1204" s="2">
        <f t="shared" si="72"/>
        <v>3850000000</v>
      </c>
      <c r="M1204" s="2">
        <f t="shared" si="73"/>
        <v>5077000000</v>
      </c>
      <c r="N1204" s="3">
        <f t="shared" si="74"/>
        <v>0.35366525812970784</v>
      </c>
      <c r="O1204" s="3">
        <f t="shared" si="75"/>
        <v>0.46637883520117585</v>
      </c>
    </row>
    <row r="1205" spans="1:15" x14ac:dyDescent="0.25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41</v>
      </c>
      <c r="K1205" t="s">
        <v>44</v>
      </c>
      <c r="L1205" s="2">
        <f t="shared" si="72"/>
        <v>4176000000</v>
      </c>
      <c r="M1205" s="2">
        <f t="shared" si="73"/>
        <v>5390000000</v>
      </c>
      <c r="N1205" s="3">
        <f t="shared" si="74"/>
        <v>0.40096015362457993</v>
      </c>
      <c r="O1205" s="3">
        <f t="shared" si="75"/>
        <v>0.51752280364858372</v>
      </c>
    </row>
    <row r="1206" spans="1:15" x14ac:dyDescent="0.25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35</v>
      </c>
      <c r="K1206" t="s">
        <v>213</v>
      </c>
      <c r="L1206" s="2">
        <f t="shared" si="72"/>
        <v>35172000000</v>
      </c>
      <c r="M1206" s="2">
        <f t="shared" si="73"/>
        <v>60639000000</v>
      </c>
      <c r="N1206" s="3">
        <f t="shared" si="74"/>
        <v>0.52957916133403593</v>
      </c>
      <c r="O1206" s="3">
        <f t="shared" si="75"/>
        <v>0.9130316946472935</v>
      </c>
    </row>
    <row r="1207" spans="1:15" x14ac:dyDescent="0.25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35</v>
      </c>
      <c r="K1207" t="s">
        <v>213</v>
      </c>
      <c r="L1207" s="2">
        <f t="shared" si="72"/>
        <v>35445000000</v>
      </c>
      <c r="M1207" s="2">
        <f t="shared" si="73"/>
        <v>61309000000</v>
      </c>
      <c r="N1207" s="3">
        <f t="shared" si="74"/>
        <v>0.5315447715309749</v>
      </c>
      <c r="O1207" s="3">
        <f t="shared" si="75"/>
        <v>0.91940974461256997</v>
      </c>
    </row>
    <row r="1208" spans="1:15" x14ac:dyDescent="0.25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35</v>
      </c>
      <c r="K1208" t="s">
        <v>213</v>
      </c>
      <c r="L1208" s="2">
        <f t="shared" si="72"/>
        <v>34325000000</v>
      </c>
      <c r="M1208" s="2">
        <f t="shared" si="73"/>
        <v>58938000000</v>
      </c>
      <c r="N1208" s="3">
        <f t="shared" si="74"/>
        <v>0.54435739659984783</v>
      </c>
      <c r="O1208" s="3">
        <f t="shared" si="75"/>
        <v>0.9346929713270743</v>
      </c>
    </row>
    <row r="1209" spans="1:15" x14ac:dyDescent="0.25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35</v>
      </c>
      <c r="K1209" t="s">
        <v>213</v>
      </c>
      <c r="L1209" s="2">
        <f t="shared" si="72"/>
        <v>34590000000</v>
      </c>
      <c r="M1209" s="2">
        <f t="shared" si="73"/>
        <v>59395000000</v>
      </c>
      <c r="N1209" s="3">
        <f t="shared" si="74"/>
        <v>0.55080494912339373</v>
      </c>
      <c r="O1209" s="3">
        <f t="shared" si="75"/>
        <v>0.94579531521202564</v>
      </c>
    </row>
    <row r="1210" spans="1:15" x14ac:dyDescent="0.25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  <c r="L1210" s="2">
        <f t="shared" si="72"/>
        <v>44836000000</v>
      </c>
      <c r="M1210" s="2">
        <f t="shared" si="73"/>
        <v>72598000000</v>
      </c>
      <c r="N1210" s="3">
        <f t="shared" si="74"/>
        <v>0.8203157875477981</v>
      </c>
      <c r="O1210" s="3">
        <f t="shared" si="75"/>
        <v>1.3282470680791116</v>
      </c>
    </row>
    <row r="1211" spans="1:15" x14ac:dyDescent="0.25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  <c r="L1211" s="2">
        <f t="shared" si="72"/>
        <v>41998000000</v>
      </c>
      <c r="M1211" s="2">
        <f t="shared" si="73"/>
        <v>67630000000</v>
      </c>
      <c r="N1211" s="3">
        <f t="shared" si="74"/>
        <v>0.81416718362282881</v>
      </c>
      <c r="O1211" s="3">
        <f t="shared" si="75"/>
        <v>1.3110654466501241</v>
      </c>
    </row>
    <row r="1212" spans="1:15" x14ac:dyDescent="0.25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  <c r="L1212" s="2">
        <f t="shared" si="72"/>
        <v>40028000000</v>
      </c>
      <c r="M1212" s="2">
        <f t="shared" si="73"/>
        <v>66557000000</v>
      </c>
      <c r="N1212" s="3">
        <f t="shared" si="74"/>
        <v>0.80693478479991931</v>
      </c>
      <c r="O1212" s="3">
        <f t="shared" si="75"/>
        <v>1.3417397439774217</v>
      </c>
    </row>
    <row r="1213" spans="1:15" x14ac:dyDescent="0.25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  <c r="L1213" s="2">
        <f t="shared" si="72"/>
        <v>39203000000</v>
      </c>
      <c r="M1213" s="2">
        <f t="shared" si="73"/>
        <v>65430000000</v>
      </c>
      <c r="N1213" s="3">
        <f t="shared" si="74"/>
        <v>0.80250148410472666</v>
      </c>
      <c r="O1213" s="3">
        <f t="shared" si="75"/>
        <v>1.3393789277599231</v>
      </c>
    </row>
    <row r="1214" spans="1:15" x14ac:dyDescent="0.25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46</v>
      </c>
      <c r="K1214" t="s">
        <v>378</v>
      </c>
      <c r="L1214" s="2">
        <f t="shared" si="72"/>
        <v>4605900000</v>
      </c>
      <c r="M1214" s="2">
        <f t="shared" si="73"/>
        <v>8087800000</v>
      </c>
      <c r="N1214" s="3">
        <f t="shared" si="74"/>
        <v>0.49581785887292107</v>
      </c>
      <c r="O1214" s="3">
        <f t="shared" si="75"/>
        <v>0.87063889337423972</v>
      </c>
    </row>
    <row r="1215" spans="1:15" x14ac:dyDescent="0.25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46</v>
      </c>
      <c r="K1215" t="s">
        <v>378</v>
      </c>
      <c r="L1215" s="2">
        <f t="shared" si="72"/>
        <v>5246600000</v>
      </c>
      <c r="M1215" s="2">
        <f t="shared" si="73"/>
        <v>8998300000</v>
      </c>
      <c r="N1215" s="3">
        <f t="shared" si="74"/>
        <v>0.50074444529281514</v>
      </c>
      <c r="O1215" s="3">
        <f t="shared" si="75"/>
        <v>0.85881308696648084</v>
      </c>
    </row>
    <row r="1216" spans="1:15" x14ac:dyDescent="0.25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46</v>
      </c>
      <c r="K1216" t="s">
        <v>378</v>
      </c>
      <c r="L1216" s="2">
        <f t="shared" si="72"/>
        <v>5266700000</v>
      </c>
      <c r="M1216" s="2">
        <f t="shared" si="73"/>
        <v>9102600000</v>
      </c>
      <c r="N1216" s="3">
        <f t="shared" si="74"/>
        <v>0.44019758617231119</v>
      </c>
      <c r="O1216" s="3">
        <f t="shared" si="75"/>
        <v>0.76080706094747752</v>
      </c>
    </row>
    <row r="1217" spans="1:15" x14ac:dyDescent="0.25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46</v>
      </c>
      <c r="K1217" t="s">
        <v>378</v>
      </c>
      <c r="L1217" s="2">
        <f t="shared" si="72"/>
        <v>5480900000</v>
      </c>
      <c r="M1217" s="2">
        <f t="shared" si="73"/>
        <v>9370100000</v>
      </c>
      <c r="N1217" s="3">
        <f t="shared" si="74"/>
        <v>0.44221847491951816</v>
      </c>
      <c r="O1217" s="3">
        <f t="shared" si="75"/>
        <v>0.7560129416415875</v>
      </c>
    </row>
    <row r="1218" spans="1:15" x14ac:dyDescent="0.25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35</v>
      </c>
      <c r="K1218" t="s">
        <v>169</v>
      </c>
      <c r="L1218" s="2">
        <f t="shared" si="72"/>
        <v>1949390000</v>
      </c>
      <c r="M1218" s="2">
        <f t="shared" si="73"/>
        <v>3155730000</v>
      </c>
      <c r="N1218" s="3">
        <f t="shared" si="74"/>
        <v>0.92618820807271185</v>
      </c>
      <c r="O1218" s="3">
        <f t="shared" si="75"/>
        <v>1.4993407752483079</v>
      </c>
    </row>
    <row r="1219" spans="1:15" x14ac:dyDescent="0.25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35</v>
      </c>
      <c r="K1219" t="s">
        <v>169</v>
      </c>
      <c r="L1219" s="2">
        <f t="shared" ref="L1219:L1282" si="76">E1219-F1219</f>
        <v>2614539000</v>
      </c>
      <c r="M1219" s="2">
        <f t="shared" ref="M1219:M1282" si="77">L1219+SUM(G1219:I1219)</f>
        <v>4405159000</v>
      </c>
      <c r="N1219" s="3">
        <f t="shared" ref="N1219:N1282" si="78">1-(F1219/E1219)</f>
        <v>0.92728715894021652</v>
      </c>
      <c r="O1219" s="3">
        <f t="shared" ref="O1219:O1282" si="79">M1219/E1219</f>
        <v>1.562358554907739</v>
      </c>
    </row>
    <row r="1220" spans="1:15" x14ac:dyDescent="0.25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35</v>
      </c>
      <c r="K1220" t="s">
        <v>169</v>
      </c>
      <c r="L1220" s="2">
        <f t="shared" si="76"/>
        <v>3711019000</v>
      </c>
      <c r="M1220" s="2">
        <f t="shared" si="77"/>
        <v>6170122000</v>
      </c>
      <c r="N1220" s="3">
        <f t="shared" si="78"/>
        <v>0.90430433011154732</v>
      </c>
      <c r="O1220" s="3">
        <f t="shared" si="79"/>
        <v>1.5035406830082305</v>
      </c>
    </row>
    <row r="1221" spans="1:15" x14ac:dyDescent="0.25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35</v>
      </c>
      <c r="K1221" t="s">
        <v>169</v>
      </c>
      <c r="L1221" s="2">
        <f t="shared" si="76"/>
        <v>4560733000</v>
      </c>
      <c r="M1221" s="2">
        <f t="shared" si="77"/>
        <v>7790725000</v>
      </c>
      <c r="N1221" s="3">
        <f t="shared" si="78"/>
        <v>0.93833998535519614</v>
      </c>
      <c r="O1221" s="3">
        <f t="shared" si="79"/>
        <v>1.6028890054310043</v>
      </c>
    </row>
    <row r="1222" spans="1:15" x14ac:dyDescent="0.25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46</v>
      </c>
      <c r="K1222" t="s">
        <v>49</v>
      </c>
      <c r="L1222" s="2">
        <f t="shared" si="76"/>
        <v>1493000000</v>
      </c>
      <c r="M1222" s="2">
        <f t="shared" si="77"/>
        <v>1544500000</v>
      </c>
      <c r="N1222" s="3">
        <f t="shared" si="78"/>
        <v>8.7392223087234155E-2</v>
      </c>
      <c r="O1222" s="3">
        <f t="shared" si="79"/>
        <v>9.0406757239272065E-2</v>
      </c>
    </row>
    <row r="1223" spans="1:15" x14ac:dyDescent="0.25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46</v>
      </c>
      <c r="K1223" t="s">
        <v>49</v>
      </c>
      <c r="L1223" s="2">
        <f t="shared" si="76"/>
        <v>1895800000</v>
      </c>
      <c r="M1223" s="2">
        <f t="shared" si="77"/>
        <v>1953400000</v>
      </c>
      <c r="N1223" s="3">
        <f t="shared" si="78"/>
        <v>0.10433165115651954</v>
      </c>
      <c r="O1223" s="3">
        <f t="shared" si="79"/>
        <v>0.10750155468358749</v>
      </c>
    </row>
    <row r="1224" spans="1:15" x14ac:dyDescent="0.25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46</v>
      </c>
      <c r="K1224" t="s">
        <v>49</v>
      </c>
      <c r="L1224" s="2">
        <f t="shared" si="76"/>
        <v>2094100000</v>
      </c>
      <c r="M1224" s="2">
        <f t="shared" si="77"/>
        <v>2163900000</v>
      </c>
      <c r="N1224" s="3">
        <f t="shared" si="78"/>
        <v>0.10799117134399783</v>
      </c>
      <c r="O1224" s="3">
        <f t="shared" si="79"/>
        <v>0.11159070515795662</v>
      </c>
    </row>
    <row r="1225" spans="1:15" x14ac:dyDescent="0.25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46</v>
      </c>
      <c r="K1225" t="s">
        <v>49</v>
      </c>
      <c r="L1225" s="2">
        <f t="shared" si="76"/>
        <v>2147900000</v>
      </c>
      <c r="M1225" s="2">
        <f t="shared" si="77"/>
        <v>2248200000</v>
      </c>
      <c r="N1225" s="3">
        <f t="shared" si="78"/>
        <v>0.10299801475030934</v>
      </c>
      <c r="O1225" s="3">
        <f t="shared" si="79"/>
        <v>0.10780768972561355</v>
      </c>
    </row>
    <row r="1226" spans="1:15" x14ac:dyDescent="0.25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12</v>
      </c>
      <c r="K1226" t="s">
        <v>163</v>
      </c>
      <c r="L1226" s="2">
        <f t="shared" si="76"/>
        <v>2929029000</v>
      </c>
      <c r="M1226" s="2">
        <f t="shared" si="77"/>
        <v>4484002000</v>
      </c>
      <c r="N1226" s="3">
        <f t="shared" si="78"/>
        <v>0.22503807707981072</v>
      </c>
      <c r="O1226" s="3">
        <f t="shared" si="79"/>
        <v>0.34450706623322103</v>
      </c>
    </row>
    <row r="1227" spans="1:15" x14ac:dyDescent="0.25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12</v>
      </c>
      <c r="K1227" t="s">
        <v>163</v>
      </c>
      <c r="L1227" s="2">
        <f t="shared" si="76"/>
        <v>3027744000</v>
      </c>
      <c r="M1227" s="2">
        <f t="shared" si="77"/>
        <v>4661736000</v>
      </c>
      <c r="N1227" s="3">
        <f t="shared" si="78"/>
        <v>0.22909735501084261</v>
      </c>
      <c r="O1227" s="3">
        <f t="shared" si="79"/>
        <v>0.35273503551120078</v>
      </c>
    </row>
    <row r="1228" spans="1:15" x14ac:dyDescent="0.25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12</v>
      </c>
      <c r="K1228" t="s">
        <v>163</v>
      </c>
      <c r="L1228" s="2">
        <f t="shared" si="76"/>
        <v>3056499000</v>
      </c>
      <c r="M1228" s="2">
        <f t="shared" si="77"/>
        <v>4601245000</v>
      </c>
      <c r="N1228" s="3">
        <f t="shared" si="78"/>
        <v>0.24044686551271011</v>
      </c>
      <c r="O1228" s="3">
        <f t="shared" si="79"/>
        <v>0.36196803522789633</v>
      </c>
    </row>
    <row r="1229" spans="1:15" x14ac:dyDescent="0.25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12</v>
      </c>
      <c r="K1229" t="s">
        <v>163</v>
      </c>
      <c r="L1229" s="2">
        <f t="shared" si="76"/>
        <v>2537369000</v>
      </c>
      <c r="M1229" s="2">
        <f t="shared" si="77"/>
        <v>3896729000</v>
      </c>
      <c r="N1229" s="3">
        <f t="shared" si="78"/>
        <v>0.22334514270312888</v>
      </c>
      <c r="O1229" s="3">
        <f t="shared" si="79"/>
        <v>0.34299918324075879</v>
      </c>
    </row>
    <row r="1230" spans="1:15" x14ac:dyDescent="0.25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18</v>
      </c>
      <c r="K1230" t="s">
        <v>200</v>
      </c>
      <c r="L1230" s="2">
        <f t="shared" si="76"/>
        <v>1172399000</v>
      </c>
      <c r="M1230" s="2">
        <f t="shared" si="77"/>
        <v>1740899000</v>
      </c>
      <c r="N1230" s="3">
        <f t="shared" si="78"/>
        <v>0.20642299318877488</v>
      </c>
      <c r="O1230" s="3">
        <f t="shared" si="79"/>
        <v>0.30651815842502855</v>
      </c>
    </row>
    <row r="1231" spans="1:15" x14ac:dyDescent="0.25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18</v>
      </c>
      <c r="K1231" t="s">
        <v>200</v>
      </c>
      <c r="L1231" s="2">
        <f t="shared" si="76"/>
        <v>1577884000</v>
      </c>
      <c r="M1231" s="2">
        <f t="shared" si="77"/>
        <v>2439274000</v>
      </c>
      <c r="N1231" s="3">
        <f t="shared" si="78"/>
        <v>0.27100405797439975</v>
      </c>
      <c r="O1231" s="3">
        <f t="shared" si="79"/>
        <v>0.41894914487468404</v>
      </c>
    </row>
    <row r="1232" spans="1:15" x14ac:dyDescent="0.25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18</v>
      </c>
      <c r="K1232" t="s">
        <v>200</v>
      </c>
      <c r="L1232" s="2">
        <f t="shared" si="76"/>
        <v>1628114000</v>
      </c>
      <c r="M1232" s="2">
        <f t="shared" si="77"/>
        <v>2422842000</v>
      </c>
      <c r="N1232" s="3">
        <f t="shared" si="78"/>
        <v>0.27217047778956882</v>
      </c>
      <c r="O1232" s="3">
        <f t="shared" si="79"/>
        <v>0.40502450365799592</v>
      </c>
    </row>
    <row r="1233" spans="1:15" x14ac:dyDescent="0.25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18</v>
      </c>
      <c r="K1233" t="s">
        <v>200</v>
      </c>
      <c r="L1233" s="2">
        <f t="shared" si="76"/>
        <v>1939814000</v>
      </c>
      <c r="M1233" s="2">
        <f t="shared" si="77"/>
        <v>2896964000</v>
      </c>
      <c r="N1233" s="3">
        <f t="shared" si="78"/>
        <v>0.25295951894483337</v>
      </c>
      <c r="O1233" s="3">
        <f t="shared" si="79"/>
        <v>0.37777571449659619</v>
      </c>
    </row>
    <row r="1234" spans="1:15" x14ac:dyDescent="0.25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24</v>
      </c>
      <c r="K1234" t="s">
        <v>29</v>
      </c>
      <c r="L1234" s="2">
        <f t="shared" si="76"/>
        <v>961529000</v>
      </c>
      <c r="M1234" s="2">
        <f t="shared" si="77"/>
        <v>1720734000</v>
      </c>
      <c r="N1234" s="3">
        <f t="shared" si="78"/>
        <v>0.4567425807101313</v>
      </c>
      <c r="O1234" s="3">
        <f t="shared" si="79"/>
        <v>0.81737783038854483</v>
      </c>
    </row>
    <row r="1235" spans="1:15" x14ac:dyDescent="0.25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24</v>
      </c>
      <c r="K1235" t="s">
        <v>29</v>
      </c>
      <c r="L1235" s="2">
        <f t="shared" si="76"/>
        <v>976142000</v>
      </c>
      <c r="M1235" s="2">
        <f t="shared" si="77"/>
        <v>1690440000</v>
      </c>
      <c r="N1235" s="3">
        <f t="shared" si="78"/>
        <v>0.45242321742910829</v>
      </c>
      <c r="O1235" s="3">
        <f t="shared" si="79"/>
        <v>0.78348673007703984</v>
      </c>
    </row>
    <row r="1236" spans="1:15" x14ac:dyDescent="0.25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24</v>
      </c>
      <c r="K1236" t="s">
        <v>29</v>
      </c>
      <c r="L1236" s="2">
        <f t="shared" si="76"/>
        <v>1004608000</v>
      </c>
      <c r="M1236" s="2">
        <f t="shared" si="77"/>
        <v>1785084000</v>
      </c>
      <c r="N1236" s="3">
        <f t="shared" si="78"/>
        <v>0.44904320944887377</v>
      </c>
      <c r="O1236" s="3">
        <f t="shared" si="79"/>
        <v>0.79790311096052735</v>
      </c>
    </row>
    <row r="1237" spans="1:15" x14ac:dyDescent="0.25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24</v>
      </c>
      <c r="K1237" t="s">
        <v>29</v>
      </c>
      <c r="L1237" s="2">
        <f t="shared" si="76"/>
        <v>1024500000</v>
      </c>
      <c r="M1237" s="2">
        <f t="shared" si="77"/>
        <v>1749276000</v>
      </c>
      <c r="N1237" s="3">
        <f t="shared" si="78"/>
        <v>0.45284590111472145</v>
      </c>
      <c r="O1237" s="3">
        <f t="shared" si="79"/>
        <v>0.77320884970068848</v>
      </c>
    </row>
    <row r="1238" spans="1:15" x14ac:dyDescent="0.25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35</v>
      </c>
      <c r="K1238" t="s">
        <v>392</v>
      </c>
      <c r="L1238" s="2">
        <f t="shared" si="76"/>
        <v>20807000000</v>
      </c>
      <c r="M1238" s="2">
        <f t="shared" si="77"/>
        <v>27790000000</v>
      </c>
      <c r="N1238" s="3">
        <f t="shared" si="78"/>
        <v>0.25999325244598837</v>
      </c>
      <c r="O1238" s="3">
        <f t="shared" si="79"/>
        <v>0.34724912219320497</v>
      </c>
    </row>
    <row r="1239" spans="1:15" x14ac:dyDescent="0.25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35</v>
      </c>
      <c r="K1239" t="s">
        <v>392</v>
      </c>
      <c r="L1239" s="2">
        <f t="shared" si="76"/>
        <v>19331000000</v>
      </c>
      <c r="M1239" s="2">
        <f t="shared" si="77"/>
        <v>26425000000</v>
      </c>
      <c r="N1239" s="3">
        <f t="shared" si="78"/>
        <v>0.24131775397598187</v>
      </c>
      <c r="O1239" s="3">
        <f t="shared" si="79"/>
        <v>0.3298754150750256</v>
      </c>
    </row>
    <row r="1240" spans="1:15" x14ac:dyDescent="0.25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35</v>
      </c>
      <c r="K1240" t="s">
        <v>392</v>
      </c>
      <c r="L1240" s="2">
        <f t="shared" si="76"/>
        <v>17429000000</v>
      </c>
      <c r="M1240" s="2">
        <f t="shared" si="77"/>
        <v>24167000000</v>
      </c>
      <c r="N1240" s="3">
        <f t="shared" si="78"/>
        <v>0.23582020890837252</v>
      </c>
      <c r="O1240" s="3">
        <f t="shared" si="79"/>
        <v>0.32698760621312983</v>
      </c>
    </row>
    <row r="1241" spans="1:15" x14ac:dyDescent="0.25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35</v>
      </c>
      <c r="K1241" t="s">
        <v>392</v>
      </c>
      <c r="L1241" s="2">
        <f t="shared" si="76"/>
        <v>17294000000</v>
      </c>
      <c r="M1241" s="2">
        <f t="shared" si="77"/>
        <v>23773000000</v>
      </c>
      <c r="N1241" s="3">
        <f t="shared" si="78"/>
        <v>0.23073125825517327</v>
      </c>
      <c r="O1241" s="3">
        <f t="shared" si="79"/>
        <v>0.31717209451256123</v>
      </c>
    </row>
    <row r="1242" spans="1:15" x14ac:dyDescent="0.25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46</v>
      </c>
      <c r="K1242" t="s">
        <v>104</v>
      </c>
      <c r="L1242" s="2">
        <f t="shared" si="76"/>
        <v>16220000000</v>
      </c>
      <c r="M1242" s="2">
        <f t="shared" si="77"/>
        <v>27693000000</v>
      </c>
      <c r="N1242" s="3">
        <f t="shared" si="78"/>
        <v>0.97675538961821029</v>
      </c>
      <c r="O1242" s="3">
        <f t="shared" si="79"/>
        <v>1.6676502468987113</v>
      </c>
    </row>
    <row r="1243" spans="1:15" x14ac:dyDescent="0.25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46</v>
      </c>
      <c r="K1243" t="s">
        <v>104</v>
      </c>
      <c r="L1243" s="2">
        <f t="shared" si="76"/>
        <v>16528000000</v>
      </c>
      <c r="M1243" s="2">
        <f t="shared" si="77"/>
        <v>26852000000</v>
      </c>
      <c r="N1243" s="3">
        <f t="shared" si="78"/>
        <v>0.97961119013750597</v>
      </c>
      <c r="O1243" s="3">
        <f t="shared" si="79"/>
        <v>1.5915125651967756</v>
      </c>
    </row>
    <row r="1244" spans="1:15" x14ac:dyDescent="0.25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46</v>
      </c>
      <c r="K1244" t="s">
        <v>104</v>
      </c>
      <c r="L1244" s="2">
        <f t="shared" si="76"/>
        <v>15956000000</v>
      </c>
      <c r="M1244" s="2">
        <f t="shared" si="77"/>
        <v>25717000000</v>
      </c>
      <c r="N1244" s="3">
        <f t="shared" si="78"/>
        <v>0.98003808119894353</v>
      </c>
      <c r="O1244" s="3">
        <f t="shared" si="79"/>
        <v>1.579571279405442</v>
      </c>
    </row>
    <row r="1245" spans="1:15" x14ac:dyDescent="0.25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46</v>
      </c>
      <c r="K1245" t="s">
        <v>104</v>
      </c>
      <c r="L1245" s="2">
        <f t="shared" si="76"/>
        <v>15867000000</v>
      </c>
      <c r="M1245" s="2">
        <f t="shared" si="77"/>
        <v>25585000000</v>
      </c>
      <c r="N1245" s="3">
        <f t="shared" si="78"/>
        <v>0.97523048555623848</v>
      </c>
      <c r="O1245" s="3">
        <f t="shared" si="79"/>
        <v>1.5725261216963737</v>
      </c>
    </row>
    <row r="1246" spans="1:15" x14ac:dyDescent="0.25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12</v>
      </c>
      <c r="K1246" t="s">
        <v>156</v>
      </c>
      <c r="L1246" s="2">
        <f t="shared" si="76"/>
        <v>1265900000</v>
      </c>
      <c r="M1246" s="2">
        <f t="shared" si="77"/>
        <v>2475900000</v>
      </c>
      <c r="N1246" s="3">
        <f t="shared" si="78"/>
        <v>0.29393052846661094</v>
      </c>
      <c r="O1246" s="3">
        <f t="shared" si="79"/>
        <v>0.57488158261354139</v>
      </c>
    </row>
    <row r="1247" spans="1:15" x14ac:dyDescent="0.25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12</v>
      </c>
      <c r="K1247" t="s">
        <v>156</v>
      </c>
      <c r="L1247" s="2">
        <f t="shared" si="76"/>
        <v>2370100000</v>
      </c>
      <c r="M1247" s="2">
        <f t="shared" si="77"/>
        <v>3986600000</v>
      </c>
      <c r="N1247" s="3">
        <f t="shared" si="78"/>
        <v>0.33860022572395965</v>
      </c>
      <c r="O1247" s="3">
        <f t="shared" si="79"/>
        <v>0.56953869451547923</v>
      </c>
    </row>
    <row r="1248" spans="1:15" x14ac:dyDescent="0.25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12</v>
      </c>
      <c r="K1248" t="s">
        <v>156</v>
      </c>
      <c r="L1248" s="2">
        <f t="shared" si="76"/>
        <v>2463000000</v>
      </c>
      <c r="M1248" s="2">
        <f t="shared" si="77"/>
        <v>4074100000</v>
      </c>
      <c r="N1248" s="3">
        <f t="shared" si="78"/>
        <v>0.34990765733769003</v>
      </c>
      <c r="O1248" s="3">
        <f t="shared" si="79"/>
        <v>0.57878960079556752</v>
      </c>
    </row>
    <row r="1249" spans="1:15" x14ac:dyDescent="0.25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12</v>
      </c>
      <c r="K1249" t="s">
        <v>156</v>
      </c>
      <c r="L1249" s="2">
        <f t="shared" si="76"/>
        <v>2185800000</v>
      </c>
      <c r="M1249" s="2">
        <f t="shared" si="77"/>
        <v>3639700000</v>
      </c>
      <c r="N1249" s="3">
        <f t="shared" si="78"/>
        <v>0.33893626918902153</v>
      </c>
      <c r="O1249" s="3">
        <f t="shared" si="79"/>
        <v>0.5643820747402698</v>
      </c>
    </row>
    <row r="1250" spans="1:15" x14ac:dyDescent="0.25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41</v>
      </c>
      <c r="K1250" t="s">
        <v>42</v>
      </c>
      <c r="L1250" s="2">
        <f t="shared" si="76"/>
        <v>1422245000</v>
      </c>
      <c r="M1250" s="2">
        <f t="shared" si="77"/>
        <v>1992735000</v>
      </c>
      <c r="N1250" s="3">
        <f t="shared" si="78"/>
        <v>0.43074785783771541</v>
      </c>
      <c r="O1250" s="3">
        <f t="shared" si="79"/>
        <v>0.60352916163406434</v>
      </c>
    </row>
    <row r="1251" spans="1:15" x14ac:dyDescent="0.25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41</v>
      </c>
      <c r="K1251" t="s">
        <v>42</v>
      </c>
      <c r="L1251" s="2">
        <f t="shared" si="76"/>
        <v>1434192000</v>
      </c>
      <c r="M1251" s="2">
        <f t="shared" si="77"/>
        <v>2022061000</v>
      </c>
      <c r="N1251" s="3">
        <f t="shared" si="78"/>
        <v>0.4151509221832278</v>
      </c>
      <c r="O1251" s="3">
        <f t="shared" si="79"/>
        <v>0.58531946131392443</v>
      </c>
    </row>
    <row r="1252" spans="1:15" x14ac:dyDescent="0.25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41</v>
      </c>
      <c r="K1252" t="s">
        <v>42</v>
      </c>
      <c r="L1252" s="2">
        <f t="shared" si="76"/>
        <v>1403778000</v>
      </c>
      <c r="M1252" s="2">
        <f t="shared" si="77"/>
        <v>1996314000</v>
      </c>
      <c r="N1252" s="3">
        <f t="shared" si="78"/>
        <v>0.40204065033199377</v>
      </c>
      <c r="O1252" s="3">
        <f t="shared" si="79"/>
        <v>0.57174238293153457</v>
      </c>
    </row>
    <row r="1253" spans="1:15" x14ac:dyDescent="0.25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41</v>
      </c>
      <c r="K1253" t="s">
        <v>42</v>
      </c>
      <c r="L1253" s="2">
        <f t="shared" si="76"/>
        <v>1525768000</v>
      </c>
      <c r="M1253" s="2">
        <f t="shared" si="77"/>
        <v>2196934000</v>
      </c>
      <c r="N1253" s="3">
        <f t="shared" si="78"/>
        <v>0.43650203994171843</v>
      </c>
      <c r="O1253" s="3">
        <f t="shared" si="79"/>
        <v>0.6285137534784575</v>
      </c>
    </row>
    <row r="1254" spans="1:15" x14ac:dyDescent="0.25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  <c r="L1254" s="2">
        <f t="shared" si="76"/>
        <v>5951000000</v>
      </c>
      <c r="M1254" s="2">
        <f t="shared" si="77"/>
        <v>10352000000</v>
      </c>
      <c r="N1254" s="3">
        <f t="shared" si="78"/>
        <v>0.41717490361023479</v>
      </c>
      <c r="O1254" s="3">
        <f t="shared" si="79"/>
        <v>0.72569225376796354</v>
      </c>
    </row>
    <row r="1255" spans="1:15" x14ac:dyDescent="0.25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  <c r="L1255" s="2">
        <f t="shared" si="76"/>
        <v>6443000000</v>
      </c>
      <c r="M1255" s="2">
        <f t="shared" si="77"/>
        <v>11389000000</v>
      </c>
      <c r="N1255" s="3">
        <f t="shared" si="78"/>
        <v>0.4356027313907106</v>
      </c>
      <c r="O1255" s="3">
        <f t="shared" si="79"/>
        <v>0.76999526739233315</v>
      </c>
    </row>
    <row r="1256" spans="1:15" x14ac:dyDescent="0.25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  <c r="L1256" s="2">
        <f t="shared" si="76"/>
        <v>6560000000</v>
      </c>
      <c r="M1256" s="2">
        <f t="shared" si="77"/>
        <v>11131000000</v>
      </c>
      <c r="N1256" s="3">
        <f t="shared" si="78"/>
        <v>0.44426384938371932</v>
      </c>
      <c r="O1256" s="3">
        <f t="shared" si="79"/>
        <v>0.75382635784911278</v>
      </c>
    </row>
    <row r="1257" spans="1:15" x14ac:dyDescent="0.25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  <c r="L1257" s="2">
        <f t="shared" si="76"/>
        <v>6688000000</v>
      </c>
      <c r="M1257" s="2">
        <f t="shared" si="77"/>
        <v>12246000000</v>
      </c>
      <c r="N1257" s="3">
        <f t="shared" si="78"/>
        <v>0.45339299030574198</v>
      </c>
      <c r="O1257" s="3">
        <f t="shared" si="79"/>
        <v>0.83018100467764899</v>
      </c>
    </row>
    <row r="1258" spans="1:15" x14ac:dyDescent="0.25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41</v>
      </c>
      <c r="K1258" t="s">
        <v>44</v>
      </c>
      <c r="L1258" s="2">
        <f t="shared" si="76"/>
        <v>7256000000</v>
      </c>
      <c r="M1258" s="2">
        <f t="shared" si="77"/>
        <v>11486000000</v>
      </c>
      <c r="N1258" s="3">
        <f t="shared" si="78"/>
        <v>0.59808770194526872</v>
      </c>
      <c r="O1258" s="3">
        <f t="shared" si="79"/>
        <v>0.94675239037256842</v>
      </c>
    </row>
    <row r="1259" spans="1:15" x14ac:dyDescent="0.25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41</v>
      </c>
      <c r="K1259" t="s">
        <v>44</v>
      </c>
      <c r="L1259" s="2">
        <f t="shared" si="76"/>
        <v>5512000000</v>
      </c>
      <c r="M1259" s="2">
        <f t="shared" si="77"/>
        <v>8463000000</v>
      </c>
      <c r="N1259" s="3">
        <f t="shared" si="78"/>
        <v>0.7589150488778742</v>
      </c>
      <c r="O1259" s="3">
        <f t="shared" si="79"/>
        <v>1.1652209830648492</v>
      </c>
    </row>
    <row r="1260" spans="1:15" x14ac:dyDescent="0.25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41</v>
      </c>
      <c r="K1260" t="s">
        <v>44</v>
      </c>
      <c r="L1260" s="2">
        <f t="shared" si="76"/>
        <v>5963000000</v>
      </c>
      <c r="M1260" s="2">
        <f t="shared" si="77"/>
        <v>9059000000</v>
      </c>
      <c r="N1260" s="3">
        <f t="shared" si="78"/>
        <v>0.75942435048395307</v>
      </c>
      <c r="O1260" s="3">
        <f t="shared" si="79"/>
        <v>1.1537187977585328</v>
      </c>
    </row>
    <row r="1261" spans="1:15" x14ac:dyDescent="0.25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41</v>
      </c>
      <c r="K1261" t="s">
        <v>44</v>
      </c>
      <c r="L1261" s="2">
        <f t="shared" si="76"/>
        <v>5951000000</v>
      </c>
      <c r="M1261" s="2">
        <f t="shared" si="77"/>
        <v>9071000000</v>
      </c>
      <c r="N1261" s="3">
        <f t="shared" si="78"/>
        <v>0.77598122310601125</v>
      </c>
      <c r="O1261" s="3">
        <f t="shared" si="79"/>
        <v>1.182813926196375</v>
      </c>
    </row>
    <row r="1262" spans="1:15" x14ac:dyDescent="0.25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46</v>
      </c>
      <c r="K1262" t="s">
        <v>378</v>
      </c>
      <c r="L1262" s="2">
        <f t="shared" si="76"/>
        <v>18212000000</v>
      </c>
      <c r="M1262" s="2">
        <f t="shared" si="77"/>
        <v>35716000000</v>
      </c>
      <c r="N1262" s="3">
        <f t="shared" si="78"/>
        <v>0.21464518486216366</v>
      </c>
      <c r="O1262" s="3">
        <f t="shared" si="79"/>
        <v>0.42094593798248614</v>
      </c>
    </row>
    <row r="1263" spans="1:15" x14ac:dyDescent="0.25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46</v>
      </c>
      <c r="K1263" t="s">
        <v>378</v>
      </c>
      <c r="L1263" s="2">
        <f t="shared" si="76"/>
        <v>14488000000</v>
      </c>
      <c r="M1263" s="2">
        <f t="shared" si="77"/>
        <v>30660000000</v>
      </c>
      <c r="N1263" s="3">
        <f t="shared" si="78"/>
        <v>0.34943682014423194</v>
      </c>
      <c r="O1263" s="3">
        <f t="shared" si="79"/>
        <v>0.73949012324835384</v>
      </c>
    </row>
    <row r="1264" spans="1:15" x14ac:dyDescent="0.25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46</v>
      </c>
      <c r="K1264" t="s">
        <v>378</v>
      </c>
      <c r="L1264" s="2">
        <f t="shared" si="76"/>
        <v>20545000000</v>
      </c>
      <c r="M1264" s="2">
        <f t="shared" si="77"/>
        <v>39331000000</v>
      </c>
      <c r="N1264" s="3">
        <f t="shared" si="78"/>
        <v>0.37972460955549392</v>
      </c>
      <c r="O1264" s="3">
        <f t="shared" si="79"/>
        <v>0.72693836059513905</v>
      </c>
    </row>
    <row r="1265" spans="1:15" x14ac:dyDescent="0.25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46</v>
      </c>
      <c r="K1265" t="s">
        <v>378</v>
      </c>
      <c r="L1265" s="2">
        <f t="shared" si="76"/>
        <v>24372000000</v>
      </c>
      <c r="M1265" s="2">
        <f t="shared" si="77"/>
        <v>40975000000</v>
      </c>
      <c r="N1265" s="3">
        <f t="shared" si="78"/>
        <v>0.42668814229940999</v>
      </c>
      <c r="O1265" s="3">
        <f t="shared" si="79"/>
        <v>0.71736199863442984</v>
      </c>
    </row>
    <row r="1266" spans="1:15" x14ac:dyDescent="0.25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82</v>
      </c>
      <c r="K1266" t="s">
        <v>340</v>
      </c>
      <c r="L1266" s="2">
        <f t="shared" si="76"/>
        <v>20844000000</v>
      </c>
      <c r="M1266" s="2">
        <f t="shared" si="77"/>
        <v>37218000000</v>
      </c>
      <c r="N1266" s="3">
        <f t="shared" si="78"/>
        <v>0.1162585754922193</v>
      </c>
      <c r="O1266" s="3">
        <f t="shared" si="79"/>
        <v>0.20758547604439734</v>
      </c>
    </row>
    <row r="1267" spans="1:15" x14ac:dyDescent="0.25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82</v>
      </c>
      <c r="K1267" t="s">
        <v>340</v>
      </c>
      <c r="L1267" s="2">
        <f t="shared" si="76"/>
        <v>19145000000</v>
      </c>
      <c r="M1267" s="2">
        <f t="shared" si="77"/>
        <v>35713000000</v>
      </c>
      <c r="N1267" s="3">
        <f t="shared" si="78"/>
        <v>0.11157019977155647</v>
      </c>
      <c r="O1267" s="3">
        <f t="shared" si="79"/>
        <v>0.20812256695960279</v>
      </c>
    </row>
    <row r="1268" spans="1:15" x14ac:dyDescent="0.25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82</v>
      </c>
      <c r="K1268" t="s">
        <v>340</v>
      </c>
      <c r="L1268" s="2">
        <f t="shared" si="76"/>
        <v>21029000000</v>
      </c>
      <c r="M1268" s="2">
        <f t="shared" si="77"/>
        <v>38751000000</v>
      </c>
      <c r="N1268" s="3">
        <f t="shared" si="78"/>
        <v>0.13044314319033323</v>
      </c>
      <c r="O1268" s="3">
        <f t="shared" si="79"/>
        <v>0.24037292509242489</v>
      </c>
    </row>
    <row r="1269" spans="1:15" x14ac:dyDescent="0.25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82</v>
      </c>
      <c r="K1269" t="s">
        <v>340</v>
      </c>
      <c r="L1269" s="2">
        <f t="shared" si="76"/>
        <v>21282000000</v>
      </c>
      <c r="M1269" s="2">
        <f t="shared" si="77"/>
        <v>38128000000</v>
      </c>
      <c r="N1269" s="3">
        <f t="shared" si="78"/>
        <v>0.21502399595857535</v>
      </c>
      <c r="O1269" s="3">
        <f t="shared" si="79"/>
        <v>0.38522859307906038</v>
      </c>
    </row>
    <row r="1270" spans="1:15" x14ac:dyDescent="0.25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18</v>
      </c>
      <c r="K1270" t="s">
        <v>288</v>
      </c>
      <c r="L1270" s="2">
        <f t="shared" si="76"/>
        <v>3249200000</v>
      </c>
      <c r="M1270" s="2">
        <f t="shared" si="77"/>
        <v>5843500000</v>
      </c>
      <c r="N1270" s="3">
        <f t="shared" si="78"/>
        <v>0.53767996028462683</v>
      </c>
      <c r="O1270" s="3">
        <f t="shared" si="79"/>
        <v>0.96698659606155879</v>
      </c>
    </row>
    <row r="1271" spans="1:15" x14ac:dyDescent="0.25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18</v>
      </c>
      <c r="K1271" t="s">
        <v>288</v>
      </c>
      <c r="L1271" s="2">
        <f t="shared" si="76"/>
        <v>4219300000</v>
      </c>
      <c r="M1271" s="2">
        <f t="shared" si="77"/>
        <v>7892800000</v>
      </c>
      <c r="N1271" s="3">
        <f t="shared" si="78"/>
        <v>0.51540359620834553</v>
      </c>
      <c r="O1271" s="3">
        <f t="shared" si="79"/>
        <v>0.96413563959738102</v>
      </c>
    </row>
    <row r="1272" spans="1:15" x14ac:dyDescent="0.25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18</v>
      </c>
      <c r="K1272" t="s">
        <v>288</v>
      </c>
      <c r="L1272" s="2">
        <f t="shared" si="76"/>
        <v>4326700000</v>
      </c>
      <c r="M1272" s="2">
        <f t="shared" si="77"/>
        <v>8040300000</v>
      </c>
      <c r="N1272" s="3">
        <f t="shared" si="78"/>
        <v>0.52500849390865412</v>
      </c>
      <c r="O1272" s="3">
        <f t="shared" si="79"/>
        <v>0.97562248216279179</v>
      </c>
    </row>
    <row r="1273" spans="1:15" x14ac:dyDescent="0.25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18</v>
      </c>
      <c r="K1273" t="s">
        <v>288</v>
      </c>
      <c r="L1273" s="2">
        <f t="shared" si="76"/>
        <v>4161600000</v>
      </c>
      <c r="M1273" s="2">
        <f t="shared" si="77"/>
        <v>7579300000</v>
      </c>
      <c r="N1273" s="3">
        <f t="shared" si="78"/>
        <v>0.51888333354113936</v>
      </c>
      <c r="O1273" s="3">
        <f t="shared" si="79"/>
        <v>0.94501452564118549</v>
      </c>
    </row>
    <row r="1274" spans="1:15" x14ac:dyDescent="0.25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12</v>
      </c>
      <c r="K1274" t="s">
        <v>163</v>
      </c>
      <c r="L1274" s="2">
        <f t="shared" si="76"/>
        <v>937707000</v>
      </c>
      <c r="M1274" s="2">
        <f t="shared" si="77"/>
        <v>1410292000</v>
      </c>
      <c r="N1274" s="3">
        <f t="shared" si="78"/>
        <v>0.15838925562335093</v>
      </c>
      <c r="O1274" s="3">
        <f t="shared" si="79"/>
        <v>0.23821417574100096</v>
      </c>
    </row>
    <row r="1275" spans="1:15" x14ac:dyDescent="0.25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12</v>
      </c>
      <c r="K1275" t="s">
        <v>163</v>
      </c>
      <c r="L1275" s="2">
        <f t="shared" si="76"/>
        <v>986933000</v>
      </c>
      <c r="M1275" s="2">
        <f t="shared" si="77"/>
        <v>1497867000</v>
      </c>
      <c r="N1275" s="3">
        <f t="shared" si="78"/>
        <v>0.15392983660650106</v>
      </c>
      <c r="O1275" s="3">
        <f t="shared" si="79"/>
        <v>0.23361912365709717</v>
      </c>
    </row>
    <row r="1276" spans="1:15" x14ac:dyDescent="0.25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12</v>
      </c>
      <c r="K1276" t="s">
        <v>163</v>
      </c>
      <c r="L1276" s="2">
        <f t="shared" si="76"/>
        <v>1168794000</v>
      </c>
      <c r="M1276" s="2">
        <f t="shared" si="77"/>
        <v>1908528000</v>
      </c>
      <c r="N1276" s="3">
        <f t="shared" si="78"/>
        <v>0.15086607095259474</v>
      </c>
      <c r="O1276" s="3">
        <f t="shared" si="79"/>
        <v>0.2463497593784823</v>
      </c>
    </row>
    <row r="1277" spans="1:15" x14ac:dyDescent="0.25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12</v>
      </c>
      <c r="K1277" t="s">
        <v>163</v>
      </c>
      <c r="L1277" s="2">
        <f t="shared" si="76"/>
        <v>923665000</v>
      </c>
      <c r="M1277" s="2">
        <f t="shared" si="77"/>
        <v>1551376000</v>
      </c>
      <c r="N1277" s="3">
        <f t="shared" si="78"/>
        <v>0.12197726068599324</v>
      </c>
      <c r="O1277" s="3">
        <f t="shared" si="79"/>
        <v>0.20487145748078953</v>
      </c>
    </row>
    <row r="1278" spans="1:15" x14ac:dyDescent="0.25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  <c r="L1278" s="2">
        <f t="shared" si="76"/>
        <v>4828000000</v>
      </c>
      <c r="M1278" s="2">
        <f t="shared" si="77"/>
        <v>7154000000</v>
      </c>
      <c r="N1278" s="3">
        <f t="shared" si="78"/>
        <v>0.43014967925873127</v>
      </c>
      <c r="O1278" s="3">
        <f t="shared" si="79"/>
        <v>0.63738417676407699</v>
      </c>
    </row>
    <row r="1279" spans="1:15" x14ac:dyDescent="0.25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  <c r="L1279" s="2">
        <f t="shared" si="76"/>
        <v>5181000000</v>
      </c>
      <c r="M1279" s="2">
        <f t="shared" si="77"/>
        <v>7737000000</v>
      </c>
      <c r="N1279" s="3">
        <f t="shared" si="78"/>
        <v>0.43446540880503148</v>
      </c>
      <c r="O1279" s="3">
        <f t="shared" si="79"/>
        <v>0.64880503144654089</v>
      </c>
    </row>
    <row r="1280" spans="1:15" x14ac:dyDescent="0.25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  <c r="L1280" s="2">
        <f t="shared" si="76"/>
        <v>5311000000</v>
      </c>
      <c r="M1280" s="2">
        <f t="shared" si="77"/>
        <v>8014000000</v>
      </c>
      <c r="N1280" s="3">
        <f t="shared" si="78"/>
        <v>0.43273853173633181</v>
      </c>
      <c r="O1280" s="3">
        <f t="shared" si="79"/>
        <v>0.6529780819685489</v>
      </c>
    </row>
    <row r="1281" spans="1:15" x14ac:dyDescent="0.25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  <c r="L1281" s="2">
        <f t="shared" si="76"/>
        <v>4816000000</v>
      </c>
      <c r="M1281" s="2">
        <f t="shared" si="77"/>
        <v>7311000000</v>
      </c>
      <c r="N1281" s="3">
        <f t="shared" si="78"/>
        <v>0.44691907943578324</v>
      </c>
      <c r="O1281" s="3">
        <f t="shared" si="79"/>
        <v>0.67845211581291764</v>
      </c>
    </row>
    <row r="1282" spans="1:15" x14ac:dyDescent="0.25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21</v>
      </c>
      <c r="K1282" t="s">
        <v>33</v>
      </c>
      <c r="L1282" s="2">
        <f t="shared" si="76"/>
        <v>15046000000</v>
      </c>
      <c r="M1282" s="2">
        <f t="shared" si="77"/>
        <v>22862000000</v>
      </c>
      <c r="N1282" s="3">
        <f t="shared" si="78"/>
        <v>0.60508324619963005</v>
      </c>
      <c r="O1282" s="3">
        <f t="shared" si="79"/>
        <v>0.91940802702485325</v>
      </c>
    </row>
    <row r="1283" spans="1:15" x14ac:dyDescent="0.25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21</v>
      </c>
      <c r="K1283" t="s">
        <v>33</v>
      </c>
      <c r="L1283" s="2">
        <f t="shared" ref="L1283:L1346" si="80">E1283-F1283</f>
        <v>15801000000</v>
      </c>
      <c r="M1283" s="2">
        <f t="shared" ref="M1283:M1346" si="81">L1283+SUM(G1283:I1283)</f>
        <v>24052000000</v>
      </c>
      <c r="N1283" s="3">
        <f t="shared" ref="N1283:N1346" si="82">1-(F1283/E1283)</f>
        <v>0.59655680144976775</v>
      </c>
      <c r="O1283" s="3">
        <f t="shared" ref="O1283:O1346" si="83">M1283/E1283</f>
        <v>0.90806810888360323</v>
      </c>
    </row>
    <row r="1284" spans="1:15" x14ac:dyDescent="0.25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21</v>
      </c>
      <c r="K1284" t="s">
        <v>33</v>
      </c>
      <c r="L1284" s="2">
        <f t="shared" si="80"/>
        <v>14903000000</v>
      </c>
      <c r="M1284" s="2">
        <f t="shared" si="81"/>
        <v>24030000000</v>
      </c>
      <c r="N1284" s="3">
        <f t="shared" si="82"/>
        <v>0.58949408646809864</v>
      </c>
      <c r="O1284" s="3">
        <f t="shared" si="83"/>
        <v>0.95051619793520825</v>
      </c>
    </row>
    <row r="1285" spans="1:15" x14ac:dyDescent="0.25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21</v>
      </c>
      <c r="K1285" t="s">
        <v>33</v>
      </c>
      <c r="L1285" s="2">
        <f t="shared" si="80"/>
        <v>13805000000</v>
      </c>
      <c r="M1285" s="2">
        <f t="shared" si="81"/>
        <v>21115000000</v>
      </c>
      <c r="N1285" s="3">
        <f t="shared" si="82"/>
        <v>0.58610002547338036</v>
      </c>
      <c r="O1285" s="3">
        <f t="shared" si="83"/>
        <v>0.89645070900908552</v>
      </c>
    </row>
    <row r="1286" spans="1:15" x14ac:dyDescent="0.25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21</v>
      </c>
      <c r="K1286" t="s">
        <v>33</v>
      </c>
      <c r="L1286" s="2">
        <f t="shared" si="80"/>
        <v>404927000</v>
      </c>
      <c r="M1286" s="2">
        <f t="shared" si="81"/>
        <v>782513000</v>
      </c>
      <c r="N1286" s="3">
        <f t="shared" si="82"/>
        <v>0.35265290694990814</v>
      </c>
      <c r="O1286" s="3">
        <f t="shared" si="83"/>
        <v>0.68149440312968379</v>
      </c>
    </row>
    <row r="1287" spans="1:15" x14ac:dyDescent="0.25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21</v>
      </c>
      <c r="K1287" t="s">
        <v>33</v>
      </c>
      <c r="L1287" s="2">
        <f t="shared" si="80"/>
        <v>689308000</v>
      </c>
      <c r="M1287" s="2">
        <f t="shared" si="81"/>
        <v>1256150000</v>
      </c>
      <c r="N1287" s="3">
        <f t="shared" si="82"/>
        <v>0.40287650368271488</v>
      </c>
      <c r="O1287" s="3">
        <f t="shared" si="83"/>
        <v>0.73417589829371244</v>
      </c>
    </row>
    <row r="1288" spans="1:15" x14ac:dyDescent="0.25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21</v>
      </c>
      <c r="K1288" t="s">
        <v>33</v>
      </c>
      <c r="L1288" s="2">
        <f t="shared" si="80"/>
        <v>1049553000</v>
      </c>
      <c r="M1288" s="2">
        <f t="shared" si="81"/>
        <v>2087138000</v>
      </c>
      <c r="N1288" s="3">
        <f t="shared" si="82"/>
        <v>0.40201576113311011</v>
      </c>
      <c r="O1288" s="3">
        <f t="shared" si="83"/>
        <v>0.79944735678887791</v>
      </c>
    </row>
    <row r="1289" spans="1:15" x14ac:dyDescent="0.25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12</v>
      </c>
      <c r="K1289" t="s">
        <v>163</v>
      </c>
      <c r="L1289" s="2">
        <f t="shared" si="80"/>
        <v>1319801000</v>
      </c>
      <c r="M1289" s="2">
        <f t="shared" si="81"/>
        <v>2242141000</v>
      </c>
      <c r="N1289" s="3">
        <f t="shared" si="82"/>
        <v>0.20559937750076529</v>
      </c>
      <c r="O1289" s="3">
        <f t="shared" si="83"/>
        <v>0.34928204620919617</v>
      </c>
    </row>
    <row r="1290" spans="1:15" x14ac:dyDescent="0.25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12</v>
      </c>
      <c r="K1290" t="s">
        <v>163</v>
      </c>
      <c r="L1290" s="2">
        <f t="shared" si="80"/>
        <v>1385734000</v>
      </c>
      <c r="M1290" s="2">
        <f t="shared" si="81"/>
        <v>2415748000</v>
      </c>
      <c r="N1290" s="3">
        <f t="shared" si="82"/>
        <v>0.20873341975491255</v>
      </c>
      <c r="O1290" s="3">
        <f t="shared" si="83"/>
        <v>0.36388465701649131</v>
      </c>
    </row>
    <row r="1291" spans="1:15" x14ac:dyDescent="0.25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12</v>
      </c>
      <c r="K1291" t="s">
        <v>163</v>
      </c>
      <c r="L1291" s="2">
        <f t="shared" si="80"/>
        <v>1485444000</v>
      </c>
      <c r="M1291" s="2">
        <f t="shared" si="81"/>
        <v>2447023000</v>
      </c>
      <c r="N1291" s="3">
        <f t="shared" si="82"/>
        <v>0.22602985167287415</v>
      </c>
      <c r="O1291" s="3">
        <f t="shared" si="83"/>
        <v>0.37234675001555867</v>
      </c>
    </row>
    <row r="1292" spans="1:15" x14ac:dyDescent="0.25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12</v>
      </c>
      <c r="K1292" t="s">
        <v>163</v>
      </c>
      <c r="L1292" s="2">
        <f t="shared" si="80"/>
        <v>1501416000</v>
      </c>
      <c r="M1292" s="2">
        <f t="shared" si="81"/>
        <v>2457574000</v>
      </c>
      <c r="N1292" s="3">
        <f t="shared" si="82"/>
        <v>0.22121991152476561</v>
      </c>
      <c r="O1292" s="3">
        <f t="shared" si="83"/>
        <v>0.36210104517706243</v>
      </c>
    </row>
    <row r="1293" spans="1:15" x14ac:dyDescent="0.25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18</v>
      </c>
      <c r="K1293" t="s">
        <v>132</v>
      </c>
      <c r="L1293" s="2">
        <f t="shared" si="80"/>
        <v>2530590000</v>
      </c>
      <c r="M1293" s="2">
        <f t="shared" si="81"/>
        <v>4272626000</v>
      </c>
      <c r="N1293" s="3">
        <f t="shared" si="82"/>
        <v>0.32916000262226031</v>
      </c>
      <c r="O1293" s="3">
        <f t="shared" si="83"/>
        <v>0.55575086654256023</v>
      </c>
    </row>
    <row r="1294" spans="1:15" x14ac:dyDescent="0.25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18</v>
      </c>
      <c r="K1294" t="s">
        <v>132</v>
      </c>
      <c r="L1294" s="2">
        <f t="shared" si="80"/>
        <v>2654624000</v>
      </c>
      <c r="M1294" s="2">
        <f t="shared" si="81"/>
        <v>4454154000</v>
      </c>
      <c r="N1294" s="3">
        <f t="shared" si="82"/>
        <v>0.33349991846625093</v>
      </c>
      <c r="O1294" s="3">
        <f t="shared" si="83"/>
        <v>0.5595745370478552</v>
      </c>
    </row>
    <row r="1295" spans="1:15" x14ac:dyDescent="0.25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18</v>
      </c>
      <c r="K1295" t="s">
        <v>132</v>
      </c>
      <c r="L1295" s="2">
        <f t="shared" si="80"/>
        <v>2767574000</v>
      </c>
      <c r="M1295" s="2">
        <f t="shared" si="81"/>
        <v>4588971000</v>
      </c>
      <c r="N1295" s="3">
        <f t="shared" si="82"/>
        <v>0.34278222732511299</v>
      </c>
      <c r="O1295" s="3">
        <f t="shared" si="83"/>
        <v>0.56837421529120846</v>
      </c>
    </row>
    <row r="1296" spans="1:15" x14ac:dyDescent="0.25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18</v>
      </c>
      <c r="K1296" t="s">
        <v>132</v>
      </c>
      <c r="L1296" s="2">
        <f t="shared" si="80"/>
        <v>3199681000</v>
      </c>
      <c r="M1296" s="2">
        <f t="shared" si="81"/>
        <v>5113193000</v>
      </c>
      <c r="N1296" s="3">
        <f t="shared" si="82"/>
        <v>0.38554674895054553</v>
      </c>
      <c r="O1296" s="3">
        <f t="shared" si="83"/>
        <v>0.61611608716827926</v>
      </c>
    </row>
    <row r="1297" spans="1:15" x14ac:dyDescent="0.25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24</v>
      </c>
      <c r="K1297" t="s">
        <v>65</v>
      </c>
      <c r="L1297" s="2">
        <f t="shared" si="80"/>
        <v>1949390000</v>
      </c>
      <c r="M1297" s="2">
        <f t="shared" si="81"/>
        <v>3155730000</v>
      </c>
      <c r="N1297" s="3">
        <f t="shared" si="82"/>
        <v>0.92618820807271185</v>
      </c>
      <c r="O1297" s="3">
        <f t="shared" si="83"/>
        <v>1.4993407752483079</v>
      </c>
    </row>
    <row r="1298" spans="1:15" x14ac:dyDescent="0.25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24</v>
      </c>
      <c r="K1298" t="s">
        <v>65</v>
      </c>
      <c r="L1298" s="2">
        <f t="shared" si="80"/>
        <v>2614539000</v>
      </c>
      <c r="M1298" s="2">
        <f t="shared" si="81"/>
        <v>4405159000</v>
      </c>
      <c r="N1298" s="3">
        <f t="shared" si="82"/>
        <v>0.92728715894021652</v>
      </c>
      <c r="O1298" s="3">
        <f t="shared" si="83"/>
        <v>1.562358554907739</v>
      </c>
    </row>
    <row r="1299" spans="1:15" x14ac:dyDescent="0.25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24</v>
      </c>
      <c r="K1299" t="s">
        <v>65</v>
      </c>
      <c r="L1299" s="2">
        <f t="shared" si="80"/>
        <v>3711019000</v>
      </c>
      <c r="M1299" s="2">
        <f t="shared" si="81"/>
        <v>6170122000</v>
      </c>
      <c r="N1299" s="3">
        <f t="shared" si="82"/>
        <v>0.90430433011154732</v>
      </c>
      <c r="O1299" s="3">
        <f t="shared" si="83"/>
        <v>1.5035406830082305</v>
      </c>
    </row>
    <row r="1300" spans="1:15" x14ac:dyDescent="0.25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24</v>
      </c>
      <c r="K1300" t="s">
        <v>65</v>
      </c>
      <c r="L1300" s="2">
        <f t="shared" si="80"/>
        <v>4560733000</v>
      </c>
      <c r="M1300" s="2">
        <f t="shared" si="81"/>
        <v>7790725000</v>
      </c>
      <c r="N1300" s="3">
        <f t="shared" si="82"/>
        <v>0.93833998535519614</v>
      </c>
      <c r="O1300" s="3">
        <f t="shared" si="83"/>
        <v>1.6028890054310043</v>
      </c>
    </row>
    <row r="1301" spans="1:15" x14ac:dyDescent="0.25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12</v>
      </c>
      <c r="K1301" t="s">
        <v>461</v>
      </c>
      <c r="L1301" s="2">
        <f t="shared" si="80"/>
        <v>1723092000</v>
      </c>
      <c r="M1301" s="2">
        <f t="shared" si="81"/>
        <v>3049607000</v>
      </c>
      <c r="N1301" s="3">
        <f t="shared" si="82"/>
        <v>0.40582539134858497</v>
      </c>
      <c r="O1301" s="3">
        <f t="shared" si="83"/>
        <v>0.71824833162383905</v>
      </c>
    </row>
    <row r="1302" spans="1:15" x14ac:dyDescent="0.25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12</v>
      </c>
      <c r="K1302" t="s">
        <v>461</v>
      </c>
      <c r="L1302" s="2">
        <f t="shared" si="80"/>
        <v>1922916000</v>
      </c>
      <c r="M1302" s="2">
        <f t="shared" si="81"/>
        <v>3349207000</v>
      </c>
      <c r="N1302" s="3">
        <f t="shared" si="82"/>
        <v>0.40956555188120847</v>
      </c>
      <c r="O1302" s="3">
        <f t="shared" si="83"/>
        <v>0.71335399638850916</v>
      </c>
    </row>
    <row r="1303" spans="1:15" x14ac:dyDescent="0.25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12</v>
      </c>
      <c r="K1303" t="s">
        <v>461</v>
      </c>
      <c r="L1303" s="2">
        <f t="shared" si="80"/>
        <v>2114471000</v>
      </c>
      <c r="M1303" s="2">
        <f t="shared" si="81"/>
        <v>3648462000</v>
      </c>
      <c r="N1303" s="3">
        <f t="shared" si="82"/>
        <v>0.41501448596085566</v>
      </c>
      <c r="O1303" s="3">
        <f t="shared" si="83"/>
        <v>0.71609616848739721</v>
      </c>
    </row>
    <row r="1304" spans="1:15" x14ac:dyDescent="0.25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12</v>
      </c>
      <c r="K1304" t="s">
        <v>461</v>
      </c>
      <c r="L1304" s="2">
        <f t="shared" si="80"/>
        <v>2160676000</v>
      </c>
      <c r="M1304" s="2">
        <f t="shared" si="81"/>
        <v>3768130000</v>
      </c>
      <c r="N1304" s="3">
        <f t="shared" si="82"/>
        <v>0.41152605735297454</v>
      </c>
      <c r="O1304" s="3">
        <f t="shared" si="83"/>
        <v>0.71768450359677427</v>
      </c>
    </row>
    <row r="1305" spans="1:15" x14ac:dyDescent="0.25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21</v>
      </c>
      <c r="K1305" t="s">
        <v>399</v>
      </c>
      <c r="L1305" s="2">
        <f t="shared" si="80"/>
        <v>1128217000</v>
      </c>
      <c r="M1305" s="2">
        <f t="shared" si="81"/>
        <v>2052254000</v>
      </c>
      <c r="N1305" s="3">
        <f t="shared" si="82"/>
        <v>0.84903865618817342</v>
      </c>
      <c r="O1305" s="3">
        <f t="shared" si="83"/>
        <v>1.54442184288732</v>
      </c>
    </row>
    <row r="1306" spans="1:15" x14ac:dyDescent="0.25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21</v>
      </c>
      <c r="K1306" t="s">
        <v>399</v>
      </c>
      <c r="L1306" s="2">
        <f t="shared" si="80"/>
        <v>1302015000</v>
      </c>
      <c r="M1306" s="2">
        <f t="shared" si="81"/>
        <v>2369570000</v>
      </c>
      <c r="N1306" s="3">
        <f t="shared" si="82"/>
        <v>0.84843103970702749</v>
      </c>
      <c r="O1306" s="3">
        <f t="shared" si="83"/>
        <v>1.5440810887421275</v>
      </c>
    </row>
    <row r="1307" spans="1:15" x14ac:dyDescent="0.25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21</v>
      </c>
      <c r="K1307" t="s">
        <v>399</v>
      </c>
      <c r="L1307" s="2">
        <f t="shared" si="80"/>
        <v>1516290000</v>
      </c>
      <c r="M1307" s="2">
        <f t="shared" si="81"/>
        <v>2782586000</v>
      </c>
      <c r="N1307" s="3">
        <f t="shared" si="82"/>
        <v>0.84733127725289181</v>
      </c>
      <c r="O1307" s="3">
        <f t="shared" si="83"/>
        <v>1.554961220773081</v>
      </c>
    </row>
    <row r="1308" spans="1:15" x14ac:dyDescent="0.25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21</v>
      </c>
      <c r="K1308" t="s">
        <v>399</v>
      </c>
      <c r="L1308" s="2">
        <f t="shared" si="80"/>
        <v>1742601000</v>
      </c>
      <c r="M1308" s="2">
        <f t="shared" si="81"/>
        <v>3197154000</v>
      </c>
      <c r="N1308" s="3">
        <f t="shared" si="82"/>
        <v>0.84912558533887528</v>
      </c>
      <c r="O1308" s="3">
        <f t="shared" si="83"/>
        <v>1.5578926338665744</v>
      </c>
    </row>
    <row r="1309" spans="1:15" x14ac:dyDescent="0.25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18</v>
      </c>
      <c r="K1309" t="s">
        <v>288</v>
      </c>
      <c r="L1309" s="2">
        <f t="shared" si="80"/>
        <v>4156000000</v>
      </c>
      <c r="M1309" s="2">
        <f t="shared" si="81"/>
        <v>7154000000</v>
      </c>
      <c r="N1309" s="3">
        <f t="shared" si="82"/>
        <v>0.59841612670986322</v>
      </c>
      <c r="O1309" s="3">
        <f t="shared" si="83"/>
        <v>1.0300935925125989</v>
      </c>
    </row>
    <row r="1310" spans="1:15" x14ac:dyDescent="0.25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18</v>
      </c>
      <c r="K1310" t="s">
        <v>288</v>
      </c>
      <c r="L1310" s="2">
        <f t="shared" si="80"/>
        <v>4310000000</v>
      </c>
      <c r="M1310" s="2">
        <f t="shared" si="81"/>
        <v>7487000000</v>
      </c>
      <c r="N1310" s="3">
        <f t="shared" si="82"/>
        <v>0.57852348993288594</v>
      </c>
      <c r="O1310" s="3">
        <f t="shared" si="83"/>
        <v>1.0049664429530201</v>
      </c>
    </row>
    <row r="1311" spans="1:15" x14ac:dyDescent="0.25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18</v>
      </c>
      <c r="K1311" t="s">
        <v>288</v>
      </c>
      <c r="L1311" s="2">
        <f t="shared" si="80"/>
        <v>4378000000</v>
      </c>
      <c r="M1311" s="2">
        <f t="shared" si="81"/>
        <v>7704000000</v>
      </c>
      <c r="N1311" s="3">
        <f t="shared" si="82"/>
        <v>0.57454068241469813</v>
      </c>
      <c r="O1311" s="3">
        <f t="shared" si="83"/>
        <v>1.0110236220472442</v>
      </c>
    </row>
    <row r="1312" spans="1:15" x14ac:dyDescent="0.25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18</v>
      </c>
      <c r="K1312" t="s">
        <v>288</v>
      </c>
      <c r="L1312" s="2">
        <f t="shared" si="80"/>
        <v>4187000000</v>
      </c>
      <c r="M1312" s="2">
        <f t="shared" si="81"/>
        <v>7600000000</v>
      </c>
      <c r="N1312" s="3">
        <f t="shared" si="82"/>
        <v>0.56542876434841327</v>
      </c>
      <c r="O1312" s="3">
        <f t="shared" si="83"/>
        <v>1.0263335584064821</v>
      </c>
    </row>
    <row r="1313" spans="1:15" x14ac:dyDescent="0.25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12</v>
      </c>
      <c r="K1313" t="s">
        <v>163</v>
      </c>
      <c r="L1313" s="2">
        <f t="shared" si="80"/>
        <v>2573800000</v>
      </c>
      <c r="M1313" s="2">
        <f t="shared" si="81"/>
        <v>4111500000</v>
      </c>
      <c r="N1313" s="3">
        <f t="shared" si="82"/>
        <v>0.40520159322407467</v>
      </c>
      <c r="O1313" s="3">
        <f t="shared" si="83"/>
        <v>0.64728663864355551</v>
      </c>
    </row>
    <row r="1314" spans="1:15" x14ac:dyDescent="0.25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12</v>
      </c>
      <c r="K1314" t="s">
        <v>163</v>
      </c>
      <c r="L1314" s="2">
        <f t="shared" si="80"/>
        <v>2753900000</v>
      </c>
      <c r="M1314" s="2">
        <f t="shared" si="81"/>
        <v>4324000000</v>
      </c>
      <c r="N1314" s="3">
        <f t="shared" si="82"/>
        <v>0.41577715709217178</v>
      </c>
      <c r="O1314" s="3">
        <f t="shared" si="83"/>
        <v>0.65282705518230544</v>
      </c>
    </row>
    <row r="1315" spans="1:15" x14ac:dyDescent="0.25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12</v>
      </c>
      <c r="K1315" t="s">
        <v>163</v>
      </c>
      <c r="L1315" s="2">
        <f t="shared" si="80"/>
        <v>2703100000</v>
      </c>
      <c r="M1315" s="2">
        <f t="shared" si="81"/>
        <v>4209500000</v>
      </c>
      <c r="N1315" s="3">
        <f t="shared" si="82"/>
        <v>0.42852613389559124</v>
      </c>
      <c r="O1315" s="3">
        <f t="shared" si="83"/>
        <v>0.66733778278032307</v>
      </c>
    </row>
    <row r="1316" spans="1:15" x14ac:dyDescent="0.25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12</v>
      </c>
      <c r="K1316" t="s">
        <v>163</v>
      </c>
      <c r="L1316" s="2">
        <f t="shared" si="80"/>
        <v>2475500000</v>
      </c>
      <c r="M1316" s="2">
        <f t="shared" si="81"/>
        <v>3942900000</v>
      </c>
      <c r="N1316" s="3">
        <f t="shared" si="82"/>
        <v>0.42103920401394679</v>
      </c>
      <c r="O1316" s="3">
        <f t="shared" si="83"/>
        <v>0.67061824985117779</v>
      </c>
    </row>
    <row r="1317" spans="1:15" x14ac:dyDescent="0.25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12</v>
      </c>
      <c r="K1317" t="s">
        <v>163</v>
      </c>
      <c r="L1317" s="2">
        <f t="shared" si="80"/>
        <v>1671717000</v>
      </c>
      <c r="M1317" s="2">
        <f t="shared" si="81"/>
        <v>2585847000</v>
      </c>
      <c r="N1317" s="3">
        <f t="shared" si="82"/>
        <v>0.55845102487431886</v>
      </c>
      <c r="O1317" s="3">
        <f t="shared" si="83"/>
        <v>0.86382378555591821</v>
      </c>
    </row>
    <row r="1318" spans="1:15" x14ac:dyDescent="0.25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12</v>
      </c>
      <c r="K1318" t="s">
        <v>163</v>
      </c>
      <c r="L1318" s="2">
        <f t="shared" si="80"/>
        <v>1882928000</v>
      </c>
      <c r="M1318" s="2">
        <f t="shared" si="81"/>
        <v>2923495000</v>
      </c>
      <c r="N1318" s="3">
        <f t="shared" si="82"/>
        <v>0.58148658731217551</v>
      </c>
      <c r="O1318" s="3">
        <f t="shared" si="83"/>
        <v>0.90283490955267987</v>
      </c>
    </row>
    <row r="1319" spans="1:15" x14ac:dyDescent="0.25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12</v>
      </c>
      <c r="K1319" t="s">
        <v>163</v>
      </c>
      <c r="L1319" s="2">
        <f t="shared" si="80"/>
        <v>2101899000</v>
      </c>
      <c r="M1319" s="2">
        <f t="shared" si="81"/>
        <v>3204325000</v>
      </c>
      <c r="N1319" s="3">
        <f t="shared" si="82"/>
        <v>0.59216863023292898</v>
      </c>
      <c r="O1319" s="3">
        <f t="shared" si="83"/>
        <v>0.90275543500003097</v>
      </c>
    </row>
    <row r="1320" spans="1:15" x14ac:dyDescent="0.25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12</v>
      </c>
      <c r="K1320" t="s">
        <v>163</v>
      </c>
      <c r="L1320" s="2">
        <f t="shared" si="80"/>
        <v>2164646000</v>
      </c>
      <c r="M1320" s="2">
        <f t="shared" si="81"/>
        <v>3301374000</v>
      </c>
      <c r="N1320" s="3">
        <f t="shared" si="82"/>
        <v>0.60424548381739029</v>
      </c>
      <c r="O1320" s="3">
        <f t="shared" si="83"/>
        <v>0.92155499323776413</v>
      </c>
    </row>
    <row r="1321" spans="1:15" x14ac:dyDescent="0.25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18</v>
      </c>
      <c r="K1321" t="s">
        <v>256</v>
      </c>
      <c r="L1321" s="2">
        <f t="shared" si="80"/>
        <v>2709637000</v>
      </c>
      <c r="M1321" s="2">
        <f t="shared" si="81"/>
        <v>4147523000</v>
      </c>
      <c r="N1321" s="3">
        <f t="shared" si="82"/>
        <v>0.27873869786900918</v>
      </c>
      <c r="O1321" s="3">
        <f t="shared" si="83"/>
        <v>0.42665314962918155</v>
      </c>
    </row>
    <row r="1322" spans="1:15" x14ac:dyDescent="0.25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18</v>
      </c>
      <c r="K1322" t="s">
        <v>256</v>
      </c>
      <c r="L1322" s="2">
        <f t="shared" si="80"/>
        <v>2869429000</v>
      </c>
      <c r="M1322" s="2">
        <f t="shared" si="81"/>
        <v>4395795000</v>
      </c>
      <c r="N1322" s="3">
        <f t="shared" si="82"/>
        <v>0.28048191494467489</v>
      </c>
      <c r="O1322" s="3">
        <f t="shared" si="83"/>
        <v>0.42968165419120924</v>
      </c>
    </row>
    <row r="1323" spans="1:15" x14ac:dyDescent="0.25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18</v>
      </c>
      <c r="K1323" t="s">
        <v>256</v>
      </c>
      <c r="L1323" s="2">
        <f t="shared" si="80"/>
        <v>3103721000</v>
      </c>
      <c r="M1323" s="2">
        <f t="shared" si="81"/>
        <v>4719092000</v>
      </c>
      <c r="N1323" s="3">
        <f t="shared" si="82"/>
        <v>0.28109145014837877</v>
      </c>
      <c r="O1323" s="3">
        <f t="shared" si="83"/>
        <v>0.4273890641792909</v>
      </c>
    </row>
    <row r="1324" spans="1:15" x14ac:dyDescent="0.25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18</v>
      </c>
      <c r="K1324" t="s">
        <v>256</v>
      </c>
      <c r="L1324" s="2">
        <f t="shared" si="80"/>
        <v>3363126000</v>
      </c>
      <c r="M1324" s="2">
        <f t="shared" si="81"/>
        <v>5101881000</v>
      </c>
      <c r="N1324" s="3">
        <f t="shared" si="82"/>
        <v>0.28166886781146294</v>
      </c>
      <c r="O1324" s="3">
        <f t="shared" si="83"/>
        <v>0.42729325186710654</v>
      </c>
    </row>
    <row r="1325" spans="1:15" x14ac:dyDescent="0.25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82</v>
      </c>
      <c r="K1325" t="s">
        <v>83</v>
      </c>
      <c r="L1325" s="2">
        <f t="shared" si="80"/>
        <v>1038351000</v>
      </c>
      <c r="M1325" s="2">
        <f t="shared" si="81"/>
        <v>1731715000</v>
      </c>
      <c r="N1325" s="3">
        <f t="shared" si="82"/>
        <v>0.75950875370757098</v>
      </c>
      <c r="O1325" s="3">
        <f t="shared" si="83"/>
        <v>1.2666744688710332</v>
      </c>
    </row>
    <row r="1326" spans="1:15" x14ac:dyDescent="0.25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82</v>
      </c>
      <c r="K1326" t="s">
        <v>83</v>
      </c>
      <c r="L1326" s="2">
        <f t="shared" si="80"/>
        <v>1316134000</v>
      </c>
      <c r="M1326" s="2">
        <f t="shared" si="81"/>
        <v>2200238000</v>
      </c>
      <c r="N1326" s="3">
        <f t="shared" si="82"/>
        <v>0.71831455590467042</v>
      </c>
      <c r="O1326" s="3">
        <f t="shared" si="83"/>
        <v>1.2008374389344703</v>
      </c>
    </row>
    <row r="1327" spans="1:15" x14ac:dyDescent="0.25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82</v>
      </c>
      <c r="K1327" t="s">
        <v>83</v>
      </c>
      <c r="L1327" s="2">
        <f t="shared" si="80"/>
        <v>1436785000</v>
      </c>
      <c r="M1327" s="2">
        <f t="shared" si="81"/>
        <v>2179619000</v>
      </c>
      <c r="N1327" s="3">
        <f t="shared" si="82"/>
        <v>0.70343156574397425</v>
      </c>
      <c r="O1327" s="3">
        <f t="shared" si="83"/>
        <v>1.0671135945150565</v>
      </c>
    </row>
    <row r="1328" spans="1:15" x14ac:dyDescent="0.25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82</v>
      </c>
      <c r="K1328" t="s">
        <v>83</v>
      </c>
      <c r="L1328" s="2">
        <f t="shared" si="80"/>
        <v>532736000</v>
      </c>
      <c r="M1328" s="2">
        <f t="shared" si="81"/>
        <v>1279209000</v>
      </c>
      <c r="N1328" s="3">
        <f t="shared" si="82"/>
        <v>0.45082017154888199</v>
      </c>
      <c r="O1328" s="3">
        <f t="shared" si="83"/>
        <v>1.0825122027174319</v>
      </c>
    </row>
    <row r="1329" spans="1:15" x14ac:dyDescent="0.25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12</v>
      </c>
      <c r="K1329" t="s">
        <v>163</v>
      </c>
      <c r="L1329" s="2">
        <f t="shared" si="80"/>
        <v>3182500000</v>
      </c>
      <c r="M1329" s="2">
        <f t="shared" si="81"/>
        <v>5148000000</v>
      </c>
      <c r="N1329" s="3">
        <f t="shared" si="82"/>
        <v>0.37809485339542837</v>
      </c>
      <c r="O1329" s="3">
        <f t="shared" si="83"/>
        <v>0.6116048092002091</v>
      </c>
    </row>
    <row r="1330" spans="1:15" x14ac:dyDescent="0.25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12</v>
      </c>
      <c r="K1330" t="s">
        <v>163</v>
      </c>
      <c r="L1330" s="2">
        <f t="shared" si="80"/>
        <v>3160200000</v>
      </c>
      <c r="M1330" s="2">
        <f t="shared" si="81"/>
        <v>5065500000</v>
      </c>
      <c r="N1330" s="3">
        <f t="shared" si="82"/>
        <v>0.35897901923142461</v>
      </c>
      <c r="O1330" s="3">
        <f t="shared" si="83"/>
        <v>0.57540922154192176</v>
      </c>
    </row>
    <row r="1331" spans="1:15" x14ac:dyDescent="0.25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12</v>
      </c>
      <c r="K1331" t="s">
        <v>163</v>
      </c>
      <c r="L1331" s="2">
        <f t="shared" si="80"/>
        <v>3596400000</v>
      </c>
      <c r="M1331" s="2">
        <f t="shared" si="81"/>
        <v>5634000000</v>
      </c>
      <c r="N1331" s="3">
        <f t="shared" si="82"/>
        <v>0.39455842018650578</v>
      </c>
      <c r="O1331" s="3">
        <f t="shared" si="83"/>
        <v>0.61810202962150307</v>
      </c>
    </row>
    <row r="1332" spans="1:15" x14ac:dyDescent="0.25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12</v>
      </c>
      <c r="K1332" t="s">
        <v>163</v>
      </c>
      <c r="L1332" s="2">
        <f t="shared" si="80"/>
        <v>3623700000</v>
      </c>
      <c r="M1332" s="2">
        <f t="shared" si="81"/>
        <v>5669300000</v>
      </c>
      <c r="N1332" s="3">
        <f t="shared" si="82"/>
        <v>0.38600509176901687</v>
      </c>
      <c r="O1332" s="3">
        <f t="shared" si="83"/>
        <v>0.60390724032510623</v>
      </c>
    </row>
    <row r="1333" spans="1:15" x14ac:dyDescent="0.25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18</v>
      </c>
      <c r="K1333" t="s">
        <v>154</v>
      </c>
      <c r="L1333" s="2">
        <f t="shared" si="80"/>
        <v>8484500000</v>
      </c>
      <c r="M1333" s="2">
        <f t="shared" si="81"/>
        <v>14761700000</v>
      </c>
      <c r="N1333" s="3">
        <f t="shared" si="82"/>
        <v>0.57070115963085533</v>
      </c>
      <c r="O1333" s="3">
        <f t="shared" si="83"/>
        <v>0.99293055667662178</v>
      </c>
    </row>
    <row r="1334" spans="1:15" x14ac:dyDescent="0.25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18</v>
      </c>
      <c r="K1334" t="s">
        <v>154</v>
      </c>
      <c r="L1334" s="2">
        <f t="shared" si="80"/>
        <v>9589000000</v>
      </c>
      <c r="M1334" s="2">
        <f t="shared" si="81"/>
        <v>16385400000</v>
      </c>
      <c r="N1334" s="3">
        <f t="shared" si="82"/>
        <v>0.58299590218752662</v>
      </c>
      <c r="O1334" s="3">
        <f t="shared" si="83"/>
        <v>0.99620617954984858</v>
      </c>
    </row>
    <row r="1335" spans="1:15" x14ac:dyDescent="0.25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18</v>
      </c>
      <c r="K1335" t="s">
        <v>154</v>
      </c>
      <c r="L1335" s="2">
        <f t="shared" si="80"/>
        <v>11375200000</v>
      </c>
      <c r="M1335" s="2">
        <f t="shared" si="81"/>
        <v>19399300000</v>
      </c>
      <c r="N1335" s="3">
        <f t="shared" si="82"/>
        <v>0.59361154743329492</v>
      </c>
      <c r="O1335" s="3">
        <f t="shared" si="83"/>
        <v>1.0123469030982064</v>
      </c>
    </row>
    <row r="1336" spans="1:15" x14ac:dyDescent="0.25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18</v>
      </c>
      <c r="K1336" t="s">
        <v>154</v>
      </c>
      <c r="L1336" s="2">
        <f t="shared" si="80"/>
        <v>12804800000</v>
      </c>
      <c r="M1336" s="2">
        <f t="shared" si="81"/>
        <v>21755900000</v>
      </c>
      <c r="N1336" s="3">
        <f t="shared" si="82"/>
        <v>0.60071589752250665</v>
      </c>
      <c r="O1336" s="3">
        <f t="shared" si="83"/>
        <v>1.0206418682767324</v>
      </c>
    </row>
    <row r="1337" spans="1:15" x14ac:dyDescent="0.25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41</v>
      </c>
      <c r="K1337" t="s">
        <v>42</v>
      </c>
      <c r="L1337" s="2">
        <f t="shared" si="80"/>
        <v>1422000000</v>
      </c>
      <c r="M1337" s="2">
        <f t="shared" si="81"/>
        <v>1985000000</v>
      </c>
      <c r="N1337" s="3">
        <f t="shared" si="82"/>
        <v>0.34051724137931039</v>
      </c>
      <c r="O1337" s="3">
        <f t="shared" si="83"/>
        <v>0.47533524904214558</v>
      </c>
    </row>
    <row r="1338" spans="1:15" x14ac:dyDescent="0.25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41</v>
      </c>
      <c r="K1338" t="s">
        <v>42</v>
      </c>
      <c r="L1338" s="2">
        <f t="shared" si="80"/>
        <v>1508000000</v>
      </c>
      <c r="M1338" s="2">
        <f t="shared" si="81"/>
        <v>2106000000</v>
      </c>
      <c r="N1338" s="3">
        <f t="shared" si="82"/>
        <v>0.3354838709677419</v>
      </c>
      <c r="O1338" s="3">
        <f t="shared" si="83"/>
        <v>0.46852057842046718</v>
      </c>
    </row>
    <row r="1339" spans="1:15" x14ac:dyDescent="0.25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41</v>
      </c>
      <c r="K1339" t="s">
        <v>42</v>
      </c>
      <c r="L1339" s="2">
        <f t="shared" si="80"/>
        <v>1620000000</v>
      </c>
      <c r="M1339" s="2">
        <f t="shared" si="81"/>
        <v>2233000000</v>
      </c>
      <c r="N1339" s="3">
        <f t="shared" si="82"/>
        <v>0.32720662492425767</v>
      </c>
      <c r="O1339" s="3">
        <f t="shared" si="83"/>
        <v>0.45101999596041203</v>
      </c>
    </row>
    <row r="1340" spans="1:15" x14ac:dyDescent="0.25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41</v>
      </c>
      <c r="K1340" t="s">
        <v>42</v>
      </c>
      <c r="L1340" s="2">
        <f t="shared" si="80"/>
        <v>1666000000</v>
      </c>
      <c r="M1340" s="2">
        <f t="shared" si="81"/>
        <v>2258000000</v>
      </c>
      <c r="N1340" s="3">
        <f t="shared" si="82"/>
        <v>0.38036529680365294</v>
      </c>
      <c r="O1340" s="3">
        <f t="shared" si="83"/>
        <v>0.51552511415525115</v>
      </c>
    </row>
    <row r="1341" spans="1:15" x14ac:dyDescent="0.25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82</v>
      </c>
      <c r="K1341" t="s">
        <v>340</v>
      </c>
      <c r="L1341" s="2">
        <f t="shared" si="80"/>
        <v>2658000000</v>
      </c>
      <c r="M1341" s="2">
        <f t="shared" si="81"/>
        <v>3741000000</v>
      </c>
      <c r="N1341" s="3">
        <f t="shared" si="82"/>
        <v>0.52374384236453198</v>
      </c>
      <c r="O1341" s="3">
        <f t="shared" si="83"/>
        <v>0.7371428571428571</v>
      </c>
    </row>
    <row r="1342" spans="1:15" x14ac:dyDescent="0.25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82</v>
      </c>
      <c r="K1342" t="s">
        <v>340</v>
      </c>
      <c r="L1342" s="2">
        <f t="shared" si="80"/>
        <v>2811000000</v>
      </c>
      <c r="M1342" s="2">
        <f t="shared" si="81"/>
        <v>3956000000</v>
      </c>
      <c r="N1342" s="3">
        <f t="shared" si="82"/>
        <v>0.50942370424066685</v>
      </c>
      <c r="O1342" s="3">
        <f t="shared" si="83"/>
        <v>0.71692642261689021</v>
      </c>
    </row>
    <row r="1343" spans="1:15" x14ac:dyDescent="0.25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82</v>
      </c>
      <c r="K1343" t="s">
        <v>340</v>
      </c>
      <c r="L1343" s="2">
        <f t="shared" si="80"/>
        <v>3113000000</v>
      </c>
      <c r="M1343" s="2">
        <f t="shared" si="81"/>
        <v>4302000000</v>
      </c>
      <c r="N1343" s="3">
        <f t="shared" si="82"/>
        <v>0.52735897001524656</v>
      </c>
      <c r="O1343" s="3">
        <f t="shared" si="83"/>
        <v>0.72878197526681343</v>
      </c>
    </row>
    <row r="1344" spans="1:15" x14ac:dyDescent="0.25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82</v>
      </c>
      <c r="K1344" t="s">
        <v>340</v>
      </c>
      <c r="L1344" s="2">
        <f t="shared" si="80"/>
        <v>2899000000</v>
      </c>
      <c r="M1344" s="2">
        <f t="shared" si="81"/>
        <v>4016000000</v>
      </c>
      <c r="N1344" s="3">
        <f t="shared" si="82"/>
        <v>0.55387848681696594</v>
      </c>
      <c r="O1344" s="3">
        <f t="shared" si="83"/>
        <v>0.76729079098204045</v>
      </c>
    </row>
    <row r="1345" spans="1:15" x14ac:dyDescent="0.25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58</v>
      </c>
      <c r="K1345" t="s">
        <v>95</v>
      </c>
      <c r="L1345" s="2">
        <f t="shared" si="80"/>
        <v>2589900000</v>
      </c>
      <c r="M1345" s="2">
        <f t="shared" si="81"/>
        <v>4501400000</v>
      </c>
      <c r="N1345" s="3">
        <f t="shared" si="82"/>
        <v>0.33675300358870341</v>
      </c>
      <c r="O1345" s="3">
        <f t="shared" si="83"/>
        <v>0.58529671815675877</v>
      </c>
    </row>
    <row r="1346" spans="1:15" x14ac:dyDescent="0.25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58</v>
      </c>
      <c r="K1346" t="s">
        <v>95</v>
      </c>
      <c r="L1346" s="2">
        <f t="shared" si="80"/>
        <v>2687600000</v>
      </c>
      <c r="M1346" s="2">
        <f t="shared" si="81"/>
        <v>4655900000</v>
      </c>
      <c r="N1346" s="3">
        <f t="shared" si="82"/>
        <v>0.34676472485646093</v>
      </c>
      <c r="O1346" s="3">
        <f t="shared" si="83"/>
        <v>0.60072253403006259</v>
      </c>
    </row>
    <row r="1347" spans="1:15" x14ac:dyDescent="0.25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58</v>
      </c>
      <c r="K1347" t="s">
        <v>95</v>
      </c>
      <c r="L1347" s="2">
        <f t="shared" ref="L1347:L1410" si="84">E1347-F1347</f>
        <v>2586600000</v>
      </c>
      <c r="M1347" s="2">
        <f t="shared" ref="M1347:M1410" si="85">L1347+SUM(G1347:I1347)</f>
        <v>4331500000</v>
      </c>
      <c r="N1347" s="3">
        <f t="shared" ref="N1347:N1410" si="86">1-(F1347/E1347)</f>
        <v>0.36785892057171299</v>
      </c>
      <c r="O1347" s="3">
        <f t="shared" ref="O1347:O1410" si="87">M1347/E1347</f>
        <v>0.61601365284789877</v>
      </c>
    </row>
    <row r="1348" spans="1:15" x14ac:dyDescent="0.25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58</v>
      </c>
      <c r="K1348" t="s">
        <v>95</v>
      </c>
      <c r="L1348" s="2">
        <f t="shared" si="84"/>
        <v>2531600000</v>
      </c>
      <c r="M1348" s="2">
        <f t="shared" si="85"/>
        <v>4230900000</v>
      </c>
      <c r="N1348" s="3">
        <f t="shared" si="86"/>
        <v>0.37348597730994493</v>
      </c>
      <c r="O1348" s="3">
        <f t="shared" si="87"/>
        <v>0.62418305474824076</v>
      </c>
    </row>
    <row r="1349" spans="1:15" x14ac:dyDescent="0.25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58</v>
      </c>
      <c r="K1349" t="s">
        <v>59</v>
      </c>
      <c r="L1349" s="2">
        <f t="shared" si="84"/>
        <v>4206226000</v>
      </c>
      <c r="M1349" s="2">
        <f t="shared" si="85"/>
        <v>7471122000</v>
      </c>
      <c r="N1349" s="3">
        <f t="shared" si="86"/>
        <v>0.44116028780648553</v>
      </c>
      <c r="O1349" s="3">
        <f t="shared" si="87"/>
        <v>0.78359135523325807</v>
      </c>
    </row>
    <row r="1350" spans="1:15" x14ac:dyDescent="0.25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58</v>
      </c>
      <c r="K1350" t="s">
        <v>59</v>
      </c>
      <c r="L1350" s="2">
        <f t="shared" si="84"/>
        <v>4616566000</v>
      </c>
      <c r="M1350" s="2">
        <f t="shared" si="85"/>
        <v>8086766000</v>
      </c>
      <c r="N1350" s="3">
        <f t="shared" si="86"/>
        <v>0.45324741015000491</v>
      </c>
      <c r="O1350" s="3">
        <f t="shared" si="87"/>
        <v>0.79394635449576911</v>
      </c>
    </row>
    <row r="1351" spans="1:15" x14ac:dyDescent="0.25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58</v>
      </c>
      <c r="K1351" t="s">
        <v>59</v>
      </c>
      <c r="L1351" s="2">
        <f t="shared" si="84"/>
        <v>5164484000</v>
      </c>
      <c r="M1351" s="2">
        <f t="shared" si="85"/>
        <v>9024932000</v>
      </c>
      <c r="N1351" s="3">
        <f t="shared" si="86"/>
        <v>0.46403420520879002</v>
      </c>
      <c r="O1351" s="3">
        <f t="shared" si="87"/>
        <v>0.810899433066958</v>
      </c>
    </row>
    <row r="1352" spans="1:15" x14ac:dyDescent="0.25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58</v>
      </c>
      <c r="K1352" t="s">
        <v>59</v>
      </c>
      <c r="L1352" s="2">
        <f t="shared" si="84"/>
        <v>5559226000</v>
      </c>
      <c r="M1352" s="2">
        <f t="shared" si="85"/>
        <v>9503012000</v>
      </c>
      <c r="N1352" s="3">
        <f t="shared" si="86"/>
        <v>0.49026165979852021</v>
      </c>
      <c r="O1352" s="3">
        <f t="shared" si="87"/>
        <v>0.83805954933389215</v>
      </c>
    </row>
    <row r="1353" spans="1:15" x14ac:dyDescent="0.25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18</v>
      </c>
      <c r="K1353" t="s">
        <v>78</v>
      </c>
      <c r="L1353" s="2">
        <f t="shared" si="84"/>
        <v>1537400000</v>
      </c>
      <c r="M1353" s="2">
        <f t="shared" si="85"/>
        <v>2514300000</v>
      </c>
      <c r="N1353" s="3">
        <f t="shared" si="86"/>
        <v>0.38595169955314557</v>
      </c>
      <c r="O1353" s="3">
        <f t="shared" si="87"/>
        <v>0.63119445699653565</v>
      </c>
    </row>
    <row r="1354" spans="1:15" x14ac:dyDescent="0.25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18</v>
      </c>
      <c r="K1354" t="s">
        <v>78</v>
      </c>
      <c r="L1354" s="2">
        <f t="shared" si="84"/>
        <v>1580500000</v>
      </c>
      <c r="M1354" s="2">
        <f t="shared" si="85"/>
        <v>2590500000</v>
      </c>
      <c r="N1354" s="3">
        <f t="shared" si="86"/>
        <v>0.37548702841395043</v>
      </c>
      <c r="O1354" s="3">
        <f t="shared" si="87"/>
        <v>0.6154376128480471</v>
      </c>
    </row>
    <row r="1355" spans="1:15" x14ac:dyDescent="0.25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18</v>
      </c>
      <c r="K1355" t="s">
        <v>78</v>
      </c>
      <c r="L1355" s="2">
        <f t="shared" si="84"/>
        <v>2074200000</v>
      </c>
      <c r="M1355" s="2">
        <f t="shared" si="85"/>
        <v>3571800000</v>
      </c>
      <c r="N1355" s="3">
        <f t="shared" si="86"/>
        <v>0.36159196694733542</v>
      </c>
      <c r="O1355" s="3">
        <f t="shared" si="87"/>
        <v>0.62266617854714712</v>
      </c>
    </row>
    <row r="1356" spans="1:15" x14ac:dyDescent="0.25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18</v>
      </c>
      <c r="K1356" t="s">
        <v>78</v>
      </c>
      <c r="L1356" s="2">
        <f t="shared" si="84"/>
        <v>2440400000</v>
      </c>
      <c r="M1356" s="2">
        <f t="shared" si="85"/>
        <v>4177100000</v>
      </c>
      <c r="N1356" s="3">
        <f t="shared" si="86"/>
        <v>0.37256877652590759</v>
      </c>
      <c r="O1356" s="3">
        <f t="shared" si="87"/>
        <v>0.63770571890934624</v>
      </c>
    </row>
    <row r="1357" spans="1:15" x14ac:dyDescent="0.25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35</v>
      </c>
      <c r="K1357" t="s">
        <v>123</v>
      </c>
      <c r="L1357" s="2">
        <f t="shared" si="84"/>
        <v>2027600000</v>
      </c>
      <c r="M1357" s="2">
        <f t="shared" si="85"/>
        <v>3144800000</v>
      </c>
      <c r="N1357" s="3">
        <f t="shared" si="86"/>
        <v>0.34379503874391715</v>
      </c>
      <c r="O1357" s="3">
        <f t="shared" si="87"/>
        <v>0.53322481645387187</v>
      </c>
    </row>
    <row r="1358" spans="1:15" x14ac:dyDescent="0.25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35</v>
      </c>
      <c r="K1358" t="s">
        <v>123</v>
      </c>
      <c r="L1358" s="2">
        <f t="shared" si="84"/>
        <v>2031000000</v>
      </c>
      <c r="M1358" s="2">
        <f t="shared" si="85"/>
        <v>3143000000</v>
      </c>
      <c r="N1358" s="3">
        <f t="shared" si="86"/>
        <v>0.36199336969308094</v>
      </c>
      <c r="O1358" s="3">
        <f t="shared" si="87"/>
        <v>0.56018964103660929</v>
      </c>
    </row>
    <row r="1359" spans="1:15" x14ac:dyDescent="0.25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35</v>
      </c>
      <c r="K1359" t="s">
        <v>123</v>
      </c>
      <c r="L1359" s="2">
        <f t="shared" si="84"/>
        <v>1968700000</v>
      </c>
      <c r="M1359" s="2">
        <f t="shared" si="85"/>
        <v>3165400000</v>
      </c>
      <c r="N1359" s="3">
        <f t="shared" si="86"/>
        <v>0.34582886855095119</v>
      </c>
      <c r="O1359" s="3">
        <f t="shared" si="87"/>
        <v>0.55604546173169145</v>
      </c>
    </row>
    <row r="1360" spans="1:15" x14ac:dyDescent="0.25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35</v>
      </c>
      <c r="K1360" t="s">
        <v>123</v>
      </c>
      <c r="L1360" s="2">
        <f t="shared" si="84"/>
        <v>2967800000</v>
      </c>
      <c r="M1360" s="2">
        <f t="shared" si="85"/>
        <v>4790300000</v>
      </c>
      <c r="N1360" s="3">
        <f t="shared" si="86"/>
        <v>0.37994162228594841</v>
      </c>
      <c r="O1360" s="3">
        <f t="shared" si="87"/>
        <v>0.61326044653830403</v>
      </c>
    </row>
    <row r="1361" spans="1:15" x14ac:dyDescent="0.25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51</v>
      </c>
      <c r="K1361" t="s">
        <v>477</v>
      </c>
      <c r="L1361" s="2">
        <f t="shared" si="84"/>
        <v>819809000</v>
      </c>
      <c r="M1361" s="2">
        <f t="shared" si="85"/>
        <v>1270537000</v>
      </c>
      <c r="N1361" s="3">
        <f t="shared" si="86"/>
        <v>0.63548523625404241</v>
      </c>
      <c r="O1361" s="3">
        <f t="shared" si="87"/>
        <v>0.98487270280577832</v>
      </c>
    </row>
    <row r="1362" spans="1:15" x14ac:dyDescent="0.25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51</v>
      </c>
      <c r="K1362" t="s">
        <v>477</v>
      </c>
      <c r="L1362" s="2">
        <f t="shared" si="84"/>
        <v>891400000</v>
      </c>
      <c r="M1362" s="2">
        <f t="shared" si="85"/>
        <v>1353844000</v>
      </c>
      <c r="N1362" s="3">
        <f t="shared" si="86"/>
        <v>0.6501515245447882</v>
      </c>
      <c r="O1362" s="3">
        <f t="shared" si="87"/>
        <v>0.98743969104309426</v>
      </c>
    </row>
    <row r="1363" spans="1:15" x14ac:dyDescent="0.25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51</v>
      </c>
      <c r="K1363" t="s">
        <v>477</v>
      </c>
      <c r="L1363" s="2">
        <f t="shared" si="84"/>
        <v>1019852000</v>
      </c>
      <c r="M1363" s="2">
        <f t="shared" si="85"/>
        <v>1547341000</v>
      </c>
      <c r="N1363" s="3">
        <f t="shared" si="86"/>
        <v>0.67096497449305192</v>
      </c>
      <c r="O1363" s="3">
        <f t="shared" si="87"/>
        <v>1.0180022342428641</v>
      </c>
    </row>
    <row r="1364" spans="1:15" x14ac:dyDescent="0.25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51</v>
      </c>
      <c r="K1364" t="s">
        <v>477</v>
      </c>
      <c r="L1364" s="2">
        <f t="shared" si="84"/>
        <v>1128503000</v>
      </c>
      <c r="M1364" s="2">
        <f t="shared" si="85"/>
        <v>1855875000</v>
      </c>
      <c r="N1364" s="3">
        <f t="shared" si="86"/>
        <v>0.6786644928612624</v>
      </c>
      <c r="O1364" s="3">
        <f t="shared" si="87"/>
        <v>1.1160949201631678</v>
      </c>
    </row>
    <row r="1365" spans="1:15" x14ac:dyDescent="0.25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18</v>
      </c>
      <c r="K1365" t="s">
        <v>479</v>
      </c>
      <c r="L1365" s="2">
        <f t="shared" si="84"/>
        <v>1598600000</v>
      </c>
      <c r="M1365" s="2">
        <f t="shared" si="85"/>
        <v>2611000000</v>
      </c>
      <c r="N1365" s="3">
        <f t="shared" si="86"/>
        <v>0.49377606177606181</v>
      </c>
      <c r="O1365" s="3">
        <f t="shared" si="87"/>
        <v>0.80648648648648646</v>
      </c>
    </row>
    <row r="1366" spans="1:15" x14ac:dyDescent="0.25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18</v>
      </c>
      <c r="K1366" t="s">
        <v>479</v>
      </c>
      <c r="L1366" s="2">
        <f t="shared" si="84"/>
        <v>1733400000</v>
      </c>
      <c r="M1366" s="2">
        <f t="shared" si="85"/>
        <v>2782100000</v>
      </c>
      <c r="N1366" s="3">
        <f t="shared" si="86"/>
        <v>0.49630647655042093</v>
      </c>
      <c r="O1366" s="3">
        <f t="shared" si="87"/>
        <v>0.79656989062589478</v>
      </c>
    </row>
    <row r="1367" spans="1:15" x14ac:dyDescent="0.25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18</v>
      </c>
      <c r="K1367" t="s">
        <v>479</v>
      </c>
      <c r="L1367" s="2">
        <f t="shared" si="84"/>
        <v>1818500000</v>
      </c>
      <c r="M1367" s="2">
        <f t="shared" si="85"/>
        <v>2872200000</v>
      </c>
      <c r="N1367" s="3">
        <f t="shared" si="86"/>
        <v>0.50610893100665166</v>
      </c>
      <c r="O1367" s="3">
        <f t="shared" si="87"/>
        <v>0.7993654504466895</v>
      </c>
    </row>
    <row r="1368" spans="1:15" x14ac:dyDescent="0.25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18</v>
      </c>
      <c r="K1368" t="s">
        <v>479</v>
      </c>
      <c r="L1368" s="2">
        <f t="shared" si="84"/>
        <v>1908300000</v>
      </c>
      <c r="M1368" s="2">
        <f t="shared" si="85"/>
        <v>2962400000</v>
      </c>
      <c r="N1368" s="3">
        <f t="shared" si="86"/>
        <v>0.51411713993210839</v>
      </c>
      <c r="O1368" s="3">
        <f t="shared" si="87"/>
        <v>0.79810334608545719</v>
      </c>
    </row>
    <row r="1369" spans="1:15" x14ac:dyDescent="0.25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18</v>
      </c>
      <c r="K1369" t="s">
        <v>203</v>
      </c>
      <c r="L1369" s="2">
        <f t="shared" si="84"/>
        <v>1696346000</v>
      </c>
      <c r="M1369" s="2">
        <f t="shared" si="85"/>
        <v>2459410000</v>
      </c>
      <c r="N1369" s="3">
        <f t="shared" si="86"/>
        <v>0.73524585403318854</v>
      </c>
      <c r="O1369" s="3">
        <f t="shared" si="87"/>
        <v>1.0659800570566171</v>
      </c>
    </row>
    <row r="1370" spans="1:15" x14ac:dyDescent="0.25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18</v>
      </c>
      <c r="K1370" t="s">
        <v>203</v>
      </c>
      <c r="L1370" s="2">
        <f t="shared" si="84"/>
        <v>1831515000</v>
      </c>
      <c r="M1370" s="2">
        <f t="shared" si="85"/>
        <v>2678150000</v>
      </c>
      <c r="N1370" s="3">
        <f t="shared" si="86"/>
        <v>0.72368756393706524</v>
      </c>
      <c r="O1370" s="3">
        <f t="shared" si="87"/>
        <v>1.0582189331553664</v>
      </c>
    </row>
    <row r="1371" spans="1:15" x14ac:dyDescent="0.25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18</v>
      </c>
      <c r="K1371" t="s">
        <v>203</v>
      </c>
      <c r="L1371" s="2">
        <f t="shared" si="84"/>
        <v>1886560000</v>
      </c>
      <c r="M1371" s="2">
        <f t="shared" si="85"/>
        <v>2779941000</v>
      </c>
      <c r="N1371" s="3">
        <f t="shared" si="86"/>
        <v>0.70778133272505717</v>
      </c>
      <c r="O1371" s="3">
        <f t="shared" si="87"/>
        <v>1.0429513749242156</v>
      </c>
    </row>
    <row r="1372" spans="1:15" x14ac:dyDescent="0.25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18</v>
      </c>
      <c r="K1372" t="s">
        <v>203</v>
      </c>
      <c r="L1372" s="2">
        <f t="shared" si="84"/>
        <v>2030870000</v>
      </c>
      <c r="M1372" s="2">
        <f t="shared" si="85"/>
        <v>2953645000</v>
      </c>
      <c r="N1372" s="3">
        <f t="shared" si="86"/>
        <v>0.67286854169683064</v>
      </c>
      <c r="O1372" s="3">
        <f t="shared" si="87"/>
        <v>0.97860266971304677</v>
      </c>
    </row>
    <row r="1373" spans="1:15" x14ac:dyDescent="0.25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41</v>
      </c>
      <c r="K1373" t="s">
        <v>44</v>
      </c>
      <c r="L1373" s="2">
        <f t="shared" si="84"/>
        <v>7164000000</v>
      </c>
      <c r="M1373" s="2">
        <f t="shared" si="85"/>
        <v>9865000000</v>
      </c>
      <c r="N1373" s="3">
        <f t="shared" si="86"/>
        <v>0.43321037673096696</v>
      </c>
      <c r="O1373" s="3">
        <f t="shared" si="87"/>
        <v>0.59654108967769248</v>
      </c>
    </row>
    <row r="1374" spans="1:15" x14ac:dyDescent="0.25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41</v>
      </c>
      <c r="K1374" t="s">
        <v>44</v>
      </c>
      <c r="L1374" s="2">
        <f t="shared" si="84"/>
        <v>7270000000</v>
      </c>
      <c r="M1374" s="2">
        <f t="shared" si="85"/>
        <v>10105000000</v>
      </c>
      <c r="N1374" s="3">
        <f t="shared" si="86"/>
        <v>0.42546965529349801</v>
      </c>
      <c r="O1374" s="3">
        <f t="shared" si="87"/>
        <v>0.59138526365072863</v>
      </c>
    </row>
    <row r="1375" spans="1:15" x14ac:dyDescent="0.25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41</v>
      </c>
      <c r="K1375" t="s">
        <v>44</v>
      </c>
      <c r="L1375" s="2">
        <f t="shared" si="84"/>
        <v>7436000000</v>
      </c>
      <c r="M1375" s="2">
        <f t="shared" si="85"/>
        <v>10362000000</v>
      </c>
      <c r="N1375" s="3">
        <f t="shared" si="86"/>
        <v>0.40266421183733148</v>
      </c>
      <c r="O1375" s="3">
        <f t="shared" si="87"/>
        <v>0.56110900525261276</v>
      </c>
    </row>
    <row r="1376" spans="1:15" x14ac:dyDescent="0.25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41</v>
      </c>
      <c r="K1376" t="s">
        <v>44</v>
      </c>
      <c r="L1376" s="2">
        <f t="shared" si="84"/>
        <v>7678000000</v>
      </c>
      <c r="M1376" s="2">
        <f t="shared" si="85"/>
        <v>10709000000</v>
      </c>
      <c r="N1376" s="3">
        <f t="shared" si="86"/>
        <v>0.43901881182457547</v>
      </c>
      <c r="O1376" s="3">
        <f t="shared" si="87"/>
        <v>0.61232774887071872</v>
      </c>
    </row>
    <row r="1377" spans="1:15" x14ac:dyDescent="0.25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51</v>
      </c>
      <c r="K1377" t="s">
        <v>52</v>
      </c>
      <c r="L1377" s="2">
        <f t="shared" si="84"/>
        <v>3455777000</v>
      </c>
      <c r="M1377" s="2">
        <f t="shared" si="85"/>
        <v>4900846000</v>
      </c>
      <c r="N1377" s="3">
        <f t="shared" si="86"/>
        <v>0.81194772655238046</v>
      </c>
      <c r="O1377" s="3">
        <f t="shared" si="87"/>
        <v>1.1514720909026617</v>
      </c>
    </row>
    <row r="1378" spans="1:15" x14ac:dyDescent="0.25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51</v>
      </c>
      <c r="K1378" t="s">
        <v>52</v>
      </c>
      <c r="L1378" s="2">
        <f t="shared" si="84"/>
        <v>3705903000</v>
      </c>
      <c r="M1378" s="2">
        <f t="shared" si="85"/>
        <v>5215972000</v>
      </c>
      <c r="N1378" s="3">
        <f t="shared" si="86"/>
        <v>0.81558674154884991</v>
      </c>
      <c r="O1378" s="3">
        <f t="shared" si="87"/>
        <v>1.1479193080579921</v>
      </c>
    </row>
    <row r="1379" spans="1:15" x14ac:dyDescent="0.25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51</v>
      </c>
      <c r="K1379" t="s">
        <v>52</v>
      </c>
      <c r="L1379" s="2">
        <f t="shared" si="84"/>
        <v>3988015000</v>
      </c>
      <c r="M1379" s="2">
        <f t="shared" si="85"/>
        <v>5578687000</v>
      </c>
      <c r="N1379" s="3">
        <f t="shared" si="86"/>
        <v>0.8187567262829365</v>
      </c>
      <c r="O1379" s="3">
        <f t="shared" si="87"/>
        <v>1.1453285669881321</v>
      </c>
    </row>
    <row r="1380" spans="1:15" x14ac:dyDescent="0.25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51</v>
      </c>
      <c r="K1380" t="s">
        <v>52</v>
      </c>
      <c r="L1380" s="2">
        <f t="shared" si="84"/>
        <v>4305911000</v>
      </c>
      <c r="M1380" s="2">
        <f t="shared" si="85"/>
        <v>5936314000</v>
      </c>
      <c r="N1380" s="3">
        <f t="shared" si="86"/>
        <v>0.81766554888880827</v>
      </c>
      <c r="O1380" s="3">
        <f t="shared" si="87"/>
        <v>1.1272688741560886</v>
      </c>
    </row>
    <row r="1381" spans="1:15" x14ac:dyDescent="0.25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18</v>
      </c>
      <c r="K1381" t="s">
        <v>78</v>
      </c>
      <c r="L1381" s="2">
        <f t="shared" si="84"/>
        <v>6491261000</v>
      </c>
      <c r="M1381" s="2">
        <f t="shared" si="85"/>
        <v>11454445000</v>
      </c>
      <c r="N1381" s="3">
        <f t="shared" si="86"/>
        <v>0.26624795789751732</v>
      </c>
      <c r="O1381" s="3">
        <f t="shared" si="87"/>
        <v>0.46981974536217658</v>
      </c>
    </row>
    <row r="1382" spans="1:15" x14ac:dyDescent="0.25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18</v>
      </c>
      <c r="K1382" t="s">
        <v>78</v>
      </c>
      <c r="L1382" s="2">
        <f t="shared" si="84"/>
        <v>6032000000</v>
      </c>
      <c r="M1382" s="2">
        <f t="shared" si="85"/>
        <v>10822000000</v>
      </c>
      <c r="N1382" s="3">
        <f t="shared" si="86"/>
        <v>0.26096737907761525</v>
      </c>
      <c r="O1382" s="3">
        <f t="shared" si="87"/>
        <v>0.46820109024833434</v>
      </c>
    </row>
    <row r="1383" spans="1:15" x14ac:dyDescent="0.25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18</v>
      </c>
      <c r="K1383" t="s">
        <v>78</v>
      </c>
      <c r="L1383" s="2">
        <f t="shared" si="84"/>
        <v>5801000000</v>
      </c>
      <c r="M1383" s="2">
        <f t="shared" si="85"/>
        <v>10679000000</v>
      </c>
      <c r="N1383" s="3">
        <f t="shared" si="86"/>
        <v>0.25791392495109378</v>
      </c>
      <c r="O1383" s="3">
        <f t="shared" si="87"/>
        <v>0.4747910368130891</v>
      </c>
    </row>
    <row r="1384" spans="1:15" x14ac:dyDescent="0.25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18</v>
      </c>
      <c r="K1384" t="s">
        <v>78</v>
      </c>
      <c r="L1384" s="2">
        <f t="shared" si="84"/>
        <v>5514000000</v>
      </c>
      <c r="M1384" s="2">
        <f t="shared" si="85"/>
        <v>10181000000</v>
      </c>
      <c r="N1384" s="3">
        <f t="shared" si="86"/>
        <v>0.26183579467211171</v>
      </c>
      <c r="O1384" s="3">
        <f t="shared" si="87"/>
        <v>0.4834512559950615</v>
      </c>
    </row>
    <row r="1385" spans="1:15" x14ac:dyDescent="0.25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12</v>
      </c>
      <c r="K1385" t="s">
        <v>163</v>
      </c>
      <c r="L1385" s="2">
        <f t="shared" si="84"/>
        <v>857305000</v>
      </c>
      <c r="M1385" s="2">
        <f t="shared" si="85"/>
        <v>1245774000</v>
      </c>
      <c r="N1385" s="3">
        <f t="shared" si="86"/>
        <v>0.44811198709562083</v>
      </c>
      <c r="O1385" s="3">
        <f t="shared" si="87"/>
        <v>0.65116412783322153</v>
      </c>
    </row>
    <row r="1386" spans="1:15" x14ac:dyDescent="0.25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12</v>
      </c>
      <c r="K1386" t="s">
        <v>163</v>
      </c>
      <c r="L1386" s="2">
        <f t="shared" si="84"/>
        <v>964634000</v>
      </c>
      <c r="M1386" s="2">
        <f t="shared" si="85"/>
        <v>1393649000</v>
      </c>
      <c r="N1386" s="3">
        <f t="shared" si="86"/>
        <v>0.45017306738311014</v>
      </c>
      <c r="O1386" s="3">
        <f t="shared" si="87"/>
        <v>0.65038475233653803</v>
      </c>
    </row>
    <row r="1387" spans="1:15" x14ac:dyDescent="0.25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12</v>
      </c>
      <c r="K1387" t="s">
        <v>163</v>
      </c>
      <c r="L1387" s="2">
        <f t="shared" si="84"/>
        <v>1094411000</v>
      </c>
      <c r="M1387" s="2">
        <f t="shared" si="85"/>
        <v>1632486000</v>
      </c>
      <c r="N1387" s="3">
        <f t="shared" si="86"/>
        <v>0.42824016738137138</v>
      </c>
      <c r="O1387" s="3">
        <f t="shared" si="87"/>
        <v>0.63878751025688285</v>
      </c>
    </row>
    <row r="1388" spans="1:15" x14ac:dyDescent="0.25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12</v>
      </c>
      <c r="K1388" t="s">
        <v>163</v>
      </c>
      <c r="L1388" s="2">
        <f t="shared" si="84"/>
        <v>1266185000</v>
      </c>
      <c r="M1388" s="2">
        <f t="shared" si="85"/>
        <v>2044758000</v>
      </c>
      <c r="N1388" s="3">
        <f t="shared" si="86"/>
        <v>0.42405358771938051</v>
      </c>
      <c r="O1388" s="3">
        <f t="shared" si="87"/>
        <v>0.68480274676915698</v>
      </c>
    </row>
    <row r="1389" spans="1:15" x14ac:dyDescent="0.25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41</v>
      </c>
      <c r="K1389" t="s">
        <v>42</v>
      </c>
      <c r="L1389" s="2">
        <f t="shared" si="84"/>
        <v>3001000000</v>
      </c>
      <c r="M1389" s="2">
        <f t="shared" si="85"/>
        <v>4450000000</v>
      </c>
      <c r="N1389" s="3">
        <f t="shared" si="86"/>
        <v>0.3110811651290557</v>
      </c>
      <c r="O1389" s="3">
        <f t="shared" si="87"/>
        <v>0.46128330050792993</v>
      </c>
    </row>
    <row r="1390" spans="1:15" x14ac:dyDescent="0.25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41</v>
      </c>
      <c r="K1390" t="s">
        <v>42</v>
      </c>
      <c r="L1390" s="2">
        <f t="shared" si="84"/>
        <v>3371000000</v>
      </c>
      <c r="M1390" s="2">
        <f t="shared" si="85"/>
        <v>5058000000</v>
      </c>
      <c r="N1390" s="3">
        <f t="shared" si="86"/>
        <v>0.31931419910959558</v>
      </c>
      <c r="O1390" s="3">
        <f t="shared" si="87"/>
        <v>0.47911338448422847</v>
      </c>
    </row>
    <row r="1391" spans="1:15" x14ac:dyDescent="0.25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41</v>
      </c>
      <c r="K1391" t="s">
        <v>42</v>
      </c>
      <c r="L1391" s="2">
        <f t="shared" si="84"/>
        <v>3346000000</v>
      </c>
      <c r="M1391" s="2">
        <f t="shared" si="85"/>
        <v>4916000000</v>
      </c>
      <c r="N1391" s="3">
        <f t="shared" si="86"/>
        <v>0.30321703670140465</v>
      </c>
      <c r="O1391" s="3">
        <f t="shared" si="87"/>
        <v>0.44549161758042594</v>
      </c>
    </row>
    <row r="1392" spans="1:15" x14ac:dyDescent="0.25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41</v>
      </c>
      <c r="K1392" t="s">
        <v>42</v>
      </c>
      <c r="L1392" s="2">
        <f t="shared" si="84"/>
        <v>3583000000</v>
      </c>
      <c r="M1392" s="2">
        <f t="shared" si="85"/>
        <v>5230000000</v>
      </c>
      <c r="N1392" s="3">
        <f t="shared" si="86"/>
        <v>0.35021014563581276</v>
      </c>
      <c r="O1392" s="3">
        <f t="shared" si="87"/>
        <v>0.51119147688398003</v>
      </c>
    </row>
    <row r="1393" spans="1:15" x14ac:dyDescent="0.25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46</v>
      </c>
      <c r="K1393" t="s">
        <v>104</v>
      </c>
      <c r="L1393" s="2">
        <f t="shared" si="84"/>
        <v>10811000000</v>
      </c>
      <c r="M1393" s="2">
        <f t="shared" si="85"/>
        <v>18325000000</v>
      </c>
      <c r="N1393" s="3">
        <f t="shared" si="86"/>
        <v>0.96183274021352316</v>
      </c>
      <c r="O1393" s="3">
        <f t="shared" si="87"/>
        <v>1.6303380782918149</v>
      </c>
    </row>
    <row r="1394" spans="1:15" x14ac:dyDescent="0.25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46</v>
      </c>
      <c r="K1394" t="s">
        <v>104</v>
      </c>
      <c r="L1394" s="2">
        <f t="shared" si="84"/>
        <v>8311000000</v>
      </c>
      <c r="M1394" s="2">
        <f t="shared" si="85"/>
        <v>14695000000</v>
      </c>
      <c r="N1394" s="3">
        <f t="shared" si="86"/>
        <v>0.9661706579865148</v>
      </c>
      <c r="O1394" s="3">
        <f t="shared" si="87"/>
        <v>1.7083236456637991</v>
      </c>
    </row>
    <row r="1395" spans="1:15" x14ac:dyDescent="0.25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46</v>
      </c>
      <c r="K1395" t="s">
        <v>104</v>
      </c>
      <c r="L1395" s="2">
        <f t="shared" si="84"/>
        <v>8472000000</v>
      </c>
      <c r="M1395" s="2">
        <f t="shared" si="85"/>
        <v>14357000000</v>
      </c>
      <c r="N1395" s="3">
        <f t="shared" si="86"/>
        <v>0.9730102216607327</v>
      </c>
      <c r="O1395" s="3">
        <f t="shared" si="87"/>
        <v>1.6489031813483404</v>
      </c>
    </row>
    <row r="1396" spans="1:15" x14ac:dyDescent="0.25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46</v>
      </c>
      <c r="K1396" t="s">
        <v>104</v>
      </c>
      <c r="L1396" s="2">
        <f t="shared" si="84"/>
        <v>8314000000</v>
      </c>
      <c r="M1396" s="2">
        <f t="shared" si="85"/>
        <v>13639000000</v>
      </c>
      <c r="N1396" s="3">
        <f t="shared" si="86"/>
        <v>0.97433493495839685</v>
      </c>
      <c r="O1396" s="3">
        <f t="shared" si="87"/>
        <v>1.5983827493261455</v>
      </c>
    </row>
    <row r="1397" spans="1:15" x14ac:dyDescent="0.25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  <c r="L1397" s="2">
        <f t="shared" si="84"/>
        <v>3940000000</v>
      </c>
      <c r="M1397" s="2">
        <f t="shared" si="85"/>
        <v>5787000000</v>
      </c>
      <c r="N1397" s="3">
        <f t="shared" si="86"/>
        <v>0.2745453278517177</v>
      </c>
      <c r="O1397" s="3">
        <f t="shared" si="87"/>
        <v>0.40324716047662185</v>
      </c>
    </row>
    <row r="1398" spans="1:15" x14ac:dyDescent="0.25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  <c r="L1398" s="2">
        <f t="shared" si="84"/>
        <v>3846000000</v>
      </c>
      <c r="M1398" s="2">
        <f t="shared" si="85"/>
        <v>5892000000</v>
      </c>
      <c r="N1398" s="3">
        <f t="shared" si="86"/>
        <v>0.28023899737685809</v>
      </c>
      <c r="O1398" s="3">
        <f t="shared" si="87"/>
        <v>0.42932089769746429</v>
      </c>
    </row>
    <row r="1399" spans="1:15" x14ac:dyDescent="0.25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  <c r="L1399" s="2">
        <f t="shared" si="84"/>
        <v>3809000000</v>
      </c>
      <c r="M1399" s="2">
        <f t="shared" si="85"/>
        <v>5528000000</v>
      </c>
      <c r="N1399" s="3">
        <f t="shared" si="86"/>
        <v>0.27723997379721954</v>
      </c>
      <c r="O1399" s="3">
        <f t="shared" si="87"/>
        <v>0.40235825023655286</v>
      </c>
    </row>
    <row r="1400" spans="1:15" x14ac:dyDescent="0.25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  <c r="L1400" s="2">
        <f t="shared" si="84"/>
        <v>2615000000</v>
      </c>
      <c r="M1400" s="2">
        <f t="shared" si="85"/>
        <v>4610000000</v>
      </c>
      <c r="N1400" s="3">
        <f t="shared" si="86"/>
        <v>0.23431899641577059</v>
      </c>
      <c r="O1400" s="3">
        <f t="shared" si="87"/>
        <v>0.41308243727598565</v>
      </c>
    </row>
    <row r="1401" spans="1:15" x14ac:dyDescent="0.25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35</v>
      </c>
      <c r="K1401" t="s">
        <v>490</v>
      </c>
      <c r="L1401" s="2">
        <f t="shared" si="84"/>
        <v>1108300000</v>
      </c>
      <c r="M1401" s="2">
        <f t="shared" si="85"/>
        <v>1693700000</v>
      </c>
      <c r="N1401" s="3">
        <f t="shared" si="86"/>
        <v>0.39637352026036266</v>
      </c>
      <c r="O1401" s="3">
        <f t="shared" si="87"/>
        <v>0.60573656163942635</v>
      </c>
    </row>
    <row r="1402" spans="1:15" x14ac:dyDescent="0.25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35</v>
      </c>
      <c r="K1402" t="s">
        <v>490</v>
      </c>
      <c r="L1402" s="2">
        <f t="shared" si="84"/>
        <v>1991700000</v>
      </c>
      <c r="M1402" s="2">
        <f t="shared" si="85"/>
        <v>2886800000</v>
      </c>
      <c r="N1402" s="3">
        <f t="shared" si="86"/>
        <v>0.40916654682909792</v>
      </c>
      <c r="O1402" s="3">
        <f t="shared" si="87"/>
        <v>0.59305216015777473</v>
      </c>
    </row>
    <row r="1403" spans="1:15" x14ac:dyDescent="0.25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35</v>
      </c>
      <c r="K1403" t="s">
        <v>490</v>
      </c>
      <c r="L1403" s="2">
        <f t="shared" si="84"/>
        <v>2578600000</v>
      </c>
      <c r="M1403" s="2">
        <f t="shared" si="85"/>
        <v>3657000000</v>
      </c>
      <c r="N1403" s="3">
        <f t="shared" si="86"/>
        <v>0.42777040477770401</v>
      </c>
      <c r="O1403" s="3">
        <f t="shared" si="87"/>
        <v>0.60666887856668883</v>
      </c>
    </row>
    <row r="1404" spans="1:15" x14ac:dyDescent="0.25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35</v>
      </c>
      <c r="K1404" t="s">
        <v>490</v>
      </c>
      <c r="L1404" s="2">
        <f t="shared" si="84"/>
        <v>2942300000</v>
      </c>
      <c r="M1404" s="2">
        <f t="shared" si="85"/>
        <v>4119500000</v>
      </c>
      <c r="N1404" s="3">
        <f t="shared" si="86"/>
        <v>0.4493158634170179</v>
      </c>
      <c r="O1404" s="3">
        <f t="shared" si="87"/>
        <v>0.62908496732026142</v>
      </c>
    </row>
    <row r="1405" spans="1:15" x14ac:dyDescent="0.25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18</v>
      </c>
      <c r="K1405" t="s">
        <v>479</v>
      </c>
      <c r="L1405" s="2">
        <f t="shared" si="84"/>
        <v>3903700000</v>
      </c>
      <c r="M1405" s="2">
        <f t="shared" si="85"/>
        <v>6864000000</v>
      </c>
      <c r="N1405" s="3">
        <f t="shared" si="86"/>
        <v>0.35848294228385147</v>
      </c>
      <c r="O1405" s="3">
        <f t="shared" si="87"/>
        <v>0.6303319711648836</v>
      </c>
    </row>
    <row r="1406" spans="1:15" x14ac:dyDescent="0.25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18</v>
      </c>
      <c r="K1406" t="s">
        <v>479</v>
      </c>
      <c r="L1406" s="2">
        <f t="shared" si="84"/>
        <v>4102700000</v>
      </c>
      <c r="M1406" s="2">
        <f t="shared" si="85"/>
        <v>6917300000</v>
      </c>
      <c r="N1406" s="3">
        <f t="shared" si="86"/>
        <v>0.36183479441906408</v>
      </c>
      <c r="O1406" s="3">
        <f t="shared" si="87"/>
        <v>0.61006649850951622</v>
      </c>
    </row>
    <row r="1407" spans="1:15" x14ac:dyDescent="0.25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18</v>
      </c>
      <c r="K1407" t="s">
        <v>479</v>
      </c>
      <c r="L1407" s="2">
        <f t="shared" si="84"/>
        <v>4072000000</v>
      </c>
      <c r="M1407" s="2">
        <f t="shared" si="85"/>
        <v>6753100000</v>
      </c>
      <c r="N1407" s="3">
        <f t="shared" si="86"/>
        <v>0.36448916020694966</v>
      </c>
      <c r="O1407" s="3">
        <f t="shared" si="87"/>
        <v>0.60447734474301362</v>
      </c>
    </row>
    <row r="1408" spans="1:15" x14ac:dyDescent="0.25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18</v>
      </c>
      <c r="K1408" t="s">
        <v>479</v>
      </c>
      <c r="L1408" s="2">
        <f t="shared" si="84"/>
        <v>4267200000</v>
      </c>
      <c r="M1408" s="2">
        <f t="shared" si="85"/>
        <v>7066100000</v>
      </c>
      <c r="N1408" s="3">
        <f t="shared" si="86"/>
        <v>0.37408936696210193</v>
      </c>
      <c r="O1408" s="3">
        <f t="shared" si="87"/>
        <v>0.61945839798718316</v>
      </c>
    </row>
    <row r="1409" spans="1:15" x14ac:dyDescent="0.25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  <c r="L1409" s="2">
        <f t="shared" si="84"/>
        <v>766600000</v>
      </c>
      <c r="M1409" s="2">
        <f t="shared" si="85"/>
        <v>1181700000</v>
      </c>
      <c r="N1409" s="3">
        <f t="shared" si="86"/>
        <v>0.42779017857142854</v>
      </c>
      <c r="O1409" s="3">
        <f t="shared" si="87"/>
        <v>0.65943080357142858</v>
      </c>
    </row>
    <row r="1410" spans="1:15" x14ac:dyDescent="0.25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  <c r="L1410" s="2">
        <f t="shared" si="84"/>
        <v>1022700000</v>
      </c>
      <c r="M1410" s="2">
        <f t="shared" si="85"/>
        <v>1479900000</v>
      </c>
      <c r="N1410" s="3">
        <f t="shared" si="86"/>
        <v>0.44630154920357845</v>
      </c>
      <c r="O1410" s="3">
        <f t="shared" si="87"/>
        <v>0.64582151429194845</v>
      </c>
    </row>
    <row r="1411" spans="1:15" x14ac:dyDescent="0.25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  <c r="L1411" s="2">
        <f t="shared" ref="L1411:L1474" si="88">E1411-F1411</f>
        <v>1554500000</v>
      </c>
      <c r="M1411" s="2">
        <f t="shared" ref="M1411:M1474" si="89">L1411+SUM(G1411:I1411)</f>
        <v>2082500000</v>
      </c>
      <c r="N1411" s="3">
        <f t="shared" ref="N1411:N1474" si="90">1-(F1411/E1411)</f>
        <v>0.47707463785907189</v>
      </c>
      <c r="O1411" s="3">
        <f t="shared" ref="O1411:O1474" si="91">M1411/E1411</f>
        <v>0.63911735821261972</v>
      </c>
    </row>
    <row r="1412" spans="1:15" x14ac:dyDescent="0.25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  <c r="L1412" s="2">
        <f t="shared" si="88"/>
        <v>1665200000</v>
      </c>
      <c r="M1412" s="2">
        <f t="shared" si="89"/>
        <v>2206900000</v>
      </c>
      <c r="N1412" s="3">
        <f t="shared" si="90"/>
        <v>0.50629370629370629</v>
      </c>
      <c r="O1412" s="3">
        <f t="shared" si="91"/>
        <v>0.67099422316813617</v>
      </c>
    </row>
    <row r="1413" spans="1:15" x14ac:dyDescent="0.25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82</v>
      </c>
      <c r="K1413" t="s">
        <v>83</v>
      </c>
      <c r="L1413" s="2">
        <f t="shared" si="88"/>
        <v>2485000000</v>
      </c>
      <c r="M1413" s="2">
        <f t="shared" si="89"/>
        <v>4131000000</v>
      </c>
      <c r="N1413" s="3">
        <f t="shared" si="90"/>
        <v>0.91025641025641024</v>
      </c>
      <c r="O1413" s="3">
        <f t="shared" si="91"/>
        <v>1.5131868131868131</v>
      </c>
    </row>
    <row r="1414" spans="1:15" x14ac:dyDescent="0.25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82</v>
      </c>
      <c r="K1414" t="s">
        <v>83</v>
      </c>
      <c r="L1414" s="2">
        <f t="shared" si="88"/>
        <v>3043000000</v>
      </c>
      <c r="M1414" s="2">
        <f t="shared" si="89"/>
        <v>4882000000</v>
      </c>
      <c r="N1414" s="3">
        <f t="shared" si="90"/>
        <v>0.90269949569860575</v>
      </c>
      <c r="O1414" s="3">
        <f t="shared" si="91"/>
        <v>1.4482349451201424</v>
      </c>
    </row>
    <row r="1415" spans="1:15" x14ac:dyDescent="0.25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82</v>
      </c>
      <c r="K1415" t="s">
        <v>83</v>
      </c>
      <c r="L1415" s="2">
        <f t="shared" si="88"/>
        <v>3611000000</v>
      </c>
      <c r="M1415" s="2">
        <f t="shared" si="89"/>
        <v>5849000000</v>
      </c>
      <c r="N1415" s="3">
        <f t="shared" si="90"/>
        <v>0.89425458147597825</v>
      </c>
      <c r="O1415" s="3">
        <f t="shared" si="91"/>
        <v>1.4484893511639425</v>
      </c>
    </row>
    <row r="1416" spans="1:15" x14ac:dyDescent="0.25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82</v>
      </c>
      <c r="K1416" t="s">
        <v>83</v>
      </c>
      <c r="L1416" s="2">
        <f t="shared" si="88"/>
        <v>2444000000</v>
      </c>
      <c r="M1416" s="2">
        <f t="shared" si="89"/>
        <v>4743000000</v>
      </c>
      <c r="N1416" s="3">
        <f t="shared" si="90"/>
        <v>0.78008298755186722</v>
      </c>
      <c r="O1416" s="3">
        <f t="shared" si="91"/>
        <v>1.5138844557931694</v>
      </c>
    </row>
    <row r="1417" spans="1:15" x14ac:dyDescent="0.25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46</v>
      </c>
      <c r="K1417" t="s">
        <v>99</v>
      </c>
      <c r="L1417" s="2">
        <f t="shared" si="88"/>
        <v>10431000000</v>
      </c>
      <c r="M1417" s="2">
        <f t="shared" si="89"/>
        <v>17103000000</v>
      </c>
      <c r="N1417" s="3">
        <f t="shared" si="90"/>
        <v>0.96645974242564625</v>
      </c>
      <c r="O1417" s="3">
        <f t="shared" si="91"/>
        <v>1.5846381914203651</v>
      </c>
    </row>
    <row r="1418" spans="1:15" x14ac:dyDescent="0.25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46</v>
      </c>
      <c r="K1418" t="s">
        <v>99</v>
      </c>
      <c r="L1418" s="2">
        <f t="shared" si="88"/>
        <v>11439000000</v>
      </c>
      <c r="M1418" s="2">
        <f t="shared" si="89"/>
        <v>19368000000</v>
      </c>
      <c r="N1418" s="3">
        <f t="shared" si="90"/>
        <v>0.96833996444594939</v>
      </c>
      <c r="O1418" s="3">
        <f t="shared" si="91"/>
        <v>1.6395496486921188</v>
      </c>
    </row>
    <row r="1419" spans="1:15" x14ac:dyDescent="0.25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46</v>
      </c>
      <c r="K1419" t="s">
        <v>99</v>
      </c>
      <c r="L1419" s="2">
        <f t="shared" si="88"/>
        <v>12257000000</v>
      </c>
      <c r="M1419" s="2">
        <f t="shared" si="89"/>
        <v>20676000000</v>
      </c>
      <c r="N1419" s="3">
        <f t="shared" si="90"/>
        <v>0.96307063722794062</v>
      </c>
      <c r="O1419" s="3">
        <f t="shared" si="91"/>
        <v>1.6245776695214897</v>
      </c>
    </row>
    <row r="1420" spans="1:15" x14ac:dyDescent="0.25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46</v>
      </c>
      <c r="K1420" t="s">
        <v>99</v>
      </c>
      <c r="L1420" s="2">
        <f t="shared" si="88"/>
        <v>13013000000</v>
      </c>
      <c r="M1420" s="2">
        <f t="shared" si="89"/>
        <v>21967000000</v>
      </c>
      <c r="N1420" s="3">
        <f t="shared" si="90"/>
        <v>0.95543318649045517</v>
      </c>
      <c r="O1420" s="3">
        <f t="shared" si="91"/>
        <v>1.6128487518355359</v>
      </c>
    </row>
    <row r="1421" spans="1:15" x14ac:dyDescent="0.25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  <c r="L1421" s="2">
        <f t="shared" si="88"/>
        <v>6019000000</v>
      </c>
      <c r="M1421" s="2">
        <f t="shared" si="89"/>
        <v>10782000000</v>
      </c>
      <c r="N1421" s="3">
        <f t="shared" si="90"/>
        <v>0.6672209289435761</v>
      </c>
      <c r="O1421" s="3">
        <f t="shared" si="91"/>
        <v>1.1952111739275024</v>
      </c>
    </row>
    <row r="1422" spans="1:15" x14ac:dyDescent="0.25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  <c r="L1422" s="2">
        <f t="shared" si="88"/>
        <v>6356000000</v>
      </c>
      <c r="M1422" s="2">
        <f t="shared" si="89"/>
        <v>11466000000</v>
      </c>
      <c r="N1422" s="3">
        <f t="shared" si="90"/>
        <v>0.65695090439276482</v>
      </c>
      <c r="O1422" s="3">
        <f t="shared" si="91"/>
        <v>1.1851162790697674</v>
      </c>
    </row>
    <row r="1423" spans="1:15" x14ac:dyDescent="0.25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  <c r="L1423" s="2">
        <f t="shared" si="88"/>
        <v>6602000000</v>
      </c>
      <c r="M1423" s="2">
        <f t="shared" si="89"/>
        <v>11343000000</v>
      </c>
      <c r="N1423" s="3">
        <f t="shared" si="90"/>
        <v>0.66378443595415249</v>
      </c>
      <c r="O1423" s="3">
        <f t="shared" si="91"/>
        <v>1.1404584757691534</v>
      </c>
    </row>
    <row r="1424" spans="1:15" x14ac:dyDescent="0.25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  <c r="L1424" s="2">
        <f t="shared" si="88"/>
        <v>7495000000</v>
      </c>
      <c r="M1424" s="2">
        <f t="shared" si="89"/>
        <v>12824000000</v>
      </c>
      <c r="N1424" s="3">
        <f t="shared" si="90"/>
        <v>0.66181015452538627</v>
      </c>
      <c r="O1424" s="3">
        <f t="shared" si="91"/>
        <v>1.1323620309050773</v>
      </c>
    </row>
    <row r="1425" spans="1:15" x14ac:dyDescent="0.25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  <c r="L1425" s="2">
        <f t="shared" si="88"/>
        <v>5731000000</v>
      </c>
      <c r="M1425" s="2">
        <f t="shared" si="89"/>
        <v>10279000000</v>
      </c>
      <c r="N1425" s="3">
        <f t="shared" si="90"/>
        <v>0.82985809441065739</v>
      </c>
      <c r="O1425" s="3">
        <f t="shared" si="91"/>
        <v>1.4884158702577468</v>
      </c>
    </row>
    <row r="1426" spans="1:15" x14ac:dyDescent="0.25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  <c r="L1426" s="2">
        <f t="shared" si="88"/>
        <v>3392000000</v>
      </c>
      <c r="M1426" s="2">
        <f t="shared" si="89"/>
        <v>6393000000</v>
      </c>
      <c r="N1426" s="3">
        <f t="shared" si="90"/>
        <v>0.81090126703322973</v>
      </c>
      <c r="O1426" s="3">
        <f t="shared" si="91"/>
        <v>1.5283289505139852</v>
      </c>
    </row>
    <row r="1427" spans="1:15" x14ac:dyDescent="0.25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  <c r="L1427" s="2">
        <f t="shared" si="88"/>
        <v>3229000000</v>
      </c>
      <c r="M1427" s="2">
        <f t="shared" si="89"/>
        <v>6140000000</v>
      </c>
      <c r="N1427" s="3">
        <f t="shared" si="90"/>
        <v>0.8162285136501517</v>
      </c>
      <c r="O1427" s="3">
        <f t="shared" si="91"/>
        <v>1.552072800808898</v>
      </c>
    </row>
    <row r="1428" spans="1:15" x14ac:dyDescent="0.25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  <c r="L1428" s="2">
        <f t="shared" si="88"/>
        <v>2985000000</v>
      </c>
      <c r="M1428" s="2">
        <f t="shared" si="89"/>
        <v>5377000000</v>
      </c>
      <c r="N1428" s="3">
        <f t="shared" si="90"/>
        <v>0.82916666666666661</v>
      </c>
      <c r="O1428" s="3">
        <f t="shared" si="91"/>
        <v>1.493611111111111</v>
      </c>
    </row>
    <row r="1429" spans="1:15" x14ac:dyDescent="0.25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35</v>
      </c>
      <c r="K1429" t="s">
        <v>498</v>
      </c>
      <c r="L1429" s="2">
        <f t="shared" si="88"/>
        <v>7996607000</v>
      </c>
      <c r="M1429" s="2">
        <f t="shared" si="89"/>
        <v>14334736000</v>
      </c>
      <c r="N1429" s="3">
        <f t="shared" si="90"/>
        <v>0.18005820734587574</v>
      </c>
      <c r="O1429" s="3">
        <f t="shared" si="91"/>
        <v>0.32277275436149228</v>
      </c>
    </row>
    <row r="1430" spans="1:15" x14ac:dyDescent="0.25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35</v>
      </c>
      <c r="K1430" t="s">
        <v>498</v>
      </c>
      <c r="L1430" s="2">
        <f t="shared" si="88"/>
        <v>8181035000</v>
      </c>
      <c r="M1430" s="2">
        <f t="shared" si="89"/>
        <v>8181035000</v>
      </c>
      <c r="N1430" s="3">
        <f t="shared" si="90"/>
        <v>0.17587302817103667</v>
      </c>
      <c r="O1430" s="3">
        <f t="shared" si="91"/>
        <v>0.17587302817103667</v>
      </c>
    </row>
    <row r="1431" spans="1:15" x14ac:dyDescent="0.25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35</v>
      </c>
      <c r="K1431" t="s">
        <v>498</v>
      </c>
      <c r="L1431" s="2">
        <f t="shared" si="88"/>
        <v>8551516000</v>
      </c>
      <c r="M1431" s="2">
        <f t="shared" si="89"/>
        <v>8551516000</v>
      </c>
      <c r="N1431" s="3">
        <f t="shared" si="90"/>
        <v>0.17566524033975484</v>
      </c>
      <c r="O1431" s="3">
        <f t="shared" si="91"/>
        <v>0.17566524033975481</v>
      </c>
    </row>
    <row r="1432" spans="1:15" x14ac:dyDescent="0.25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35</v>
      </c>
      <c r="K1432" t="s">
        <v>498</v>
      </c>
      <c r="L1432" s="2">
        <f t="shared" si="88"/>
        <v>9040472000</v>
      </c>
      <c r="M1432" s="2">
        <f t="shared" si="89"/>
        <v>9040472000</v>
      </c>
      <c r="N1432" s="3">
        <f t="shared" si="90"/>
        <v>0.17949225760662468</v>
      </c>
      <c r="O1432" s="3">
        <f t="shared" si="91"/>
        <v>0.17949225760662471</v>
      </c>
    </row>
    <row r="1433" spans="1:15" x14ac:dyDescent="0.25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181</v>
      </c>
      <c r="K1433" t="s">
        <v>182</v>
      </c>
      <c r="L1433" s="2">
        <f t="shared" si="88"/>
        <v>72206000000</v>
      </c>
      <c r="M1433" s="2">
        <f t="shared" si="89"/>
        <v>131415000000</v>
      </c>
      <c r="N1433" s="3">
        <f t="shared" si="90"/>
        <v>0.56661487515105857</v>
      </c>
      <c r="O1433" s="3">
        <f t="shared" si="91"/>
        <v>1.0312397005508733</v>
      </c>
    </row>
    <row r="1434" spans="1:15" x14ac:dyDescent="0.25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181</v>
      </c>
      <c r="K1434" t="s">
        <v>182</v>
      </c>
      <c r="L1434" s="2">
        <f t="shared" si="88"/>
        <v>77561000000</v>
      </c>
      <c r="M1434" s="2">
        <f t="shared" si="89"/>
        <v>124370000000</v>
      </c>
      <c r="N1434" s="3">
        <f t="shared" si="90"/>
        <v>0.60240617621473835</v>
      </c>
      <c r="O1434" s="3">
        <f t="shared" si="91"/>
        <v>0.96596557723375176</v>
      </c>
    </row>
    <row r="1435" spans="1:15" x14ac:dyDescent="0.25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181</v>
      </c>
      <c r="K1435" t="s">
        <v>182</v>
      </c>
      <c r="L1435" s="2">
        <f t="shared" si="88"/>
        <v>72302000000</v>
      </c>
      <c r="M1435" s="2">
        <f t="shared" si="89"/>
        <v>132392000000</v>
      </c>
      <c r="N1435" s="3">
        <f t="shared" si="90"/>
        <v>0.54589382922980512</v>
      </c>
      <c r="O1435" s="3">
        <f t="shared" si="91"/>
        <v>0.99958473955619986</v>
      </c>
    </row>
    <row r="1436" spans="1:15" x14ac:dyDescent="0.25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181</v>
      </c>
      <c r="K1436" t="s">
        <v>182</v>
      </c>
      <c r="L1436" s="2">
        <f t="shared" si="88"/>
        <v>79755000000</v>
      </c>
      <c r="M1436" s="2">
        <f t="shared" si="89"/>
        <v>134725000000</v>
      </c>
      <c r="N1436" s="3">
        <f t="shared" si="90"/>
        <v>0.54328648987404726</v>
      </c>
      <c r="O1436" s="3">
        <f t="shared" si="91"/>
        <v>0.91773897997970044</v>
      </c>
    </row>
    <row r="1437" spans="1:15" x14ac:dyDescent="0.25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35</v>
      </c>
      <c r="K1437" t="s">
        <v>501</v>
      </c>
      <c r="L1437" s="2">
        <f t="shared" si="88"/>
        <v>1660500000</v>
      </c>
      <c r="M1437" s="2">
        <f t="shared" si="89"/>
        <v>2854300000</v>
      </c>
      <c r="N1437" s="3">
        <f t="shared" si="90"/>
        <v>0.39478376643446422</v>
      </c>
      <c r="O1437" s="3">
        <f t="shared" si="91"/>
        <v>0.67860963838234944</v>
      </c>
    </row>
    <row r="1438" spans="1:15" x14ac:dyDescent="0.25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35</v>
      </c>
      <c r="K1438" t="s">
        <v>501</v>
      </c>
      <c r="L1438" s="2">
        <f t="shared" si="88"/>
        <v>1653000000</v>
      </c>
      <c r="M1438" s="2">
        <f t="shared" si="89"/>
        <v>2816900000</v>
      </c>
      <c r="N1438" s="3">
        <f t="shared" si="90"/>
        <v>0.39866869256927862</v>
      </c>
      <c r="O1438" s="3">
        <f t="shared" si="91"/>
        <v>0.67937679376793769</v>
      </c>
    </row>
    <row r="1439" spans="1:15" x14ac:dyDescent="0.25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35</v>
      </c>
      <c r="K1439" t="s">
        <v>501</v>
      </c>
      <c r="L1439" s="2">
        <f t="shared" si="88"/>
        <v>1404000000</v>
      </c>
      <c r="M1439" s="2">
        <f t="shared" si="89"/>
        <v>2455800000</v>
      </c>
      <c r="N1439" s="3">
        <f t="shared" si="90"/>
        <v>0.39355290819901889</v>
      </c>
      <c r="O1439" s="3">
        <f t="shared" si="91"/>
        <v>0.68838121934127539</v>
      </c>
    </row>
    <row r="1440" spans="1:15" x14ac:dyDescent="0.25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35</v>
      </c>
      <c r="K1440" t="s">
        <v>501</v>
      </c>
      <c r="L1440" s="2">
        <f t="shared" si="88"/>
        <v>1881900000</v>
      </c>
      <c r="M1440" s="2">
        <f t="shared" si="89"/>
        <v>3479200000</v>
      </c>
      <c r="N1440" s="3">
        <f t="shared" si="90"/>
        <v>0.38524053224155574</v>
      </c>
      <c r="O1440" s="3">
        <f t="shared" si="91"/>
        <v>0.71222108495394065</v>
      </c>
    </row>
    <row r="1441" spans="1:15" x14ac:dyDescent="0.25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21</v>
      </c>
      <c r="K1441" t="s">
        <v>31</v>
      </c>
      <c r="L1441" s="2">
        <f t="shared" si="88"/>
        <v>1491000000</v>
      </c>
      <c r="M1441" s="2">
        <f t="shared" si="89"/>
        <v>2402000000</v>
      </c>
      <c r="N1441" s="3">
        <f t="shared" si="90"/>
        <v>0.55947467166979359</v>
      </c>
      <c r="O1441" s="3">
        <f t="shared" si="91"/>
        <v>0.90131332082551596</v>
      </c>
    </row>
    <row r="1442" spans="1:15" x14ac:dyDescent="0.25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21</v>
      </c>
      <c r="K1442" t="s">
        <v>31</v>
      </c>
      <c r="L1442" s="2">
        <f t="shared" si="88"/>
        <v>1473000000</v>
      </c>
      <c r="M1442" s="2">
        <f t="shared" si="89"/>
        <v>2414000000</v>
      </c>
      <c r="N1442" s="3">
        <f t="shared" si="90"/>
        <v>0.54717682020802383</v>
      </c>
      <c r="O1442" s="3">
        <f t="shared" si="91"/>
        <v>0.89673105497771177</v>
      </c>
    </row>
    <row r="1443" spans="1:15" x14ac:dyDescent="0.25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21</v>
      </c>
      <c r="K1443" t="s">
        <v>31</v>
      </c>
      <c r="L1443" s="2">
        <f t="shared" si="88"/>
        <v>1479000000</v>
      </c>
      <c r="M1443" s="2">
        <f t="shared" si="89"/>
        <v>2455000000</v>
      </c>
      <c r="N1443" s="3">
        <f t="shared" si="90"/>
        <v>0.54136163982430452</v>
      </c>
      <c r="O1443" s="3">
        <f t="shared" si="91"/>
        <v>0.89860907759882869</v>
      </c>
    </row>
    <row r="1444" spans="1:15" x14ac:dyDescent="0.25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21</v>
      </c>
      <c r="K1444" t="s">
        <v>31</v>
      </c>
      <c r="L1444" s="2">
        <f t="shared" si="88"/>
        <v>1276000000</v>
      </c>
      <c r="M1444" s="2">
        <f t="shared" si="89"/>
        <v>2269000000</v>
      </c>
      <c r="N1444" s="3">
        <f t="shared" si="90"/>
        <v>0.5043478260869565</v>
      </c>
      <c r="O1444" s="3">
        <f t="shared" si="91"/>
        <v>0.89683794466403166</v>
      </c>
    </row>
    <row r="1445" spans="1:15" x14ac:dyDescent="0.25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12</v>
      </c>
      <c r="K1445" t="s">
        <v>90</v>
      </c>
      <c r="L1445" s="2">
        <f t="shared" si="88"/>
        <v>1049562000</v>
      </c>
      <c r="M1445" s="2">
        <f t="shared" si="89"/>
        <v>1349669000</v>
      </c>
      <c r="N1445" s="3">
        <f t="shared" si="90"/>
        <v>0.54539700685928083</v>
      </c>
      <c r="O1445" s="3">
        <f t="shared" si="91"/>
        <v>0.7013453543961754</v>
      </c>
    </row>
    <row r="1446" spans="1:15" x14ac:dyDescent="0.25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12</v>
      </c>
      <c r="K1446" t="s">
        <v>90</v>
      </c>
      <c r="L1446" s="2">
        <f t="shared" si="88"/>
        <v>1267874000</v>
      </c>
      <c r="M1446" s="2">
        <f t="shared" si="89"/>
        <v>1607928000</v>
      </c>
      <c r="N1446" s="3">
        <f t="shared" si="90"/>
        <v>0.53431277935156296</v>
      </c>
      <c r="O1446" s="3">
        <f t="shared" si="91"/>
        <v>0.67761976243475297</v>
      </c>
    </row>
    <row r="1447" spans="1:15" x14ac:dyDescent="0.25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12</v>
      </c>
      <c r="K1447" t="s">
        <v>90</v>
      </c>
      <c r="L1447" s="2">
        <f t="shared" si="88"/>
        <v>1449845000</v>
      </c>
      <c r="M1447" s="2">
        <f t="shared" si="89"/>
        <v>1825688000</v>
      </c>
      <c r="N1447" s="3">
        <f t="shared" si="90"/>
        <v>0.5355683079588418</v>
      </c>
      <c r="O1447" s="3">
        <f t="shared" si="91"/>
        <v>0.67440356246409927</v>
      </c>
    </row>
    <row r="1448" spans="1:15" x14ac:dyDescent="0.25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12</v>
      </c>
      <c r="K1448" t="s">
        <v>90</v>
      </c>
      <c r="L1448" s="2">
        <f t="shared" si="88"/>
        <v>1728063000</v>
      </c>
      <c r="M1448" s="2">
        <f t="shared" si="89"/>
        <v>2188366000</v>
      </c>
      <c r="N1448" s="3">
        <f t="shared" si="90"/>
        <v>0.54488774870239154</v>
      </c>
      <c r="O1448" s="3">
        <f t="shared" si="91"/>
        <v>0.69002913844973102</v>
      </c>
    </row>
    <row r="1449" spans="1:15" x14ac:dyDescent="0.25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21</v>
      </c>
      <c r="K1449" t="s">
        <v>505</v>
      </c>
      <c r="L1449" s="2">
        <f t="shared" si="88"/>
        <v>3651000000</v>
      </c>
      <c r="M1449" s="2">
        <f t="shared" si="89"/>
        <v>5681000000</v>
      </c>
      <c r="N1449" s="3">
        <f t="shared" si="90"/>
        <v>0.32054433713784025</v>
      </c>
      <c r="O1449" s="3">
        <f t="shared" si="91"/>
        <v>0.49877085162423179</v>
      </c>
    </row>
    <row r="1450" spans="1:15" x14ac:dyDescent="0.25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21</v>
      </c>
      <c r="K1450" t="s">
        <v>505</v>
      </c>
      <c r="L1450" s="2">
        <f t="shared" si="88"/>
        <v>3972000000</v>
      </c>
      <c r="M1450" s="2">
        <f t="shared" si="89"/>
        <v>6089000000</v>
      </c>
      <c r="N1450" s="3">
        <f t="shared" si="90"/>
        <v>0.33174642946629918</v>
      </c>
      <c r="O1450" s="3">
        <f t="shared" si="91"/>
        <v>0.50856092875636849</v>
      </c>
    </row>
    <row r="1451" spans="1:15" x14ac:dyDescent="0.25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21</v>
      </c>
      <c r="K1451" t="s">
        <v>505</v>
      </c>
      <c r="L1451" s="2">
        <f t="shared" si="88"/>
        <v>4087000000</v>
      </c>
      <c r="M1451" s="2">
        <f t="shared" si="89"/>
        <v>6218000000</v>
      </c>
      <c r="N1451" s="3">
        <f t="shared" si="90"/>
        <v>0.33409629690182296</v>
      </c>
      <c r="O1451" s="3">
        <f t="shared" si="91"/>
        <v>0.50829722880732442</v>
      </c>
    </row>
    <row r="1452" spans="1:15" x14ac:dyDescent="0.25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21</v>
      </c>
      <c r="K1452" t="s">
        <v>505</v>
      </c>
      <c r="L1452" s="2">
        <f t="shared" si="88"/>
        <v>4033000000</v>
      </c>
      <c r="M1452" s="2">
        <f t="shared" si="89"/>
        <v>6140000000</v>
      </c>
      <c r="N1452" s="3">
        <f t="shared" si="90"/>
        <v>0.32954731165223072</v>
      </c>
      <c r="O1452" s="3">
        <f t="shared" si="91"/>
        <v>0.5017159666612192</v>
      </c>
    </row>
    <row r="1453" spans="1:15" x14ac:dyDescent="0.25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18</v>
      </c>
      <c r="K1453" t="s">
        <v>507</v>
      </c>
      <c r="L1453" s="2">
        <f t="shared" si="88"/>
        <v>2409350000</v>
      </c>
      <c r="M1453" s="2">
        <f t="shared" si="89"/>
        <v>3906816000</v>
      </c>
      <c r="N1453" s="3">
        <f t="shared" si="90"/>
        <v>0.45007684193202679</v>
      </c>
      <c r="O1453" s="3">
        <f t="shared" si="91"/>
        <v>0.72980986875693166</v>
      </c>
    </row>
    <row r="1454" spans="1:15" x14ac:dyDescent="0.25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18</v>
      </c>
      <c r="K1454" t="s">
        <v>507</v>
      </c>
      <c r="L1454" s="2">
        <f t="shared" si="88"/>
        <v>940354000</v>
      </c>
      <c r="M1454" s="2">
        <f t="shared" si="89"/>
        <v>1547119000</v>
      </c>
      <c r="N1454" s="3">
        <f t="shared" si="90"/>
        <v>0.58657632633303869</v>
      </c>
      <c r="O1454" s="3">
        <f t="shared" si="91"/>
        <v>0.96506568741138388</v>
      </c>
    </row>
    <row r="1455" spans="1:15" x14ac:dyDescent="0.25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18</v>
      </c>
      <c r="K1455" t="s">
        <v>507</v>
      </c>
      <c r="L1455" s="2">
        <f t="shared" si="88"/>
        <v>1671151000</v>
      </c>
      <c r="M1455" s="2">
        <f t="shared" si="89"/>
        <v>2589842000</v>
      </c>
      <c r="N1455" s="3">
        <f t="shared" si="90"/>
        <v>0.63635235122561973</v>
      </c>
      <c r="O1455" s="3">
        <f t="shared" si="91"/>
        <v>0.98617781756577427</v>
      </c>
    </row>
    <row r="1456" spans="1:15" x14ac:dyDescent="0.25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18</v>
      </c>
      <c r="K1456" t="s">
        <v>507</v>
      </c>
      <c r="L1456" s="2">
        <f t="shared" si="88"/>
        <v>2127609000</v>
      </c>
      <c r="M1456" s="2">
        <f t="shared" si="89"/>
        <v>3400917000</v>
      </c>
      <c r="N1456" s="3">
        <f t="shared" si="90"/>
        <v>0.69736065383020673</v>
      </c>
      <c r="O1456" s="3">
        <f t="shared" si="91"/>
        <v>1.1147093769307543</v>
      </c>
    </row>
    <row r="1457" spans="1:15" x14ac:dyDescent="0.25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18</v>
      </c>
      <c r="K1457" t="s">
        <v>196</v>
      </c>
      <c r="L1457" s="2">
        <f t="shared" si="88"/>
        <v>22733000000</v>
      </c>
      <c r="M1457" s="2">
        <f t="shared" si="89"/>
        <v>39887000000</v>
      </c>
      <c r="N1457" s="3">
        <f t="shared" si="90"/>
        <v>0.31013219464945907</v>
      </c>
      <c r="O1457" s="3">
        <f t="shared" si="91"/>
        <v>0.54415355861448</v>
      </c>
    </row>
    <row r="1458" spans="1:15" x14ac:dyDescent="0.25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18</v>
      </c>
      <c r="K1458" t="s">
        <v>196</v>
      </c>
      <c r="L1458" s="2">
        <f t="shared" si="88"/>
        <v>21240000000</v>
      </c>
      <c r="M1458" s="2">
        <f t="shared" si="89"/>
        <v>37701000000</v>
      </c>
      <c r="N1458" s="3">
        <f t="shared" si="90"/>
        <v>0.2979839784508761</v>
      </c>
      <c r="O1458" s="3">
        <f t="shared" si="91"/>
        <v>0.52892156175030514</v>
      </c>
    </row>
    <row r="1459" spans="1:15" x14ac:dyDescent="0.25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18</v>
      </c>
      <c r="K1459" t="s">
        <v>196</v>
      </c>
      <c r="L1459" s="2">
        <f t="shared" si="88"/>
        <v>21340000000</v>
      </c>
      <c r="M1459" s="2">
        <f t="shared" si="89"/>
        <v>38145000000</v>
      </c>
      <c r="N1459" s="3">
        <f t="shared" si="90"/>
        <v>0.29386653446803823</v>
      </c>
      <c r="O1459" s="3">
        <f t="shared" si="91"/>
        <v>0.52528298768900272</v>
      </c>
    </row>
    <row r="1460" spans="1:15" x14ac:dyDescent="0.25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18</v>
      </c>
      <c r="K1460" t="s">
        <v>196</v>
      </c>
      <c r="L1460" s="2">
        <f t="shared" si="88"/>
        <v>21788000000</v>
      </c>
      <c r="M1460" s="2">
        <f t="shared" si="89"/>
        <v>38666000000</v>
      </c>
      <c r="N1460" s="3">
        <f t="shared" si="90"/>
        <v>0.29529037067154573</v>
      </c>
      <c r="O1460" s="3">
        <f t="shared" si="91"/>
        <v>0.52403605068780923</v>
      </c>
    </row>
    <row r="1461" spans="1:15" x14ac:dyDescent="0.25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18</v>
      </c>
      <c r="K1461" t="s">
        <v>288</v>
      </c>
      <c r="L1461" s="2">
        <f t="shared" si="88"/>
        <v>2163284000</v>
      </c>
      <c r="M1461" s="2">
        <f t="shared" si="89"/>
        <v>3629351000</v>
      </c>
      <c r="N1461" s="3">
        <f t="shared" si="90"/>
        <v>0.57014813735208203</v>
      </c>
      <c r="O1461" s="3">
        <f t="shared" si="91"/>
        <v>0.95654001621928342</v>
      </c>
    </row>
    <row r="1462" spans="1:15" x14ac:dyDescent="0.25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18</v>
      </c>
      <c r="K1462" t="s">
        <v>288</v>
      </c>
      <c r="L1462" s="2">
        <f t="shared" si="88"/>
        <v>2340400000</v>
      </c>
      <c r="M1462" s="2">
        <f t="shared" si="89"/>
        <v>4376500000</v>
      </c>
      <c r="N1462" s="3">
        <f t="shared" si="90"/>
        <v>0.58058594428319821</v>
      </c>
      <c r="O1462" s="3">
        <f t="shared" si="91"/>
        <v>1.0856838083897695</v>
      </c>
    </row>
    <row r="1463" spans="1:15" x14ac:dyDescent="0.25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18</v>
      </c>
      <c r="K1463" t="s">
        <v>288</v>
      </c>
      <c r="L1463" s="2">
        <f t="shared" si="88"/>
        <v>2537200000</v>
      </c>
      <c r="M1463" s="2">
        <f t="shared" si="89"/>
        <v>4183000000</v>
      </c>
      <c r="N1463" s="3">
        <f t="shared" si="90"/>
        <v>0.59700228240664488</v>
      </c>
      <c r="O1463" s="3">
        <f t="shared" si="91"/>
        <v>0.98425845314007387</v>
      </c>
    </row>
    <row r="1464" spans="1:15" x14ac:dyDescent="0.25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18</v>
      </c>
      <c r="K1464" t="s">
        <v>288</v>
      </c>
      <c r="L1464" s="2">
        <f t="shared" si="88"/>
        <v>2491300000</v>
      </c>
      <c r="M1464" s="2">
        <f t="shared" si="89"/>
        <v>4222500000</v>
      </c>
      <c r="N1464" s="3">
        <f t="shared" si="90"/>
        <v>0.60690881629272331</v>
      </c>
      <c r="O1464" s="3">
        <f t="shared" si="91"/>
        <v>1.0286486881531829</v>
      </c>
    </row>
    <row r="1465" spans="1:15" x14ac:dyDescent="0.25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18</v>
      </c>
      <c r="K1465" t="s">
        <v>256</v>
      </c>
      <c r="L1465" s="2">
        <f t="shared" si="88"/>
        <v>7356972000</v>
      </c>
      <c r="M1465" s="2">
        <f t="shared" si="89"/>
        <v>11607418000</v>
      </c>
      <c r="N1465" s="3">
        <f t="shared" si="90"/>
        <v>0.28429037189820128</v>
      </c>
      <c r="O1465" s="3">
        <f t="shared" si="91"/>
        <v>0.44853741185882945</v>
      </c>
    </row>
    <row r="1466" spans="1:15" x14ac:dyDescent="0.25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18</v>
      </c>
      <c r="K1466" t="s">
        <v>256</v>
      </c>
      <c r="L1466" s="2">
        <f t="shared" si="88"/>
        <v>7817659000</v>
      </c>
      <c r="M1466" s="2">
        <f t="shared" si="89"/>
        <v>12284748000</v>
      </c>
      <c r="N1466" s="3">
        <f t="shared" si="90"/>
        <v>0.2850798841951937</v>
      </c>
      <c r="O1466" s="3">
        <f t="shared" si="91"/>
        <v>0.44797739799179481</v>
      </c>
    </row>
    <row r="1467" spans="1:15" x14ac:dyDescent="0.25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18</v>
      </c>
      <c r="K1467" t="s">
        <v>256</v>
      </c>
      <c r="L1467" s="2">
        <f t="shared" si="88"/>
        <v>8301885000</v>
      </c>
      <c r="M1467" s="2">
        <f t="shared" si="89"/>
        <v>12997269000</v>
      </c>
      <c r="N1467" s="3">
        <f t="shared" si="90"/>
        <v>0.28549999317362884</v>
      </c>
      <c r="O1467" s="3">
        <f t="shared" si="91"/>
        <v>0.44697321280357621</v>
      </c>
    </row>
    <row r="1468" spans="1:15" x14ac:dyDescent="0.25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18</v>
      </c>
      <c r="K1468" t="s">
        <v>256</v>
      </c>
      <c r="L1468" s="2">
        <f t="shared" si="88"/>
        <v>8910415000</v>
      </c>
      <c r="M1468" s="2">
        <f t="shared" si="89"/>
        <v>14116130000</v>
      </c>
      <c r="N1468" s="3">
        <f t="shared" si="90"/>
        <v>0.28794418654191523</v>
      </c>
      <c r="O1468" s="3">
        <f t="shared" si="91"/>
        <v>0.45616927718517325</v>
      </c>
    </row>
    <row r="1469" spans="1:15" x14ac:dyDescent="0.25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46</v>
      </c>
      <c r="K1469" t="s">
        <v>47</v>
      </c>
      <c r="L1469" s="2">
        <f t="shared" si="88"/>
        <v>1633834000</v>
      </c>
      <c r="M1469" s="2">
        <f t="shared" si="89"/>
        <v>2421163000</v>
      </c>
      <c r="N1469" s="3">
        <f t="shared" si="90"/>
        <v>0.45516832910063643</v>
      </c>
      <c r="O1469" s="3">
        <f t="shared" si="91"/>
        <v>0.6745095996229018</v>
      </c>
    </row>
    <row r="1470" spans="1:15" x14ac:dyDescent="0.25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46</v>
      </c>
      <c r="K1470" t="s">
        <v>47</v>
      </c>
      <c r="L1470" s="2">
        <f t="shared" si="88"/>
        <v>1655487000</v>
      </c>
      <c r="M1470" s="2">
        <f t="shared" si="89"/>
        <v>2475198000</v>
      </c>
      <c r="N1470" s="3">
        <f t="shared" si="90"/>
        <v>0.47377422298843275</v>
      </c>
      <c r="O1470" s="3">
        <f t="shared" si="91"/>
        <v>0.70836255989477581</v>
      </c>
    </row>
    <row r="1471" spans="1:15" x14ac:dyDescent="0.25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46</v>
      </c>
      <c r="K1471" t="s">
        <v>47</v>
      </c>
      <c r="L1471" s="2">
        <f t="shared" si="88"/>
        <v>1716711000</v>
      </c>
      <c r="M1471" s="2">
        <f t="shared" si="89"/>
        <v>2572619000</v>
      </c>
      <c r="N1471" s="3">
        <f t="shared" si="90"/>
        <v>0.47421711308681125</v>
      </c>
      <c r="O1471" s="3">
        <f t="shared" si="91"/>
        <v>0.71064958240046183</v>
      </c>
    </row>
    <row r="1472" spans="1:15" x14ac:dyDescent="0.25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46</v>
      </c>
      <c r="K1472" t="s">
        <v>47</v>
      </c>
      <c r="L1472" s="2">
        <f t="shared" si="88"/>
        <v>1749853000</v>
      </c>
      <c r="M1472" s="2">
        <f t="shared" si="89"/>
        <v>2656877000</v>
      </c>
      <c r="N1472" s="3">
        <f t="shared" si="90"/>
        <v>0.46463696192179371</v>
      </c>
      <c r="O1472" s="3">
        <f t="shared" si="91"/>
        <v>0.7054782644484362</v>
      </c>
    </row>
    <row r="1473" spans="1:15" x14ac:dyDescent="0.25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24</v>
      </c>
      <c r="K1473" t="s">
        <v>29</v>
      </c>
      <c r="L1473" s="2">
        <f t="shared" si="88"/>
        <v>5295500000</v>
      </c>
      <c r="M1473" s="2">
        <f t="shared" si="89"/>
        <v>9026800000</v>
      </c>
      <c r="N1473" s="3">
        <f t="shared" si="90"/>
        <v>0.42330474264382612</v>
      </c>
      <c r="O1473" s="3">
        <f t="shared" si="91"/>
        <v>0.72157251456846183</v>
      </c>
    </row>
    <row r="1474" spans="1:15" x14ac:dyDescent="0.25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24</v>
      </c>
      <c r="K1474" t="s">
        <v>29</v>
      </c>
      <c r="L1474" s="2">
        <f t="shared" si="88"/>
        <v>5529100000</v>
      </c>
      <c r="M1474" s="2">
        <f t="shared" si="89"/>
        <v>9370900000</v>
      </c>
      <c r="N1474" s="3">
        <f t="shared" si="90"/>
        <v>0.422381458026172</v>
      </c>
      <c r="O1474" s="3">
        <f t="shared" si="91"/>
        <v>0.71586594654056823</v>
      </c>
    </row>
    <row r="1475" spans="1:15" x14ac:dyDescent="0.25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24</v>
      </c>
      <c r="K1475" t="s">
        <v>29</v>
      </c>
      <c r="L1475" s="2">
        <f t="shared" ref="L1475:L1538" si="92">E1475-F1475</f>
        <v>7492000000</v>
      </c>
      <c r="M1475" s="2">
        <f t="shared" ref="M1475:M1538" si="93">L1475+SUM(G1475:I1475)</f>
        <v>13079200000</v>
      </c>
      <c r="N1475" s="3">
        <f t="shared" ref="N1475:N1538" si="94">1-(F1475/E1475)</f>
        <v>0.44358658582796517</v>
      </c>
      <c r="O1475" s="3">
        <f t="shared" ref="O1475:O1538" si="95">M1475/E1475</f>
        <v>0.77439370973853727</v>
      </c>
    </row>
    <row r="1476" spans="1:15" x14ac:dyDescent="0.25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24</v>
      </c>
      <c r="K1476" t="s">
        <v>29</v>
      </c>
      <c r="L1476" s="2">
        <f t="shared" si="92"/>
        <v>7755900000</v>
      </c>
      <c r="M1476" s="2">
        <f t="shared" si="93"/>
        <v>13060300000</v>
      </c>
      <c r="N1476" s="3">
        <f t="shared" si="94"/>
        <v>0.45715986655192331</v>
      </c>
      <c r="O1476" s="3">
        <f t="shared" si="95"/>
        <v>0.76981975078689568</v>
      </c>
    </row>
    <row r="1477" spans="1:15" x14ac:dyDescent="0.25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18</v>
      </c>
      <c r="K1477" t="s">
        <v>76</v>
      </c>
      <c r="L1477" s="2">
        <f t="shared" si="92"/>
        <v>751000000</v>
      </c>
      <c r="M1477" s="2">
        <f t="shared" si="93"/>
        <v>1206000000</v>
      </c>
      <c r="N1477" s="3">
        <f t="shared" si="94"/>
        <v>0.98427260812581918</v>
      </c>
      <c r="O1477" s="3">
        <f t="shared" si="95"/>
        <v>1.5806028833551768</v>
      </c>
    </row>
    <row r="1478" spans="1:15" x14ac:dyDescent="0.25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18</v>
      </c>
      <c r="K1478" t="s">
        <v>76</v>
      </c>
      <c r="L1478" s="2">
        <f t="shared" si="92"/>
        <v>927000000</v>
      </c>
      <c r="M1478" s="2">
        <f t="shared" si="93"/>
        <v>1560000000</v>
      </c>
      <c r="N1478" s="3">
        <f t="shared" si="94"/>
        <v>0.98095238095238091</v>
      </c>
      <c r="O1478" s="3">
        <f t="shared" si="95"/>
        <v>1.6507936507936507</v>
      </c>
    </row>
    <row r="1479" spans="1:15" x14ac:dyDescent="0.25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18</v>
      </c>
      <c r="K1479" t="s">
        <v>76</v>
      </c>
      <c r="L1479" s="2">
        <f t="shared" si="92"/>
        <v>1206000000</v>
      </c>
      <c r="M1479" s="2">
        <f t="shared" si="93"/>
        <v>2072000000</v>
      </c>
      <c r="N1479" s="3">
        <f t="shared" si="94"/>
        <v>0.9678972712680578</v>
      </c>
      <c r="O1479" s="3">
        <f t="shared" si="95"/>
        <v>1.6629213483146068</v>
      </c>
    </row>
    <row r="1480" spans="1:15" x14ac:dyDescent="0.25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18</v>
      </c>
      <c r="K1480" t="s">
        <v>76</v>
      </c>
      <c r="L1480" s="2">
        <f t="shared" si="92"/>
        <v>1434000000</v>
      </c>
      <c r="M1480" s="2">
        <f t="shared" si="93"/>
        <v>2636000000</v>
      </c>
      <c r="N1480" s="3">
        <f t="shared" si="94"/>
        <v>0.96112600536193027</v>
      </c>
      <c r="O1480" s="3">
        <f t="shared" si="95"/>
        <v>1.7667560321715818</v>
      </c>
    </row>
    <row r="1481" spans="1:15" x14ac:dyDescent="0.25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46</v>
      </c>
      <c r="K1481" t="s">
        <v>49</v>
      </c>
      <c r="L1481" s="2">
        <f t="shared" si="92"/>
        <v>12884000000</v>
      </c>
      <c r="M1481" s="2">
        <f t="shared" si="93"/>
        <v>20462000000</v>
      </c>
      <c r="N1481" s="3">
        <f t="shared" si="94"/>
        <v>0.49192470696040624</v>
      </c>
      <c r="O1481" s="3">
        <f t="shared" si="95"/>
        <v>0.78126073842159516</v>
      </c>
    </row>
    <row r="1482" spans="1:15" x14ac:dyDescent="0.25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46</v>
      </c>
      <c r="K1482" t="s">
        <v>49</v>
      </c>
      <c r="L1482" s="2">
        <f t="shared" si="92"/>
        <v>13304000000</v>
      </c>
      <c r="M1482" s="2">
        <f t="shared" si="93"/>
        <v>21150000000</v>
      </c>
      <c r="N1482" s="3">
        <f t="shared" si="94"/>
        <v>0.48958563332597338</v>
      </c>
      <c r="O1482" s="3">
        <f t="shared" si="95"/>
        <v>0.77831750938396993</v>
      </c>
    </row>
    <row r="1483" spans="1:15" x14ac:dyDescent="0.25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46</v>
      </c>
      <c r="K1483" t="s">
        <v>49</v>
      </c>
      <c r="L1483" s="2">
        <f t="shared" si="92"/>
        <v>13092000000</v>
      </c>
      <c r="M1483" s="2">
        <f t="shared" si="93"/>
        <v>21071000000</v>
      </c>
      <c r="N1483" s="3">
        <f t="shared" si="94"/>
        <v>0.48823419727764306</v>
      </c>
      <c r="O1483" s="3">
        <f t="shared" si="95"/>
        <v>0.78579153458884954</v>
      </c>
    </row>
    <row r="1484" spans="1:15" x14ac:dyDescent="0.25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46</v>
      </c>
      <c r="K1484" t="s">
        <v>49</v>
      </c>
      <c r="L1484" s="2">
        <f t="shared" si="92"/>
        <v>12555000000</v>
      </c>
      <c r="M1484" s="2">
        <f t="shared" si="93"/>
        <v>20694000000</v>
      </c>
      <c r="N1484" s="3">
        <f t="shared" si="94"/>
        <v>0.45447963800904978</v>
      </c>
      <c r="O1484" s="3">
        <f t="shared" si="95"/>
        <v>0.74910407239818999</v>
      </c>
    </row>
    <row r="1485" spans="1:15" x14ac:dyDescent="0.25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18</v>
      </c>
      <c r="K1485" t="s">
        <v>516</v>
      </c>
      <c r="L1485" s="2">
        <f t="shared" si="92"/>
        <v>1566054000</v>
      </c>
      <c r="M1485" s="2">
        <f t="shared" si="93"/>
        <v>2695316000</v>
      </c>
      <c r="N1485" s="3">
        <f t="shared" si="94"/>
        <v>0.33576623242969739</v>
      </c>
      <c r="O1485" s="3">
        <f t="shared" si="95"/>
        <v>0.57788307333430533</v>
      </c>
    </row>
    <row r="1486" spans="1:15" x14ac:dyDescent="0.25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18</v>
      </c>
      <c r="K1486" t="s">
        <v>516</v>
      </c>
      <c r="L1486" s="2">
        <f t="shared" si="92"/>
        <v>1753609000</v>
      </c>
      <c r="M1486" s="2">
        <f t="shared" si="93"/>
        <v>2992568000</v>
      </c>
      <c r="N1486" s="3">
        <f t="shared" si="94"/>
        <v>0.33953191459700927</v>
      </c>
      <c r="O1486" s="3">
        <f t="shared" si="95"/>
        <v>0.57941784206270774</v>
      </c>
    </row>
    <row r="1487" spans="1:15" x14ac:dyDescent="0.25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18</v>
      </c>
      <c r="K1487" t="s">
        <v>516</v>
      </c>
      <c r="L1487" s="2">
        <f t="shared" si="92"/>
        <v>1950415000</v>
      </c>
      <c r="M1487" s="2">
        <f t="shared" si="93"/>
        <v>3311358000</v>
      </c>
      <c r="N1487" s="3">
        <f t="shared" si="94"/>
        <v>0.34147624662645104</v>
      </c>
      <c r="O1487" s="3">
        <f t="shared" si="95"/>
        <v>0.57974846434039518</v>
      </c>
    </row>
    <row r="1488" spans="1:15" x14ac:dyDescent="0.25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18</v>
      </c>
      <c r="K1488" t="s">
        <v>516</v>
      </c>
      <c r="L1488" s="2">
        <f t="shared" si="92"/>
        <v>2143174000</v>
      </c>
      <c r="M1488" s="2">
        <f t="shared" si="93"/>
        <v>3635840000</v>
      </c>
      <c r="N1488" s="3">
        <f t="shared" si="94"/>
        <v>0.34420165270833225</v>
      </c>
      <c r="O1488" s="3">
        <f t="shared" si="95"/>
        <v>0.58392932024327604</v>
      </c>
    </row>
    <row r="1489" spans="1:15" x14ac:dyDescent="0.25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35</v>
      </c>
      <c r="K1489" t="s">
        <v>123</v>
      </c>
      <c r="L1489" s="2">
        <f t="shared" si="92"/>
        <v>2358000000</v>
      </c>
      <c r="M1489" s="2">
        <f t="shared" si="93"/>
        <v>3341000000</v>
      </c>
      <c r="N1489" s="3">
        <f t="shared" si="94"/>
        <v>6.8598359224995686E-2</v>
      </c>
      <c r="O1489" s="3">
        <f t="shared" si="95"/>
        <v>9.7195554779775414E-2</v>
      </c>
    </row>
    <row r="1490" spans="1:15" x14ac:dyDescent="0.25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35</v>
      </c>
      <c r="K1490" t="s">
        <v>123</v>
      </c>
      <c r="L1490" s="2">
        <f t="shared" si="92"/>
        <v>2685000000</v>
      </c>
      <c r="M1490" s="2">
        <f t="shared" si="93"/>
        <v>3940000000</v>
      </c>
      <c r="N1490" s="3">
        <f t="shared" si="94"/>
        <v>7.1447578499201692E-2</v>
      </c>
      <c r="O1490" s="3">
        <f t="shared" si="95"/>
        <v>0.10484300159659393</v>
      </c>
    </row>
    <row r="1491" spans="1:15" x14ac:dyDescent="0.25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35</v>
      </c>
      <c r="K1491" t="s">
        <v>123</v>
      </c>
      <c r="L1491" s="2">
        <f t="shared" si="92"/>
        <v>3917000000</v>
      </c>
      <c r="M1491" s="2">
        <f t="shared" si="93"/>
        <v>5665000000</v>
      </c>
      <c r="N1491" s="3">
        <f t="shared" si="94"/>
        <v>9.4675271312208431E-2</v>
      </c>
      <c r="O1491" s="3">
        <f t="shared" si="95"/>
        <v>0.13692504773644648</v>
      </c>
    </row>
    <row r="1492" spans="1:15" x14ac:dyDescent="0.25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35</v>
      </c>
      <c r="K1492" t="s">
        <v>123</v>
      </c>
      <c r="L1492" s="2">
        <f t="shared" si="92"/>
        <v>4697000000</v>
      </c>
      <c r="M1492" s="2">
        <f t="shared" si="93"/>
        <v>6561000000</v>
      </c>
      <c r="N1492" s="3">
        <f t="shared" si="94"/>
        <v>0.12735554892763212</v>
      </c>
      <c r="O1492" s="3">
        <f t="shared" si="95"/>
        <v>0.17789647786122936</v>
      </c>
    </row>
    <row r="1493" spans="1:15" x14ac:dyDescent="0.25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82</v>
      </c>
      <c r="K1493" t="s">
        <v>340</v>
      </c>
      <c r="L1493" s="2">
        <f t="shared" si="92"/>
        <v>3764000000</v>
      </c>
      <c r="M1493" s="2">
        <f t="shared" si="93"/>
        <v>5884000000</v>
      </c>
      <c r="N1493" s="3">
        <f t="shared" si="94"/>
        <v>0.12627058941930291</v>
      </c>
      <c r="O1493" s="3">
        <f t="shared" si="95"/>
        <v>0.19739004998490389</v>
      </c>
    </row>
    <row r="1494" spans="1:15" x14ac:dyDescent="0.25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82</v>
      </c>
      <c r="K1494" t="s">
        <v>340</v>
      </c>
      <c r="L1494" s="2">
        <f t="shared" si="92"/>
        <v>3516000000</v>
      </c>
      <c r="M1494" s="2">
        <f t="shared" si="93"/>
        <v>6253000000</v>
      </c>
      <c r="N1494" s="3">
        <f t="shared" si="94"/>
        <v>9.3508151378952742E-2</v>
      </c>
      <c r="O1494" s="3">
        <f t="shared" si="95"/>
        <v>0.16629876864976995</v>
      </c>
    </row>
    <row r="1495" spans="1:15" x14ac:dyDescent="0.25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82</v>
      </c>
      <c r="K1495" t="s">
        <v>340</v>
      </c>
      <c r="L1495" s="2">
        <f t="shared" si="92"/>
        <v>4960000000</v>
      </c>
      <c r="M1495" s="2">
        <f t="shared" si="93"/>
        <v>8284000000</v>
      </c>
      <c r="N1495" s="3">
        <f t="shared" si="94"/>
        <v>0.12206826963305684</v>
      </c>
      <c r="O1495" s="3">
        <f t="shared" si="95"/>
        <v>0.20387369871779096</v>
      </c>
    </row>
    <row r="1496" spans="1:15" x14ac:dyDescent="0.25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82</v>
      </c>
      <c r="K1496" t="s">
        <v>340</v>
      </c>
      <c r="L1496" s="2">
        <f t="shared" si="92"/>
        <v>6245000000</v>
      </c>
      <c r="M1496" s="2">
        <f t="shared" si="93"/>
        <v>9621000000</v>
      </c>
      <c r="N1496" s="3">
        <f t="shared" si="94"/>
        <v>0.21751245167357458</v>
      </c>
      <c r="O1496" s="3">
        <f t="shared" si="95"/>
        <v>0.33509804604506982</v>
      </c>
    </row>
    <row r="1497" spans="1:15" x14ac:dyDescent="0.25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21</v>
      </c>
      <c r="K1497" t="s">
        <v>56</v>
      </c>
      <c r="L1497" s="2">
        <f t="shared" si="92"/>
        <v>604216000</v>
      </c>
      <c r="M1497" s="2">
        <f t="shared" si="93"/>
        <v>851813000</v>
      </c>
      <c r="N1497" s="3">
        <f t="shared" si="94"/>
        <v>0.33688140382491327</v>
      </c>
      <c r="O1497" s="3">
        <f t="shared" si="95"/>
        <v>0.47492942794681181</v>
      </c>
    </row>
    <row r="1498" spans="1:15" x14ac:dyDescent="0.25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21</v>
      </c>
      <c r="K1498" t="s">
        <v>56</v>
      </c>
      <c r="L1498" s="2">
        <f t="shared" si="92"/>
        <v>694867000</v>
      </c>
      <c r="M1498" s="2">
        <f t="shared" si="93"/>
        <v>1007234000</v>
      </c>
      <c r="N1498" s="3">
        <f t="shared" si="94"/>
        <v>0.33661062682113352</v>
      </c>
      <c r="O1498" s="3">
        <f t="shared" si="95"/>
        <v>0.48792886710054956</v>
      </c>
    </row>
    <row r="1499" spans="1:15" x14ac:dyDescent="0.25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21</v>
      </c>
      <c r="K1499" t="s">
        <v>56</v>
      </c>
      <c r="L1499" s="2">
        <f t="shared" si="92"/>
        <v>777985000</v>
      </c>
      <c r="M1499" s="2">
        <f t="shared" si="93"/>
        <v>1124330000</v>
      </c>
      <c r="N1499" s="3">
        <f t="shared" si="94"/>
        <v>0.31795018711606671</v>
      </c>
      <c r="O1499" s="3">
        <f t="shared" si="95"/>
        <v>0.45949592071853224</v>
      </c>
    </row>
    <row r="1500" spans="1:15" x14ac:dyDescent="0.25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21</v>
      </c>
      <c r="K1500" t="s">
        <v>56</v>
      </c>
      <c r="L1500" s="2">
        <f t="shared" si="92"/>
        <v>924360000</v>
      </c>
      <c r="M1500" s="2">
        <f t="shared" si="93"/>
        <v>1314613000</v>
      </c>
      <c r="N1500" s="3">
        <f t="shared" si="94"/>
        <v>0.33255850516326257</v>
      </c>
      <c r="O1500" s="3">
        <f t="shared" si="95"/>
        <v>0.47296046361611505</v>
      </c>
    </row>
    <row r="1501" spans="1:15" x14ac:dyDescent="0.25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21</v>
      </c>
      <c r="K1501" t="s">
        <v>33</v>
      </c>
      <c r="L1501" s="2">
        <f t="shared" si="92"/>
        <v>6368000000</v>
      </c>
      <c r="M1501" s="2">
        <f t="shared" si="93"/>
        <v>10049000000</v>
      </c>
      <c r="N1501" s="3">
        <f t="shared" si="94"/>
        <v>0.49653021442495127</v>
      </c>
      <c r="O1501" s="3">
        <f t="shared" si="95"/>
        <v>0.78354775828460044</v>
      </c>
    </row>
    <row r="1502" spans="1:15" x14ac:dyDescent="0.25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21</v>
      </c>
      <c r="K1502" t="s">
        <v>33</v>
      </c>
      <c r="L1502" s="2">
        <f t="shared" si="92"/>
        <v>6364000000</v>
      </c>
      <c r="M1502" s="2">
        <f t="shared" si="93"/>
        <v>9744000000</v>
      </c>
      <c r="N1502" s="3">
        <f t="shared" si="94"/>
        <v>0.52142564522736579</v>
      </c>
      <c r="O1502" s="3">
        <f t="shared" si="95"/>
        <v>0.79836132732486687</v>
      </c>
    </row>
    <row r="1503" spans="1:15" x14ac:dyDescent="0.25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21</v>
      </c>
      <c r="K1503" t="s">
        <v>33</v>
      </c>
      <c r="L1503" s="2">
        <f t="shared" si="92"/>
        <v>7427000000</v>
      </c>
      <c r="M1503" s="2">
        <f t="shared" si="93"/>
        <v>10628000000</v>
      </c>
      <c r="N1503" s="3">
        <f t="shared" si="94"/>
        <v>0.56933691069375247</v>
      </c>
      <c r="O1503" s="3">
        <f t="shared" si="95"/>
        <v>0.81471828286699888</v>
      </c>
    </row>
    <row r="1504" spans="1:15" x14ac:dyDescent="0.25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21</v>
      </c>
      <c r="K1504" t="s">
        <v>33</v>
      </c>
      <c r="L1504" s="2">
        <f t="shared" si="92"/>
        <v>7560000000</v>
      </c>
      <c r="M1504" s="2">
        <f t="shared" si="93"/>
        <v>10588000000</v>
      </c>
      <c r="N1504" s="3">
        <f t="shared" si="94"/>
        <v>0.58153846153846156</v>
      </c>
      <c r="O1504" s="3">
        <f t="shared" si="95"/>
        <v>0.81446153846153846</v>
      </c>
    </row>
    <row r="1505" spans="1:15" x14ac:dyDescent="0.25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12</v>
      </c>
      <c r="K1505" t="s">
        <v>163</v>
      </c>
      <c r="L1505" s="2">
        <f t="shared" si="92"/>
        <v>2218000000</v>
      </c>
      <c r="M1505" s="2">
        <f t="shared" si="93"/>
        <v>3383000000</v>
      </c>
      <c r="N1505" s="3">
        <f t="shared" si="94"/>
        <v>0.18125357522268526</v>
      </c>
      <c r="O1505" s="3">
        <f t="shared" si="95"/>
        <v>0.27645664787121027</v>
      </c>
    </row>
    <row r="1506" spans="1:15" x14ac:dyDescent="0.25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12</v>
      </c>
      <c r="K1506" t="s">
        <v>163</v>
      </c>
      <c r="L1506" s="2">
        <f t="shared" si="92"/>
        <v>1973000000</v>
      </c>
      <c r="M1506" s="2">
        <f t="shared" si="93"/>
        <v>3099000000</v>
      </c>
      <c r="N1506" s="3">
        <f t="shared" si="94"/>
        <v>0.16300396563119635</v>
      </c>
      <c r="O1506" s="3">
        <f t="shared" si="95"/>
        <v>0.25603106411103765</v>
      </c>
    </row>
    <row r="1507" spans="1:15" x14ac:dyDescent="0.25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12</v>
      </c>
      <c r="K1507" t="s">
        <v>163</v>
      </c>
      <c r="L1507" s="2">
        <f t="shared" si="92"/>
        <v>2457000000</v>
      </c>
      <c r="M1507" s="2">
        <f t="shared" si="93"/>
        <v>3818000000</v>
      </c>
      <c r="N1507" s="3">
        <f t="shared" si="94"/>
        <v>0.17704280155642027</v>
      </c>
      <c r="O1507" s="3">
        <f t="shared" si="95"/>
        <v>0.27511168756304943</v>
      </c>
    </row>
    <row r="1508" spans="1:15" x14ac:dyDescent="0.25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12</v>
      </c>
      <c r="K1508" t="s">
        <v>163</v>
      </c>
      <c r="L1508" s="2">
        <f t="shared" si="92"/>
        <v>2444000000</v>
      </c>
      <c r="M1508" s="2">
        <f t="shared" si="93"/>
        <v>3748000000</v>
      </c>
      <c r="N1508" s="3">
        <f t="shared" si="94"/>
        <v>0.18207554198018328</v>
      </c>
      <c r="O1508" s="3">
        <f t="shared" si="95"/>
        <v>0.27922223049988826</v>
      </c>
    </row>
    <row r="1509" spans="1:15" x14ac:dyDescent="0.25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18</v>
      </c>
      <c r="K1509" t="s">
        <v>288</v>
      </c>
      <c r="L1509" s="2">
        <f t="shared" si="92"/>
        <v>879297000</v>
      </c>
      <c r="M1509" s="2">
        <f t="shared" si="93"/>
        <v>1549899000</v>
      </c>
      <c r="N1509" s="3">
        <f t="shared" si="94"/>
        <v>0.47920155690626465</v>
      </c>
      <c r="O1509" s="3">
        <f t="shared" si="95"/>
        <v>0.8446679720816318</v>
      </c>
    </row>
    <row r="1510" spans="1:15" x14ac:dyDescent="0.25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18</v>
      </c>
      <c r="K1510" t="s">
        <v>288</v>
      </c>
      <c r="L1510" s="2">
        <f t="shared" si="92"/>
        <v>1136670000</v>
      </c>
      <c r="M1510" s="2">
        <f t="shared" si="93"/>
        <v>2008242000</v>
      </c>
      <c r="N1510" s="3">
        <f t="shared" si="94"/>
        <v>0.4874121535077921</v>
      </c>
      <c r="O1510" s="3">
        <f t="shared" si="95"/>
        <v>0.8611484054165196</v>
      </c>
    </row>
    <row r="1511" spans="1:15" x14ac:dyDescent="0.25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18</v>
      </c>
      <c r="K1511" t="s">
        <v>288</v>
      </c>
      <c r="L1511" s="2">
        <f t="shared" si="92"/>
        <v>1512206000</v>
      </c>
      <c r="M1511" s="2">
        <f t="shared" si="93"/>
        <v>2670457000</v>
      </c>
      <c r="N1511" s="3">
        <f t="shared" si="94"/>
        <v>0.49028034898536821</v>
      </c>
      <c r="O1511" s="3">
        <f t="shared" si="95"/>
        <v>0.8658030651316152</v>
      </c>
    </row>
    <row r="1512" spans="1:15" x14ac:dyDescent="0.25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18</v>
      </c>
      <c r="K1512" t="s">
        <v>288</v>
      </c>
      <c r="L1512" s="2">
        <f t="shared" si="92"/>
        <v>1905547000</v>
      </c>
      <c r="M1512" s="2">
        <f t="shared" si="93"/>
        <v>3402547000</v>
      </c>
      <c r="N1512" s="3">
        <f t="shared" si="94"/>
        <v>0.48079649525535828</v>
      </c>
      <c r="O1512" s="3">
        <f t="shared" si="95"/>
        <v>0.85851079639685279</v>
      </c>
    </row>
    <row r="1513" spans="1:15" x14ac:dyDescent="0.25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18</v>
      </c>
      <c r="K1513" t="s">
        <v>288</v>
      </c>
      <c r="L1513" s="2">
        <f t="shared" si="92"/>
        <v>879297000</v>
      </c>
      <c r="M1513" s="2">
        <f t="shared" si="93"/>
        <v>1549899000</v>
      </c>
      <c r="N1513" s="3">
        <f t="shared" si="94"/>
        <v>0.47920155690626465</v>
      </c>
      <c r="O1513" s="3">
        <f t="shared" si="95"/>
        <v>0.8446679720816318</v>
      </c>
    </row>
    <row r="1514" spans="1:15" x14ac:dyDescent="0.25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18</v>
      </c>
      <c r="K1514" t="s">
        <v>288</v>
      </c>
      <c r="L1514" s="2">
        <f t="shared" si="92"/>
        <v>1136670000</v>
      </c>
      <c r="M1514" s="2">
        <f t="shared" si="93"/>
        <v>2008242000</v>
      </c>
      <c r="N1514" s="3">
        <f t="shared" si="94"/>
        <v>0.4874121535077921</v>
      </c>
      <c r="O1514" s="3">
        <f t="shared" si="95"/>
        <v>0.8611484054165196</v>
      </c>
    </row>
    <row r="1515" spans="1:15" x14ac:dyDescent="0.25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18</v>
      </c>
      <c r="K1515" t="s">
        <v>288</v>
      </c>
      <c r="L1515" s="2">
        <f t="shared" si="92"/>
        <v>1512206000</v>
      </c>
      <c r="M1515" s="2">
        <f t="shared" si="93"/>
        <v>2670457000</v>
      </c>
      <c r="N1515" s="3">
        <f t="shared" si="94"/>
        <v>0.49028034898536821</v>
      </c>
      <c r="O1515" s="3">
        <f t="shared" si="95"/>
        <v>0.8658030651316152</v>
      </c>
    </row>
    <row r="1516" spans="1:15" x14ac:dyDescent="0.25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18</v>
      </c>
      <c r="K1516" t="s">
        <v>288</v>
      </c>
      <c r="L1516" s="2">
        <f t="shared" si="92"/>
        <v>1905547000</v>
      </c>
      <c r="M1516" s="2">
        <f t="shared" si="93"/>
        <v>3402547000</v>
      </c>
      <c r="N1516" s="3">
        <f t="shared" si="94"/>
        <v>0.48079649525535828</v>
      </c>
      <c r="O1516" s="3">
        <f t="shared" si="95"/>
        <v>0.85851079639685279</v>
      </c>
    </row>
    <row r="1517" spans="1:15" x14ac:dyDescent="0.25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12</v>
      </c>
      <c r="K1517" t="s">
        <v>13</v>
      </c>
      <c r="L1517" s="2">
        <f t="shared" si="92"/>
        <v>19332000000</v>
      </c>
      <c r="M1517" s="2">
        <f t="shared" si="93"/>
        <v>37302000000</v>
      </c>
      <c r="N1517" s="3">
        <f t="shared" si="94"/>
        <v>0.52034883720930236</v>
      </c>
      <c r="O1517" s="3">
        <f t="shared" si="95"/>
        <v>1.0040374677002584</v>
      </c>
    </row>
    <row r="1518" spans="1:15" x14ac:dyDescent="0.25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12</v>
      </c>
      <c r="K1518" t="s">
        <v>13</v>
      </c>
      <c r="L1518" s="2">
        <f t="shared" si="92"/>
        <v>21087000000</v>
      </c>
      <c r="M1518" s="2">
        <f t="shared" si="93"/>
        <v>40405000000</v>
      </c>
      <c r="N1518" s="3">
        <f t="shared" si="94"/>
        <v>0.5508764596776301</v>
      </c>
      <c r="O1518" s="3">
        <f t="shared" si="95"/>
        <v>1.0555395908984038</v>
      </c>
    </row>
    <row r="1519" spans="1:15" x14ac:dyDescent="0.25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12</v>
      </c>
      <c r="K1519" t="s">
        <v>13</v>
      </c>
      <c r="L1519" s="2">
        <f t="shared" si="92"/>
        <v>22290000000</v>
      </c>
      <c r="M1519" s="2">
        <f t="shared" si="93"/>
        <v>41764000000</v>
      </c>
      <c r="N1519" s="3">
        <f t="shared" si="94"/>
        <v>0.57299298218554795</v>
      </c>
      <c r="O1519" s="3">
        <f t="shared" si="95"/>
        <v>1.073597079766587</v>
      </c>
    </row>
    <row r="1520" spans="1:15" x14ac:dyDescent="0.25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12</v>
      </c>
      <c r="K1520" t="s">
        <v>13</v>
      </c>
      <c r="L1520" s="2">
        <f t="shared" si="92"/>
        <v>25734000000</v>
      </c>
      <c r="M1520" s="2">
        <f t="shared" si="93"/>
        <v>45976000000</v>
      </c>
      <c r="N1520" s="3">
        <f t="shared" si="94"/>
        <v>0.67964293260088737</v>
      </c>
      <c r="O1520" s="3">
        <f t="shared" si="95"/>
        <v>1.2142404394675681</v>
      </c>
    </row>
    <row r="1521" spans="1:15" x14ac:dyDescent="0.25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51</v>
      </c>
      <c r="K1521" t="s">
        <v>233</v>
      </c>
      <c r="L1521" s="2">
        <f t="shared" si="92"/>
        <v>471296000</v>
      </c>
      <c r="M1521" s="2">
        <f t="shared" si="93"/>
        <v>875332000</v>
      </c>
      <c r="N1521" s="3">
        <f t="shared" si="94"/>
        <v>0.65767249222731405</v>
      </c>
      <c r="O1521" s="3">
        <f t="shared" si="95"/>
        <v>1.2214866622384219</v>
      </c>
    </row>
    <row r="1522" spans="1:15" x14ac:dyDescent="0.25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51</v>
      </c>
      <c r="K1522" t="s">
        <v>233</v>
      </c>
      <c r="L1522" s="2">
        <f t="shared" si="92"/>
        <v>500314000</v>
      </c>
      <c r="M1522" s="2">
        <f t="shared" si="93"/>
        <v>883708000</v>
      </c>
      <c r="N1522" s="3">
        <f t="shared" si="94"/>
        <v>0.6592395042467909</v>
      </c>
      <c r="O1522" s="3">
        <f t="shared" si="95"/>
        <v>1.1644191923850282</v>
      </c>
    </row>
    <row r="1523" spans="1:15" x14ac:dyDescent="0.25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51</v>
      </c>
      <c r="K1523" t="s">
        <v>233</v>
      </c>
      <c r="L1523" s="2">
        <f t="shared" si="92"/>
        <v>547305000</v>
      </c>
      <c r="M1523" s="2">
        <f t="shared" si="93"/>
        <v>967846000</v>
      </c>
      <c r="N1523" s="3">
        <f t="shared" si="94"/>
        <v>0.66903939387271616</v>
      </c>
      <c r="O1523" s="3">
        <f t="shared" si="95"/>
        <v>1.1831192866904796</v>
      </c>
    </row>
    <row r="1524" spans="1:15" x14ac:dyDescent="0.25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51</v>
      </c>
      <c r="K1524" t="s">
        <v>233</v>
      </c>
      <c r="L1524" s="2">
        <f t="shared" si="92"/>
        <v>612601000</v>
      </c>
      <c r="M1524" s="2">
        <f t="shared" si="93"/>
        <v>1065611000</v>
      </c>
      <c r="N1524" s="3">
        <f t="shared" si="94"/>
        <v>0.68474735032493594</v>
      </c>
      <c r="O1524" s="3">
        <f t="shared" si="95"/>
        <v>1.191108582465757</v>
      </c>
    </row>
    <row r="1525" spans="1:15" x14ac:dyDescent="0.25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18</v>
      </c>
      <c r="K1525" t="s">
        <v>78</v>
      </c>
      <c r="L1525" s="2">
        <f t="shared" si="92"/>
        <v>783674000</v>
      </c>
      <c r="M1525" s="2">
        <f t="shared" si="93"/>
        <v>1272554000</v>
      </c>
      <c r="N1525" s="3">
        <f t="shared" si="94"/>
        <v>0.35296560396638943</v>
      </c>
      <c r="O1525" s="3">
        <f t="shared" si="95"/>
        <v>0.57315642880820949</v>
      </c>
    </row>
    <row r="1526" spans="1:15" x14ac:dyDescent="0.25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18</v>
      </c>
      <c r="K1526" t="s">
        <v>78</v>
      </c>
      <c r="L1526" s="2">
        <f t="shared" si="92"/>
        <v>941248000</v>
      </c>
      <c r="M1526" s="2">
        <f t="shared" si="93"/>
        <v>1537638000</v>
      </c>
      <c r="N1526" s="3">
        <f t="shared" si="94"/>
        <v>0.35245170231257483</v>
      </c>
      <c r="O1526" s="3">
        <f t="shared" si="95"/>
        <v>0.57577081772338745</v>
      </c>
    </row>
    <row r="1527" spans="1:15" x14ac:dyDescent="0.25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18</v>
      </c>
      <c r="K1527" t="s">
        <v>78</v>
      </c>
      <c r="L1527" s="2">
        <f t="shared" si="92"/>
        <v>1136787000</v>
      </c>
      <c r="M1527" s="2">
        <f t="shared" si="93"/>
        <v>1848793000</v>
      </c>
      <c r="N1527" s="3">
        <f t="shared" si="94"/>
        <v>0.35071199854135704</v>
      </c>
      <c r="O1527" s="3">
        <f t="shared" si="95"/>
        <v>0.5703741227857736</v>
      </c>
    </row>
    <row r="1528" spans="1:15" x14ac:dyDescent="0.25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18</v>
      </c>
      <c r="K1528" t="s">
        <v>78</v>
      </c>
      <c r="L1528" s="2">
        <f t="shared" si="92"/>
        <v>1384333000</v>
      </c>
      <c r="M1528" s="2">
        <f t="shared" si="93"/>
        <v>2247687000</v>
      </c>
      <c r="N1528" s="3">
        <f t="shared" si="94"/>
        <v>0.35277575892251911</v>
      </c>
      <c r="O1528" s="3">
        <f t="shared" si="95"/>
        <v>0.57278811329736434</v>
      </c>
    </row>
    <row r="1529" spans="1:15" x14ac:dyDescent="0.25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24</v>
      </c>
      <c r="K1529" t="s">
        <v>80</v>
      </c>
      <c r="L1529" s="2">
        <f t="shared" si="92"/>
        <v>32830000000</v>
      </c>
      <c r="M1529" s="2">
        <f t="shared" si="93"/>
        <v>56037000000</v>
      </c>
      <c r="N1529" s="3">
        <f t="shared" si="94"/>
        <v>0.2680240674672828</v>
      </c>
      <c r="O1529" s="3">
        <f t="shared" si="95"/>
        <v>0.45748597833274823</v>
      </c>
    </row>
    <row r="1530" spans="1:15" x14ac:dyDescent="0.25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24</v>
      </c>
      <c r="K1530" t="s">
        <v>80</v>
      </c>
      <c r="L1530" s="2">
        <f t="shared" si="92"/>
        <v>36841000000</v>
      </c>
      <c r="M1530" s="2">
        <f t="shared" si="93"/>
        <v>63408000000</v>
      </c>
      <c r="N1530" s="3">
        <f t="shared" si="94"/>
        <v>0.28236276959394213</v>
      </c>
      <c r="O1530" s="3">
        <f t="shared" si="95"/>
        <v>0.48598188144764476</v>
      </c>
    </row>
    <row r="1531" spans="1:15" x14ac:dyDescent="0.25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24</v>
      </c>
      <c r="K1531" t="s">
        <v>80</v>
      </c>
      <c r="L1531" s="2">
        <f t="shared" si="92"/>
        <v>53232000000</v>
      </c>
      <c r="M1531" s="2">
        <f t="shared" si="93"/>
        <v>95443000000</v>
      </c>
      <c r="N1531" s="3">
        <f t="shared" si="94"/>
        <v>0.33882640493421678</v>
      </c>
      <c r="O1531" s="3">
        <f t="shared" si="95"/>
        <v>0.60750316663165871</v>
      </c>
    </row>
    <row r="1532" spans="1:15" x14ac:dyDescent="0.25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24</v>
      </c>
      <c r="K1532" t="s">
        <v>80</v>
      </c>
      <c r="L1532" s="2">
        <f t="shared" si="92"/>
        <v>67802000000</v>
      </c>
      <c r="M1532" s="2">
        <f t="shared" si="93"/>
        <v>122674000000</v>
      </c>
      <c r="N1532" s="3">
        <f t="shared" si="94"/>
        <v>0.36681454230685995</v>
      </c>
      <c r="O1532" s="3">
        <f t="shared" si="95"/>
        <v>0.66367669335641633</v>
      </c>
    </row>
    <row r="1533" spans="1:15" x14ac:dyDescent="0.25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46</v>
      </c>
      <c r="K1533" t="s">
        <v>378</v>
      </c>
      <c r="L1533" s="2">
        <f t="shared" si="92"/>
        <v>3343300000</v>
      </c>
      <c r="M1533" s="2">
        <f t="shared" si="93"/>
        <v>5291700000</v>
      </c>
      <c r="N1533" s="3">
        <f t="shared" si="94"/>
        <v>0.31794320710576873</v>
      </c>
      <c r="O1533" s="3">
        <f t="shared" si="95"/>
        <v>0.50323335298704752</v>
      </c>
    </row>
    <row r="1534" spans="1:15" x14ac:dyDescent="0.25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46</v>
      </c>
      <c r="K1534" t="s">
        <v>378</v>
      </c>
      <c r="L1534" s="2">
        <f t="shared" si="92"/>
        <v>3330200000</v>
      </c>
      <c r="M1534" s="2">
        <f t="shared" si="93"/>
        <v>5291000000</v>
      </c>
      <c r="N1534" s="3">
        <f t="shared" si="94"/>
        <v>0.32118125880060955</v>
      </c>
      <c r="O1534" s="3">
        <f t="shared" si="95"/>
        <v>0.51029068533842559</v>
      </c>
    </row>
    <row r="1535" spans="1:15" x14ac:dyDescent="0.25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46</v>
      </c>
      <c r="K1535" t="s">
        <v>378</v>
      </c>
      <c r="L1535" s="2">
        <f t="shared" si="92"/>
        <v>2802400000</v>
      </c>
      <c r="M1535" s="2">
        <f t="shared" si="93"/>
        <v>4895300000</v>
      </c>
      <c r="N1535" s="3">
        <f t="shared" si="94"/>
        <v>0.26627393225331375</v>
      </c>
      <c r="O1535" s="3">
        <f t="shared" si="95"/>
        <v>0.4651337355693857</v>
      </c>
    </row>
    <row r="1536" spans="1:15" x14ac:dyDescent="0.25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46</v>
      </c>
      <c r="K1536" t="s">
        <v>378</v>
      </c>
      <c r="L1536" s="2">
        <f t="shared" si="92"/>
        <v>3521900000</v>
      </c>
      <c r="M1536" s="2">
        <f t="shared" si="93"/>
        <v>5652700000</v>
      </c>
      <c r="N1536" s="3">
        <f t="shared" si="94"/>
        <v>0.32818950173790684</v>
      </c>
      <c r="O1536" s="3">
        <f t="shared" si="95"/>
        <v>0.52674885614976752</v>
      </c>
    </row>
    <row r="1537" spans="1:15" x14ac:dyDescent="0.25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12</v>
      </c>
      <c r="K1537" t="s">
        <v>177</v>
      </c>
      <c r="L1537" s="2">
        <f t="shared" si="92"/>
        <v>16114000000</v>
      </c>
      <c r="M1537" s="2">
        <f t="shared" si="93"/>
        <v>24782000000</v>
      </c>
      <c r="N1537" s="3">
        <f t="shared" si="94"/>
        <v>0.73368847607339616</v>
      </c>
      <c r="O1537" s="3">
        <f t="shared" si="95"/>
        <v>1.1283522287483494</v>
      </c>
    </row>
    <row r="1538" spans="1:15" x14ac:dyDescent="0.25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12</v>
      </c>
      <c r="K1538" t="s">
        <v>177</v>
      </c>
      <c r="L1538" s="2">
        <f t="shared" si="92"/>
        <v>17891000000</v>
      </c>
      <c r="M1538" s="2">
        <f t="shared" si="93"/>
        <v>27029000000</v>
      </c>
      <c r="N1538" s="3">
        <f t="shared" si="94"/>
        <v>0.74583124895781228</v>
      </c>
      <c r="O1538" s="3">
        <f t="shared" si="95"/>
        <v>1.1267717191929298</v>
      </c>
    </row>
    <row r="1539" spans="1:15" x14ac:dyDescent="0.25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12</v>
      </c>
      <c r="K1539" t="s">
        <v>177</v>
      </c>
      <c r="L1539" s="2">
        <f t="shared" ref="L1539:L1602" si="96">E1539-F1539</f>
        <v>17379000000</v>
      </c>
      <c r="M1539" s="2">
        <f t="shared" ref="M1539:M1602" si="97">L1539+SUM(G1539:I1539)</f>
        <v>26706000000</v>
      </c>
      <c r="N1539" s="3">
        <f t="shared" ref="N1539:N1602" si="98">1-(F1539/E1539)</f>
        <v>0.7967267225966167</v>
      </c>
      <c r="O1539" s="3">
        <f t="shared" ref="O1539:O1602" si="99">M1539/E1539</f>
        <v>1.2243157749965616</v>
      </c>
    </row>
    <row r="1540" spans="1:15" x14ac:dyDescent="0.25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12</v>
      </c>
      <c r="K1540" t="s">
        <v>177</v>
      </c>
      <c r="L1540" s="2">
        <f t="shared" si="96"/>
        <v>16194000000</v>
      </c>
      <c r="M1540" s="2">
        <f t="shared" si="97"/>
        <v>25116000000</v>
      </c>
      <c r="N1540" s="3">
        <f t="shared" si="98"/>
        <v>0.81209568226267492</v>
      </c>
      <c r="O1540" s="3">
        <f t="shared" si="99"/>
        <v>1.259515570934256</v>
      </c>
    </row>
    <row r="1541" spans="1:15" x14ac:dyDescent="0.25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12</v>
      </c>
      <c r="K1541" t="s">
        <v>145</v>
      </c>
      <c r="L1541" s="2">
        <f t="shared" si="96"/>
        <v>40553000000</v>
      </c>
      <c r="M1541" s="2">
        <f t="shared" si="97"/>
        <v>79763000000</v>
      </c>
      <c r="N1541" s="3">
        <f t="shared" si="98"/>
        <v>0.74921942838139932</v>
      </c>
      <c r="O1541" s="3">
        <f t="shared" si="99"/>
        <v>1.473626840578639</v>
      </c>
    </row>
    <row r="1542" spans="1:15" x14ac:dyDescent="0.25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12</v>
      </c>
      <c r="K1542" t="s">
        <v>145</v>
      </c>
      <c r="L1542" s="2">
        <f t="shared" si="96"/>
        <v>41735000000</v>
      </c>
      <c r="M1542" s="2">
        <f t="shared" si="97"/>
        <v>76436000000</v>
      </c>
      <c r="N1542" s="3">
        <f t="shared" si="98"/>
        <v>0.7528229734117392</v>
      </c>
      <c r="O1542" s="3">
        <f t="shared" si="99"/>
        <v>1.3787654677297161</v>
      </c>
    </row>
    <row r="1543" spans="1:15" x14ac:dyDescent="0.25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12</v>
      </c>
      <c r="K1543" t="s">
        <v>145</v>
      </c>
      <c r="L1543" s="2">
        <f t="shared" si="96"/>
        <v>43474000000</v>
      </c>
      <c r="M1543" s="2">
        <f t="shared" si="97"/>
        <v>81980000000</v>
      </c>
      <c r="N1543" s="3">
        <f t="shared" si="98"/>
        <v>0.74656546228877585</v>
      </c>
      <c r="O1543" s="3">
        <f t="shared" si="99"/>
        <v>1.4078170078307459</v>
      </c>
    </row>
    <row r="1544" spans="1:15" x14ac:dyDescent="0.25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12</v>
      </c>
      <c r="K1544" t="s">
        <v>145</v>
      </c>
      <c r="L1544" s="2">
        <f t="shared" si="96"/>
        <v>45416000000</v>
      </c>
      <c r="M1544" s="2">
        <f t="shared" si="97"/>
        <v>83164000000</v>
      </c>
      <c r="N1544" s="3">
        <f t="shared" si="98"/>
        <v>0.77816424789678396</v>
      </c>
      <c r="O1544" s="3">
        <f t="shared" si="99"/>
        <v>1.4249438856809966</v>
      </c>
    </row>
    <row r="1545" spans="1:15" x14ac:dyDescent="0.25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18</v>
      </c>
      <c r="K1545" t="s">
        <v>256</v>
      </c>
      <c r="L1545" s="2">
        <f t="shared" si="96"/>
        <v>1031531000</v>
      </c>
      <c r="M1545" s="2">
        <f t="shared" si="97"/>
        <v>1688777000</v>
      </c>
      <c r="N1545" s="3">
        <f t="shared" si="98"/>
        <v>0.36907287315402026</v>
      </c>
      <c r="O1545" s="3">
        <f t="shared" si="99"/>
        <v>0.60422980938665616</v>
      </c>
    </row>
    <row r="1546" spans="1:15" x14ac:dyDescent="0.25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18</v>
      </c>
      <c r="K1546" t="s">
        <v>256</v>
      </c>
      <c r="L1546" s="2">
        <f t="shared" si="96"/>
        <v>1161342000</v>
      </c>
      <c r="M1546" s="2">
        <f t="shared" si="97"/>
        <v>1895853000</v>
      </c>
      <c r="N1546" s="3">
        <f t="shared" si="98"/>
        <v>0.37625185964657648</v>
      </c>
      <c r="O1546" s="3">
        <f t="shared" si="99"/>
        <v>0.61421890956026814</v>
      </c>
    </row>
    <row r="1547" spans="1:15" x14ac:dyDescent="0.25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18</v>
      </c>
      <c r="K1547" t="s">
        <v>256</v>
      </c>
      <c r="L1547" s="2">
        <f t="shared" si="96"/>
        <v>1174930000</v>
      </c>
      <c r="M1547" s="2">
        <f t="shared" si="97"/>
        <v>1984475000</v>
      </c>
      <c r="N1547" s="3">
        <f t="shared" si="98"/>
        <v>0.35356688996372942</v>
      </c>
      <c r="O1547" s="3">
        <f t="shared" si="99"/>
        <v>0.59717996302824161</v>
      </c>
    </row>
    <row r="1548" spans="1:15" x14ac:dyDescent="0.25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18</v>
      </c>
      <c r="K1548" t="s">
        <v>256</v>
      </c>
      <c r="L1548" s="2">
        <f t="shared" si="96"/>
        <v>1201902000</v>
      </c>
      <c r="M1548" s="2">
        <f t="shared" si="97"/>
        <v>2050225000</v>
      </c>
      <c r="N1548" s="3">
        <f t="shared" si="98"/>
        <v>0.34886944890967952</v>
      </c>
      <c r="O1548" s="3">
        <f t="shared" si="99"/>
        <v>0.59510747622588844</v>
      </c>
    </row>
    <row r="1549" spans="1:15" x14ac:dyDescent="0.25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46</v>
      </c>
      <c r="K1549" t="s">
        <v>104</v>
      </c>
      <c r="L1549" s="2">
        <f t="shared" si="96"/>
        <v>847127000</v>
      </c>
      <c r="M1549" s="2">
        <f t="shared" si="97"/>
        <v>1350925000</v>
      </c>
      <c r="N1549" s="3">
        <f t="shared" si="98"/>
        <v>0.34761800415930089</v>
      </c>
      <c r="O1549" s="3">
        <f t="shared" si="99"/>
        <v>0.55435118024676766</v>
      </c>
    </row>
    <row r="1550" spans="1:15" x14ac:dyDescent="0.25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46</v>
      </c>
      <c r="K1550" t="s">
        <v>104</v>
      </c>
      <c r="L1550" s="2">
        <f t="shared" si="96"/>
        <v>877800000</v>
      </c>
      <c r="M1550" s="2">
        <f t="shared" si="97"/>
        <v>1399900000</v>
      </c>
      <c r="N1550" s="3">
        <f t="shared" si="98"/>
        <v>0.35488174651303817</v>
      </c>
      <c r="O1550" s="3">
        <f t="shared" si="99"/>
        <v>0.56595916717202344</v>
      </c>
    </row>
    <row r="1551" spans="1:15" x14ac:dyDescent="0.25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46</v>
      </c>
      <c r="K1551" t="s">
        <v>104</v>
      </c>
      <c r="L1551" s="2">
        <f t="shared" si="96"/>
        <v>808600000</v>
      </c>
      <c r="M1551" s="2">
        <f t="shared" si="97"/>
        <v>1328900000</v>
      </c>
      <c r="N1551" s="3">
        <f t="shared" si="98"/>
        <v>0.34100877192982459</v>
      </c>
      <c r="O1551" s="3">
        <f t="shared" si="99"/>
        <v>0.56043353576248311</v>
      </c>
    </row>
    <row r="1552" spans="1:15" x14ac:dyDescent="0.25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46</v>
      </c>
      <c r="K1552" t="s">
        <v>104</v>
      </c>
      <c r="L1552" s="2">
        <f t="shared" si="96"/>
        <v>754800000</v>
      </c>
      <c r="M1552" s="2">
        <f t="shared" si="97"/>
        <v>1235400000</v>
      </c>
      <c r="N1552" s="3">
        <f t="shared" si="98"/>
        <v>0.33995406026212671</v>
      </c>
      <c r="O1552" s="3">
        <f t="shared" si="99"/>
        <v>0.55641129577084181</v>
      </c>
    </row>
    <row r="1553" spans="1:15" x14ac:dyDescent="0.25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12</v>
      </c>
      <c r="K1553" t="s">
        <v>163</v>
      </c>
      <c r="L1553" s="2">
        <f t="shared" si="96"/>
        <v>16132000000</v>
      </c>
      <c r="M1553" s="2">
        <f t="shared" si="97"/>
        <v>23715000000</v>
      </c>
      <c r="N1553" s="3">
        <f t="shared" si="98"/>
        <v>0.28501766784452298</v>
      </c>
      <c r="O1553" s="3">
        <f t="shared" si="99"/>
        <v>0.4189929328621908</v>
      </c>
    </row>
    <row r="1554" spans="1:15" x14ac:dyDescent="0.25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12</v>
      </c>
      <c r="K1554" t="s">
        <v>163</v>
      </c>
      <c r="L1554" s="2">
        <f t="shared" si="96"/>
        <v>17002000000</v>
      </c>
      <c r="M1554" s="2">
        <f t="shared" si="97"/>
        <v>24411000000</v>
      </c>
      <c r="N1554" s="3">
        <f t="shared" si="98"/>
        <v>0.29364421416234887</v>
      </c>
      <c r="O1554" s="3">
        <f t="shared" si="99"/>
        <v>0.42160621761658029</v>
      </c>
    </row>
    <row r="1555" spans="1:15" x14ac:dyDescent="0.25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12</v>
      </c>
      <c r="K1555" t="s">
        <v>163</v>
      </c>
      <c r="L1555" s="2">
        <f t="shared" si="96"/>
        <v>15667000000</v>
      </c>
      <c r="M1555" s="2">
        <f t="shared" si="97"/>
        <v>24043000000</v>
      </c>
      <c r="N1555" s="3">
        <f t="shared" si="98"/>
        <v>0.27927911868515809</v>
      </c>
      <c r="O1555" s="3">
        <f t="shared" si="99"/>
        <v>0.42858925451887769</v>
      </c>
    </row>
    <row r="1556" spans="1:15" x14ac:dyDescent="0.25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12</v>
      </c>
      <c r="K1556" t="s">
        <v>163</v>
      </c>
      <c r="L1556" s="2">
        <f t="shared" si="96"/>
        <v>15784000000</v>
      </c>
      <c r="M1556" s="2">
        <f t="shared" si="97"/>
        <v>23396000000</v>
      </c>
      <c r="N1556" s="3">
        <f t="shared" si="98"/>
        <v>0.27573195444064003</v>
      </c>
      <c r="O1556" s="3">
        <f t="shared" si="99"/>
        <v>0.40870658933687376</v>
      </c>
    </row>
    <row r="1557" spans="1:15" x14ac:dyDescent="0.25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21</v>
      </c>
      <c r="K1557" t="s">
        <v>56</v>
      </c>
      <c r="L1557" s="2">
        <f t="shared" si="96"/>
        <v>9846000000</v>
      </c>
      <c r="M1557" s="2">
        <f t="shared" si="97"/>
        <v>12450000000</v>
      </c>
      <c r="N1557" s="3">
        <f t="shared" si="98"/>
        <v>0.83596535914416714</v>
      </c>
      <c r="O1557" s="3">
        <f t="shared" si="99"/>
        <v>1.0570555272542028</v>
      </c>
    </row>
    <row r="1558" spans="1:15" x14ac:dyDescent="0.25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21</v>
      </c>
      <c r="K1558" t="s">
        <v>56</v>
      </c>
      <c r="L1558" s="2">
        <f t="shared" si="96"/>
        <v>10827000000</v>
      </c>
      <c r="M1558" s="2">
        <f t="shared" si="97"/>
        <v>13504000000</v>
      </c>
      <c r="N1558" s="3">
        <f t="shared" si="98"/>
        <v>0.85238545111006148</v>
      </c>
      <c r="O1558" s="3">
        <f t="shared" si="99"/>
        <v>1.0631396630451897</v>
      </c>
    </row>
    <row r="1559" spans="1:15" x14ac:dyDescent="0.25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21</v>
      </c>
      <c r="K1559" t="s">
        <v>56</v>
      </c>
      <c r="L1559" s="2">
        <f t="shared" si="96"/>
        <v>11801000000</v>
      </c>
      <c r="M1559" s="2">
        <f t="shared" si="97"/>
        <v>14524000000</v>
      </c>
      <c r="N1559" s="3">
        <f t="shared" si="98"/>
        <v>0.85021613832853027</v>
      </c>
      <c r="O1559" s="3">
        <f t="shared" si="99"/>
        <v>1.0463976945244957</v>
      </c>
    </row>
    <row r="1560" spans="1:15" x14ac:dyDescent="0.25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21</v>
      </c>
      <c r="K1560" t="s">
        <v>56</v>
      </c>
      <c r="L1560" s="2">
        <f t="shared" si="96"/>
        <v>12856000000</v>
      </c>
      <c r="M1560" s="2">
        <f t="shared" si="97"/>
        <v>17827000000</v>
      </c>
      <c r="N1560" s="3">
        <f t="shared" si="98"/>
        <v>0.85240684259382049</v>
      </c>
      <c r="O1560" s="3">
        <f t="shared" si="99"/>
        <v>1.1820050391194801</v>
      </c>
    </row>
    <row r="1561" spans="1:15" x14ac:dyDescent="0.25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24</v>
      </c>
      <c r="K1561" t="s">
        <v>29</v>
      </c>
      <c r="L1561" s="2">
        <f t="shared" si="96"/>
        <v>1249687000</v>
      </c>
      <c r="M1561" s="2">
        <f t="shared" si="97"/>
        <v>1890484000</v>
      </c>
      <c r="N1561" s="3">
        <f t="shared" si="98"/>
        <v>0.42464517106782873</v>
      </c>
      <c r="O1561" s="3">
        <f t="shared" si="99"/>
        <v>0.64238877541415818</v>
      </c>
    </row>
    <row r="1562" spans="1:15" x14ac:dyDescent="0.25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24</v>
      </c>
      <c r="K1562" t="s">
        <v>29</v>
      </c>
      <c r="L1562" s="2">
        <f t="shared" si="96"/>
        <v>1301700000</v>
      </c>
      <c r="M1562" s="2">
        <f t="shared" si="97"/>
        <v>2007100000</v>
      </c>
      <c r="N1562" s="3">
        <f t="shared" si="98"/>
        <v>0.42681487310643318</v>
      </c>
      <c r="O1562" s="3">
        <f t="shared" si="99"/>
        <v>0.65810872844120927</v>
      </c>
    </row>
    <row r="1563" spans="1:15" x14ac:dyDescent="0.25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24</v>
      </c>
      <c r="K1563" t="s">
        <v>29</v>
      </c>
      <c r="L1563" s="2">
        <f t="shared" si="96"/>
        <v>1282700000</v>
      </c>
      <c r="M1563" s="2">
        <f t="shared" si="97"/>
        <v>2016400000</v>
      </c>
      <c r="N1563" s="3">
        <f t="shared" si="98"/>
        <v>0.41389435642605921</v>
      </c>
      <c r="O1563" s="3">
        <f t="shared" si="99"/>
        <v>0.65064050853473587</v>
      </c>
    </row>
    <row r="1564" spans="1:15" x14ac:dyDescent="0.25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24</v>
      </c>
      <c r="K1564" t="s">
        <v>29</v>
      </c>
      <c r="L1564" s="2">
        <f t="shared" si="96"/>
        <v>1361300000</v>
      </c>
      <c r="M1564" s="2">
        <f t="shared" si="97"/>
        <v>2171800000</v>
      </c>
      <c r="N1564" s="3">
        <f t="shared" si="98"/>
        <v>0.42305301758965752</v>
      </c>
      <c r="O1564" s="3">
        <f t="shared" si="99"/>
        <v>0.67493318416309278</v>
      </c>
    </row>
    <row r="1565" spans="1:15" x14ac:dyDescent="0.25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18</v>
      </c>
      <c r="K1565" t="s">
        <v>288</v>
      </c>
      <c r="L1565" s="2">
        <f t="shared" si="96"/>
        <v>5061975000</v>
      </c>
      <c r="M1565" s="2">
        <f t="shared" si="97"/>
        <v>8658683000</v>
      </c>
      <c r="N1565" s="3">
        <f t="shared" si="98"/>
        <v>0.46526125577960364</v>
      </c>
      <c r="O1565" s="3">
        <f t="shared" si="99"/>
        <v>0.79584544095486565</v>
      </c>
    </row>
    <row r="1566" spans="1:15" x14ac:dyDescent="0.25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18</v>
      </c>
      <c r="K1566" t="s">
        <v>288</v>
      </c>
      <c r="L1566" s="2">
        <f t="shared" si="96"/>
        <v>5488179000</v>
      </c>
      <c r="M1566" s="2">
        <f t="shared" si="97"/>
        <v>9329211000</v>
      </c>
      <c r="N1566" s="3">
        <f t="shared" si="98"/>
        <v>0.48059090788087344</v>
      </c>
      <c r="O1566" s="3">
        <f t="shared" si="99"/>
        <v>0.81694383224421629</v>
      </c>
    </row>
    <row r="1567" spans="1:15" x14ac:dyDescent="0.25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18</v>
      </c>
      <c r="K1567" t="s">
        <v>288</v>
      </c>
      <c r="L1567" s="2">
        <f t="shared" si="96"/>
        <v>5993971000</v>
      </c>
      <c r="M1567" s="2">
        <f t="shared" si="97"/>
        <v>10153856000</v>
      </c>
      <c r="N1567" s="3">
        <f t="shared" si="98"/>
        <v>0.48802250678850412</v>
      </c>
      <c r="O1567" s="3">
        <f t="shared" si="99"/>
        <v>0.82671575466239211</v>
      </c>
    </row>
    <row r="1568" spans="1:15" x14ac:dyDescent="0.25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18</v>
      </c>
      <c r="K1568" t="s">
        <v>288</v>
      </c>
      <c r="L1568" s="2">
        <f t="shared" si="96"/>
        <v>5982944000</v>
      </c>
      <c r="M1568" s="2">
        <f t="shared" si="97"/>
        <v>10161330000</v>
      </c>
      <c r="N1568" s="3">
        <f t="shared" si="98"/>
        <v>0.48340209670653278</v>
      </c>
      <c r="O1568" s="3">
        <f t="shared" si="99"/>
        <v>0.82100187254418444</v>
      </c>
    </row>
    <row r="1569" spans="1:15" x14ac:dyDescent="0.25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18</v>
      </c>
      <c r="K1569" t="s">
        <v>203</v>
      </c>
      <c r="L1569" s="2">
        <f t="shared" si="96"/>
        <v>6995000000</v>
      </c>
      <c r="M1569" s="2">
        <f t="shared" si="97"/>
        <v>10061000000</v>
      </c>
      <c r="N1569" s="3">
        <f t="shared" si="98"/>
        <v>0.50710453820501666</v>
      </c>
      <c r="O1569" s="3">
        <f t="shared" si="99"/>
        <v>0.72937509061910977</v>
      </c>
    </row>
    <row r="1570" spans="1:15" x14ac:dyDescent="0.25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18</v>
      </c>
      <c r="K1570" t="s">
        <v>203</v>
      </c>
      <c r="L1570" s="2">
        <f t="shared" si="96"/>
        <v>7241000000</v>
      </c>
      <c r="M1570" s="2">
        <f t="shared" si="97"/>
        <v>10357000000</v>
      </c>
      <c r="N1570" s="3">
        <f t="shared" si="98"/>
        <v>0.52535732424000581</v>
      </c>
      <c r="O1570" s="3">
        <f t="shared" si="99"/>
        <v>0.75143292461728217</v>
      </c>
    </row>
    <row r="1571" spans="1:15" x14ac:dyDescent="0.25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18</v>
      </c>
      <c r="K1571" t="s">
        <v>203</v>
      </c>
      <c r="L1571" s="2">
        <f t="shared" si="96"/>
        <v>6400000000</v>
      </c>
      <c r="M1571" s="2">
        <f t="shared" si="97"/>
        <v>9482000000</v>
      </c>
      <c r="N1571" s="3">
        <f t="shared" si="98"/>
        <v>0.48236358154959302</v>
      </c>
      <c r="O1571" s="3">
        <f t="shared" si="99"/>
        <v>0.71465179378956889</v>
      </c>
    </row>
    <row r="1572" spans="1:15" x14ac:dyDescent="0.25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18</v>
      </c>
      <c r="K1572" t="s">
        <v>203</v>
      </c>
      <c r="L1572" s="2">
        <f t="shared" si="96"/>
        <v>5804000000</v>
      </c>
      <c r="M1572" s="2">
        <f t="shared" si="97"/>
        <v>8876000000</v>
      </c>
      <c r="N1572" s="3">
        <f t="shared" si="98"/>
        <v>0.46476617552850741</v>
      </c>
      <c r="O1572" s="3">
        <f t="shared" si="99"/>
        <v>0.71076233183856508</v>
      </c>
    </row>
    <row r="1573" spans="1:15" x14ac:dyDescent="0.25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82</v>
      </c>
      <c r="K1573" t="s">
        <v>340</v>
      </c>
      <c r="L1573" s="2">
        <f t="shared" si="96"/>
        <v>11908000000</v>
      </c>
      <c r="M1573" s="2">
        <f t="shared" si="97"/>
        <v>18686000000</v>
      </c>
      <c r="N1573" s="3">
        <f t="shared" si="98"/>
        <v>8.6044814405352832E-2</v>
      </c>
      <c r="O1573" s="3">
        <f t="shared" si="99"/>
        <v>0.13502127997803356</v>
      </c>
    </row>
    <row r="1574" spans="1:15" x14ac:dyDescent="0.25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82</v>
      </c>
      <c r="K1574" t="s">
        <v>340</v>
      </c>
      <c r="L1574" s="2">
        <f t="shared" si="96"/>
        <v>10758000000</v>
      </c>
      <c r="M1574" s="2">
        <f t="shared" si="97"/>
        <v>17559000000</v>
      </c>
      <c r="N1574" s="3">
        <f t="shared" si="98"/>
        <v>7.7914741370569418E-2</v>
      </c>
      <c r="O1574" s="3">
        <f t="shared" si="99"/>
        <v>0.12717093732346424</v>
      </c>
    </row>
    <row r="1575" spans="1:15" x14ac:dyDescent="0.25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82</v>
      </c>
      <c r="K1575" t="s">
        <v>340</v>
      </c>
      <c r="L1575" s="2">
        <f t="shared" si="96"/>
        <v>12703000000</v>
      </c>
      <c r="M1575" s="2">
        <f t="shared" si="97"/>
        <v>19504000000</v>
      </c>
      <c r="N1575" s="3">
        <f t="shared" si="98"/>
        <v>9.7085078413989168E-2</v>
      </c>
      <c r="O1575" s="3">
        <f t="shared" si="99"/>
        <v>0.14906300632814651</v>
      </c>
    </row>
    <row r="1576" spans="1:15" x14ac:dyDescent="0.25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82</v>
      </c>
      <c r="K1576" t="s">
        <v>340</v>
      </c>
      <c r="L1576" s="2">
        <f t="shared" si="96"/>
        <v>13153000000</v>
      </c>
      <c r="M1576" s="2">
        <f t="shared" si="97"/>
        <v>19948000000</v>
      </c>
      <c r="N1576" s="3">
        <f t="shared" si="98"/>
        <v>0.14979955355109109</v>
      </c>
      <c r="O1576" s="3">
        <f t="shared" si="99"/>
        <v>0.2271878274338299</v>
      </c>
    </row>
    <row r="1577" spans="1:15" x14ac:dyDescent="0.25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58</v>
      </c>
      <c r="K1577" t="s">
        <v>386</v>
      </c>
      <c r="L1577" s="2">
        <f t="shared" si="96"/>
        <v>334026000</v>
      </c>
      <c r="M1577" s="2">
        <f t="shared" si="97"/>
        <v>642169000</v>
      </c>
      <c r="N1577" s="3">
        <f t="shared" si="98"/>
        <v>0.13010738866751581</v>
      </c>
      <c r="O1577" s="3">
        <f t="shared" si="99"/>
        <v>0.25013301860702447</v>
      </c>
    </row>
    <row r="1578" spans="1:15" x14ac:dyDescent="0.25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58</v>
      </c>
      <c r="K1578" t="s">
        <v>386</v>
      </c>
      <c r="L1578" s="2">
        <f t="shared" si="96"/>
        <v>426880000</v>
      </c>
      <c r="M1578" s="2">
        <f t="shared" si="97"/>
        <v>701097000</v>
      </c>
      <c r="N1578" s="3">
        <f t="shared" si="98"/>
        <v>0.15406886829327804</v>
      </c>
      <c r="O1578" s="3">
        <f t="shared" si="99"/>
        <v>0.25303884312643443</v>
      </c>
    </row>
    <row r="1579" spans="1:15" x14ac:dyDescent="0.25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58</v>
      </c>
      <c r="K1579" t="s">
        <v>386</v>
      </c>
      <c r="L1579" s="2">
        <f t="shared" si="96"/>
        <v>587582000</v>
      </c>
      <c r="M1579" s="2">
        <f t="shared" si="97"/>
        <v>879940000</v>
      </c>
      <c r="N1579" s="3">
        <f t="shared" si="98"/>
        <v>0.19624209588703911</v>
      </c>
      <c r="O1579" s="3">
        <f t="shared" si="99"/>
        <v>0.29388454693105165</v>
      </c>
    </row>
    <row r="1580" spans="1:15" x14ac:dyDescent="0.25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58</v>
      </c>
      <c r="K1580" t="s">
        <v>386</v>
      </c>
      <c r="L1580" s="2">
        <f t="shared" si="96"/>
        <v>857533000</v>
      </c>
      <c r="M1580" s="2">
        <f t="shared" si="97"/>
        <v>1170227000</v>
      </c>
      <c r="N1580" s="3">
        <f t="shared" si="98"/>
        <v>0.25058084303547945</v>
      </c>
      <c r="O1580" s="3">
        <f t="shared" si="99"/>
        <v>0.34195356703809648</v>
      </c>
    </row>
    <row r="1581" spans="1:15" x14ac:dyDescent="0.25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  <c r="L1581" s="2">
        <f t="shared" si="96"/>
        <v>1370611000</v>
      </c>
      <c r="M1581" s="2">
        <f t="shared" si="97"/>
        <v>2041814000</v>
      </c>
      <c r="N1581" s="3">
        <f t="shared" si="98"/>
        <v>0.59613139663949166</v>
      </c>
      <c r="O1581" s="3">
        <f t="shared" si="99"/>
        <v>0.888063375748529</v>
      </c>
    </row>
    <row r="1582" spans="1:15" x14ac:dyDescent="0.25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51</v>
      </c>
      <c r="K1582" t="s">
        <v>52</v>
      </c>
      <c r="L1582" s="2">
        <f t="shared" si="96"/>
        <v>1358901000</v>
      </c>
      <c r="M1582" s="2">
        <f t="shared" si="97"/>
        <v>2009474000</v>
      </c>
      <c r="N1582" s="3">
        <f t="shared" si="98"/>
        <v>0.58762981554257876</v>
      </c>
      <c r="O1582" s="3">
        <f t="shared" si="99"/>
        <v>0.86895722054631497</v>
      </c>
    </row>
    <row r="1583" spans="1:15" x14ac:dyDescent="0.25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51</v>
      </c>
      <c r="K1583" t="s">
        <v>52</v>
      </c>
      <c r="L1583" s="2">
        <f t="shared" si="96"/>
        <v>1491018000</v>
      </c>
      <c r="M1583" s="2">
        <f t="shared" si="97"/>
        <v>2209277000</v>
      </c>
      <c r="N1583" s="3">
        <f t="shared" si="98"/>
        <v>0.59586686792416632</v>
      </c>
      <c r="O1583" s="3">
        <f t="shared" si="99"/>
        <v>0.8829101770514497</v>
      </c>
    </row>
    <row r="1584" spans="1:15" x14ac:dyDescent="0.25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51</v>
      </c>
      <c r="K1584" t="s">
        <v>52</v>
      </c>
      <c r="L1584" s="2">
        <f t="shared" si="96"/>
        <v>1481866000</v>
      </c>
      <c r="M1584" s="2">
        <f t="shared" si="97"/>
        <v>2226204000</v>
      </c>
      <c r="N1584" s="3">
        <f t="shared" si="98"/>
        <v>0.59127955368322271</v>
      </c>
      <c r="O1584" s="3">
        <f t="shared" si="99"/>
        <v>0.88827796003674087</v>
      </c>
    </row>
    <row r="1585" spans="1:15" x14ac:dyDescent="0.25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12</v>
      </c>
      <c r="K1585" t="s">
        <v>210</v>
      </c>
      <c r="L1585" s="2">
        <f t="shared" si="96"/>
        <v>891140000</v>
      </c>
      <c r="M1585" s="2">
        <f t="shared" si="97"/>
        <v>1210052000</v>
      </c>
      <c r="N1585" s="3">
        <f t="shared" si="98"/>
        <v>0.6329802649149624</v>
      </c>
      <c r="O1585" s="3">
        <f t="shared" si="99"/>
        <v>0.85950471925946548</v>
      </c>
    </row>
    <row r="1586" spans="1:15" x14ac:dyDescent="0.25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12</v>
      </c>
      <c r="K1586" t="s">
        <v>210</v>
      </c>
      <c r="L1586" s="2">
        <f t="shared" si="96"/>
        <v>973180000</v>
      </c>
      <c r="M1586" s="2">
        <f t="shared" si="97"/>
        <v>1332093000</v>
      </c>
      <c r="N1586" s="3">
        <f t="shared" si="98"/>
        <v>0.60987539661202617</v>
      </c>
      <c r="O1586" s="3">
        <f t="shared" si="99"/>
        <v>0.83480008497821967</v>
      </c>
    </row>
    <row r="1587" spans="1:15" x14ac:dyDescent="0.25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12</v>
      </c>
      <c r="K1587" t="s">
        <v>210</v>
      </c>
      <c r="L1587" s="2">
        <f t="shared" si="96"/>
        <v>1030128000</v>
      </c>
      <c r="M1587" s="2">
        <f t="shared" si="97"/>
        <v>1399810000</v>
      </c>
      <c r="N1587" s="3">
        <f t="shared" si="98"/>
        <v>0.58974790551008005</v>
      </c>
      <c r="O1587" s="3">
        <f t="shared" si="99"/>
        <v>0.80139071611689527</v>
      </c>
    </row>
    <row r="1588" spans="1:15" x14ac:dyDescent="0.25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12</v>
      </c>
      <c r="K1588" t="s">
        <v>210</v>
      </c>
      <c r="L1588" s="2">
        <f t="shared" si="96"/>
        <v>1264736000</v>
      </c>
      <c r="M1588" s="2">
        <f t="shared" si="97"/>
        <v>1792910000</v>
      </c>
      <c r="N1588" s="3">
        <f t="shared" si="98"/>
        <v>0.61157151077606009</v>
      </c>
      <c r="O1588" s="3">
        <f t="shared" si="99"/>
        <v>0.86697356395762104</v>
      </c>
    </row>
    <row r="1589" spans="1:15" x14ac:dyDescent="0.25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21</v>
      </c>
      <c r="K1589" t="s">
        <v>56</v>
      </c>
      <c r="L1589" s="2">
        <f t="shared" si="96"/>
        <v>705992000</v>
      </c>
      <c r="M1589" s="2">
        <f t="shared" si="97"/>
        <v>954657000</v>
      </c>
      <c r="N1589" s="3">
        <f t="shared" si="98"/>
        <v>0.80814842626763983</v>
      </c>
      <c r="O1589" s="3">
        <f t="shared" si="99"/>
        <v>1.0927950347530655</v>
      </c>
    </row>
    <row r="1590" spans="1:15" x14ac:dyDescent="0.25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21</v>
      </c>
      <c r="K1590" t="s">
        <v>56</v>
      </c>
      <c r="L1590" s="2">
        <f t="shared" si="96"/>
        <v>778074000</v>
      </c>
      <c r="M1590" s="2">
        <f t="shared" si="97"/>
        <v>1027916000</v>
      </c>
      <c r="N1590" s="3">
        <f t="shared" si="98"/>
        <v>0.80622161525333991</v>
      </c>
      <c r="O1590" s="3">
        <f t="shared" si="99"/>
        <v>1.065101902730013</v>
      </c>
    </row>
    <row r="1591" spans="1:15" x14ac:dyDescent="0.25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21</v>
      </c>
      <c r="K1591" t="s">
        <v>56</v>
      </c>
      <c r="L1591" s="2">
        <f t="shared" si="96"/>
        <v>821692000</v>
      </c>
      <c r="M1591" s="2">
        <f t="shared" si="97"/>
        <v>1078957000</v>
      </c>
      <c r="N1591" s="3">
        <f t="shared" si="98"/>
        <v>0.81346220289332827</v>
      </c>
      <c r="O1591" s="3">
        <f t="shared" si="99"/>
        <v>1.0681505211772497</v>
      </c>
    </row>
    <row r="1592" spans="1:15" x14ac:dyDescent="0.25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21</v>
      </c>
      <c r="K1592" t="s">
        <v>56</v>
      </c>
      <c r="L1592" s="2">
        <f t="shared" si="96"/>
        <v>866578000</v>
      </c>
      <c r="M1592" s="2">
        <f t="shared" si="97"/>
        <v>1127210000</v>
      </c>
      <c r="N1592" s="3">
        <f t="shared" si="98"/>
        <v>0.8180156810771726</v>
      </c>
      <c r="O1592" s="3">
        <f t="shared" si="99"/>
        <v>1.0640420779975948</v>
      </c>
    </row>
    <row r="1593" spans="1:15" x14ac:dyDescent="0.25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24</v>
      </c>
      <c r="K1593" t="s">
        <v>65</v>
      </c>
      <c r="L1593" s="2">
        <f t="shared" si="96"/>
        <v>1247157000</v>
      </c>
      <c r="M1593" s="2">
        <f t="shared" si="97"/>
        <v>2445743000</v>
      </c>
      <c r="N1593" s="3">
        <f t="shared" si="98"/>
        <v>0.81671427504940919</v>
      </c>
      <c r="O1593" s="3">
        <f t="shared" si="99"/>
        <v>1.6016213044565899</v>
      </c>
    </row>
    <row r="1594" spans="1:15" x14ac:dyDescent="0.25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24</v>
      </c>
      <c r="K1594" t="s">
        <v>65</v>
      </c>
      <c r="L1594" s="2">
        <f t="shared" si="96"/>
        <v>1081698000</v>
      </c>
      <c r="M1594" s="2">
        <f t="shared" si="97"/>
        <v>2319983000</v>
      </c>
      <c r="N1594" s="3">
        <f t="shared" si="98"/>
        <v>0.89250850883887867</v>
      </c>
      <c r="O1594" s="3">
        <f t="shared" si="99"/>
        <v>1.9142168774108377</v>
      </c>
    </row>
    <row r="1595" spans="1:15" x14ac:dyDescent="0.25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24</v>
      </c>
      <c r="K1595" t="s">
        <v>65</v>
      </c>
      <c r="L1595" s="2">
        <f t="shared" si="96"/>
        <v>519428000</v>
      </c>
      <c r="M1595" s="2">
        <f t="shared" si="97"/>
        <v>1680343000</v>
      </c>
      <c r="N1595" s="3">
        <f t="shared" si="98"/>
        <v>0.89492518284331035</v>
      </c>
      <c r="O1595" s="3">
        <f t="shared" si="99"/>
        <v>2.8950716297821386</v>
      </c>
    </row>
    <row r="1596" spans="1:15" x14ac:dyDescent="0.25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24</v>
      </c>
      <c r="K1596" t="s">
        <v>65</v>
      </c>
      <c r="L1596" s="2">
        <f t="shared" si="96"/>
        <v>907824000</v>
      </c>
      <c r="M1596" s="2">
        <f t="shared" si="97"/>
        <v>2280321000</v>
      </c>
      <c r="N1596" s="3">
        <f t="shared" si="98"/>
        <v>0.87938810619798202</v>
      </c>
      <c r="O1596" s="3">
        <f t="shared" si="99"/>
        <v>2.2088941972381084</v>
      </c>
    </row>
    <row r="1597" spans="1:15" x14ac:dyDescent="0.25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51</v>
      </c>
      <c r="K1597" t="s">
        <v>52</v>
      </c>
      <c r="L1597" s="2">
        <f t="shared" si="96"/>
        <v>1396355000</v>
      </c>
      <c r="M1597" s="2">
        <f t="shared" si="97"/>
        <v>2158710000</v>
      </c>
      <c r="N1597" s="3">
        <f t="shared" si="98"/>
        <v>0.55530015767946728</v>
      </c>
      <c r="O1597" s="3">
        <f t="shared" si="99"/>
        <v>0.85847223906831915</v>
      </c>
    </row>
    <row r="1598" spans="1:15" x14ac:dyDescent="0.25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51</v>
      </c>
      <c r="K1598" t="s">
        <v>52</v>
      </c>
      <c r="L1598" s="2">
        <f t="shared" si="96"/>
        <v>1560070000</v>
      </c>
      <c r="M1598" s="2">
        <f t="shared" si="97"/>
        <v>2432767000</v>
      </c>
      <c r="N1598" s="3">
        <f t="shared" si="98"/>
        <v>0.56268417161097184</v>
      </c>
      <c r="O1598" s="3">
        <f t="shared" si="99"/>
        <v>0.87744747615011454</v>
      </c>
    </row>
    <row r="1599" spans="1:15" x14ac:dyDescent="0.25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51</v>
      </c>
      <c r="K1599" t="s">
        <v>52</v>
      </c>
      <c r="L1599" s="2">
        <f t="shared" si="96"/>
        <v>1875141000</v>
      </c>
      <c r="M1599" s="2">
        <f t="shared" si="97"/>
        <v>2915190000</v>
      </c>
      <c r="N1599" s="3">
        <f t="shared" si="98"/>
        <v>0.570759061602644</v>
      </c>
      <c r="O1599" s="3">
        <f t="shared" si="99"/>
        <v>0.8873311973837763</v>
      </c>
    </row>
    <row r="1600" spans="1:15" x14ac:dyDescent="0.25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51</v>
      </c>
      <c r="K1600" t="s">
        <v>52</v>
      </c>
      <c r="L1600" s="2">
        <f t="shared" si="96"/>
        <v>2000573000</v>
      </c>
      <c r="M1600" s="2">
        <f t="shared" si="97"/>
        <v>3036360000</v>
      </c>
      <c r="N1600" s="3">
        <f t="shared" si="98"/>
        <v>0.58111493310668594</v>
      </c>
      <c r="O1600" s="3">
        <f t="shared" si="99"/>
        <v>0.8819843806188612</v>
      </c>
    </row>
    <row r="1601" spans="1:15" x14ac:dyDescent="0.25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181</v>
      </c>
      <c r="K1601" t="s">
        <v>182</v>
      </c>
      <c r="L1601" s="2">
        <f t="shared" si="96"/>
        <v>69571000000</v>
      </c>
      <c r="M1601" s="2">
        <f t="shared" si="97"/>
        <v>125982000000</v>
      </c>
      <c r="N1601" s="3">
        <f t="shared" si="98"/>
        <v>0.60054727828323817</v>
      </c>
      <c r="O1601" s="3">
        <f t="shared" si="99"/>
        <v>1.0874954681214717</v>
      </c>
    </row>
    <row r="1602" spans="1:15" x14ac:dyDescent="0.25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181</v>
      </c>
      <c r="K1602" t="s">
        <v>182</v>
      </c>
      <c r="L1602" s="2">
        <f t="shared" si="96"/>
        <v>75663000000</v>
      </c>
      <c r="M1602" s="2">
        <f t="shared" si="97"/>
        <v>119358000000</v>
      </c>
      <c r="N1602" s="3">
        <f t="shared" si="98"/>
        <v>0.62764827872252171</v>
      </c>
      <c r="O1602" s="3">
        <f t="shared" si="99"/>
        <v>0.990111986727499</v>
      </c>
    </row>
    <row r="1603" spans="1:15" x14ac:dyDescent="0.25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181</v>
      </c>
      <c r="K1603" t="s">
        <v>182</v>
      </c>
      <c r="L1603" s="2">
        <f t="shared" ref="L1603:L1666" si="100">E1603-F1603</f>
        <v>77148000000</v>
      </c>
      <c r="M1603" s="2">
        <f t="shared" ref="M1603:M1666" si="101">L1603+SUM(G1603:I1603)</f>
        <v>134697000000</v>
      </c>
      <c r="N1603" s="3">
        <f t="shared" ref="N1603:N1666" si="102">1-(F1603/E1603)</f>
        <v>0.60708693017729132</v>
      </c>
      <c r="O1603" s="3">
        <f t="shared" ref="O1603:O1666" si="103">M1603/E1603</f>
        <v>1.0599469621259217</v>
      </c>
    </row>
    <row r="1604" spans="1:15" x14ac:dyDescent="0.25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181</v>
      </c>
      <c r="K1604" t="s">
        <v>182</v>
      </c>
      <c r="L1604" s="2">
        <f t="shared" si="100"/>
        <v>79063000000</v>
      </c>
      <c r="M1604" s="2">
        <f t="shared" si="101"/>
        <v>125066000000</v>
      </c>
      <c r="N1604" s="3">
        <f t="shared" si="102"/>
        <v>0.60069138428810209</v>
      </c>
      <c r="O1604" s="3">
        <f t="shared" si="103"/>
        <v>0.95020513599756873</v>
      </c>
    </row>
    <row r="1605" spans="1:15" x14ac:dyDescent="0.25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  <c r="L1605" s="2">
        <f t="shared" si="100"/>
        <v>1106027000</v>
      </c>
      <c r="M1605" s="2">
        <f t="shared" si="101"/>
        <v>1693130000</v>
      </c>
      <c r="N1605" s="3">
        <f t="shared" si="102"/>
        <v>0.59991451698025811</v>
      </c>
      <c r="O1605" s="3">
        <f t="shared" si="103"/>
        <v>0.9183620889316304</v>
      </c>
    </row>
    <row r="1606" spans="1:15" x14ac:dyDescent="0.25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  <c r="L1606" s="2">
        <f t="shared" si="100"/>
        <v>1120762000</v>
      </c>
      <c r="M1606" s="2">
        <f t="shared" si="101"/>
        <v>1724181000</v>
      </c>
      <c r="N1606" s="3">
        <f t="shared" si="102"/>
        <v>0.58856811562541678</v>
      </c>
      <c r="O1606" s="3">
        <f t="shared" si="103"/>
        <v>0.90545357726898912</v>
      </c>
    </row>
    <row r="1607" spans="1:15" x14ac:dyDescent="0.25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  <c r="L1607" s="2">
        <f t="shared" si="100"/>
        <v>1164431000</v>
      </c>
      <c r="M1607" s="2">
        <f t="shared" si="101"/>
        <v>1795498000</v>
      </c>
      <c r="N1607" s="3">
        <f t="shared" si="102"/>
        <v>0.58533416040664665</v>
      </c>
      <c r="O1607" s="3">
        <f t="shared" si="103"/>
        <v>0.90255782810816032</v>
      </c>
    </row>
    <row r="1608" spans="1:15" x14ac:dyDescent="0.25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  <c r="L1608" s="2">
        <f t="shared" si="100"/>
        <v>1199660000</v>
      </c>
      <c r="M1608" s="2">
        <f t="shared" si="101"/>
        <v>1824075000</v>
      </c>
      <c r="N1608" s="3">
        <f t="shared" si="102"/>
        <v>0.58739715188323938</v>
      </c>
      <c r="O1608" s="3">
        <f t="shared" si="103"/>
        <v>0.89313343765851982</v>
      </c>
    </row>
    <row r="1609" spans="1:15" x14ac:dyDescent="0.25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21</v>
      </c>
      <c r="K1609" t="s">
        <v>488</v>
      </c>
      <c r="L1609" s="2">
        <f t="shared" si="100"/>
        <v>4363000000</v>
      </c>
      <c r="M1609" s="2">
        <f t="shared" si="101"/>
        <v>7460000000</v>
      </c>
      <c r="N1609" s="3">
        <f t="shared" si="102"/>
        <v>0.28421601198618984</v>
      </c>
      <c r="O1609" s="3">
        <f t="shared" si="103"/>
        <v>0.48596182659110154</v>
      </c>
    </row>
    <row r="1610" spans="1:15" x14ac:dyDescent="0.25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21</v>
      </c>
      <c r="K1610" t="s">
        <v>488</v>
      </c>
      <c r="L1610" s="2">
        <f t="shared" si="100"/>
        <v>4360000000</v>
      </c>
      <c r="M1610" s="2">
        <f t="shared" si="101"/>
        <v>6929000000</v>
      </c>
      <c r="N1610" s="3">
        <f t="shared" si="102"/>
        <v>0.28816920026437542</v>
      </c>
      <c r="O1610" s="3">
        <f t="shared" si="103"/>
        <v>0.45796430931923332</v>
      </c>
    </row>
    <row r="1611" spans="1:15" x14ac:dyDescent="0.25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21</v>
      </c>
      <c r="K1611" t="s">
        <v>488</v>
      </c>
      <c r="L1611" s="2">
        <f t="shared" si="100"/>
        <v>4221000000</v>
      </c>
      <c r="M1611" s="2">
        <f t="shared" si="101"/>
        <v>6831000000</v>
      </c>
      <c r="N1611" s="3">
        <f t="shared" si="102"/>
        <v>0.28966511117211091</v>
      </c>
      <c r="O1611" s="3">
        <f t="shared" si="103"/>
        <v>0.46877573428493002</v>
      </c>
    </row>
    <row r="1612" spans="1:15" x14ac:dyDescent="0.25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21</v>
      </c>
      <c r="K1612" t="s">
        <v>488</v>
      </c>
      <c r="L1612" s="2">
        <f t="shared" si="100"/>
        <v>3435000000</v>
      </c>
      <c r="M1612" s="2">
        <f t="shared" si="101"/>
        <v>6404000000</v>
      </c>
      <c r="N1612" s="3">
        <f t="shared" si="102"/>
        <v>0.26435277820532554</v>
      </c>
      <c r="O1612" s="3">
        <f t="shared" si="103"/>
        <v>0.49284285054640603</v>
      </c>
    </row>
    <row r="1613" spans="1:15" x14ac:dyDescent="0.25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41</v>
      </c>
      <c r="K1613" t="s">
        <v>44</v>
      </c>
      <c r="L1613" s="2">
        <f t="shared" si="100"/>
        <v>1485900000</v>
      </c>
      <c r="M1613" s="2">
        <f t="shared" si="101"/>
        <v>1971500000</v>
      </c>
      <c r="N1613" s="3">
        <f t="shared" si="102"/>
        <v>0.34991993217784478</v>
      </c>
      <c r="O1613" s="3">
        <f t="shared" si="103"/>
        <v>0.46427562170308967</v>
      </c>
    </row>
    <row r="1614" spans="1:15" x14ac:dyDescent="0.25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41</v>
      </c>
      <c r="K1614" t="s">
        <v>44</v>
      </c>
      <c r="L1614" s="2">
        <f t="shared" si="100"/>
        <v>1536900000</v>
      </c>
      <c r="M1614" s="2">
        <f t="shared" si="101"/>
        <v>1993700000</v>
      </c>
      <c r="N1614" s="3">
        <f t="shared" si="102"/>
        <v>0.34009736667404289</v>
      </c>
      <c r="O1614" s="3">
        <f t="shared" si="103"/>
        <v>0.44118167736224828</v>
      </c>
    </row>
    <row r="1615" spans="1:15" x14ac:dyDescent="0.25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41</v>
      </c>
      <c r="K1615" t="s">
        <v>44</v>
      </c>
      <c r="L1615" s="2">
        <f t="shared" si="100"/>
        <v>1625300000</v>
      </c>
      <c r="M1615" s="2">
        <f t="shared" si="101"/>
        <v>2138500000</v>
      </c>
      <c r="N1615" s="3">
        <f t="shared" si="102"/>
        <v>0.32524864421364397</v>
      </c>
      <c r="O1615" s="3">
        <f t="shared" si="103"/>
        <v>0.42794820996177785</v>
      </c>
    </row>
    <row r="1616" spans="1:15" x14ac:dyDescent="0.25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41</v>
      </c>
      <c r="K1616" t="s">
        <v>44</v>
      </c>
      <c r="L1616" s="2">
        <f t="shared" si="100"/>
        <v>1976700000</v>
      </c>
      <c r="M1616" s="2">
        <f t="shared" si="101"/>
        <v>2702900000</v>
      </c>
      <c r="N1616" s="3">
        <f t="shared" si="102"/>
        <v>0.33355832672415253</v>
      </c>
      <c r="O1616" s="3">
        <f t="shared" si="103"/>
        <v>0.45610097703379965</v>
      </c>
    </row>
    <row r="1617" spans="1:15" x14ac:dyDescent="0.25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46</v>
      </c>
      <c r="K1617" t="s">
        <v>104</v>
      </c>
      <c r="L1617" s="2">
        <f t="shared" si="100"/>
        <v>89520000000</v>
      </c>
      <c r="M1617" s="2">
        <f t="shared" si="101"/>
        <v>147135000000</v>
      </c>
      <c r="N1617" s="3">
        <f t="shared" si="102"/>
        <v>0.98107335035672405</v>
      </c>
      <c r="O1617" s="3">
        <f t="shared" si="103"/>
        <v>1.6124913695792737</v>
      </c>
    </row>
    <row r="1618" spans="1:15" x14ac:dyDescent="0.25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46</v>
      </c>
      <c r="K1618" t="s">
        <v>104</v>
      </c>
      <c r="L1618" s="2">
        <f t="shared" si="100"/>
        <v>86732000000</v>
      </c>
      <c r="M1618" s="2">
        <f t="shared" si="101"/>
        <v>137883000000</v>
      </c>
      <c r="N1618" s="3">
        <f t="shared" si="102"/>
        <v>0.98481872168413398</v>
      </c>
      <c r="O1618" s="3">
        <f t="shared" si="103"/>
        <v>1.5656246806481282</v>
      </c>
    </row>
    <row r="1619" spans="1:15" x14ac:dyDescent="0.25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46</v>
      </c>
      <c r="K1619" t="s">
        <v>104</v>
      </c>
      <c r="L1619" s="2">
        <f t="shared" si="100"/>
        <v>87276000000</v>
      </c>
      <c r="M1619" s="2">
        <f t="shared" si="101"/>
        <v>137708000000</v>
      </c>
      <c r="N1619" s="3">
        <f t="shared" si="102"/>
        <v>0.9875978816819807</v>
      </c>
      <c r="O1619" s="3">
        <f t="shared" si="103"/>
        <v>1.5582763771330286</v>
      </c>
    </row>
    <row r="1620" spans="1:15" x14ac:dyDescent="0.25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46</v>
      </c>
      <c r="K1620" t="s">
        <v>104</v>
      </c>
      <c r="L1620" s="2">
        <f t="shared" si="100"/>
        <v>89070000000</v>
      </c>
      <c r="M1620" s="2">
        <f t="shared" si="101"/>
        <v>141486000000</v>
      </c>
      <c r="N1620" s="3">
        <f t="shared" si="102"/>
        <v>0.98930392189530503</v>
      </c>
      <c r="O1620" s="3">
        <f t="shared" si="103"/>
        <v>1.5714904535003833</v>
      </c>
    </row>
    <row r="1621" spans="1:15" x14ac:dyDescent="0.25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35</v>
      </c>
      <c r="K1621" t="s">
        <v>345</v>
      </c>
      <c r="L1621" s="2">
        <f t="shared" si="100"/>
        <v>4629000000</v>
      </c>
      <c r="M1621" s="2">
        <f t="shared" si="101"/>
        <v>8311000000</v>
      </c>
      <c r="N1621" s="3">
        <f t="shared" si="102"/>
        <v>0.35836494542076336</v>
      </c>
      <c r="O1621" s="3">
        <f t="shared" si="103"/>
        <v>0.64341565378957966</v>
      </c>
    </row>
    <row r="1622" spans="1:15" x14ac:dyDescent="0.25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35</v>
      </c>
      <c r="K1622" t="s">
        <v>345</v>
      </c>
      <c r="L1622" s="2">
        <f t="shared" si="100"/>
        <v>5044000000</v>
      </c>
      <c r="M1622" s="2">
        <f t="shared" si="101"/>
        <v>9076000000</v>
      </c>
      <c r="N1622" s="3">
        <f t="shared" si="102"/>
        <v>0.35536142031844442</v>
      </c>
      <c r="O1622" s="3">
        <f t="shared" si="103"/>
        <v>0.63942510920107087</v>
      </c>
    </row>
    <row r="1623" spans="1:15" x14ac:dyDescent="0.25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35</v>
      </c>
      <c r="K1623" t="s">
        <v>345</v>
      </c>
      <c r="L1623" s="2">
        <f t="shared" si="100"/>
        <v>5416000000</v>
      </c>
      <c r="M1623" s="2">
        <f t="shared" si="101"/>
        <v>9888000000</v>
      </c>
      <c r="N1623" s="3">
        <f t="shared" si="102"/>
        <v>0.35193969718630191</v>
      </c>
      <c r="O1623" s="3">
        <f t="shared" si="103"/>
        <v>0.64253687699005779</v>
      </c>
    </row>
    <row r="1624" spans="1:15" x14ac:dyDescent="0.25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35</v>
      </c>
      <c r="K1624" t="s">
        <v>345</v>
      </c>
      <c r="L1624" s="2">
        <f t="shared" si="100"/>
        <v>5411000000</v>
      </c>
      <c r="M1624" s="2">
        <f t="shared" si="101"/>
        <v>9888000000</v>
      </c>
      <c r="N1624" s="3">
        <f t="shared" si="102"/>
        <v>0.34412363266344437</v>
      </c>
      <c r="O1624" s="3">
        <f t="shared" si="103"/>
        <v>0.62884762147036377</v>
      </c>
    </row>
    <row r="1625" spans="1:15" x14ac:dyDescent="0.25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18</v>
      </c>
      <c r="K1625" t="s">
        <v>479</v>
      </c>
      <c r="L1625" s="2">
        <f t="shared" si="100"/>
        <v>3298000000</v>
      </c>
      <c r="M1625" s="2">
        <f t="shared" si="101"/>
        <v>5151000000</v>
      </c>
      <c r="N1625" s="3">
        <f t="shared" si="102"/>
        <v>0.17571527518780972</v>
      </c>
      <c r="O1625" s="3">
        <f t="shared" si="103"/>
        <v>0.27444189887580583</v>
      </c>
    </row>
    <row r="1626" spans="1:15" x14ac:dyDescent="0.25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18</v>
      </c>
      <c r="K1626" t="s">
        <v>479</v>
      </c>
      <c r="L1626" s="2">
        <f t="shared" si="100"/>
        <v>3395000000</v>
      </c>
      <c r="M1626" s="2">
        <f t="shared" si="101"/>
        <v>5466000000</v>
      </c>
      <c r="N1626" s="3">
        <f t="shared" si="102"/>
        <v>0.17084339774557167</v>
      </c>
      <c r="O1626" s="3">
        <f t="shared" si="103"/>
        <v>0.27506038647342995</v>
      </c>
    </row>
    <row r="1627" spans="1:15" x14ac:dyDescent="0.25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18</v>
      </c>
      <c r="K1627" t="s">
        <v>479</v>
      </c>
      <c r="L1627" s="2">
        <f t="shared" si="100"/>
        <v>3690000000</v>
      </c>
      <c r="M1627" s="2">
        <f t="shared" si="101"/>
        <v>5894000000</v>
      </c>
      <c r="N1627" s="3">
        <f t="shared" si="102"/>
        <v>0.17663108515628745</v>
      </c>
      <c r="O1627" s="3">
        <f t="shared" si="103"/>
        <v>0.28213106122253601</v>
      </c>
    </row>
    <row r="1628" spans="1:15" x14ac:dyDescent="0.25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18</v>
      </c>
      <c r="K1628" t="s">
        <v>479</v>
      </c>
      <c r="L1628" s="2">
        <f t="shared" si="100"/>
        <v>3682000000</v>
      </c>
      <c r="M1628" s="2">
        <f t="shared" si="101"/>
        <v>5837000000</v>
      </c>
      <c r="N1628" s="3">
        <f t="shared" si="102"/>
        <v>0.17771985712906646</v>
      </c>
      <c r="O1628" s="3">
        <f t="shared" si="103"/>
        <v>0.28173568877304761</v>
      </c>
    </row>
    <row r="1629" spans="1:15" x14ac:dyDescent="0.25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12</v>
      </c>
      <c r="K1629" t="s">
        <v>553</v>
      </c>
      <c r="L1629" s="2">
        <f t="shared" si="100"/>
        <v>4871000000</v>
      </c>
      <c r="M1629" s="2">
        <f t="shared" si="101"/>
        <v>7672000000</v>
      </c>
      <c r="N1629" s="3">
        <f t="shared" si="102"/>
        <v>0.34835156976328396</v>
      </c>
      <c r="O1629" s="3">
        <f t="shared" si="103"/>
        <v>0.54866623757419719</v>
      </c>
    </row>
    <row r="1630" spans="1:15" x14ac:dyDescent="0.25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12</v>
      </c>
      <c r="K1630" t="s">
        <v>553</v>
      </c>
      <c r="L1630" s="2">
        <f t="shared" si="100"/>
        <v>4994000000</v>
      </c>
      <c r="M1630" s="2">
        <f t="shared" si="101"/>
        <v>7767000000</v>
      </c>
      <c r="N1630" s="3">
        <f t="shared" si="102"/>
        <v>0.35681623320948841</v>
      </c>
      <c r="O1630" s="3">
        <f t="shared" si="103"/>
        <v>0.55494426979136902</v>
      </c>
    </row>
    <row r="1631" spans="1:15" x14ac:dyDescent="0.25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12</v>
      </c>
      <c r="K1631" t="s">
        <v>553</v>
      </c>
      <c r="L1631" s="2">
        <f t="shared" si="100"/>
        <v>4730000000</v>
      </c>
      <c r="M1631" s="2">
        <f t="shared" si="101"/>
        <v>7318000000</v>
      </c>
      <c r="N1631" s="3">
        <f t="shared" si="102"/>
        <v>0.36494097677648329</v>
      </c>
      <c r="O1631" s="3">
        <f t="shared" si="103"/>
        <v>0.56461692770619554</v>
      </c>
    </row>
    <row r="1632" spans="1:15" x14ac:dyDescent="0.25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12</v>
      </c>
      <c r="K1632" t="s">
        <v>553</v>
      </c>
      <c r="L1632" s="2">
        <f t="shared" si="100"/>
        <v>5123000000</v>
      </c>
      <c r="M1632" s="2">
        <f t="shared" si="101"/>
        <v>7834000000</v>
      </c>
      <c r="N1632" s="3">
        <f t="shared" si="102"/>
        <v>0.37644206040120509</v>
      </c>
      <c r="O1632" s="3">
        <f t="shared" si="103"/>
        <v>0.5756484679256374</v>
      </c>
    </row>
    <row r="1633" spans="1:15" x14ac:dyDescent="0.25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82</v>
      </c>
      <c r="K1633" t="s">
        <v>83</v>
      </c>
      <c r="L1633" s="2">
        <f t="shared" si="100"/>
        <v>2963000000</v>
      </c>
      <c r="M1633" s="2">
        <f t="shared" si="101"/>
        <v>4314000000</v>
      </c>
      <c r="N1633" s="3">
        <f t="shared" si="102"/>
        <v>0.39580550360673261</v>
      </c>
      <c r="O1633" s="3">
        <f t="shared" si="103"/>
        <v>0.57627571466737915</v>
      </c>
    </row>
    <row r="1634" spans="1:15" x14ac:dyDescent="0.25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82</v>
      </c>
      <c r="K1634" t="s">
        <v>83</v>
      </c>
      <c r="L1634" s="2">
        <f t="shared" si="100"/>
        <v>2736000000</v>
      </c>
      <c r="M1634" s="2">
        <f t="shared" si="101"/>
        <v>4097000000</v>
      </c>
      <c r="N1634" s="3">
        <f t="shared" si="102"/>
        <v>0.39883381924198247</v>
      </c>
      <c r="O1634" s="3">
        <f t="shared" si="103"/>
        <v>0.59723032069970849</v>
      </c>
    </row>
    <row r="1635" spans="1:15" x14ac:dyDescent="0.25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82</v>
      </c>
      <c r="K1635" t="s">
        <v>83</v>
      </c>
      <c r="L1635" s="2">
        <f t="shared" si="100"/>
        <v>3129000000</v>
      </c>
      <c r="M1635" s="2">
        <f t="shared" si="101"/>
        <v>4689000000</v>
      </c>
      <c r="N1635" s="3">
        <f t="shared" si="102"/>
        <v>0.40971585701191571</v>
      </c>
      <c r="O1635" s="3">
        <f t="shared" si="103"/>
        <v>0.61398454890663878</v>
      </c>
    </row>
    <row r="1636" spans="1:15" x14ac:dyDescent="0.25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82</v>
      </c>
      <c r="K1636" t="s">
        <v>83</v>
      </c>
      <c r="L1636" s="2">
        <f t="shared" si="100"/>
        <v>3926000000</v>
      </c>
      <c r="M1636" s="2">
        <f t="shared" si="101"/>
        <v>6528000000</v>
      </c>
      <c r="N1636" s="3">
        <f t="shared" si="102"/>
        <v>0.53342391304347825</v>
      </c>
      <c r="O1636" s="3">
        <f t="shared" si="103"/>
        <v>0.88695652173913042</v>
      </c>
    </row>
    <row r="1637" spans="1:15" x14ac:dyDescent="0.25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35</v>
      </c>
      <c r="K1637" t="s">
        <v>167</v>
      </c>
      <c r="L1637" s="2">
        <f t="shared" si="100"/>
        <v>116354000000</v>
      </c>
      <c r="M1637" s="2">
        <f t="shared" si="101"/>
        <v>204983000000</v>
      </c>
      <c r="N1637" s="3">
        <f t="shared" si="102"/>
        <v>0.24827430219929114</v>
      </c>
      <c r="O1637" s="3">
        <f t="shared" si="103"/>
        <v>0.43738944331709523</v>
      </c>
    </row>
    <row r="1638" spans="1:15" x14ac:dyDescent="0.25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35</v>
      </c>
      <c r="K1638" t="s">
        <v>167</v>
      </c>
      <c r="L1638" s="2">
        <f t="shared" si="100"/>
        <v>118225000000</v>
      </c>
      <c r="M1638" s="2">
        <f t="shared" si="101"/>
        <v>209578000000</v>
      </c>
      <c r="N1638" s="3">
        <f t="shared" si="102"/>
        <v>0.2482185372899931</v>
      </c>
      <c r="O1638" s="3">
        <f t="shared" si="103"/>
        <v>0.44001814005635176</v>
      </c>
    </row>
    <row r="1639" spans="1:15" x14ac:dyDescent="0.25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35</v>
      </c>
      <c r="K1639" t="s">
        <v>167</v>
      </c>
      <c r="L1639" s="2">
        <f t="shared" si="100"/>
        <v>120565000000</v>
      </c>
      <c r="M1639" s="2">
        <f t="shared" si="101"/>
        <v>213983000000</v>
      </c>
      <c r="N1639" s="3">
        <f t="shared" si="102"/>
        <v>0.24825440491216944</v>
      </c>
      <c r="O1639" s="3">
        <f t="shared" si="103"/>
        <v>0.44061064426923863</v>
      </c>
    </row>
    <row r="1640" spans="1:15" x14ac:dyDescent="0.25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35</v>
      </c>
      <c r="K1640" t="s">
        <v>167</v>
      </c>
      <c r="L1640" s="2">
        <f t="shared" si="100"/>
        <v>121146000000</v>
      </c>
      <c r="M1640" s="2">
        <f t="shared" si="101"/>
        <v>218187000000</v>
      </c>
      <c r="N1640" s="3">
        <f t="shared" si="102"/>
        <v>0.25127247837720112</v>
      </c>
      <c r="O1640" s="3">
        <f t="shared" si="103"/>
        <v>0.45254806794847863</v>
      </c>
    </row>
    <row r="1641" spans="1:15" x14ac:dyDescent="0.25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58</v>
      </c>
      <c r="K1641" t="s">
        <v>95</v>
      </c>
      <c r="L1641" s="2">
        <f t="shared" si="100"/>
        <v>1933600000</v>
      </c>
      <c r="M1641" s="2">
        <f t="shared" si="101"/>
        <v>2957200000</v>
      </c>
      <c r="N1641" s="3">
        <f t="shared" si="102"/>
        <v>0.19540984931936012</v>
      </c>
      <c r="O1641" s="3">
        <f t="shared" si="103"/>
        <v>0.29885498883285666</v>
      </c>
    </row>
    <row r="1642" spans="1:15" x14ac:dyDescent="0.25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58</v>
      </c>
      <c r="K1642" t="s">
        <v>95</v>
      </c>
      <c r="L1642" s="2">
        <f t="shared" si="100"/>
        <v>2138300000</v>
      </c>
      <c r="M1642" s="2">
        <f t="shared" si="101"/>
        <v>3283300000</v>
      </c>
      <c r="N1642" s="3">
        <f t="shared" si="102"/>
        <v>0.19221019703725006</v>
      </c>
      <c r="O1642" s="3">
        <f t="shared" si="103"/>
        <v>0.29513339565655111</v>
      </c>
    </row>
    <row r="1643" spans="1:15" x14ac:dyDescent="0.25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58</v>
      </c>
      <c r="K1643" t="s">
        <v>95</v>
      </c>
      <c r="L1643" s="2">
        <f t="shared" si="100"/>
        <v>2758600000</v>
      </c>
      <c r="M1643" s="2">
        <f t="shared" si="101"/>
        <v>4720500000</v>
      </c>
      <c r="N1643" s="3">
        <f t="shared" si="102"/>
        <v>0.19465417237048221</v>
      </c>
      <c r="O1643" s="3">
        <f t="shared" si="103"/>
        <v>0.33309106817764855</v>
      </c>
    </row>
    <row r="1644" spans="1:15" x14ac:dyDescent="0.25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21</v>
      </c>
      <c r="K1644" t="s">
        <v>56</v>
      </c>
      <c r="L1644" s="2">
        <f t="shared" si="100"/>
        <v>2470600000</v>
      </c>
      <c r="M1644" s="2">
        <f t="shared" si="101"/>
        <v>3611200000</v>
      </c>
      <c r="N1644" s="3">
        <f t="shared" si="102"/>
        <v>0.43613190227369014</v>
      </c>
      <c r="O1644" s="3">
        <f t="shared" si="103"/>
        <v>0.63748058183872336</v>
      </c>
    </row>
    <row r="1645" spans="1:15" x14ac:dyDescent="0.25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21</v>
      </c>
      <c r="K1645" t="s">
        <v>56</v>
      </c>
      <c r="L1645" s="2">
        <f t="shared" si="100"/>
        <v>2307000000</v>
      </c>
      <c r="M1645" s="2">
        <f t="shared" si="101"/>
        <v>3506600000</v>
      </c>
      <c r="N1645" s="3">
        <f t="shared" si="102"/>
        <v>0.41627571273908337</v>
      </c>
      <c r="O1645" s="3">
        <f t="shared" si="103"/>
        <v>0.6327318657524359</v>
      </c>
    </row>
    <row r="1646" spans="1:15" x14ac:dyDescent="0.25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21</v>
      </c>
      <c r="K1646" t="s">
        <v>56</v>
      </c>
      <c r="L1646" s="2">
        <f t="shared" si="100"/>
        <v>2309800000</v>
      </c>
      <c r="M1646" s="2">
        <f t="shared" si="101"/>
        <v>3479100000</v>
      </c>
      <c r="N1646" s="3">
        <f t="shared" si="102"/>
        <v>0.4119346554430019</v>
      </c>
      <c r="O1646" s="3">
        <f t="shared" si="103"/>
        <v>0.62047010985875306</v>
      </c>
    </row>
    <row r="1647" spans="1:15" x14ac:dyDescent="0.25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21</v>
      </c>
      <c r="K1647" t="s">
        <v>56</v>
      </c>
      <c r="L1647" s="2">
        <f t="shared" si="100"/>
        <v>2284300000</v>
      </c>
      <c r="M1647" s="2">
        <f t="shared" si="101"/>
        <v>3459200000</v>
      </c>
      <c r="N1647" s="3">
        <f t="shared" si="102"/>
        <v>0.41656181045644369</v>
      </c>
      <c r="O1647" s="3">
        <f t="shared" si="103"/>
        <v>0.63081496070171594</v>
      </c>
    </row>
    <row r="1648" spans="1:15" x14ac:dyDescent="0.25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51</v>
      </c>
      <c r="K1648" t="s">
        <v>52</v>
      </c>
      <c r="L1648" s="2">
        <f t="shared" si="100"/>
        <v>996000000</v>
      </c>
      <c r="M1648" s="2">
        <f t="shared" si="101"/>
        <v>1348000000</v>
      </c>
      <c r="N1648" s="3">
        <f t="shared" si="102"/>
        <v>0.16630489230255463</v>
      </c>
      <c r="O1648" s="3">
        <f t="shared" si="103"/>
        <v>0.22507931207213225</v>
      </c>
    </row>
    <row r="1649" spans="1:15" x14ac:dyDescent="0.25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51</v>
      </c>
      <c r="K1649" t="s">
        <v>52</v>
      </c>
      <c r="L1649" s="2">
        <f t="shared" si="100"/>
        <v>1538000000</v>
      </c>
      <c r="M1649" s="2">
        <f t="shared" si="101"/>
        <v>2065000000</v>
      </c>
      <c r="N1649" s="3">
        <f t="shared" si="102"/>
        <v>0.21202095395643783</v>
      </c>
      <c r="O1649" s="3">
        <f t="shared" si="103"/>
        <v>0.2846705266060105</v>
      </c>
    </row>
    <row r="1650" spans="1:15" x14ac:dyDescent="0.25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51</v>
      </c>
      <c r="K1650" t="s">
        <v>52</v>
      </c>
      <c r="L1650" s="2">
        <f t="shared" si="100"/>
        <v>1640000000</v>
      </c>
      <c r="M1650" s="2">
        <f t="shared" si="101"/>
        <v>1916000000</v>
      </c>
      <c r="N1650" s="3">
        <f t="shared" si="102"/>
        <v>0.22153181142779954</v>
      </c>
      <c r="O1650" s="3">
        <f t="shared" si="103"/>
        <v>0.25881399432662433</v>
      </c>
    </row>
    <row r="1651" spans="1:15" x14ac:dyDescent="0.25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51</v>
      </c>
      <c r="K1651" t="s">
        <v>52</v>
      </c>
      <c r="L1651" s="2">
        <f t="shared" si="100"/>
        <v>1388000000</v>
      </c>
      <c r="M1651" s="2">
        <f t="shared" si="101"/>
        <v>1832000000</v>
      </c>
      <c r="N1651" s="3">
        <f t="shared" si="102"/>
        <v>0.19598983338040099</v>
      </c>
      <c r="O1651" s="3">
        <f t="shared" si="103"/>
        <v>0.25868398757413158</v>
      </c>
    </row>
    <row r="1652" spans="1:15" x14ac:dyDescent="0.25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18</v>
      </c>
      <c r="K1652" t="s">
        <v>132</v>
      </c>
      <c r="L1652" s="2">
        <f t="shared" si="100"/>
        <v>2441000000</v>
      </c>
      <c r="M1652" s="2">
        <f t="shared" si="101"/>
        <v>4015000000</v>
      </c>
      <c r="N1652" s="3">
        <f t="shared" si="102"/>
        <v>0.53837670930745474</v>
      </c>
      <c r="O1652" s="3">
        <f t="shared" si="103"/>
        <v>0.88553153947948826</v>
      </c>
    </row>
    <row r="1653" spans="1:15" x14ac:dyDescent="0.25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18</v>
      </c>
      <c r="K1653" t="s">
        <v>132</v>
      </c>
      <c r="L1653" s="2">
        <f t="shared" si="100"/>
        <v>2615000000</v>
      </c>
      <c r="M1653" s="2">
        <f t="shared" si="101"/>
        <v>4302000000</v>
      </c>
      <c r="N1653" s="3">
        <f t="shared" si="102"/>
        <v>0.52206029147534438</v>
      </c>
      <c r="O1653" s="3">
        <f t="shared" si="103"/>
        <v>0.85885406268716313</v>
      </c>
    </row>
    <row r="1654" spans="1:15" x14ac:dyDescent="0.25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18</v>
      </c>
      <c r="K1654" t="s">
        <v>132</v>
      </c>
      <c r="L1654" s="2">
        <f t="shared" si="100"/>
        <v>2777000000</v>
      </c>
      <c r="M1654" s="2">
        <f t="shared" si="101"/>
        <v>4567000000</v>
      </c>
      <c r="N1654" s="3">
        <f t="shared" si="102"/>
        <v>0.52584737739064569</v>
      </c>
      <c r="O1654" s="3">
        <f t="shared" si="103"/>
        <v>0.86479833364893011</v>
      </c>
    </row>
    <row r="1655" spans="1:15" x14ac:dyDescent="0.25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18</v>
      </c>
      <c r="K1655" t="s">
        <v>132</v>
      </c>
      <c r="L1655" s="2">
        <f t="shared" si="100"/>
        <v>2836000000</v>
      </c>
      <c r="M1655" s="2">
        <f t="shared" si="101"/>
        <v>4644000000</v>
      </c>
      <c r="N1655" s="3">
        <f t="shared" si="102"/>
        <v>0.51228323699421963</v>
      </c>
      <c r="O1655" s="3">
        <f t="shared" si="103"/>
        <v>0.83887283236994215</v>
      </c>
    </row>
    <row r="1656" spans="1:15" x14ac:dyDescent="0.25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18</v>
      </c>
      <c r="K1656" t="s">
        <v>561</v>
      </c>
      <c r="L1656" s="2">
        <f t="shared" si="100"/>
        <v>1902709000</v>
      </c>
      <c r="M1656" s="2">
        <f t="shared" si="101"/>
        <v>2757585000</v>
      </c>
      <c r="N1656" s="3">
        <f t="shared" si="102"/>
        <v>0.36915098197926233</v>
      </c>
      <c r="O1656" s="3">
        <f t="shared" si="103"/>
        <v>0.53500835421563886</v>
      </c>
    </row>
    <row r="1657" spans="1:15" x14ac:dyDescent="0.25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18</v>
      </c>
      <c r="K1657" t="s">
        <v>561</v>
      </c>
      <c r="L1657" s="2">
        <f t="shared" si="100"/>
        <v>2142114000</v>
      </c>
      <c r="M1657" s="2">
        <f t="shared" si="101"/>
        <v>2979091000</v>
      </c>
      <c r="N1657" s="3">
        <f t="shared" si="102"/>
        <v>0.38109560400616549</v>
      </c>
      <c r="O1657" s="3">
        <f t="shared" si="103"/>
        <v>0.52999909623592933</v>
      </c>
    </row>
    <row r="1658" spans="1:15" x14ac:dyDescent="0.25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18</v>
      </c>
      <c r="K1658" t="s">
        <v>561</v>
      </c>
      <c r="L1658" s="2">
        <f t="shared" si="100"/>
        <v>2117350000</v>
      </c>
      <c r="M1658" s="2">
        <f t="shared" si="101"/>
        <v>2934370000</v>
      </c>
      <c r="N1658" s="3">
        <f t="shared" si="102"/>
        <v>0.38967281911771823</v>
      </c>
      <c r="O1658" s="3">
        <f t="shared" si="103"/>
        <v>0.5400355303726162</v>
      </c>
    </row>
    <row r="1659" spans="1:15" x14ac:dyDescent="0.25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18</v>
      </c>
      <c r="K1659" t="s">
        <v>561</v>
      </c>
      <c r="L1659" s="2">
        <f t="shared" si="100"/>
        <v>1545509000</v>
      </c>
      <c r="M1659" s="2">
        <f t="shared" si="101"/>
        <v>2343466000</v>
      </c>
      <c r="N1659" s="3">
        <f t="shared" si="102"/>
        <v>0.37918384801526439</v>
      </c>
      <c r="O1659" s="3">
        <f t="shared" si="103"/>
        <v>0.5749590947532105</v>
      </c>
    </row>
    <row r="1660" spans="1:15" x14ac:dyDescent="0.25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82</v>
      </c>
      <c r="K1660" t="s">
        <v>83</v>
      </c>
      <c r="L1660" s="2">
        <f t="shared" si="100"/>
        <v>1286035000</v>
      </c>
      <c r="M1660" s="2">
        <f t="shared" si="101"/>
        <v>1988253000</v>
      </c>
      <c r="N1660" s="3">
        <f t="shared" si="102"/>
        <v>0.79192370644692101</v>
      </c>
      <c r="O1660" s="3">
        <f t="shared" si="103"/>
        <v>1.2243404612737678</v>
      </c>
    </row>
    <row r="1661" spans="1:15" x14ac:dyDescent="0.25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82</v>
      </c>
      <c r="K1661" t="s">
        <v>83</v>
      </c>
      <c r="L1661" s="2">
        <f t="shared" si="100"/>
        <v>1591853000</v>
      </c>
      <c r="M1661" s="2">
        <f t="shared" si="101"/>
        <v>2279870000</v>
      </c>
      <c r="N1661" s="3">
        <f t="shared" si="102"/>
        <v>0.79670288696334579</v>
      </c>
      <c r="O1661" s="3">
        <f t="shared" si="103"/>
        <v>1.1410469502530216</v>
      </c>
    </row>
    <row r="1662" spans="1:15" x14ac:dyDescent="0.25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82</v>
      </c>
      <c r="K1662" t="s">
        <v>83</v>
      </c>
      <c r="L1662" s="2">
        <f t="shared" si="100"/>
        <v>1851345000</v>
      </c>
      <c r="M1662" s="2">
        <f t="shared" si="101"/>
        <v>2882436000</v>
      </c>
      <c r="N1662" s="3">
        <f t="shared" si="102"/>
        <v>0.76370073790021853</v>
      </c>
      <c r="O1662" s="3">
        <f t="shared" si="103"/>
        <v>1.1890374296255717</v>
      </c>
    </row>
    <row r="1663" spans="1:15" x14ac:dyDescent="0.25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82</v>
      </c>
      <c r="K1663" t="s">
        <v>83</v>
      </c>
      <c r="L1663" s="2">
        <f t="shared" si="100"/>
        <v>932745000</v>
      </c>
      <c r="M1663" s="2">
        <f t="shared" si="101"/>
        <v>1891535000</v>
      </c>
      <c r="N1663" s="3">
        <f t="shared" si="102"/>
        <v>0.6421126255404892</v>
      </c>
      <c r="O1663" s="3">
        <f t="shared" si="103"/>
        <v>1.3021549353271573</v>
      </c>
    </row>
    <row r="1664" spans="1:15" x14ac:dyDescent="0.25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41</v>
      </c>
      <c r="K1664" t="s">
        <v>42</v>
      </c>
      <c r="L1664" s="2">
        <f t="shared" si="100"/>
        <v>3418187000</v>
      </c>
      <c r="M1664" s="2">
        <f t="shared" si="101"/>
        <v>5013691000</v>
      </c>
      <c r="N1664" s="3">
        <f t="shared" si="102"/>
        <v>0.3374912854900608</v>
      </c>
      <c r="O1664" s="3">
        <f t="shared" si="103"/>
        <v>0.49502178220207038</v>
      </c>
    </row>
    <row r="1665" spans="1:15" x14ac:dyDescent="0.25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41</v>
      </c>
      <c r="K1665" t="s">
        <v>42</v>
      </c>
      <c r="L1665" s="2">
        <f t="shared" si="100"/>
        <v>3506644000</v>
      </c>
      <c r="M1665" s="2">
        <f t="shared" si="101"/>
        <v>5165733000</v>
      </c>
      <c r="N1665" s="3">
        <f t="shared" si="102"/>
        <v>0.32127064215392465</v>
      </c>
      <c r="O1665" s="3">
        <f t="shared" si="103"/>
        <v>0.47327255293258164</v>
      </c>
    </row>
    <row r="1666" spans="1:15" x14ac:dyDescent="0.25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41</v>
      </c>
      <c r="K1666" t="s">
        <v>42</v>
      </c>
      <c r="L1666" s="2">
        <f t="shared" si="100"/>
        <v>3734783000</v>
      </c>
      <c r="M1666" s="2">
        <f t="shared" si="101"/>
        <v>5521436000</v>
      </c>
      <c r="N1666" s="3">
        <f t="shared" si="102"/>
        <v>0.31959095115707636</v>
      </c>
      <c r="O1666" s="3">
        <f t="shared" si="103"/>
        <v>0.47247751288171835</v>
      </c>
    </row>
    <row r="1667" spans="1:15" x14ac:dyDescent="0.25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41</v>
      </c>
      <c r="K1667" t="s">
        <v>42</v>
      </c>
      <c r="L1667" s="2">
        <f t="shared" ref="L1667:L1711" si="104">E1667-F1667</f>
        <v>3990853000</v>
      </c>
      <c r="M1667" s="2">
        <f t="shared" ref="M1667:M1711" si="105">L1667+SUM(G1667:I1667)</f>
        <v>5981194000</v>
      </c>
      <c r="N1667" s="3">
        <f t="shared" ref="N1667:N1711" si="106">1-(F1667/E1667)</f>
        <v>0.36199900838914389</v>
      </c>
      <c r="O1667" s="3">
        <f t="shared" ref="O1667:O1711" si="107">M1667/E1667</f>
        <v>0.54253722123643677</v>
      </c>
    </row>
    <row r="1668" spans="1:15" x14ac:dyDescent="0.25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46</v>
      </c>
      <c r="K1668" t="s">
        <v>49</v>
      </c>
      <c r="L1668" s="2">
        <f t="shared" si="104"/>
        <v>2067228000</v>
      </c>
      <c r="M1668" s="2">
        <f t="shared" si="105"/>
        <v>3241183000</v>
      </c>
      <c r="N1668" s="3">
        <f t="shared" si="106"/>
        <v>0.28582888909444548</v>
      </c>
      <c r="O1668" s="3">
        <f t="shared" si="107"/>
        <v>0.44814782706203765</v>
      </c>
    </row>
    <row r="1669" spans="1:15" x14ac:dyDescent="0.25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46</v>
      </c>
      <c r="K1669" t="s">
        <v>49</v>
      </c>
      <c r="L1669" s="2">
        <f t="shared" si="104"/>
        <v>2434745000</v>
      </c>
      <c r="M1669" s="2">
        <f t="shared" si="105"/>
        <v>3647923000</v>
      </c>
      <c r="N1669" s="3">
        <f t="shared" si="106"/>
        <v>0.32285763841832782</v>
      </c>
      <c r="O1669" s="3">
        <f t="shared" si="107"/>
        <v>0.48373024892212602</v>
      </c>
    </row>
    <row r="1670" spans="1:15" x14ac:dyDescent="0.25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46</v>
      </c>
      <c r="K1670" t="s">
        <v>49</v>
      </c>
      <c r="L1670" s="2">
        <f t="shared" si="104"/>
        <v>2362793000</v>
      </c>
      <c r="M1670" s="2">
        <f t="shared" si="105"/>
        <v>3704108000</v>
      </c>
      <c r="N1670" s="3">
        <f t="shared" si="106"/>
        <v>0.35787601440535499</v>
      </c>
      <c r="O1670" s="3">
        <f t="shared" si="107"/>
        <v>0.56103577755943523</v>
      </c>
    </row>
    <row r="1671" spans="1:15" x14ac:dyDescent="0.25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46</v>
      </c>
      <c r="K1671" t="s">
        <v>49</v>
      </c>
      <c r="L1671" s="2">
        <f t="shared" si="104"/>
        <v>3109281000</v>
      </c>
      <c r="M1671" s="2">
        <f t="shared" si="105"/>
        <v>5076220000</v>
      </c>
      <c r="N1671" s="3">
        <f t="shared" si="106"/>
        <v>0.33401071186944664</v>
      </c>
      <c r="O1671" s="3">
        <f t="shared" si="107"/>
        <v>0.54530673033602373</v>
      </c>
    </row>
    <row r="1672" spans="1:15" x14ac:dyDescent="0.25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  <c r="L1672" s="2">
        <f t="shared" si="104"/>
        <v>1431446000</v>
      </c>
      <c r="M1672" s="2">
        <f t="shared" si="105"/>
        <v>2282160000</v>
      </c>
      <c r="N1672" s="3">
        <f t="shared" si="106"/>
        <v>0.66006256421039433</v>
      </c>
      <c r="O1672" s="3">
        <f t="shared" si="107"/>
        <v>1.0523403478289739</v>
      </c>
    </row>
    <row r="1673" spans="1:15" x14ac:dyDescent="0.25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  <c r="L1673" s="2">
        <f t="shared" si="104"/>
        <v>1639278000</v>
      </c>
      <c r="M1673" s="2">
        <f t="shared" si="105"/>
        <v>2520219000</v>
      </c>
      <c r="N1673" s="3">
        <f t="shared" si="106"/>
        <v>0.68804057533773955</v>
      </c>
      <c r="O1673" s="3">
        <f t="shared" si="107"/>
        <v>1.0577906436474489</v>
      </c>
    </row>
    <row r="1674" spans="1:15" x14ac:dyDescent="0.25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  <c r="L1674" s="2">
        <f t="shared" si="104"/>
        <v>1668521000</v>
      </c>
      <c r="M1674" s="2">
        <f t="shared" si="105"/>
        <v>2557473000</v>
      </c>
      <c r="N1674" s="3">
        <f t="shared" si="106"/>
        <v>0.70184247630969687</v>
      </c>
      <c r="O1674" s="3">
        <f t="shared" si="107"/>
        <v>1.0757690094492005</v>
      </c>
    </row>
    <row r="1675" spans="1:15" x14ac:dyDescent="0.25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  <c r="L1675" s="2">
        <f t="shared" si="104"/>
        <v>1541974000</v>
      </c>
      <c r="M1675" s="2">
        <f t="shared" si="105"/>
        <v>2414067000</v>
      </c>
      <c r="N1675" s="3">
        <f t="shared" si="106"/>
        <v>0.69650265755024776</v>
      </c>
      <c r="O1675" s="3">
        <f t="shared" si="107"/>
        <v>1.0904231076557411</v>
      </c>
    </row>
    <row r="1676" spans="1:15" x14ac:dyDescent="0.25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82</v>
      </c>
      <c r="K1676" t="s">
        <v>143</v>
      </c>
      <c r="L1676" s="2">
        <f t="shared" si="104"/>
        <v>149453000000</v>
      </c>
      <c r="M1676" s="2">
        <f t="shared" si="105"/>
        <v>247185000000</v>
      </c>
      <c r="N1676" s="3">
        <f t="shared" si="106"/>
        <v>0.33100779829416471</v>
      </c>
      <c r="O1676" s="3">
        <f t="shared" si="107"/>
        <v>0.54746417014943227</v>
      </c>
    </row>
    <row r="1677" spans="1:15" x14ac:dyDescent="0.25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82</v>
      </c>
      <c r="K1677" t="s">
        <v>143</v>
      </c>
      <c r="L1677" s="2">
        <f t="shared" si="104"/>
        <v>136155000000</v>
      </c>
      <c r="M1677" s="2">
        <f t="shared" si="105"/>
        <v>230033000000</v>
      </c>
      <c r="N1677" s="3">
        <f t="shared" si="106"/>
        <v>0.32353458354323295</v>
      </c>
      <c r="O1677" s="3">
        <f t="shared" si="107"/>
        <v>0.54660960564210281</v>
      </c>
    </row>
    <row r="1678" spans="1:15" x14ac:dyDescent="0.25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82</v>
      </c>
      <c r="K1678" t="s">
        <v>143</v>
      </c>
      <c r="L1678" s="2">
        <f t="shared" si="104"/>
        <v>127274000000</v>
      </c>
      <c r="M1678" s="2">
        <f t="shared" si="105"/>
        <v>218797000000</v>
      </c>
      <c r="N1678" s="3">
        <f t="shared" si="106"/>
        <v>0.3229443929917154</v>
      </c>
      <c r="O1678" s="3">
        <f t="shared" si="107"/>
        <v>0.55517438246152673</v>
      </c>
    </row>
    <row r="1679" spans="1:15" x14ac:dyDescent="0.25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82</v>
      </c>
      <c r="K1679" t="s">
        <v>143</v>
      </c>
      <c r="L1679" s="2">
        <f t="shared" si="104"/>
        <v>93898000000</v>
      </c>
      <c r="M1679" s="2">
        <f t="shared" si="105"/>
        <v>173390000000</v>
      </c>
      <c r="N1679" s="3">
        <f t="shared" si="106"/>
        <v>0.36185873720557404</v>
      </c>
      <c r="O1679" s="3">
        <f t="shared" si="107"/>
        <v>0.66820045628314217</v>
      </c>
    </row>
    <row r="1680" spans="1:15" x14ac:dyDescent="0.25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24</v>
      </c>
      <c r="K1680" t="s">
        <v>165</v>
      </c>
      <c r="L1680" s="2">
        <f t="shared" si="104"/>
        <v>1556387000</v>
      </c>
      <c r="M1680" s="2">
        <f t="shared" si="105"/>
        <v>2705118000</v>
      </c>
      <c r="N1680" s="3">
        <f t="shared" si="106"/>
        <v>0.53147506734839745</v>
      </c>
      <c r="O1680" s="3">
        <f t="shared" si="107"/>
        <v>0.92374375475724357</v>
      </c>
    </row>
    <row r="1681" spans="1:15" x14ac:dyDescent="0.25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24</v>
      </c>
      <c r="K1681" t="s">
        <v>165</v>
      </c>
      <c r="L1681" s="2">
        <f t="shared" si="104"/>
        <v>1577400000</v>
      </c>
      <c r="M1681" s="2">
        <f t="shared" si="105"/>
        <v>2722200000</v>
      </c>
      <c r="N1681" s="3">
        <f t="shared" si="106"/>
        <v>0.53456689711264738</v>
      </c>
      <c r="O1681" s="3">
        <f t="shared" si="107"/>
        <v>0.92252948352989017</v>
      </c>
    </row>
    <row r="1682" spans="1:15" x14ac:dyDescent="0.25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24</v>
      </c>
      <c r="K1682" t="s">
        <v>165</v>
      </c>
      <c r="L1682" s="2">
        <f t="shared" si="104"/>
        <v>1599800000</v>
      </c>
      <c r="M1682" s="2">
        <f t="shared" si="105"/>
        <v>2742900000</v>
      </c>
      <c r="N1682" s="3">
        <f t="shared" si="106"/>
        <v>0.54738931088756582</v>
      </c>
      <c r="O1682" s="3">
        <f t="shared" si="107"/>
        <v>0.93851365222746874</v>
      </c>
    </row>
    <row r="1683" spans="1:15" x14ac:dyDescent="0.25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24</v>
      </c>
      <c r="K1683" t="s">
        <v>165</v>
      </c>
      <c r="L1683" s="2">
        <f t="shared" si="104"/>
        <v>1517200000</v>
      </c>
      <c r="M1683" s="2">
        <f t="shared" si="105"/>
        <v>2594500000</v>
      </c>
      <c r="N1683" s="3">
        <f t="shared" si="106"/>
        <v>0.56732602924129671</v>
      </c>
      <c r="O1683" s="3">
        <f t="shared" si="107"/>
        <v>0.97016041580974466</v>
      </c>
    </row>
    <row r="1684" spans="1:15" x14ac:dyDescent="0.25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175</v>
      </c>
      <c r="L1684" s="2">
        <f t="shared" si="104"/>
        <v>6787000000</v>
      </c>
      <c r="M1684" s="2">
        <f t="shared" si="105"/>
        <v>12141000000</v>
      </c>
      <c r="N1684" s="3">
        <f t="shared" si="106"/>
        <v>0.33235394936584883</v>
      </c>
      <c r="O1684" s="3">
        <f t="shared" si="107"/>
        <v>0.59453503746143677</v>
      </c>
    </row>
    <row r="1685" spans="1:15" x14ac:dyDescent="0.25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175</v>
      </c>
      <c r="L1685" s="2">
        <f t="shared" si="104"/>
        <v>6485000000</v>
      </c>
      <c r="M1685" s="2">
        <f t="shared" si="105"/>
        <v>11612000000</v>
      </c>
      <c r="N1685" s="3">
        <f t="shared" si="106"/>
        <v>0.32415275417374789</v>
      </c>
      <c r="O1685" s="3">
        <f t="shared" si="107"/>
        <v>0.58042587223832853</v>
      </c>
    </row>
    <row r="1686" spans="1:15" x14ac:dyDescent="0.25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175</v>
      </c>
      <c r="L1686" s="2">
        <f t="shared" si="104"/>
        <v>6246000000</v>
      </c>
      <c r="M1686" s="2">
        <f t="shared" si="105"/>
        <v>11158000000</v>
      </c>
      <c r="N1686" s="3">
        <f t="shared" si="106"/>
        <v>0.31965199590583415</v>
      </c>
      <c r="O1686" s="3">
        <f t="shared" si="107"/>
        <v>0.57103377686796319</v>
      </c>
    </row>
    <row r="1687" spans="1:15" x14ac:dyDescent="0.25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175</v>
      </c>
      <c r="L1687" s="2">
        <f t="shared" si="104"/>
        <v>5263000000</v>
      </c>
      <c r="M1687" s="2">
        <f t="shared" si="105"/>
        <v>9928000000</v>
      </c>
      <c r="N1687" s="3">
        <f t="shared" si="106"/>
        <v>0.29165973954003876</v>
      </c>
      <c r="O1687" s="3">
        <f t="shared" si="107"/>
        <v>0.55018010529232475</v>
      </c>
    </row>
    <row r="1688" spans="1:15" x14ac:dyDescent="0.25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12</v>
      </c>
      <c r="K1688" t="s">
        <v>163</v>
      </c>
      <c r="L1688" s="2">
        <f t="shared" si="104"/>
        <v>1502000000</v>
      </c>
      <c r="M1688" s="2">
        <f t="shared" si="105"/>
        <v>2544000000</v>
      </c>
      <c r="N1688" s="3">
        <f t="shared" si="106"/>
        <v>0.39620152993933</v>
      </c>
      <c r="O1688" s="3">
        <f t="shared" si="107"/>
        <v>0.67106304405170136</v>
      </c>
    </row>
    <row r="1689" spans="1:15" x14ac:dyDescent="0.25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12</v>
      </c>
      <c r="K1689" t="s">
        <v>163</v>
      </c>
      <c r="L1689" s="2">
        <f t="shared" si="104"/>
        <v>1499000000</v>
      </c>
      <c r="M1689" s="2">
        <f t="shared" si="105"/>
        <v>2593000000</v>
      </c>
      <c r="N1689" s="3">
        <f t="shared" si="106"/>
        <v>0.39066979410998171</v>
      </c>
      <c r="O1689" s="3">
        <f t="shared" si="107"/>
        <v>0.6757883763356789</v>
      </c>
    </row>
    <row r="1690" spans="1:15" x14ac:dyDescent="0.25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12</v>
      </c>
      <c r="K1690" t="s">
        <v>163</v>
      </c>
      <c r="L1690" s="2">
        <f t="shared" si="104"/>
        <v>1513000000</v>
      </c>
      <c r="M1690" s="2">
        <f t="shared" si="105"/>
        <v>2537000000</v>
      </c>
      <c r="N1690" s="3">
        <f t="shared" si="106"/>
        <v>0.38636363636363635</v>
      </c>
      <c r="O1690" s="3">
        <f t="shared" si="107"/>
        <v>0.64785495403472937</v>
      </c>
    </row>
    <row r="1691" spans="1:15" x14ac:dyDescent="0.25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12</v>
      </c>
      <c r="K1691" t="s">
        <v>163</v>
      </c>
      <c r="L1691" s="2">
        <f t="shared" si="104"/>
        <v>1404000000</v>
      </c>
      <c r="M1691" s="2">
        <f t="shared" si="105"/>
        <v>2353000000</v>
      </c>
      <c r="N1691" s="3">
        <f t="shared" si="106"/>
        <v>0.38434163701067614</v>
      </c>
      <c r="O1691" s="3">
        <f t="shared" si="107"/>
        <v>0.64412811387900359</v>
      </c>
    </row>
    <row r="1692" spans="1:15" x14ac:dyDescent="0.25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  <c r="L1692" s="2">
        <f t="shared" si="104"/>
        <v>3366000000</v>
      </c>
      <c r="M1692" s="2">
        <f t="shared" si="105"/>
        <v>5929462000</v>
      </c>
      <c r="N1692" s="3">
        <f t="shared" si="106"/>
        <v>0.67501362661198105</v>
      </c>
      <c r="O1692" s="3">
        <f t="shared" si="107"/>
        <v>1.1890872395953447</v>
      </c>
    </row>
    <row r="1693" spans="1:15" x14ac:dyDescent="0.25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  <c r="L1693" s="2">
        <f t="shared" si="104"/>
        <v>3331000000</v>
      </c>
      <c r="M1693" s="2">
        <f t="shared" si="105"/>
        <v>6084703000</v>
      </c>
      <c r="N1693" s="3">
        <f t="shared" si="106"/>
        <v>0.71169434960409195</v>
      </c>
      <c r="O1693" s="3">
        <f t="shared" si="107"/>
        <v>1.300044654493866</v>
      </c>
    </row>
    <row r="1694" spans="1:15" x14ac:dyDescent="0.25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  <c r="L1694" s="2">
        <f t="shared" si="104"/>
        <v>3230758000</v>
      </c>
      <c r="M1694" s="2">
        <f t="shared" si="105"/>
        <v>6224604000</v>
      </c>
      <c r="N1694" s="3">
        <f t="shared" si="106"/>
        <v>0.69958097785403761</v>
      </c>
      <c r="O1694" s="3">
        <f t="shared" si="107"/>
        <v>1.3478615708988892</v>
      </c>
    </row>
    <row r="1695" spans="1:15" x14ac:dyDescent="0.25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  <c r="L1695" s="2">
        <f t="shared" si="104"/>
        <v>2890553000</v>
      </c>
      <c r="M1695" s="2">
        <f t="shared" si="105"/>
        <v>5916040000</v>
      </c>
      <c r="N1695" s="3">
        <f t="shared" si="106"/>
        <v>0.58179908986995754</v>
      </c>
      <c r="O1695" s="3">
        <f t="shared" si="107"/>
        <v>1.1907571622572788</v>
      </c>
    </row>
    <row r="1696" spans="1:15" x14ac:dyDescent="0.25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18</v>
      </c>
      <c r="K1696" t="s">
        <v>154</v>
      </c>
      <c r="L1696" s="2">
        <f t="shared" si="104"/>
        <v>3781000000</v>
      </c>
      <c r="M1696" s="2">
        <f t="shared" si="105"/>
        <v>5231000000</v>
      </c>
      <c r="N1696" s="3">
        <f t="shared" si="106"/>
        <v>0.2773417442969266</v>
      </c>
      <c r="O1696" s="3">
        <f t="shared" si="107"/>
        <v>0.38370131299053767</v>
      </c>
    </row>
    <row r="1697" spans="1:15" x14ac:dyDescent="0.25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18</v>
      </c>
      <c r="K1697" t="s">
        <v>154</v>
      </c>
      <c r="L1697" s="2">
        <f t="shared" si="104"/>
        <v>3583000000</v>
      </c>
      <c r="M1697" s="2">
        <f t="shared" si="105"/>
        <v>5037000000</v>
      </c>
      <c r="N1697" s="3">
        <f t="shared" si="106"/>
        <v>0.27384591867930297</v>
      </c>
      <c r="O1697" s="3">
        <f t="shared" si="107"/>
        <v>0.38497401406297771</v>
      </c>
    </row>
    <row r="1698" spans="1:15" x14ac:dyDescent="0.25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18</v>
      </c>
      <c r="K1698" t="s">
        <v>154</v>
      </c>
      <c r="L1698" s="2">
        <f t="shared" si="104"/>
        <v>3597000000</v>
      </c>
      <c r="M1698" s="2">
        <f t="shared" si="105"/>
        <v>5102000000</v>
      </c>
      <c r="N1698" s="3">
        <f t="shared" si="106"/>
        <v>0.27087883123729195</v>
      </c>
      <c r="O1698" s="3">
        <f t="shared" si="107"/>
        <v>0.38421567889148278</v>
      </c>
    </row>
    <row r="1699" spans="1:15" x14ac:dyDescent="0.25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18</v>
      </c>
      <c r="K1699" t="s">
        <v>154</v>
      </c>
      <c r="L1699" s="2">
        <f t="shared" si="104"/>
        <v>3746000000</v>
      </c>
      <c r="M1699" s="2">
        <f t="shared" si="105"/>
        <v>5492000000</v>
      </c>
      <c r="N1699" s="3">
        <f t="shared" si="106"/>
        <v>0.28584509729111029</v>
      </c>
      <c r="O1699" s="3">
        <f t="shared" si="107"/>
        <v>0.41907668828691341</v>
      </c>
    </row>
    <row r="1700" spans="1:15" x14ac:dyDescent="0.25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24</v>
      </c>
      <c r="K1700" t="s">
        <v>29</v>
      </c>
      <c r="L1700" s="2">
        <f t="shared" si="104"/>
        <v>3346500000</v>
      </c>
      <c r="M1700" s="2">
        <f t="shared" si="105"/>
        <v>5394200000</v>
      </c>
      <c r="N1700" s="3">
        <f t="shared" si="106"/>
        <v>0.74837310195227769</v>
      </c>
      <c r="O1700" s="3">
        <f t="shared" si="107"/>
        <v>1.2062973813091218</v>
      </c>
    </row>
    <row r="1701" spans="1:15" x14ac:dyDescent="0.25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  <c r="L1701" s="2">
        <f t="shared" si="104"/>
        <v>3356700000</v>
      </c>
      <c r="M1701" s="2">
        <f t="shared" si="105"/>
        <v>5434500000</v>
      </c>
      <c r="N1701" s="3">
        <f t="shared" si="106"/>
        <v>0.72602413808020072</v>
      </c>
      <c r="O1701" s="3">
        <f t="shared" si="107"/>
        <v>1.1754336635376563</v>
      </c>
    </row>
    <row r="1702" spans="1:15" x14ac:dyDescent="0.25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  <c r="L1702" s="2">
        <f t="shared" si="104"/>
        <v>3430500000</v>
      </c>
      <c r="M1702" s="2">
        <f t="shared" si="105"/>
        <v>5482600000</v>
      </c>
      <c r="N1702" s="3">
        <f t="shared" si="106"/>
        <v>0.73406372370701645</v>
      </c>
      <c r="O1702" s="3">
        <f t="shared" si="107"/>
        <v>1.1731752722915285</v>
      </c>
    </row>
    <row r="1703" spans="1:15" x14ac:dyDescent="0.25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  <c r="L1703" s="2">
        <f t="shared" si="104"/>
        <v>4197200000</v>
      </c>
      <c r="M1703" s="2">
        <f t="shared" si="105"/>
        <v>7095300000</v>
      </c>
      <c r="N1703" s="3">
        <f t="shared" si="106"/>
        <v>0.69978992297175635</v>
      </c>
      <c r="O1703" s="3">
        <f t="shared" si="107"/>
        <v>1.1829837607122611</v>
      </c>
    </row>
    <row r="1704" spans="1:15" x14ac:dyDescent="0.25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46</v>
      </c>
      <c r="K1704" t="s">
        <v>139</v>
      </c>
      <c r="L1704" s="2">
        <f t="shared" si="104"/>
        <v>2378446000</v>
      </c>
      <c r="M1704" s="2">
        <f t="shared" si="105"/>
        <v>3988690000</v>
      </c>
      <c r="N1704" s="3">
        <f t="shared" si="106"/>
        <v>0.96740166729575305</v>
      </c>
      <c r="O1704" s="3">
        <f t="shared" si="107"/>
        <v>1.6223472621728208</v>
      </c>
    </row>
    <row r="1705" spans="1:15" x14ac:dyDescent="0.25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t="s">
        <v>46</v>
      </c>
      <c r="K1705" t="s">
        <v>139</v>
      </c>
      <c r="L1705" s="2">
        <f t="shared" si="104"/>
        <v>2219899000</v>
      </c>
      <c r="M1705" s="2">
        <f t="shared" si="105"/>
        <v>3847202000</v>
      </c>
      <c r="N1705" s="3">
        <f t="shared" si="106"/>
        <v>0.97414749439620296</v>
      </c>
      <c r="O1705" s="3">
        <f t="shared" si="107"/>
        <v>1.6882489648114896</v>
      </c>
    </row>
    <row r="1706" spans="1:15" x14ac:dyDescent="0.25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t="s">
        <v>46</v>
      </c>
      <c r="K1706" t="s">
        <v>139</v>
      </c>
      <c r="L1706" s="2">
        <f t="shared" si="104"/>
        <v>2311895000</v>
      </c>
      <c r="M1706" s="2">
        <f t="shared" si="105"/>
        <v>3879105000</v>
      </c>
      <c r="N1706" s="3">
        <f t="shared" si="106"/>
        <v>0.97893997834547397</v>
      </c>
      <c r="O1706" s="3">
        <f t="shared" si="107"/>
        <v>1.6425533878916732</v>
      </c>
    </row>
    <row r="1707" spans="1:15" x14ac:dyDescent="0.25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46</v>
      </c>
      <c r="K1707" t="s">
        <v>139</v>
      </c>
      <c r="L1707" s="2">
        <f t="shared" si="104"/>
        <v>2161247000</v>
      </c>
      <c r="M1707" s="2">
        <f t="shared" si="105"/>
        <v>3801768000</v>
      </c>
      <c r="N1707" s="3">
        <f t="shared" si="106"/>
        <v>0.97767836745919978</v>
      </c>
      <c r="O1707" s="3">
        <f t="shared" si="107"/>
        <v>1.7197971040323605</v>
      </c>
    </row>
    <row r="1708" spans="1:15" x14ac:dyDescent="0.25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  <c r="L1708" s="2">
        <f t="shared" si="104"/>
        <v>2892000000</v>
      </c>
      <c r="M1708" s="2">
        <f t="shared" si="105"/>
        <v>4964000000</v>
      </c>
      <c r="N1708" s="3">
        <f t="shared" si="106"/>
        <v>0.63407147555360666</v>
      </c>
      <c r="O1708" s="3">
        <f t="shared" si="107"/>
        <v>1.0883578162683623</v>
      </c>
    </row>
    <row r="1709" spans="1:15" x14ac:dyDescent="0.25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  <c r="L1709" s="2">
        <f t="shared" si="104"/>
        <v>3068000000</v>
      </c>
      <c r="M1709" s="2">
        <f t="shared" si="105"/>
        <v>5167000000</v>
      </c>
      <c r="N1709" s="3">
        <f t="shared" si="106"/>
        <v>0.64117032392894457</v>
      </c>
      <c r="O1709" s="3">
        <f t="shared" si="107"/>
        <v>1.0798328108672937</v>
      </c>
    </row>
    <row r="1710" spans="1:15" x14ac:dyDescent="0.25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  <c r="L1710" s="2">
        <f t="shared" si="104"/>
        <v>3027000000</v>
      </c>
      <c r="M1710" s="2">
        <f t="shared" si="105"/>
        <v>4984000000</v>
      </c>
      <c r="N1710" s="3">
        <f t="shared" si="106"/>
        <v>0.63525708289611749</v>
      </c>
      <c r="O1710" s="3">
        <f t="shared" si="107"/>
        <v>1.0459601259181532</v>
      </c>
    </row>
    <row r="1711" spans="1:15" x14ac:dyDescent="0.25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  <c r="L1711" s="2">
        <f t="shared" si="104"/>
        <v>3222000000</v>
      </c>
      <c r="M1711" s="2">
        <f t="shared" si="105"/>
        <v>5047000000</v>
      </c>
      <c r="N1711" s="3">
        <f t="shared" si="106"/>
        <v>0.6591653027823241</v>
      </c>
      <c r="O1711" s="3">
        <f t="shared" si="107"/>
        <v>1.0325286415711947</v>
      </c>
    </row>
  </sheetData>
  <autoFilter ref="A1:O1711" xr:uid="{376D53C8-9006-47FF-AFF0-CBFFEE42E5C7}"/>
  <pageMargins left="0.7" right="0.7" top="0.75" bottom="0.75" header="0.3" footer="0.3"/>
  <ignoredErrors>
    <ignoredError sqref="M2:M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DE2F-D902-47A1-95F1-DE68D9F7A5E9}">
  <dimension ref="B1:I13"/>
  <sheetViews>
    <sheetView showGridLines="0" topLeftCell="A4" workbookViewId="0">
      <selection activeCell="L2" sqref="L2"/>
    </sheetView>
  </sheetViews>
  <sheetFormatPr defaultRowHeight="15" x14ac:dyDescent="0.25"/>
  <cols>
    <col min="2" max="2" width="18.140625" bestFit="1" customWidth="1"/>
    <col min="3" max="3" width="19.85546875" bestFit="1" customWidth="1"/>
    <col min="4" max="4" width="16.42578125" bestFit="1" customWidth="1"/>
    <col min="7" max="7" width="16.42578125" bestFit="1" customWidth="1"/>
    <col min="8" max="8" width="26.5703125" customWidth="1"/>
    <col min="9" max="9" width="18.5703125" bestFit="1" customWidth="1"/>
  </cols>
  <sheetData>
    <row r="1" spans="2:9" ht="26.25" x14ac:dyDescent="0.4">
      <c r="D1" s="59" t="s">
        <v>609</v>
      </c>
      <c r="E1" s="59"/>
      <c r="F1" s="59"/>
      <c r="G1" s="59"/>
      <c r="H1" s="59"/>
      <c r="I1" s="59"/>
    </row>
    <row r="4" spans="2:9" x14ac:dyDescent="0.25">
      <c r="B4" s="7"/>
      <c r="C4" s="57" t="s">
        <v>31</v>
      </c>
      <c r="D4" s="57"/>
      <c r="H4" s="57" t="s">
        <v>22</v>
      </c>
      <c r="I4" s="57"/>
    </row>
    <row r="5" spans="2:9" x14ac:dyDescent="0.25">
      <c r="B5" s="7"/>
      <c r="C5" s="58" t="s">
        <v>587</v>
      </c>
      <c r="D5" s="58"/>
      <c r="H5" s="58" t="s">
        <v>587</v>
      </c>
      <c r="I5" s="58"/>
    </row>
    <row r="6" spans="2:9" x14ac:dyDescent="0.25">
      <c r="C6" s="9" t="s">
        <v>581</v>
      </c>
      <c r="D6" s="8">
        <f>AVERAGE(IT_App_Software)</f>
        <v>3607415375</v>
      </c>
      <c r="H6" t="s">
        <v>581</v>
      </c>
      <c r="I6" s="8">
        <f>AVERAGE(IT_ComputerHardware)</f>
        <v>133963625000</v>
      </c>
    </row>
    <row r="7" spans="2:9" x14ac:dyDescent="0.25">
      <c r="C7" s="9" t="s">
        <v>582</v>
      </c>
      <c r="D7" s="8">
        <f>MEDIAN(IT_App_Software)</f>
        <v>3166000000</v>
      </c>
      <c r="H7" t="s">
        <v>582</v>
      </c>
      <c r="I7" s="8">
        <f>MEDIAN(IT_ComputerHardware)</f>
        <v>141604000000</v>
      </c>
    </row>
    <row r="8" spans="2:9" x14ac:dyDescent="0.25">
      <c r="C8" s="9" t="s">
        <v>584</v>
      </c>
      <c r="D8" s="8">
        <f>STDEVA(IT_App_Software)</f>
        <v>1361663067.5577984</v>
      </c>
      <c r="G8" s="8"/>
      <c r="H8" t="s">
        <v>584</v>
      </c>
      <c r="I8" s="8">
        <f>STDEVA(IT_ComputerHardware)</f>
        <v>76506413086.817169</v>
      </c>
    </row>
    <row r="9" spans="2:9" x14ac:dyDescent="0.25">
      <c r="C9" s="9" t="s">
        <v>583</v>
      </c>
      <c r="D9" s="8">
        <f>MAX(IT_App_Software)-MIN(IT_App_Software)</f>
        <v>4632100000</v>
      </c>
      <c r="G9" s="8"/>
      <c r="H9" t="s">
        <v>583</v>
      </c>
      <c r="I9" s="8">
        <f>MAX(IT_ComputerHardware)-MIN(IT_ComputerHardware)</f>
        <v>185477000000</v>
      </c>
    </row>
    <row r="10" spans="2:9" x14ac:dyDescent="0.25">
      <c r="C10" s="9" t="s">
        <v>586</v>
      </c>
      <c r="D10" s="8">
        <f>MAX(IT_App_Software)</f>
        <v>6906000000</v>
      </c>
      <c r="G10" s="8"/>
      <c r="H10" t="s">
        <v>586</v>
      </c>
      <c r="I10" s="8">
        <f>MAX(IT_ComputerHardware)</f>
        <v>233715000000</v>
      </c>
    </row>
    <row r="11" spans="2:9" x14ac:dyDescent="0.25">
      <c r="C11" s="9" t="s">
        <v>585</v>
      </c>
      <c r="D11" s="8">
        <f>MIN(IT_App_Software)</f>
        <v>2273900000</v>
      </c>
      <c r="G11" s="8"/>
      <c r="H11" t="s">
        <v>585</v>
      </c>
      <c r="I11" s="8">
        <f>MIN(IT_ComputerHardware)</f>
        <v>48238000000</v>
      </c>
    </row>
    <row r="12" spans="2:9" x14ac:dyDescent="0.25">
      <c r="G12" s="8"/>
    </row>
    <row r="13" spans="2:9" x14ac:dyDescent="0.25">
      <c r="G13" s="8"/>
    </row>
  </sheetData>
  <mergeCells count="5">
    <mergeCell ref="C4:D4"/>
    <mergeCell ref="C5:D5"/>
    <mergeCell ref="H4:I4"/>
    <mergeCell ref="H5:I5"/>
    <mergeCell ref="D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6929-D700-452D-A162-24537AB1CB1A}">
  <dimension ref="A1:J39"/>
  <sheetViews>
    <sheetView workbookViewId="0">
      <selection activeCell="C16" sqref="C16"/>
    </sheetView>
  </sheetViews>
  <sheetFormatPr defaultRowHeight="15" x14ac:dyDescent="0.25"/>
  <cols>
    <col min="1" max="1" width="13.28515625" bestFit="1" customWidth="1"/>
    <col min="3" max="3" width="13.42578125" customWidth="1"/>
    <col min="5" max="6" width="15.85546875" customWidth="1"/>
    <col min="7" max="8" width="18.5703125" customWidth="1"/>
    <col min="9" max="9" width="17.42578125" customWidth="1"/>
    <col min="10" max="10" width="20.5703125" customWidth="1"/>
  </cols>
  <sheetData>
    <row r="1" spans="1:8" x14ac:dyDescent="0.25">
      <c r="D1" s="9"/>
    </row>
    <row r="2" spans="1:8" x14ac:dyDescent="0.25">
      <c r="A2" s="9" t="s">
        <v>588</v>
      </c>
      <c r="B2" s="10" t="s">
        <v>393</v>
      </c>
    </row>
    <row r="4" spans="1:8" x14ac:dyDescent="0.25">
      <c r="B4" s="11" t="s">
        <v>589</v>
      </c>
      <c r="C4" s="12"/>
      <c r="D4" s="12"/>
      <c r="E4" s="12"/>
      <c r="F4" s="12"/>
      <c r="G4" s="12"/>
      <c r="H4" s="12"/>
    </row>
    <row r="5" spans="1:8" x14ac:dyDescent="0.25">
      <c r="E5" s="60" t="s">
        <v>590</v>
      </c>
      <c r="F5" s="60"/>
      <c r="G5" s="60"/>
      <c r="H5" s="13"/>
    </row>
    <row r="6" spans="1:8" x14ac:dyDescent="0.25">
      <c r="B6" s="14"/>
      <c r="E6" s="13" t="s">
        <v>11</v>
      </c>
      <c r="F6" s="13" t="s">
        <v>14</v>
      </c>
      <c r="G6" s="13" t="s">
        <v>15</v>
      </c>
      <c r="H6" s="13" t="s">
        <v>16</v>
      </c>
    </row>
    <row r="7" spans="1:8" x14ac:dyDescent="0.25">
      <c r="B7" s="9" t="s">
        <v>594</v>
      </c>
      <c r="E7" s="17">
        <f t="array" ref="E7">INDEX(Total_Revenue,MATCH(1,($B$2=Ticker_Symbol)*(E6=Years),0))</f>
        <v>14861000000</v>
      </c>
      <c r="F7" s="17">
        <f t="array" ref="F7">INDEX(Total_Revenue,MATCH(1,($B$2=Ticker_Symbol)*(F6=Years),0))</f>
        <v>15855000000</v>
      </c>
      <c r="G7" s="17">
        <f t="array" ref="G7">INDEX(Total_Revenue,MATCH(1,($B$2=Ticker_Symbol)*(G6=Years),0))</f>
        <v>15001000000</v>
      </c>
      <c r="H7" s="17">
        <f t="array" ref="H7">INDEX(Total_Revenue,MATCH(1,($B$2=Ticker_Symbol)*(H6=Years),0))</f>
        <v>13502000000</v>
      </c>
    </row>
    <row r="8" spans="1:8" x14ac:dyDescent="0.25">
      <c r="B8" s="19" t="s">
        <v>595</v>
      </c>
      <c r="E8" s="17">
        <f t="array" ref="E8">INDEX(Cost_of_Goods_Sold,MATCH(1,($B$2=Ticker_Symbol)*(E6=Years),0))</f>
        <v>7208000000</v>
      </c>
      <c r="F8" s="17">
        <f t="array" ref="F8">INDEX(Cost_of_Goods_Sold,MATCH(1,($B$2=Ticker_Symbol)*(F6=Years),0))</f>
        <v>7281000000</v>
      </c>
      <c r="G8" s="17">
        <f t="array" ref="G8">INDEX(Cost_of_Goods_Sold,MATCH(1,($B$2=Ticker_Symbol)*(G6=Years),0))</f>
        <v>6819000000</v>
      </c>
      <c r="H8" s="17">
        <f t="array" ref="H8">INDEX(Cost_of_Goods_Sold,MATCH(1,($B$2=Ticker_Symbol)*(H6=Years),0))</f>
        <v>6485000000</v>
      </c>
    </row>
    <row r="9" spans="1:8" x14ac:dyDescent="0.25">
      <c r="B9" s="9" t="s">
        <v>575</v>
      </c>
      <c r="E9" s="21">
        <f>E7-E8</f>
        <v>7653000000</v>
      </c>
      <c r="F9" s="21">
        <f t="shared" ref="F9:H9" si="0">F7-F8</f>
        <v>8574000000</v>
      </c>
      <c r="G9" s="21">
        <f t="shared" si="0"/>
        <v>8182000000</v>
      </c>
      <c r="H9" s="21">
        <f t="shared" si="0"/>
        <v>7017000000</v>
      </c>
    </row>
    <row r="10" spans="1:8" x14ac:dyDescent="0.25">
      <c r="B10" s="22" t="s">
        <v>5</v>
      </c>
      <c r="E10" s="17">
        <f t="array" ref="E10">INDEX(Sales__General_and_Admin.,MATCH(1,($B$2=Ticker_Symbol)*(E6=Years),0))</f>
        <v>2550000000</v>
      </c>
      <c r="F10" s="17">
        <f t="array" ref="F10">INDEX(Sales__General_and_Admin.,MATCH(1,($B$2=Ticker_Symbol)*(F6=Years),0))</f>
        <v>2774000000</v>
      </c>
      <c r="G10" s="17">
        <f t="array" ref="G10">INDEX(Sales__General_and_Admin.,MATCH(1,($B$2=Ticker_Symbol)*(G6=Years),0))</f>
        <v>2686000000</v>
      </c>
      <c r="H10" s="17">
        <f t="array" ref="H10">INDEX(Sales__General_and_Admin.,MATCH(1,($B$2=Ticker_Symbol)*(H6=Years),0))</f>
        <v>2833000000</v>
      </c>
    </row>
    <row r="11" spans="1:8" x14ac:dyDescent="0.25">
      <c r="B11" s="22" t="s">
        <v>6</v>
      </c>
      <c r="E11" s="17">
        <f t="array" ref="E11">INDEX(Research_and_Development,MATCH(1,($B$2=Ticker_Symbol)*(E6=Years),0))</f>
        <v>1533000000</v>
      </c>
      <c r="F11" s="17">
        <f t="array" ref="F11">INDEX(Research_and_Development,MATCH(1,($B$2=Ticker_Symbol)*(F6=Years),0))</f>
        <v>1725000000</v>
      </c>
      <c r="G11" s="17">
        <f t="array" ref="G11">INDEX(Research_and_Development,MATCH(1,($B$2=Ticker_Symbol)*(G6=Years),0))</f>
        <v>1580000000</v>
      </c>
      <c r="H11" s="17">
        <f t="array" ref="H11">INDEX(Research_and_Development,MATCH(1,($B$2=Ticker_Symbol)*(H6=Years),0))</f>
        <v>1512000000</v>
      </c>
    </row>
    <row r="12" spans="1:8" x14ac:dyDescent="0.25">
      <c r="B12" s="19" t="s">
        <v>596</v>
      </c>
      <c r="E12" s="17">
        <f t="array" ref="E12">INDEX(Other_Operating_Items,MATCH(1,($B$2=Ticker_Symbol)*(E6=Years),0))</f>
        <v>0</v>
      </c>
      <c r="F12" s="17">
        <f t="array" ref="F12">INDEX(Other_Operating_Items,MATCH(1,($B$2=Ticker_Symbol)*(F6=Years),0))</f>
        <v>0</v>
      </c>
      <c r="G12" s="17">
        <f t="array" ref="G12">INDEX(Other_Operating_Items,MATCH(1,($B$2=Ticker_Symbol)*(G6=Years),0))</f>
        <v>0</v>
      </c>
      <c r="H12" s="17">
        <f t="array" ref="H12">INDEX(Other_Operating_Items,MATCH(1,($B$2=Ticker_Symbol)*(H6=Years),0))</f>
        <v>0</v>
      </c>
    </row>
    <row r="13" spans="1:8" x14ac:dyDescent="0.25">
      <c r="B13" s="23" t="s">
        <v>597</v>
      </c>
      <c r="E13" s="24">
        <f>SUM(E10:E12)</f>
        <v>4083000000</v>
      </c>
      <c r="F13" s="24">
        <f t="shared" ref="F13:H13" si="1">SUM(F10:F12)</f>
        <v>4499000000</v>
      </c>
      <c r="G13" s="24">
        <f t="shared" si="1"/>
        <v>4266000000</v>
      </c>
      <c r="H13" s="24">
        <f t="shared" si="1"/>
        <v>4345000000</v>
      </c>
    </row>
    <row r="14" spans="1:8" x14ac:dyDescent="0.25">
      <c r="B14" s="26" t="s">
        <v>598</v>
      </c>
      <c r="C14" s="27"/>
      <c r="D14" s="27"/>
      <c r="E14" s="28">
        <f>E9-E13</f>
        <v>3570000000</v>
      </c>
      <c r="F14" s="28">
        <f t="shared" ref="F14:H14" si="2">F9-F13</f>
        <v>4075000000</v>
      </c>
      <c r="G14" s="28">
        <f t="shared" si="2"/>
        <v>3916000000</v>
      </c>
      <c r="H14" s="28">
        <f t="shared" si="2"/>
        <v>2672000000</v>
      </c>
    </row>
    <row r="17" spans="1:10" s="56" customFormat="1" ht="15.75" x14ac:dyDescent="0.25">
      <c r="A17"/>
      <c r="B17"/>
      <c r="C17"/>
      <c r="D17"/>
      <c r="E17"/>
      <c r="F17"/>
      <c r="G17"/>
      <c r="H17"/>
      <c r="I17"/>
      <c r="J17"/>
    </row>
    <row r="39" spans="1:1" x14ac:dyDescent="0.25">
      <c r="A39" s="7"/>
    </row>
  </sheetData>
  <mergeCells count="1">
    <mergeCell ref="E5:G5"/>
  </mergeCells>
  <dataValidations count="2">
    <dataValidation type="list" allowBlank="1" showInputMessage="1" showErrorMessage="1" sqref="C24" xr:uid="{96BC45C0-0D7A-477A-AF49-FC069B1F4084}">
      <formula1>Case</formula1>
    </dataValidation>
    <dataValidation type="list" allowBlank="1" showInputMessage="1" showErrorMessage="1" sqref="B2" xr:uid="{9CD69B37-6B67-411D-A5E5-B9CA97511E66}">
      <formula1>Company_list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03E5-9960-423F-8EDB-AD0E4E89F985}">
  <dimension ref="A1:J39"/>
  <sheetViews>
    <sheetView workbookViewId="0">
      <selection activeCell="E21" sqref="E21"/>
    </sheetView>
  </sheetViews>
  <sheetFormatPr defaultRowHeight="15" x14ac:dyDescent="0.25"/>
  <cols>
    <col min="1" max="1" width="13.28515625" bestFit="1" customWidth="1"/>
    <col min="3" max="3" width="13.42578125" customWidth="1"/>
    <col min="5" max="6" width="15.85546875" customWidth="1"/>
    <col min="7" max="8" width="18.5703125" customWidth="1"/>
    <col min="9" max="9" width="17.42578125" customWidth="1"/>
    <col min="10" max="10" width="20.5703125" customWidth="1"/>
  </cols>
  <sheetData>
    <row r="1" spans="1:10" x14ac:dyDescent="0.25">
      <c r="D1" s="9"/>
    </row>
    <row r="2" spans="1:10" x14ac:dyDescent="0.25">
      <c r="A2" s="9" t="s">
        <v>588</v>
      </c>
      <c r="B2" s="10" t="s">
        <v>393</v>
      </c>
    </row>
    <row r="4" spans="1:10" x14ac:dyDescent="0.25">
      <c r="B4" s="11" t="s">
        <v>589</v>
      </c>
      <c r="C4" s="12"/>
      <c r="D4" s="12"/>
      <c r="E4" s="12"/>
      <c r="F4" s="12"/>
      <c r="G4" s="12"/>
      <c r="H4" s="12"/>
      <c r="I4" s="12"/>
      <c r="J4" s="12"/>
    </row>
    <row r="5" spans="1:10" x14ac:dyDescent="0.25">
      <c r="E5" s="60" t="s">
        <v>590</v>
      </c>
      <c r="F5" s="60"/>
      <c r="G5" s="60"/>
      <c r="H5" s="13"/>
      <c r="I5" s="61" t="s">
        <v>591</v>
      </c>
      <c r="J5" s="61"/>
    </row>
    <row r="6" spans="1:10" x14ac:dyDescent="0.25">
      <c r="B6" s="14"/>
      <c r="E6" s="13" t="s">
        <v>11</v>
      </c>
      <c r="F6" s="13" t="s">
        <v>14</v>
      </c>
      <c r="G6" s="13" t="s">
        <v>15</v>
      </c>
      <c r="H6" s="13" t="s">
        <v>16</v>
      </c>
      <c r="I6" s="15" t="s">
        <v>592</v>
      </c>
      <c r="J6" s="16" t="s">
        <v>593</v>
      </c>
    </row>
    <row r="7" spans="1:10" x14ac:dyDescent="0.25">
      <c r="B7" s="9" t="s">
        <v>594</v>
      </c>
      <c r="E7" s="17">
        <f t="array" ref="E7">INDEX(Total_Revenue,MATCH(1,($B$2=Ticker_Symbol)*(E6=Years),0))</f>
        <v>14861000000</v>
      </c>
      <c r="F7" s="17">
        <f t="array" ref="F7">INDEX(Total_Revenue,MATCH(1,($B$2=Ticker_Symbol)*(F6=Years),0))</f>
        <v>15855000000</v>
      </c>
      <c r="G7" s="17">
        <f t="array" ref="G7">INDEX(Total_Revenue,MATCH(1,($B$2=Ticker_Symbol)*(G6=Years),0))</f>
        <v>15001000000</v>
      </c>
      <c r="H7" s="17">
        <f t="array" ref="H7">INDEX(Total_Revenue,MATCH(1,($B$2=Ticker_Symbol)*(H6=Years),0))</f>
        <v>13502000000</v>
      </c>
      <c r="I7" s="18">
        <f ca="1">H7*(1+I19)</f>
        <v>11947705764.755487</v>
      </c>
      <c r="J7" s="18">
        <f ca="1">I7*(1+J19)</f>
        <v>10358836546.030561</v>
      </c>
    </row>
    <row r="8" spans="1:10" x14ac:dyDescent="0.25">
      <c r="B8" s="19" t="s">
        <v>595</v>
      </c>
      <c r="E8" s="17">
        <f t="array" ref="E8">INDEX(Cost_of_Goods_Sold,MATCH(1,($B$2=Ticker_Symbol)*(E6=Years),0))</f>
        <v>7208000000</v>
      </c>
      <c r="F8" s="17">
        <f t="array" ref="F8">INDEX(Cost_of_Goods_Sold,MATCH(1,($B$2=Ticker_Symbol)*(F6=Years),0))</f>
        <v>7281000000</v>
      </c>
      <c r="G8" s="17">
        <f t="array" ref="G8">INDEX(Cost_of_Goods_Sold,MATCH(1,($B$2=Ticker_Symbol)*(G6=Years),0))</f>
        <v>6819000000</v>
      </c>
      <c r="H8" s="17">
        <f t="array" ref="H8">INDEX(Cost_of_Goods_Sold,MATCH(1,($B$2=Ticker_Symbol)*(H6=Years),0))</f>
        <v>6485000000</v>
      </c>
      <c r="I8" s="20"/>
      <c r="J8" s="20"/>
    </row>
    <row r="9" spans="1:10" x14ac:dyDescent="0.25">
      <c r="B9" s="9" t="s">
        <v>575</v>
      </c>
      <c r="E9" s="21">
        <f>E7-E8</f>
        <v>7653000000</v>
      </c>
      <c r="F9" s="21">
        <f t="shared" ref="F9:H9" si="0">F7-F8</f>
        <v>8574000000</v>
      </c>
      <c r="G9" s="21">
        <f t="shared" si="0"/>
        <v>8182000000</v>
      </c>
      <c r="H9" s="21">
        <f t="shared" si="0"/>
        <v>7017000000</v>
      </c>
      <c r="I9" s="18">
        <f ca="1">I7*I20</f>
        <v>6154248527.1121988</v>
      </c>
      <c r="J9" s="18">
        <f ca="1">J7*J20</f>
        <v>5308462925.5096416</v>
      </c>
    </row>
    <row r="10" spans="1:10" x14ac:dyDescent="0.25">
      <c r="B10" s="22" t="s">
        <v>5</v>
      </c>
      <c r="E10" s="17">
        <f t="array" ref="E10">INDEX(Sales__General_and_Admin.,MATCH(1,($B$2=Ticker_Symbol)*(E6=Years),0))</f>
        <v>2550000000</v>
      </c>
      <c r="F10" s="17">
        <f t="array" ref="F10">INDEX(Sales__General_and_Admin.,MATCH(1,($B$2=Ticker_Symbol)*(F6=Years),0))</f>
        <v>2774000000</v>
      </c>
      <c r="G10" s="17">
        <f t="array" ref="G10">INDEX(Sales__General_and_Admin.,MATCH(1,($B$2=Ticker_Symbol)*(G6=Years),0))</f>
        <v>2686000000</v>
      </c>
      <c r="H10" s="17">
        <f t="array" ref="H10">INDEX(Sales__General_and_Admin.,MATCH(1,($B$2=Ticker_Symbol)*(H6=Years),0))</f>
        <v>2833000000</v>
      </c>
      <c r="I10" s="20"/>
      <c r="J10" s="20"/>
    </row>
    <row r="11" spans="1:10" x14ac:dyDescent="0.25">
      <c r="B11" s="22" t="s">
        <v>6</v>
      </c>
      <c r="E11" s="17">
        <f t="array" ref="E11">INDEX(Research_and_Development,MATCH(1,($B$2=Ticker_Symbol)*(E6=Years),0))</f>
        <v>1533000000</v>
      </c>
      <c r="F11" s="17">
        <f t="array" ref="F11">INDEX(Research_and_Development,MATCH(1,($B$2=Ticker_Symbol)*(F6=Years),0))</f>
        <v>1725000000</v>
      </c>
      <c r="G11" s="17">
        <f t="array" ref="G11">INDEX(Research_and_Development,MATCH(1,($B$2=Ticker_Symbol)*(G6=Years),0))</f>
        <v>1580000000</v>
      </c>
      <c r="H11" s="17">
        <f t="array" ref="H11">INDEX(Research_and_Development,MATCH(1,($B$2=Ticker_Symbol)*(H6=Years),0))</f>
        <v>1512000000</v>
      </c>
      <c r="I11" s="20"/>
      <c r="J11" s="20"/>
    </row>
    <row r="12" spans="1:10" x14ac:dyDescent="0.25">
      <c r="B12" s="19" t="s">
        <v>596</v>
      </c>
      <c r="E12" s="17">
        <f t="array" ref="E12">INDEX(Other_Operating_Items,MATCH(1,($B$2=Ticker_Symbol)*(E6=Years),0))</f>
        <v>0</v>
      </c>
      <c r="F12" s="17">
        <f t="array" ref="F12">INDEX(Other_Operating_Items,MATCH(1,($B$2=Ticker_Symbol)*(F6=Years),0))</f>
        <v>0</v>
      </c>
      <c r="G12" s="17">
        <f t="array" ref="G12">INDEX(Other_Operating_Items,MATCH(1,($B$2=Ticker_Symbol)*(G6=Years),0))</f>
        <v>0</v>
      </c>
      <c r="H12" s="17">
        <f t="array" ref="H12">INDEX(Other_Operating_Items,MATCH(1,($B$2=Ticker_Symbol)*(H6=Years),0))</f>
        <v>0</v>
      </c>
      <c r="I12" s="20"/>
      <c r="J12" s="20"/>
    </row>
    <row r="13" spans="1:10" x14ac:dyDescent="0.25">
      <c r="B13" s="23" t="s">
        <v>597</v>
      </c>
      <c r="E13" s="24">
        <f>SUM(E10:E12)</f>
        <v>4083000000</v>
      </c>
      <c r="F13" s="24">
        <f t="shared" ref="F13:H13" si="1">SUM(F10:F12)</f>
        <v>4499000000</v>
      </c>
      <c r="G13" s="24">
        <f t="shared" si="1"/>
        <v>4266000000</v>
      </c>
      <c r="H13" s="24">
        <f t="shared" si="1"/>
        <v>4345000000</v>
      </c>
      <c r="I13" s="25"/>
      <c r="J13" s="25"/>
    </row>
    <row r="14" spans="1:10" x14ac:dyDescent="0.25">
      <c r="B14" s="26" t="s">
        <v>598</v>
      </c>
      <c r="C14" s="27"/>
      <c r="D14" s="27"/>
      <c r="E14" s="28">
        <f>E9-E13</f>
        <v>3570000000</v>
      </c>
      <c r="F14" s="28">
        <f t="shared" ref="F14:H14" si="2">F9-F13</f>
        <v>4075000000</v>
      </c>
      <c r="G14" s="28">
        <f t="shared" si="2"/>
        <v>3916000000</v>
      </c>
      <c r="H14" s="28">
        <f t="shared" si="2"/>
        <v>2672000000</v>
      </c>
      <c r="I14" s="29">
        <f ca="1">I7*I21</f>
        <v>9547617853.5451851</v>
      </c>
      <c r="J14" s="29">
        <f ca="1">J7*J21</f>
        <v>8237618888.2765779</v>
      </c>
    </row>
    <row r="17" spans="1:10" x14ac:dyDescent="0.25">
      <c r="B17" s="11" t="s">
        <v>599</v>
      </c>
      <c r="C17" s="12"/>
      <c r="D17" s="12"/>
      <c r="E17" s="12"/>
      <c r="F17" s="11"/>
      <c r="G17" s="11"/>
      <c r="H17" s="11"/>
      <c r="I17" s="11"/>
      <c r="J17" s="11"/>
    </row>
    <row r="18" spans="1:10" ht="15.75" thickBot="1" x14ac:dyDescent="0.3">
      <c r="B18" s="30"/>
      <c r="C18" s="30"/>
      <c r="D18" s="62" t="s">
        <v>590</v>
      </c>
      <c r="E18" s="62"/>
      <c r="F18" s="62"/>
      <c r="G18" s="62"/>
      <c r="H18" s="31"/>
      <c r="I18" s="62" t="s">
        <v>600</v>
      </c>
      <c r="J18" s="62"/>
    </row>
    <row r="19" spans="1:10" ht="15.75" thickTop="1" x14ac:dyDescent="0.25">
      <c r="B19" s="32" t="s">
        <v>601</v>
      </c>
      <c r="E19" s="32"/>
      <c r="F19" s="33">
        <f>$F$7/$E$7-1</f>
        <v>6.688648139425335E-2</v>
      </c>
      <c r="G19" s="33">
        <f>$G$7/$F$7-1</f>
        <v>-5.3863134657836653E-2</v>
      </c>
      <c r="H19" s="33">
        <f>H7/G7-1</f>
        <v>-9.9926671555229607E-2</v>
      </c>
      <c r="I19" s="34">
        <f ca="1">OFFSET(I28,MATCH($C$24,$B$29:$B$31,0),0)</f>
        <v>-0.11511585211409518</v>
      </c>
      <c r="J19" s="34">
        <f ca="1">OFFSET(J28,MATCH($C$24,$B$29:$B$31,0),0)</f>
        <v>-0.13298529860116964</v>
      </c>
    </row>
    <row r="20" spans="1:10" x14ac:dyDescent="0.25">
      <c r="B20" s="32" t="s">
        <v>602</v>
      </c>
      <c r="E20" s="35">
        <f t="array" ref="E20">INDEX(Gross_Margin,MATCH(1,($B$2=Ticker_Symbol)*(E6=Years),0))</f>
        <v>0.51497207455756677</v>
      </c>
      <c r="F20" s="35">
        <f t="array" ref="F20">INDEX(Gross_Margin,MATCH(1,($B$2=Ticker_Symbol)*(F6=Years),0))</f>
        <v>0.54077578051087982</v>
      </c>
      <c r="G20" s="35">
        <f t="array" ref="G20">INDEX(Gross_Margin,MATCH(1,($B$2=Ticker_Symbol)*(G6=Years),0))</f>
        <v>0.54543030464635689</v>
      </c>
      <c r="H20" s="35">
        <f t="array" ref="H20">INDEX(Gross_Margin,MATCH(1,($B$2=Ticker_Symbol)*(H6=Years),0))</f>
        <v>0.51970078506887862</v>
      </c>
      <c r="I20" s="36">
        <f ca="1">OFFSET(I32,MATCH($C$24,$B$29:$B$31,0),0)</f>
        <v>0.51509876860766057</v>
      </c>
      <c r="J20" s="36">
        <f ca="1">OFFSET(J32,MATCH($C$24,$B$29:$B$31,0),0)</f>
        <v>0.51245744654053937</v>
      </c>
    </row>
    <row r="21" spans="1:10" x14ac:dyDescent="0.25">
      <c r="B21" s="37" t="s">
        <v>603</v>
      </c>
      <c r="C21" s="38"/>
      <c r="D21" s="38"/>
      <c r="E21" s="39">
        <f t="array" ref="E21">INDEX(Operating_Margin,MATCH(1,($B$2=Ticker_Symbol)*(E6=Years),0))</f>
        <v>0.78971805396675865</v>
      </c>
      <c r="F21" s="39">
        <f t="array" ref="F21">INDEX(Operating_Margin,MATCH(1,($B$2=Ticker_Symbol)*(F6=Years),0))</f>
        <v>0.82453484705140334</v>
      </c>
      <c r="G21" s="39">
        <f t="array" ref="G21">INDEX(Operating_Margin,MATCH(1,($B$2=Ticker_Symbol)*(G6=Years),0))</f>
        <v>0.82981134591027261</v>
      </c>
      <c r="H21" s="39">
        <f t="array" ref="H21">INDEX(Operating_Margin,MATCH(1,($B$2=Ticker_Symbol)*(H6=Years),0))</f>
        <v>0.84150496222781812</v>
      </c>
      <c r="I21" s="40">
        <f ca="1">OFFSET(I36,MATCH($C$24,$B$29:$B$31,0),0)</f>
        <v>0.79911725661253585</v>
      </c>
      <c r="J21" s="40">
        <f ca="1">OFFSET(J36,MATCH($C$24,$B$29:$B$31,0),0)</f>
        <v>0.79522626423072384</v>
      </c>
    </row>
    <row r="23" spans="1:10" ht="15.75" thickBot="1" x14ac:dyDescent="0.3"/>
    <row r="24" spans="1:10" ht="15.75" thickBot="1" x14ac:dyDescent="0.3">
      <c r="B24" t="s">
        <v>604</v>
      </c>
      <c r="C24" s="41" t="s">
        <v>608</v>
      </c>
    </row>
    <row r="26" spans="1:10" x14ac:dyDescent="0.25">
      <c r="B26" s="11" t="s">
        <v>606</v>
      </c>
      <c r="C26" s="12"/>
      <c r="D26" s="12"/>
      <c r="E26" s="12"/>
      <c r="F26" s="12"/>
      <c r="G26" s="12"/>
      <c r="H26" s="12"/>
      <c r="I26" s="12"/>
      <c r="J26" s="12"/>
    </row>
    <row r="28" spans="1:10" ht="15.75" thickBot="1" x14ac:dyDescent="0.3">
      <c r="B28" s="42" t="s">
        <v>601</v>
      </c>
      <c r="C28" s="43"/>
      <c r="D28" s="43"/>
      <c r="E28" s="43"/>
      <c r="F28" s="43"/>
      <c r="G28" s="42"/>
      <c r="H28" s="42"/>
      <c r="I28" s="44" t="s">
        <v>592</v>
      </c>
      <c r="J28" s="45" t="s">
        <v>593</v>
      </c>
    </row>
    <row r="29" spans="1:10" ht="15.75" thickTop="1" x14ac:dyDescent="0.25">
      <c r="A29" s="7"/>
      <c r="B29" t="s">
        <v>605</v>
      </c>
      <c r="D29">
        <v>1</v>
      </c>
      <c r="I29" s="55">
        <f>AVERAGE(F19:H19)+STDEVA(F19:H19)</f>
        <v>5.7180302234886585E-2</v>
      </c>
      <c r="J29" s="55">
        <f ca="1">AVERAGE(F19:I19)+STDEVA(F19:I19)</f>
        <v>3.1975710134715576E-2</v>
      </c>
    </row>
    <row r="30" spans="1:10" x14ac:dyDescent="0.25">
      <c r="A30" s="7"/>
      <c r="B30" t="s">
        <v>607</v>
      </c>
      <c r="D30">
        <v>2</v>
      </c>
      <c r="I30" s="46">
        <f>AVERAGE(F19:H19)</f>
        <v>-2.8967774939604302E-2</v>
      </c>
      <c r="J30" s="46">
        <f ca="1">AVERAGE(F19:I19)</f>
        <v>-5.0504794233227027E-2</v>
      </c>
    </row>
    <row r="31" spans="1:10" x14ac:dyDescent="0.25">
      <c r="A31" s="7"/>
      <c r="B31" t="s">
        <v>608</v>
      </c>
      <c r="D31">
        <v>3</v>
      </c>
      <c r="I31" s="47">
        <f>AVERAGE(F19:H19)-STDEVA(F19:H19)</f>
        <v>-0.11511585211409518</v>
      </c>
      <c r="J31" s="46">
        <f ca="1">AVERAGE(F19:I19)-STDEVA(F19:I19)</f>
        <v>-0.13298529860116964</v>
      </c>
    </row>
    <row r="32" spans="1:10" ht="15.75" thickBot="1" x14ac:dyDescent="0.3">
      <c r="A32" s="7"/>
      <c r="B32" s="42" t="s">
        <v>577</v>
      </c>
      <c r="C32" s="43"/>
      <c r="D32" s="43"/>
      <c r="E32" s="43"/>
      <c r="F32" s="43"/>
      <c r="G32" s="42"/>
      <c r="H32" s="42"/>
      <c r="I32" s="48"/>
      <c r="J32" s="49"/>
    </row>
    <row r="33" spans="1:10" ht="15.75" thickTop="1" x14ac:dyDescent="0.25">
      <c r="A33" s="7"/>
      <c r="B33" t="s">
        <v>605</v>
      </c>
      <c r="D33">
        <v>1</v>
      </c>
      <c r="I33" s="50">
        <f>AVERAGE(E20:H20)+STDEVA(E20:H20)</f>
        <v>0.54534070378418031</v>
      </c>
      <c r="J33" s="50">
        <f ca="1">AVERAGE(E20:I20)+STDEVA(E20:I20)</f>
        <v>0.54193363881599765</v>
      </c>
    </row>
    <row r="34" spans="1:10" x14ac:dyDescent="0.25">
      <c r="A34" s="7"/>
      <c r="B34" t="s">
        <v>607</v>
      </c>
      <c r="D34">
        <v>2</v>
      </c>
      <c r="E34" s="4"/>
      <c r="F34" s="4"/>
      <c r="I34" s="50">
        <f>AVERAGE(E20:H20)</f>
        <v>0.53021973619592044</v>
      </c>
      <c r="J34" s="51">
        <f ca="1">AVERAGE(E20:I20)</f>
        <v>0.52719554267826851</v>
      </c>
    </row>
    <row r="35" spans="1:10" x14ac:dyDescent="0.25">
      <c r="A35" s="7"/>
      <c r="B35" t="s">
        <v>608</v>
      </c>
      <c r="D35">
        <v>3</v>
      </c>
      <c r="I35" s="50">
        <f>AVERAGE(E20:H20)-STDEVA(E20:H20)</f>
        <v>0.51509876860766057</v>
      </c>
      <c r="J35" s="51">
        <f ca="1">AVERAGE(E20:I20)-STDEVA(E20:I20)</f>
        <v>0.51245744654053937</v>
      </c>
    </row>
    <row r="36" spans="1:10" ht="15.75" thickBot="1" x14ac:dyDescent="0.3">
      <c r="B36" s="42" t="s">
        <v>578</v>
      </c>
      <c r="C36" s="43"/>
      <c r="D36" s="43"/>
      <c r="E36" s="43"/>
      <c r="F36" s="43"/>
      <c r="G36" s="42"/>
      <c r="H36" s="42"/>
      <c r="I36" s="49"/>
      <c r="J36" s="52"/>
    </row>
    <row r="37" spans="1:10" ht="15.75" thickTop="1" x14ac:dyDescent="0.25">
      <c r="A37" s="7"/>
      <c r="B37" t="s">
        <v>605</v>
      </c>
      <c r="D37">
        <v>1</v>
      </c>
      <c r="I37" s="51">
        <f>AVERAGE(E21:H21)+STDEVA(E21:H21)</f>
        <v>0.84366734796559062</v>
      </c>
      <c r="J37" s="51">
        <f ca="1">AVERAGE(E21:I21)+STDEVA(E21:I21)</f>
        <v>0.83864832207679163</v>
      </c>
    </row>
    <row r="38" spans="1:10" x14ac:dyDescent="0.25">
      <c r="A38" s="7"/>
      <c r="B38" t="s">
        <v>607</v>
      </c>
      <c r="D38">
        <v>2</v>
      </c>
      <c r="E38" s="4"/>
      <c r="F38" s="4"/>
      <c r="I38" s="51">
        <f>AVERAGE(E21:H21)</f>
        <v>0.82139230228906324</v>
      </c>
      <c r="J38" s="51">
        <f ca="1">AVERAGE(E21:I21)</f>
        <v>0.81693729315375774</v>
      </c>
    </row>
    <row r="39" spans="1:10" x14ac:dyDescent="0.25">
      <c r="A39" s="7"/>
      <c r="B39" s="38" t="s">
        <v>608</v>
      </c>
      <c r="C39" s="38"/>
      <c r="D39" s="38">
        <v>3</v>
      </c>
      <c r="E39" s="38"/>
      <c r="F39" s="38"/>
      <c r="G39" s="38"/>
      <c r="H39" s="38"/>
      <c r="I39" s="53">
        <f>AVERAGE(E21:H21)-STDEVA(E21:H21)</f>
        <v>0.79911725661253585</v>
      </c>
      <c r="J39" s="54">
        <f ca="1">AVERAGE(E21:I21)-STDEVA(E21:I21)</f>
        <v>0.79522626423072384</v>
      </c>
    </row>
  </sheetData>
  <mergeCells count="4">
    <mergeCell ref="E5:G5"/>
    <mergeCell ref="I5:J5"/>
    <mergeCell ref="D18:G18"/>
    <mergeCell ref="I18:J18"/>
  </mergeCells>
  <dataValidations count="2">
    <dataValidation type="list" allowBlank="1" showInputMessage="1" showErrorMessage="1" sqref="B2" xr:uid="{2E48CB6F-4A11-47E9-962E-5B53F86E4FCA}">
      <formula1>Company_list</formula1>
    </dataValidation>
    <dataValidation type="list" allowBlank="1" showInputMessage="1" showErrorMessage="1" sqref="C24" xr:uid="{0A090146-1A35-4920-97F3-3CE4F6DF0832}">
      <formula1>Case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2ECA-05AC-4608-9630-5E656E19D915}">
  <dimension ref="A2:H467"/>
  <sheetViews>
    <sheetView topLeftCell="A8" zoomScale="96" zoomScaleNormal="96" workbookViewId="0">
      <selection activeCell="B22" sqref="B22"/>
    </sheetView>
  </sheetViews>
  <sheetFormatPr defaultRowHeight="15" x14ac:dyDescent="0.25"/>
  <cols>
    <col min="1" max="1" width="18.140625" bestFit="1" customWidth="1"/>
    <col min="2" max="2" width="18" customWidth="1"/>
    <col min="3" max="3" width="19.42578125" customWidth="1"/>
    <col min="8" max="8" width="17.140625" bestFit="1" customWidth="1"/>
  </cols>
  <sheetData>
    <row r="2" spans="2:8" ht="60" x14ac:dyDescent="0.25">
      <c r="B2" s="5" t="s">
        <v>580</v>
      </c>
      <c r="C2" s="5" t="s">
        <v>579</v>
      </c>
    </row>
    <row r="3" spans="2:8" x14ac:dyDescent="0.25">
      <c r="B3" s="2">
        <v>4055240000</v>
      </c>
      <c r="C3" s="2">
        <v>170910000000</v>
      </c>
    </row>
    <row r="4" spans="2:8" x14ac:dyDescent="0.25">
      <c r="B4" s="2">
        <v>4147065000</v>
      </c>
      <c r="C4" s="2">
        <v>182795000000</v>
      </c>
    </row>
    <row r="5" spans="2:8" x14ac:dyDescent="0.25">
      <c r="B5" s="2">
        <v>4795511000</v>
      </c>
      <c r="C5" s="2">
        <v>233715000000</v>
      </c>
    </row>
    <row r="6" spans="2:8" x14ac:dyDescent="0.25">
      <c r="B6" s="2">
        <v>5854430000</v>
      </c>
      <c r="C6" s="2">
        <v>215639000000</v>
      </c>
    </row>
    <row r="7" spans="2:8" x14ac:dyDescent="0.25">
      <c r="B7" s="2">
        <v>2312200000</v>
      </c>
      <c r="C7" s="2">
        <v>112298000000</v>
      </c>
    </row>
    <row r="8" spans="2:8" x14ac:dyDescent="0.25">
      <c r="B8" s="2">
        <v>2273900000</v>
      </c>
      <c r="C8" s="2">
        <v>56651000000</v>
      </c>
    </row>
    <row r="9" spans="2:8" x14ac:dyDescent="0.25">
      <c r="B9" s="2">
        <v>2512200000</v>
      </c>
      <c r="C9" s="2">
        <v>51463000000</v>
      </c>
    </row>
    <row r="10" spans="2:8" x14ac:dyDescent="0.25">
      <c r="B10" s="2">
        <v>2504100000</v>
      </c>
      <c r="C10" s="2">
        <v>48238000000</v>
      </c>
    </row>
    <row r="11" spans="2:8" x14ac:dyDescent="0.25">
      <c r="B11" s="2">
        <v>6906000000</v>
      </c>
      <c r="C11" s="7"/>
    </row>
    <row r="12" spans="2:8" x14ac:dyDescent="0.25">
      <c r="B12" s="2">
        <v>4183000000</v>
      </c>
      <c r="C12" s="7"/>
      <c r="H12" s="8"/>
    </row>
    <row r="13" spans="2:8" x14ac:dyDescent="0.25">
      <c r="B13" s="2">
        <v>3956000000</v>
      </c>
      <c r="C13" s="7"/>
    </row>
    <row r="14" spans="2:8" x14ac:dyDescent="0.25">
      <c r="B14" s="2">
        <v>3600000000</v>
      </c>
      <c r="C14" s="7"/>
    </row>
    <row r="15" spans="2:8" x14ac:dyDescent="0.25">
      <c r="B15" s="2">
        <v>2665000000</v>
      </c>
      <c r="C15" s="7"/>
    </row>
    <row r="16" spans="2:8" x14ac:dyDescent="0.25">
      <c r="B16" s="2">
        <v>2692000000</v>
      </c>
      <c r="C16" s="7"/>
    </row>
    <row r="17" spans="1:5" x14ac:dyDescent="0.25">
      <c r="B17" s="2">
        <v>2732000000</v>
      </c>
      <c r="C17" s="7"/>
    </row>
    <row r="18" spans="1:5" x14ac:dyDescent="0.25">
      <c r="B18" s="2">
        <v>2530000000</v>
      </c>
      <c r="C18" s="7"/>
    </row>
    <row r="20" spans="1:5" x14ac:dyDescent="0.25">
      <c r="A20" t="s">
        <v>581</v>
      </c>
      <c r="B20" s="8">
        <f>AVERAGE(IT_App_Software)</f>
        <v>3607415375</v>
      </c>
      <c r="C20" s="8">
        <f>AVERAGE(IT_ComputerHardware)</f>
        <v>133963625000</v>
      </c>
    </row>
    <row r="21" spans="1:5" x14ac:dyDescent="0.25">
      <c r="A21" t="s">
        <v>582</v>
      </c>
      <c r="B21" s="8">
        <f>MEDIAN(IT_App_Software)</f>
        <v>3166000000</v>
      </c>
      <c r="C21" s="8">
        <f>MEDIAN(IT_ComputerHardware)</f>
        <v>141604000000</v>
      </c>
    </row>
    <row r="22" spans="1:5" x14ac:dyDescent="0.25">
      <c r="A22" t="s">
        <v>584</v>
      </c>
      <c r="B22" s="8">
        <f>STDEVA(IT_App_Software)</f>
        <v>1361663067.5577984</v>
      </c>
      <c r="C22" s="8">
        <f>STDEVA(IT_ComputerHardware)</f>
        <v>76506413086.817169</v>
      </c>
    </row>
    <row r="23" spans="1:5" x14ac:dyDescent="0.25">
      <c r="A23" t="s">
        <v>583</v>
      </c>
      <c r="B23" s="8">
        <f>MAX(IT_App_Software)-MIN(IT_App_Software)</f>
        <v>4632100000</v>
      </c>
      <c r="C23" s="8">
        <f>MAX(IT_ComputerHardware)-MIN(IT_ComputerHardware)</f>
        <v>185477000000</v>
      </c>
      <c r="E23" s="8"/>
    </row>
    <row r="24" spans="1:5" x14ac:dyDescent="0.25">
      <c r="A24" t="s">
        <v>586</v>
      </c>
      <c r="B24" s="8">
        <f>MAX(IT_App_Software)</f>
        <v>6906000000</v>
      </c>
      <c r="C24" s="8">
        <f>MAX(IT_ComputerHardware)</f>
        <v>233715000000</v>
      </c>
    </row>
    <row r="25" spans="1:5" x14ac:dyDescent="0.25">
      <c r="A25" t="s">
        <v>585</v>
      </c>
      <c r="B25" s="8">
        <f>MIN(IT_App_Software)</f>
        <v>2273900000</v>
      </c>
      <c r="C25" s="8">
        <f>MIN(IT_ComputerHardware)</f>
        <v>48238000000</v>
      </c>
    </row>
    <row r="38" spans="1:2" x14ac:dyDescent="0.25">
      <c r="A38" s="6" t="s">
        <v>393</v>
      </c>
      <c r="B38" t="s">
        <v>605</v>
      </c>
    </row>
    <row r="39" spans="1:2" x14ac:dyDescent="0.25">
      <c r="A39" s="6" t="s">
        <v>371</v>
      </c>
      <c r="B39" t="s">
        <v>607</v>
      </c>
    </row>
    <row r="40" spans="1:2" x14ac:dyDescent="0.25">
      <c r="A40" s="6" t="s">
        <v>414</v>
      </c>
      <c r="B40" t="s">
        <v>608</v>
      </c>
    </row>
    <row r="41" spans="1:2" x14ac:dyDescent="0.25">
      <c r="A41" s="6" t="s">
        <v>10</v>
      </c>
    </row>
    <row r="42" spans="1:2" x14ac:dyDescent="0.25">
      <c r="A42" s="6" t="s">
        <v>17</v>
      </c>
    </row>
    <row r="43" spans="1:2" x14ac:dyDescent="0.25">
      <c r="A43" s="6" t="s">
        <v>20</v>
      </c>
    </row>
    <row r="44" spans="1:2" x14ac:dyDescent="0.25">
      <c r="A44" s="6" t="s">
        <v>23</v>
      </c>
    </row>
    <row r="45" spans="1:2" x14ac:dyDescent="0.25">
      <c r="A45" s="6" t="s">
        <v>26</v>
      </c>
    </row>
    <row r="46" spans="1:2" x14ac:dyDescent="0.25">
      <c r="A46" s="6" t="s">
        <v>28</v>
      </c>
    </row>
    <row r="47" spans="1:2" x14ac:dyDescent="0.25">
      <c r="A47" s="6" t="s">
        <v>30</v>
      </c>
    </row>
    <row r="48" spans="1:2" x14ac:dyDescent="0.25">
      <c r="A48" s="6" t="s">
        <v>32</v>
      </c>
    </row>
    <row r="49" spans="1:1" x14ac:dyDescent="0.25">
      <c r="A49" s="6" t="s">
        <v>34</v>
      </c>
    </row>
    <row r="50" spans="1:1" x14ac:dyDescent="0.25">
      <c r="A50" s="6" t="s">
        <v>37</v>
      </c>
    </row>
    <row r="51" spans="1:1" x14ac:dyDescent="0.25">
      <c r="A51" s="6" t="s">
        <v>39</v>
      </c>
    </row>
    <row r="52" spans="1:1" x14ac:dyDescent="0.25">
      <c r="A52" s="6" t="s">
        <v>40</v>
      </c>
    </row>
    <row r="53" spans="1:1" x14ac:dyDescent="0.25">
      <c r="A53" s="6" t="s">
        <v>43</v>
      </c>
    </row>
    <row r="54" spans="1:1" x14ac:dyDescent="0.25">
      <c r="A54" s="6" t="s">
        <v>45</v>
      </c>
    </row>
    <row r="55" spans="1:1" x14ac:dyDescent="0.25">
      <c r="A55" s="6" t="s">
        <v>48</v>
      </c>
    </row>
    <row r="56" spans="1:1" x14ac:dyDescent="0.25">
      <c r="A56" s="6" t="s">
        <v>50</v>
      </c>
    </row>
    <row r="57" spans="1:1" x14ac:dyDescent="0.25">
      <c r="A57" s="6" t="s">
        <v>53</v>
      </c>
    </row>
    <row r="58" spans="1:1" x14ac:dyDescent="0.25">
      <c r="A58" s="6" t="s">
        <v>55</v>
      </c>
    </row>
    <row r="59" spans="1:1" x14ac:dyDescent="0.25">
      <c r="A59" s="6" t="s">
        <v>57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64</v>
      </c>
    </row>
    <row r="64" spans="1:1" x14ac:dyDescent="0.25">
      <c r="A64" s="6" t="s">
        <v>66</v>
      </c>
    </row>
    <row r="65" spans="1:1" x14ac:dyDescent="0.25">
      <c r="A65" s="6" t="s">
        <v>68</v>
      </c>
    </row>
    <row r="66" spans="1:1" x14ac:dyDescent="0.25">
      <c r="A66" s="6" t="s">
        <v>70</v>
      </c>
    </row>
    <row r="67" spans="1:1" x14ac:dyDescent="0.25">
      <c r="A67" s="6" t="s">
        <v>71</v>
      </c>
    </row>
    <row r="68" spans="1:1" x14ac:dyDescent="0.25">
      <c r="A68" s="6" t="s">
        <v>73</v>
      </c>
    </row>
    <row r="69" spans="1:1" x14ac:dyDescent="0.25">
      <c r="A69" s="6" t="s">
        <v>75</v>
      </c>
    </row>
    <row r="70" spans="1:1" x14ac:dyDescent="0.25">
      <c r="A70" s="6" t="s">
        <v>77</v>
      </c>
    </row>
    <row r="71" spans="1:1" x14ac:dyDescent="0.25">
      <c r="A71" s="6" t="s">
        <v>79</v>
      </c>
    </row>
    <row r="72" spans="1:1" x14ac:dyDescent="0.25">
      <c r="A72" s="6" t="s">
        <v>81</v>
      </c>
    </row>
    <row r="73" spans="1:1" x14ac:dyDescent="0.25">
      <c r="A73" s="6" t="s">
        <v>84</v>
      </c>
    </row>
    <row r="74" spans="1:1" x14ac:dyDescent="0.25">
      <c r="A74" s="6" t="s">
        <v>85</v>
      </c>
    </row>
    <row r="75" spans="1:1" x14ac:dyDescent="0.25">
      <c r="A75" s="6" t="s">
        <v>87</v>
      </c>
    </row>
    <row r="76" spans="1:1" x14ac:dyDescent="0.25">
      <c r="A76" s="6" t="s">
        <v>89</v>
      </c>
    </row>
    <row r="77" spans="1:1" x14ac:dyDescent="0.25">
      <c r="A77" s="6" t="s">
        <v>91</v>
      </c>
    </row>
    <row r="78" spans="1:1" x14ac:dyDescent="0.25">
      <c r="A78" s="6" t="s">
        <v>93</v>
      </c>
    </row>
    <row r="79" spans="1:1" x14ac:dyDescent="0.25">
      <c r="A79" s="6" t="s">
        <v>94</v>
      </c>
    </row>
    <row r="80" spans="1:1" x14ac:dyDescent="0.25">
      <c r="A80" s="6" t="s">
        <v>96</v>
      </c>
    </row>
    <row r="81" spans="1:1" x14ac:dyDescent="0.25">
      <c r="A81" s="6" t="s">
        <v>98</v>
      </c>
    </row>
    <row r="82" spans="1:1" x14ac:dyDescent="0.25">
      <c r="A82" s="6" t="s">
        <v>100</v>
      </c>
    </row>
    <row r="83" spans="1:1" x14ac:dyDescent="0.25">
      <c r="A83" s="6" t="s">
        <v>101</v>
      </c>
    </row>
    <row r="84" spans="1:1" x14ac:dyDescent="0.25">
      <c r="A84" s="6" t="s">
        <v>102</v>
      </c>
    </row>
    <row r="85" spans="1:1" x14ac:dyDescent="0.25">
      <c r="A85" s="6" t="s">
        <v>103</v>
      </c>
    </row>
    <row r="86" spans="1:1" x14ac:dyDescent="0.25">
      <c r="A86" s="6" t="s">
        <v>105</v>
      </c>
    </row>
    <row r="87" spans="1:1" x14ac:dyDescent="0.25">
      <c r="A87" s="6" t="s">
        <v>106</v>
      </c>
    </row>
    <row r="88" spans="1:1" x14ac:dyDescent="0.25">
      <c r="A88" s="6" t="s">
        <v>107</v>
      </c>
    </row>
    <row r="89" spans="1:1" x14ac:dyDescent="0.25">
      <c r="A89" s="6" t="s">
        <v>108</v>
      </c>
    </row>
    <row r="90" spans="1:1" x14ac:dyDescent="0.25">
      <c r="A90" s="6" t="s">
        <v>110</v>
      </c>
    </row>
    <row r="91" spans="1:1" x14ac:dyDescent="0.25">
      <c r="A91" s="6" t="s">
        <v>111</v>
      </c>
    </row>
    <row r="92" spans="1:1" x14ac:dyDescent="0.25">
      <c r="A92" s="6" t="s">
        <v>112</v>
      </c>
    </row>
    <row r="93" spans="1:1" x14ac:dyDescent="0.25">
      <c r="A93" s="6" t="s">
        <v>114</v>
      </c>
    </row>
    <row r="94" spans="1:1" x14ac:dyDescent="0.25">
      <c r="A94" s="6" t="s">
        <v>115</v>
      </c>
    </row>
    <row r="95" spans="1:1" x14ac:dyDescent="0.25">
      <c r="A95" s="6" t="s">
        <v>117</v>
      </c>
    </row>
    <row r="96" spans="1:1" x14ac:dyDescent="0.25">
      <c r="A96" s="6" t="s">
        <v>118</v>
      </c>
    </row>
    <row r="97" spans="1:1" x14ac:dyDescent="0.25">
      <c r="A97" s="6" t="s">
        <v>119</v>
      </c>
    </row>
    <row r="98" spans="1:1" x14ac:dyDescent="0.25">
      <c r="A98" s="6" t="s">
        <v>121</v>
      </c>
    </row>
    <row r="99" spans="1:1" x14ac:dyDescent="0.25">
      <c r="A99" s="6" t="s">
        <v>122</v>
      </c>
    </row>
    <row r="100" spans="1:1" x14ac:dyDescent="0.25">
      <c r="A100" s="6" t="s">
        <v>124</v>
      </c>
    </row>
    <row r="101" spans="1:1" x14ac:dyDescent="0.25">
      <c r="A101" s="6" t="s">
        <v>125</v>
      </c>
    </row>
    <row r="102" spans="1:1" x14ac:dyDescent="0.25">
      <c r="A102" s="6" t="s">
        <v>127</v>
      </c>
    </row>
    <row r="103" spans="1:1" x14ac:dyDescent="0.25">
      <c r="A103" s="6" t="s">
        <v>128</v>
      </c>
    </row>
    <row r="104" spans="1:1" x14ac:dyDescent="0.25">
      <c r="A104" s="6" t="s">
        <v>130</v>
      </c>
    </row>
    <row r="105" spans="1:1" x14ac:dyDescent="0.25">
      <c r="A105" s="6" t="s">
        <v>131</v>
      </c>
    </row>
    <row r="106" spans="1:1" x14ac:dyDescent="0.25">
      <c r="A106" s="6" t="s">
        <v>133</v>
      </c>
    </row>
    <row r="107" spans="1:1" x14ac:dyDescent="0.25">
      <c r="A107" s="6" t="s">
        <v>134</v>
      </c>
    </row>
    <row r="108" spans="1:1" x14ac:dyDescent="0.25">
      <c r="A108" s="6" t="s">
        <v>136</v>
      </c>
    </row>
    <row r="109" spans="1:1" x14ac:dyDescent="0.25">
      <c r="A109" s="6" t="s">
        <v>138</v>
      </c>
    </row>
    <row r="110" spans="1:1" x14ac:dyDescent="0.25">
      <c r="A110" s="6" t="s">
        <v>140</v>
      </c>
    </row>
    <row r="111" spans="1:1" x14ac:dyDescent="0.25">
      <c r="A111" s="6" t="s">
        <v>142</v>
      </c>
    </row>
    <row r="112" spans="1:1" x14ac:dyDescent="0.25">
      <c r="A112" s="6" t="s">
        <v>144</v>
      </c>
    </row>
    <row r="113" spans="1:1" x14ac:dyDescent="0.25">
      <c r="A113" s="6" t="s">
        <v>146</v>
      </c>
    </row>
    <row r="114" spans="1:1" x14ac:dyDescent="0.25">
      <c r="A114" s="6" t="s">
        <v>148</v>
      </c>
    </row>
    <row r="115" spans="1:1" x14ac:dyDescent="0.25">
      <c r="A115" s="6" t="s">
        <v>149</v>
      </c>
    </row>
    <row r="116" spans="1:1" x14ac:dyDescent="0.25">
      <c r="A116" s="6" t="s">
        <v>150</v>
      </c>
    </row>
    <row r="117" spans="1:1" x14ac:dyDescent="0.25">
      <c r="A117" s="6" t="s">
        <v>151</v>
      </c>
    </row>
    <row r="118" spans="1:1" x14ac:dyDescent="0.25">
      <c r="A118" s="6" t="s">
        <v>152</v>
      </c>
    </row>
    <row r="119" spans="1:1" x14ac:dyDescent="0.25">
      <c r="A119" s="6" t="s">
        <v>153</v>
      </c>
    </row>
    <row r="120" spans="1:1" x14ac:dyDescent="0.25">
      <c r="A120" s="6" t="s">
        <v>155</v>
      </c>
    </row>
    <row r="121" spans="1:1" x14ac:dyDescent="0.25">
      <c r="A121" s="6" t="s">
        <v>157</v>
      </c>
    </row>
    <row r="122" spans="1:1" x14ac:dyDescent="0.25">
      <c r="A122" s="6" t="s">
        <v>158</v>
      </c>
    </row>
    <row r="123" spans="1:1" x14ac:dyDescent="0.25">
      <c r="A123" s="6" t="s">
        <v>159</v>
      </c>
    </row>
    <row r="124" spans="1:1" x14ac:dyDescent="0.25">
      <c r="A124" s="6" t="s">
        <v>160</v>
      </c>
    </row>
    <row r="125" spans="1:1" x14ac:dyDescent="0.25">
      <c r="A125" s="6" t="s">
        <v>161</v>
      </c>
    </row>
    <row r="126" spans="1:1" x14ac:dyDescent="0.25">
      <c r="A126" s="6" t="s">
        <v>162</v>
      </c>
    </row>
    <row r="127" spans="1:1" x14ac:dyDescent="0.25">
      <c r="A127" s="6" t="s">
        <v>164</v>
      </c>
    </row>
    <row r="128" spans="1:1" x14ac:dyDescent="0.25">
      <c r="A128" s="6" t="s">
        <v>166</v>
      </c>
    </row>
    <row r="129" spans="1:1" x14ac:dyDescent="0.25">
      <c r="A129" s="6" t="s">
        <v>168</v>
      </c>
    </row>
    <row r="130" spans="1:1" x14ac:dyDescent="0.25">
      <c r="A130" s="6" t="s">
        <v>170</v>
      </c>
    </row>
    <row r="131" spans="1:1" x14ac:dyDescent="0.25">
      <c r="A131" s="6" t="s">
        <v>171</v>
      </c>
    </row>
    <row r="132" spans="1:1" x14ac:dyDescent="0.25">
      <c r="A132" s="6" t="s">
        <v>172</v>
      </c>
    </row>
    <row r="133" spans="1:1" x14ac:dyDescent="0.25">
      <c r="A133" s="6" t="s">
        <v>174</v>
      </c>
    </row>
    <row r="134" spans="1:1" x14ac:dyDescent="0.25">
      <c r="A134" s="6" t="s">
        <v>176</v>
      </c>
    </row>
    <row r="135" spans="1:1" x14ac:dyDescent="0.25">
      <c r="A135" s="6" t="s">
        <v>178</v>
      </c>
    </row>
    <row r="136" spans="1:1" x14ac:dyDescent="0.25">
      <c r="A136" s="6" t="s">
        <v>180</v>
      </c>
    </row>
    <row r="137" spans="1:1" x14ac:dyDescent="0.25">
      <c r="A137" s="6" t="s">
        <v>183</v>
      </c>
    </row>
    <row r="138" spans="1:1" x14ac:dyDescent="0.25">
      <c r="A138" s="6" t="s">
        <v>184</v>
      </c>
    </row>
    <row r="139" spans="1:1" x14ac:dyDescent="0.25">
      <c r="A139" s="6" t="s">
        <v>185</v>
      </c>
    </row>
    <row r="140" spans="1:1" x14ac:dyDescent="0.25">
      <c r="A140" s="6" t="s">
        <v>187</v>
      </c>
    </row>
    <row r="141" spans="1:1" x14ac:dyDescent="0.25">
      <c r="A141" s="6" t="s">
        <v>188</v>
      </c>
    </row>
    <row r="142" spans="1:1" x14ac:dyDescent="0.25">
      <c r="A142" s="6" t="s">
        <v>189</v>
      </c>
    </row>
    <row r="143" spans="1:1" x14ac:dyDescent="0.25">
      <c r="A143" s="6" t="s">
        <v>190</v>
      </c>
    </row>
    <row r="144" spans="1:1" x14ac:dyDescent="0.25">
      <c r="A144" s="6" t="s">
        <v>191</v>
      </c>
    </row>
    <row r="145" spans="1:1" x14ac:dyDescent="0.25">
      <c r="A145" s="6" t="s">
        <v>193</v>
      </c>
    </row>
    <row r="146" spans="1:1" x14ac:dyDescent="0.25">
      <c r="A146" s="6" t="s">
        <v>194</v>
      </c>
    </row>
    <row r="147" spans="1:1" x14ac:dyDescent="0.25">
      <c r="A147" s="6" t="s">
        <v>195</v>
      </c>
    </row>
    <row r="148" spans="1:1" x14ac:dyDescent="0.25">
      <c r="A148" s="6" t="s">
        <v>197</v>
      </c>
    </row>
    <row r="149" spans="1:1" x14ac:dyDescent="0.25">
      <c r="A149" s="6" t="s">
        <v>199</v>
      </c>
    </row>
    <row r="150" spans="1:1" x14ac:dyDescent="0.25">
      <c r="A150" s="6" t="s">
        <v>201</v>
      </c>
    </row>
    <row r="151" spans="1:1" x14ac:dyDescent="0.25">
      <c r="A151" s="6" t="s">
        <v>202</v>
      </c>
    </row>
    <row r="152" spans="1:1" x14ac:dyDescent="0.25">
      <c r="A152" s="6" t="s">
        <v>204</v>
      </c>
    </row>
    <row r="153" spans="1:1" x14ac:dyDescent="0.25">
      <c r="A153" s="6" t="s">
        <v>205</v>
      </c>
    </row>
    <row r="154" spans="1:1" x14ac:dyDescent="0.25">
      <c r="A154" s="6" t="s">
        <v>206</v>
      </c>
    </row>
    <row r="155" spans="1:1" x14ac:dyDescent="0.25">
      <c r="A155" s="6" t="s">
        <v>207</v>
      </c>
    </row>
    <row r="156" spans="1:1" x14ac:dyDescent="0.25">
      <c r="A156" s="6" t="s">
        <v>208</v>
      </c>
    </row>
    <row r="157" spans="1:1" x14ac:dyDescent="0.25">
      <c r="A157" s="6" t="s">
        <v>209</v>
      </c>
    </row>
    <row r="158" spans="1:1" x14ac:dyDescent="0.25">
      <c r="A158" s="6" t="s">
        <v>211</v>
      </c>
    </row>
    <row r="159" spans="1:1" x14ac:dyDescent="0.25">
      <c r="A159" s="6" t="s">
        <v>212</v>
      </c>
    </row>
    <row r="160" spans="1:1" x14ac:dyDescent="0.25">
      <c r="A160" s="6" t="s">
        <v>214</v>
      </c>
    </row>
    <row r="161" spans="1:1" x14ac:dyDescent="0.25">
      <c r="A161" s="6" t="s">
        <v>215</v>
      </c>
    </row>
    <row r="162" spans="1:1" x14ac:dyDescent="0.25">
      <c r="A162" s="6" t="s">
        <v>216</v>
      </c>
    </row>
    <row r="163" spans="1:1" x14ac:dyDescent="0.25">
      <c r="A163" s="6" t="s">
        <v>217</v>
      </c>
    </row>
    <row r="164" spans="1:1" x14ac:dyDescent="0.25">
      <c r="A164" s="6" t="s">
        <v>218</v>
      </c>
    </row>
    <row r="165" spans="1:1" x14ac:dyDescent="0.25">
      <c r="A165" s="6" t="s">
        <v>219</v>
      </c>
    </row>
    <row r="166" spans="1:1" x14ac:dyDescent="0.25">
      <c r="A166" s="6" t="s">
        <v>220</v>
      </c>
    </row>
    <row r="167" spans="1:1" x14ac:dyDescent="0.25">
      <c r="A167" s="6" t="s">
        <v>221</v>
      </c>
    </row>
    <row r="168" spans="1:1" x14ac:dyDescent="0.25">
      <c r="A168" s="6" t="s">
        <v>222</v>
      </c>
    </row>
    <row r="169" spans="1:1" x14ac:dyDescent="0.25">
      <c r="A169" s="6" t="s">
        <v>223</v>
      </c>
    </row>
    <row r="170" spans="1:1" x14ac:dyDescent="0.25">
      <c r="A170" s="6" t="s">
        <v>224</v>
      </c>
    </row>
    <row r="171" spans="1:1" x14ac:dyDescent="0.25">
      <c r="A171" s="6" t="s">
        <v>225</v>
      </c>
    </row>
    <row r="172" spans="1:1" x14ac:dyDescent="0.25">
      <c r="A172" s="6" t="s">
        <v>226</v>
      </c>
    </row>
    <row r="173" spans="1:1" x14ac:dyDescent="0.25">
      <c r="A173" s="6" t="s">
        <v>227</v>
      </c>
    </row>
    <row r="174" spans="1:1" x14ac:dyDescent="0.25">
      <c r="A174" s="6" t="s">
        <v>228</v>
      </c>
    </row>
    <row r="175" spans="1:1" x14ac:dyDescent="0.25">
      <c r="A175" s="6" t="s">
        <v>229</v>
      </c>
    </row>
    <row r="176" spans="1:1" x14ac:dyDescent="0.25">
      <c r="A176" s="6" t="s">
        <v>230</v>
      </c>
    </row>
    <row r="177" spans="1:1" x14ac:dyDescent="0.25">
      <c r="A177" s="6" t="s">
        <v>231</v>
      </c>
    </row>
    <row r="178" spans="1:1" x14ac:dyDescent="0.25">
      <c r="A178" s="6" t="s">
        <v>232</v>
      </c>
    </row>
    <row r="179" spans="1:1" x14ac:dyDescent="0.25">
      <c r="A179" s="6" t="s">
        <v>234</v>
      </c>
    </row>
    <row r="180" spans="1:1" x14ac:dyDescent="0.25">
      <c r="A180" s="6" t="s">
        <v>236</v>
      </c>
    </row>
    <row r="181" spans="1:1" x14ac:dyDescent="0.25">
      <c r="A181" s="6" t="s">
        <v>237</v>
      </c>
    </row>
    <row r="182" spans="1:1" x14ac:dyDescent="0.25">
      <c r="A182" s="6" t="s">
        <v>238</v>
      </c>
    </row>
    <row r="183" spans="1:1" x14ac:dyDescent="0.25">
      <c r="A183" s="6" t="s">
        <v>239</v>
      </c>
    </row>
    <row r="184" spans="1:1" x14ac:dyDescent="0.25">
      <c r="A184" s="6" t="s">
        <v>240</v>
      </c>
    </row>
    <row r="185" spans="1:1" x14ac:dyDescent="0.25">
      <c r="A185" s="6" t="s">
        <v>241</v>
      </c>
    </row>
    <row r="186" spans="1:1" x14ac:dyDescent="0.25">
      <c r="A186" s="6" t="s">
        <v>242</v>
      </c>
    </row>
    <row r="187" spans="1:1" x14ac:dyDescent="0.25">
      <c r="A187" s="6" t="s">
        <v>243</v>
      </c>
    </row>
    <row r="188" spans="1:1" x14ac:dyDescent="0.25">
      <c r="A188" s="6" t="s">
        <v>245</v>
      </c>
    </row>
    <row r="189" spans="1:1" x14ac:dyDescent="0.25">
      <c r="A189" s="6" t="s">
        <v>246</v>
      </c>
    </row>
    <row r="190" spans="1:1" x14ac:dyDescent="0.25">
      <c r="A190" s="6" t="s">
        <v>247</v>
      </c>
    </row>
    <row r="191" spans="1:1" x14ac:dyDescent="0.25">
      <c r="A191" s="6" t="s">
        <v>248</v>
      </c>
    </row>
    <row r="192" spans="1:1" x14ac:dyDescent="0.25">
      <c r="A192" s="6" t="s">
        <v>250</v>
      </c>
    </row>
    <row r="193" spans="1:1" x14ac:dyDescent="0.25">
      <c r="A193" s="6" t="s">
        <v>251</v>
      </c>
    </row>
    <row r="194" spans="1:1" x14ac:dyDescent="0.25">
      <c r="A194" s="6" t="s">
        <v>252</v>
      </c>
    </row>
    <row r="195" spans="1:1" x14ac:dyDescent="0.25">
      <c r="A195" s="6" t="s">
        <v>253</v>
      </c>
    </row>
    <row r="196" spans="1:1" x14ac:dyDescent="0.25">
      <c r="A196" s="6" t="s">
        <v>254</v>
      </c>
    </row>
    <row r="197" spans="1:1" x14ac:dyDescent="0.25">
      <c r="A197" s="6" t="s">
        <v>255</v>
      </c>
    </row>
    <row r="198" spans="1:1" x14ac:dyDescent="0.25">
      <c r="A198" s="6" t="s">
        <v>257</v>
      </c>
    </row>
    <row r="199" spans="1:1" x14ac:dyDescent="0.25">
      <c r="A199" s="6" t="s">
        <v>259</v>
      </c>
    </row>
    <row r="200" spans="1:1" x14ac:dyDescent="0.25">
      <c r="A200" s="6" t="s">
        <v>261</v>
      </c>
    </row>
    <row r="201" spans="1:1" x14ac:dyDescent="0.25">
      <c r="A201" s="6" t="s">
        <v>262</v>
      </c>
    </row>
    <row r="202" spans="1:1" x14ac:dyDescent="0.25">
      <c r="A202" s="6" t="s">
        <v>263</v>
      </c>
    </row>
    <row r="203" spans="1:1" x14ac:dyDescent="0.25">
      <c r="A203" s="6" t="s">
        <v>265</v>
      </c>
    </row>
    <row r="204" spans="1:1" x14ac:dyDescent="0.25">
      <c r="A204" s="6" t="s">
        <v>266</v>
      </c>
    </row>
    <row r="205" spans="1:1" x14ac:dyDescent="0.25">
      <c r="A205" s="6" t="s">
        <v>267</v>
      </c>
    </row>
    <row r="206" spans="1:1" x14ac:dyDescent="0.25">
      <c r="A206" s="6" t="s">
        <v>268</v>
      </c>
    </row>
    <row r="207" spans="1:1" x14ac:dyDescent="0.25">
      <c r="A207" s="6" t="s">
        <v>269</v>
      </c>
    </row>
    <row r="208" spans="1:1" x14ac:dyDescent="0.25">
      <c r="A208" s="6" t="s">
        <v>270</v>
      </c>
    </row>
    <row r="209" spans="1:1" x14ac:dyDescent="0.25">
      <c r="A209" s="6" t="s">
        <v>271</v>
      </c>
    </row>
    <row r="210" spans="1:1" x14ac:dyDescent="0.25">
      <c r="A210" s="6" t="s">
        <v>272</v>
      </c>
    </row>
    <row r="211" spans="1:1" x14ac:dyDescent="0.25">
      <c r="A211" s="6" t="s">
        <v>273</v>
      </c>
    </row>
    <row r="212" spans="1:1" x14ac:dyDescent="0.25">
      <c r="A212" s="6" t="s">
        <v>274</v>
      </c>
    </row>
    <row r="213" spans="1:1" x14ac:dyDescent="0.25">
      <c r="A213" s="6" t="s">
        <v>275</v>
      </c>
    </row>
    <row r="214" spans="1:1" x14ac:dyDescent="0.25">
      <c r="A214" s="6" t="s">
        <v>276</v>
      </c>
    </row>
    <row r="215" spans="1:1" x14ac:dyDescent="0.25">
      <c r="A215" s="6" t="s">
        <v>278</v>
      </c>
    </row>
    <row r="216" spans="1:1" x14ac:dyDescent="0.25">
      <c r="A216" s="6" t="s">
        <v>280</v>
      </c>
    </row>
    <row r="217" spans="1:1" x14ac:dyDescent="0.25">
      <c r="A217" s="6" t="s">
        <v>282</v>
      </c>
    </row>
    <row r="218" spans="1:1" x14ac:dyDescent="0.25">
      <c r="A218" s="6" t="s">
        <v>283</v>
      </c>
    </row>
    <row r="219" spans="1:1" x14ac:dyDescent="0.25">
      <c r="A219" s="6" t="s">
        <v>284</v>
      </c>
    </row>
    <row r="220" spans="1:1" x14ac:dyDescent="0.25">
      <c r="A220" s="6" t="s">
        <v>286</v>
      </c>
    </row>
    <row r="221" spans="1:1" x14ac:dyDescent="0.25">
      <c r="A221" s="6" t="s">
        <v>287</v>
      </c>
    </row>
    <row r="222" spans="1:1" x14ac:dyDescent="0.25">
      <c r="A222" s="6" t="s">
        <v>289</v>
      </c>
    </row>
    <row r="223" spans="1:1" x14ac:dyDescent="0.25">
      <c r="A223" s="6" t="s">
        <v>290</v>
      </c>
    </row>
    <row r="224" spans="1:1" x14ac:dyDescent="0.25">
      <c r="A224" s="6" t="s">
        <v>291</v>
      </c>
    </row>
    <row r="225" spans="1:1" x14ac:dyDescent="0.25">
      <c r="A225" s="6" t="s">
        <v>292</v>
      </c>
    </row>
    <row r="226" spans="1:1" x14ac:dyDescent="0.25">
      <c r="A226" s="6" t="s">
        <v>294</v>
      </c>
    </row>
    <row r="227" spans="1:1" x14ac:dyDescent="0.25">
      <c r="A227" s="6" t="s">
        <v>295</v>
      </c>
    </row>
    <row r="228" spans="1:1" x14ac:dyDescent="0.25">
      <c r="A228" s="6" t="s">
        <v>296</v>
      </c>
    </row>
    <row r="229" spans="1:1" x14ac:dyDescent="0.25">
      <c r="A229" s="6" t="s">
        <v>298</v>
      </c>
    </row>
    <row r="230" spans="1:1" x14ac:dyDescent="0.25">
      <c r="A230" s="6" t="s">
        <v>299</v>
      </c>
    </row>
    <row r="231" spans="1:1" x14ac:dyDescent="0.25">
      <c r="A231" s="6" t="s">
        <v>300</v>
      </c>
    </row>
    <row r="232" spans="1:1" x14ac:dyDescent="0.25">
      <c r="A232" s="6" t="s">
        <v>302</v>
      </c>
    </row>
    <row r="233" spans="1:1" x14ac:dyDescent="0.25">
      <c r="A233" s="6" t="s">
        <v>304</v>
      </c>
    </row>
    <row r="234" spans="1:1" x14ac:dyDescent="0.25">
      <c r="A234" s="6" t="s">
        <v>305</v>
      </c>
    </row>
    <row r="235" spans="1:1" x14ac:dyDescent="0.25">
      <c r="A235" s="6" t="s">
        <v>306</v>
      </c>
    </row>
    <row r="236" spans="1:1" x14ac:dyDescent="0.25">
      <c r="A236" s="6" t="s">
        <v>307</v>
      </c>
    </row>
    <row r="237" spans="1:1" x14ac:dyDescent="0.25">
      <c r="A237" s="6" t="s">
        <v>309</v>
      </c>
    </row>
    <row r="238" spans="1:1" x14ac:dyDescent="0.25">
      <c r="A238" s="6" t="s">
        <v>310</v>
      </c>
    </row>
    <row r="239" spans="1:1" x14ac:dyDescent="0.25">
      <c r="A239" s="6" t="s">
        <v>311</v>
      </c>
    </row>
    <row r="240" spans="1:1" x14ac:dyDescent="0.25">
      <c r="A240" s="6" t="s">
        <v>312</v>
      </c>
    </row>
    <row r="241" spans="1:1" x14ac:dyDescent="0.25">
      <c r="A241" s="6" t="s">
        <v>313</v>
      </c>
    </row>
    <row r="242" spans="1:1" x14ac:dyDescent="0.25">
      <c r="A242" s="6" t="s">
        <v>314</v>
      </c>
    </row>
    <row r="243" spans="1:1" x14ac:dyDescent="0.25">
      <c r="A243" s="6" t="s">
        <v>315</v>
      </c>
    </row>
    <row r="244" spans="1:1" x14ac:dyDescent="0.25">
      <c r="A244" s="6" t="s">
        <v>316</v>
      </c>
    </row>
    <row r="245" spans="1:1" x14ac:dyDescent="0.25">
      <c r="A245" s="6" t="s">
        <v>318</v>
      </c>
    </row>
    <row r="246" spans="1:1" x14ac:dyDescent="0.25">
      <c r="A246" s="6" t="s">
        <v>319</v>
      </c>
    </row>
    <row r="247" spans="1:1" x14ac:dyDescent="0.25">
      <c r="A247" s="6" t="s">
        <v>320</v>
      </c>
    </row>
    <row r="248" spans="1:1" x14ac:dyDescent="0.25">
      <c r="A248" s="6" t="s">
        <v>321</v>
      </c>
    </row>
    <row r="249" spans="1:1" x14ac:dyDescent="0.25">
      <c r="A249" s="6" t="s">
        <v>323</v>
      </c>
    </row>
    <row r="250" spans="1:1" x14ac:dyDescent="0.25">
      <c r="A250" s="6" t="s">
        <v>324</v>
      </c>
    </row>
    <row r="251" spans="1:1" x14ac:dyDescent="0.25">
      <c r="A251" s="6" t="s">
        <v>325</v>
      </c>
    </row>
    <row r="252" spans="1:1" x14ac:dyDescent="0.25">
      <c r="A252" s="6" t="s">
        <v>326</v>
      </c>
    </row>
    <row r="253" spans="1:1" x14ac:dyDescent="0.25">
      <c r="A253" s="6" t="s">
        <v>327</v>
      </c>
    </row>
    <row r="254" spans="1:1" x14ac:dyDescent="0.25">
      <c r="A254" s="6" t="s">
        <v>329</v>
      </c>
    </row>
    <row r="255" spans="1:1" x14ac:dyDescent="0.25">
      <c r="A255" s="6" t="s">
        <v>330</v>
      </c>
    </row>
    <row r="256" spans="1:1" x14ac:dyDescent="0.25">
      <c r="A256" s="6" t="s">
        <v>331</v>
      </c>
    </row>
    <row r="257" spans="1:1" x14ac:dyDescent="0.25">
      <c r="A257" s="6" t="s">
        <v>332</v>
      </c>
    </row>
    <row r="258" spans="1:1" x14ac:dyDescent="0.25">
      <c r="A258" s="6" t="s">
        <v>334</v>
      </c>
    </row>
    <row r="259" spans="1:1" x14ac:dyDescent="0.25">
      <c r="A259" s="6" t="s">
        <v>335</v>
      </c>
    </row>
    <row r="260" spans="1:1" x14ac:dyDescent="0.25">
      <c r="A260" s="6" t="s">
        <v>336</v>
      </c>
    </row>
    <row r="261" spans="1:1" x14ac:dyDescent="0.25">
      <c r="A261" s="6" t="s">
        <v>337</v>
      </c>
    </row>
    <row r="262" spans="1:1" x14ac:dyDescent="0.25">
      <c r="A262" s="6" t="s">
        <v>338</v>
      </c>
    </row>
    <row r="263" spans="1:1" x14ac:dyDescent="0.25">
      <c r="A263" s="6" t="s">
        <v>339</v>
      </c>
    </row>
    <row r="264" spans="1:1" x14ac:dyDescent="0.25">
      <c r="A264" s="6" t="s">
        <v>341</v>
      </c>
    </row>
    <row r="265" spans="1:1" x14ac:dyDescent="0.25">
      <c r="A265" s="6" t="s">
        <v>342</v>
      </c>
    </row>
    <row r="266" spans="1:1" x14ac:dyDescent="0.25">
      <c r="A266" s="6" t="s">
        <v>343</v>
      </c>
    </row>
    <row r="267" spans="1:1" x14ac:dyDescent="0.25">
      <c r="A267" s="6" t="s">
        <v>344</v>
      </c>
    </row>
    <row r="268" spans="1:1" x14ac:dyDescent="0.25">
      <c r="A268" s="6" t="s">
        <v>346</v>
      </c>
    </row>
    <row r="269" spans="1:1" x14ac:dyDescent="0.25">
      <c r="A269" s="6" t="s">
        <v>347</v>
      </c>
    </row>
    <row r="270" spans="1:1" x14ac:dyDescent="0.25">
      <c r="A270" s="6" t="s">
        <v>348</v>
      </c>
    </row>
    <row r="271" spans="1:1" x14ac:dyDescent="0.25">
      <c r="A271" s="6" t="s">
        <v>349</v>
      </c>
    </row>
    <row r="272" spans="1:1" x14ac:dyDescent="0.25">
      <c r="A272" s="6" t="s">
        <v>350</v>
      </c>
    </row>
    <row r="273" spans="1:1" x14ac:dyDescent="0.25">
      <c r="A273" s="6" t="s">
        <v>351</v>
      </c>
    </row>
    <row r="274" spans="1:1" x14ac:dyDescent="0.25">
      <c r="A274" s="6" t="s">
        <v>352</v>
      </c>
    </row>
    <row r="275" spans="1:1" x14ac:dyDescent="0.25">
      <c r="A275" s="6" t="s">
        <v>354</v>
      </c>
    </row>
    <row r="276" spans="1:1" x14ac:dyDescent="0.25">
      <c r="A276" s="6" t="s">
        <v>355</v>
      </c>
    </row>
    <row r="277" spans="1:1" x14ac:dyDescent="0.25">
      <c r="A277" s="6" t="s">
        <v>356</v>
      </c>
    </row>
    <row r="278" spans="1:1" x14ac:dyDescent="0.25">
      <c r="A278" s="6" t="s">
        <v>357</v>
      </c>
    </row>
    <row r="279" spans="1:1" x14ac:dyDescent="0.25">
      <c r="A279" s="6" t="s">
        <v>358</v>
      </c>
    </row>
    <row r="280" spans="1:1" x14ac:dyDescent="0.25">
      <c r="A280" s="6" t="s">
        <v>359</v>
      </c>
    </row>
    <row r="281" spans="1:1" x14ac:dyDescent="0.25">
      <c r="A281" s="6" t="s">
        <v>360</v>
      </c>
    </row>
    <row r="282" spans="1:1" x14ac:dyDescent="0.25">
      <c r="A282" s="6" t="s">
        <v>361</v>
      </c>
    </row>
    <row r="283" spans="1:1" x14ac:dyDescent="0.25">
      <c r="A283" s="6" t="s">
        <v>363</v>
      </c>
    </row>
    <row r="284" spans="1:1" x14ac:dyDescent="0.25">
      <c r="A284" s="6" t="s">
        <v>364</v>
      </c>
    </row>
    <row r="285" spans="1:1" x14ac:dyDescent="0.25">
      <c r="A285" s="6" t="s">
        <v>366</v>
      </c>
    </row>
    <row r="286" spans="1:1" x14ac:dyDescent="0.25">
      <c r="A286" s="6" t="s">
        <v>367</v>
      </c>
    </row>
    <row r="287" spans="1:1" x14ac:dyDescent="0.25">
      <c r="A287" s="6" t="s">
        <v>368</v>
      </c>
    </row>
    <row r="288" spans="1:1" x14ac:dyDescent="0.25">
      <c r="A288" s="6" t="s">
        <v>369</v>
      </c>
    </row>
    <row r="289" spans="1:1" x14ac:dyDescent="0.25">
      <c r="A289" s="6" t="s">
        <v>370</v>
      </c>
    </row>
    <row r="290" spans="1:1" x14ac:dyDescent="0.25">
      <c r="A290" s="6" t="s">
        <v>372</v>
      </c>
    </row>
    <row r="291" spans="1:1" x14ac:dyDescent="0.25">
      <c r="A291" s="6" t="s">
        <v>373</v>
      </c>
    </row>
    <row r="292" spans="1:1" x14ac:dyDescent="0.25">
      <c r="A292" s="6" t="s">
        <v>374</v>
      </c>
    </row>
    <row r="293" spans="1:1" x14ac:dyDescent="0.25">
      <c r="A293" s="6" t="s">
        <v>375</v>
      </c>
    </row>
    <row r="294" spans="1:1" x14ac:dyDescent="0.25">
      <c r="A294" s="6" t="s">
        <v>376</v>
      </c>
    </row>
    <row r="295" spans="1:1" x14ac:dyDescent="0.25">
      <c r="A295" s="6" t="s">
        <v>377</v>
      </c>
    </row>
    <row r="296" spans="1:1" x14ac:dyDescent="0.25">
      <c r="A296" s="6" t="s">
        <v>379</v>
      </c>
    </row>
    <row r="297" spans="1:1" x14ac:dyDescent="0.25">
      <c r="A297" s="6" t="s">
        <v>380</v>
      </c>
    </row>
    <row r="298" spans="1:1" x14ac:dyDescent="0.25">
      <c r="A298" s="6" t="s">
        <v>381</v>
      </c>
    </row>
    <row r="299" spans="1:1" x14ac:dyDescent="0.25">
      <c r="A299" s="6" t="s">
        <v>383</v>
      </c>
    </row>
    <row r="300" spans="1:1" x14ac:dyDescent="0.25">
      <c r="A300" s="6" t="s">
        <v>384</v>
      </c>
    </row>
    <row r="301" spans="1:1" x14ac:dyDescent="0.25">
      <c r="A301" s="6" t="s">
        <v>385</v>
      </c>
    </row>
    <row r="302" spans="1:1" x14ac:dyDescent="0.25">
      <c r="A302" s="6" t="s">
        <v>387</v>
      </c>
    </row>
    <row r="303" spans="1:1" x14ac:dyDescent="0.25">
      <c r="A303" s="6" t="s">
        <v>389</v>
      </c>
    </row>
    <row r="304" spans="1:1" x14ac:dyDescent="0.25">
      <c r="A304" s="6" t="s">
        <v>390</v>
      </c>
    </row>
    <row r="305" spans="1:1" x14ac:dyDescent="0.25">
      <c r="A305" s="6" t="s">
        <v>391</v>
      </c>
    </row>
    <row r="306" spans="1:1" x14ac:dyDescent="0.25">
      <c r="A306" s="6" t="s">
        <v>394</v>
      </c>
    </row>
    <row r="307" spans="1:1" x14ac:dyDescent="0.25">
      <c r="A307" s="6" t="s">
        <v>395</v>
      </c>
    </row>
    <row r="308" spans="1:1" x14ac:dyDescent="0.25">
      <c r="A308" s="6" t="s">
        <v>396</v>
      </c>
    </row>
    <row r="309" spans="1:1" x14ac:dyDescent="0.25">
      <c r="A309" s="6" t="s">
        <v>397</v>
      </c>
    </row>
    <row r="310" spans="1:1" x14ac:dyDescent="0.25">
      <c r="A310" s="6" t="s">
        <v>398</v>
      </c>
    </row>
    <row r="311" spans="1:1" x14ac:dyDescent="0.25">
      <c r="A311" s="6" t="s">
        <v>400</v>
      </c>
    </row>
    <row r="312" spans="1:1" x14ac:dyDescent="0.25">
      <c r="A312" s="6" t="s">
        <v>401</v>
      </c>
    </row>
    <row r="313" spans="1:1" x14ac:dyDescent="0.25">
      <c r="A313" s="6" t="s">
        <v>402</v>
      </c>
    </row>
    <row r="314" spans="1:1" x14ac:dyDescent="0.25">
      <c r="A314" s="6" t="s">
        <v>403</v>
      </c>
    </row>
    <row r="315" spans="1:1" x14ac:dyDescent="0.25">
      <c r="A315" s="6" t="s">
        <v>404</v>
      </c>
    </row>
    <row r="316" spans="1:1" x14ac:dyDescent="0.25">
      <c r="A316" s="6" t="s">
        <v>405</v>
      </c>
    </row>
    <row r="317" spans="1:1" x14ac:dyDescent="0.25">
      <c r="A317" s="6" t="s">
        <v>406</v>
      </c>
    </row>
    <row r="318" spans="1:1" x14ac:dyDescent="0.25">
      <c r="A318" s="6" t="s">
        <v>407</v>
      </c>
    </row>
    <row r="319" spans="1:1" x14ac:dyDescent="0.25">
      <c r="A319" s="6" t="s">
        <v>408</v>
      </c>
    </row>
    <row r="320" spans="1:1" x14ac:dyDescent="0.25">
      <c r="A320" s="6" t="s">
        <v>410</v>
      </c>
    </row>
    <row r="321" spans="1:1" x14ac:dyDescent="0.25">
      <c r="A321" s="6" t="s">
        <v>411</v>
      </c>
    </row>
    <row r="322" spans="1:1" x14ac:dyDescent="0.25">
      <c r="A322" s="6" t="s">
        <v>412</v>
      </c>
    </row>
    <row r="323" spans="1:1" x14ac:dyDescent="0.25">
      <c r="A323" s="6" t="s">
        <v>413</v>
      </c>
    </row>
    <row r="324" spans="1:1" x14ac:dyDescent="0.25">
      <c r="A324" s="6" t="s">
        <v>415</v>
      </c>
    </row>
    <row r="325" spans="1:1" x14ac:dyDescent="0.25">
      <c r="A325" s="6" t="s">
        <v>416</v>
      </c>
    </row>
    <row r="326" spans="1:1" x14ac:dyDescent="0.25">
      <c r="A326" s="6" t="s">
        <v>417</v>
      </c>
    </row>
    <row r="327" spans="1:1" x14ac:dyDescent="0.25">
      <c r="A327" s="6" t="s">
        <v>419</v>
      </c>
    </row>
    <row r="328" spans="1:1" x14ac:dyDescent="0.25">
      <c r="A328" s="6" t="s">
        <v>420</v>
      </c>
    </row>
    <row r="329" spans="1:1" x14ac:dyDescent="0.25">
      <c r="A329" s="6" t="s">
        <v>422</v>
      </c>
    </row>
    <row r="330" spans="1:1" x14ac:dyDescent="0.25">
      <c r="A330" s="6" t="s">
        <v>423</v>
      </c>
    </row>
    <row r="331" spans="1:1" x14ac:dyDescent="0.25">
      <c r="A331" s="6" t="s">
        <v>424</v>
      </c>
    </row>
    <row r="332" spans="1:1" x14ac:dyDescent="0.25">
      <c r="A332" s="6" t="s">
        <v>425</v>
      </c>
    </row>
    <row r="333" spans="1:1" x14ac:dyDescent="0.25">
      <c r="A333" s="6" t="s">
        <v>426</v>
      </c>
    </row>
    <row r="334" spans="1:1" x14ac:dyDescent="0.25">
      <c r="A334" s="6" t="s">
        <v>427</v>
      </c>
    </row>
    <row r="335" spans="1:1" x14ac:dyDescent="0.25">
      <c r="A335" s="6" t="s">
        <v>429</v>
      </c>
    </row>
    <row r="336" spans="1:1" x14ac:dyDescent="0.25">
      <c r="A336" s="6" t="s">
        <v>431</v>
      </c>
    </row>
    <row r="337" spans="1:1" x14ac:dyDescent="0.25">
      <c r="A337" s="6" t="s">
        <v>432</v>
      </c>
    </row>
    <row r="338" spans="1:1" x14ac:dyDescent="0.25">
      <c r="A338" s="6" t="s">
        <v>433</v>
      </c>
    </row>
    <row r="339" spans="1:1" x14ac:dyDescent="0.25">
      <c r="A339" s="6" t="s">
        <v>434</v>
      </c>
    </row>
    <row r="340" spans="1:1" x14ac:dyDescent="0.25">
      <c r="A340" s="6" t="s">
        <v>435</v>
      </c>
    </row>
    <row r="341" spans="1:1" x14ac:dyDescent="0.25">
      <c r="A341" s="6" t="s">
        <v>436</v>
      </c>
    </row>
    <row r="342" spans="1:1" x14ac:dyDescent="0.25">
      <c r="A342" s="6" t="s">
        <v>437</v>
      </c>
    </row>
    <row r="343" spans="1:1" x14ac:dyDescent="0.25">
      <c r="A343" s="6" t="s">
        <v>438</v>
      </c>
    </row>
    <row r="344" spans="1:1" x14ac:dyDescent="0.25">
      <c r="A344" s="6" t="s">
        <v>439</v>
      </c>
    </row>
    <row r="345" spans="1:1" x14ac:dyDescent="0.25">
      <c r="A345" s="6" t="s">
        <v>440</v>
      </c>
    </row>
    <row r="346" spans="1:1" x14ac:dyDescent="0.25">
      <c r="A346" s="6" t="s">
        <v>441</v>
      </c>
    </row>
    <row r="347" spans="1:1" x14ac:dyDescent="0.25">
      <c r="A347" s="6" t="s">
        <v>442</v>
      </c>
    </row>
    <row r="348" spans="1:1" x14ac:dyDescent="0.25">
      <c r="A348" s="6" t="s">
        <v>443</v>
      </c>
    </row>
    <row r="349" spans="1:1" x14ac:dyDescent="0.25">
      <c r="A349" s="6" t="s">
        <v>444</v>
      </c>
    </row>
    <row r="350" spans="1:1" x14ac:dyDescent="0.25">
      <c r="A350" s="6" t="s">
        <v>445</v>
      </c>
    </row>
    <row r="351" spans="1:1" x14ac:dyDescent="0.25">
      <c r="A351" s="6" t="s">
        <v>446</v>
      </c>
    </row>
    <row r="352" spans="1:1" x14ac:dyDescent="0.25">
      <c r="A352" s="6" t="s">
        <v>447</v>
      </c>
    </row>
    <row r="353" spans="1:1" x14ac:dyDescent="0.25">
      <c r="A353" s="6" t="s">
        <v>448</v>
      </c>
    </row>
    <row r="354" spans="1:1" x14ac:dyDescent="0.25">
      <c r="A354" s="6" t="s">
        <v>449</v>
      </c>
    </row>
    <row r="355" spans="1:1" x14ac:dyDescent="0.25">
      <c r="A355" s="6" t="s">
        <v>450</v>
      </c>
    </row>
    <row r="356" spans="1:1" x14ac:dyDescent="0.25">
      <c r="A356" s="6" t="s">
        <v>451</v>
      </c>
    </row>
    <row r="357" spans="1:1" x14ac:dyDescent="0.25">
      <c r="A357" s="6" t="s">
        <v>452</v>
      </c>
    </row>
    <row r="358" spans="1:1" x14ac:dyDescent="0.25">
      <c r="A358" s="6" t="s">
        <v>453</v>
      </c>
    </row>
    <row r="359" spans="1:1" x14ac:dyDescent="0.25">
      <c r="A359" s="6" t="s">
        <v>454</v>
      </c>
    </row>
    <row r="360" spans="1:1" x14ac:dyDescent="0.25">
      <c r="A360" s="6" t="s">
        <v>455</v>
      </c>
    </row>
    <row r="361" spans="1:1" x14ac:dyDescent="0.25">
      <c r="A361" s="6" t="s">
        <v>456</v>
      </c>
    </row>
    <row r="362" spans="1:1" x14ac:dyDescent="0.25">
      <c r="A362" s="6" t="s">
        <v>457</v>
      </c>
    </row>
    <row r="363" spans="1:1" x14ac:dyDescent="0.25">
      <c r="A363" s="6" t="s">
        <v>458</v>
      </c>
    </row>
    <row r="364" spans="1:1" x14ac:dyDescent="0.25">
      <c r="A364" s="6" t="s">
        <v>459</v>
      </c>
    </row>
    <row r="365" spans="1:1" x14ac:dyDescent="0.25">
      <c r="A365" s="6" t="s">
        <v>460</v>
      </c>
    </row>
    <row r="366" spans="1:1" x14ac:dyDescent="0.25">
      <c r="A366" s="6" t="s">
        <v>462</v>
      </c>
    </row>
    <row r="367" spans="1:1" x14ac:dyDescent="0.25">
      <c r="A367" s="6" t="s">
        <v>463</v>
      </c>
    </row>
    <row r="368" spans="1:1" x14ac:dyDescent="0.25">
      <c r="A368" s="6" t="s">
        <v>464</v>
      </c>
    </row>
    <row r="369" spans="1:1" x14ac:dyDescent="0.25">
      <c r="A369" s="6" t="s">
        <v>465</v>
      </c>
    </row>
    <row r="370" spans="1:1" x14ac:dyDescent="0.25">
      <c r="A370" s="6" t="s">
        <v>466</v>
      </c>
    </row>
    <row r="371" spans="1:1" x14ac:dyDescent="0.25">
      <c r="A371" s="6" t="s">
        <v>467</v>
      </c>
    </row>
    <row r="372" spans="1:1" x14ac:dyDescent="0.25">
      <c r="A372" s="6" t="s">
        <v>468</v>
      </c>
    </row>
    <row r="373" spans="1:1" x14ac:dyDescent="0.25">
      <c r="A373" s="6" t="s">
        <v>469</v>
      </c>
    </row>
    <row r="374" spans="1:1" x14ac:dyDescent="0.25">
      <c r="A374" s="6" t="s">
        <v>470</v>
      </c>
    </row>
    <row r="375" spans="1:1" x14ac:dyDescent="0.25">
      <c r="A375" s="6" t="s">
        <v>471</v>
      </c>
    </row>
    <row r="376" spans="1:1" x14ac:dyDescent="0.25">
      <c r="A376" s="6" t="s">
        <v>472</v>
      </c>
    </row>
    <row r="377" spans="1:1" x14ac:dyDescent="0.25">
      <c r="A377" s="6" t="s">
        <v>473</v>
      </c>
    </row>
    <row r="378" spans="1:1" x14ac:dyDescent="0.25">
      <c r="A378" s="6" t="s">
        <v>474</v>
      </c>
    </row>
    <row r="379" spans="1:1" x14ac:dyDescent="0.25">
      <c r="A379" s="6" t="s">
        <v>475</v>
      </c>
    </row>
    <row r="380" spans="1:1" x14ac:dyDescent="0.25">
      <c r="A380" s="6" t="s">
        <v>476</v>
      </c>
    </row>
    <row r="381" spans="1:1" x14ac:dyDescent="0.25">
      <c r="A381" s="6" t="s">
        <v>478</v>
      </c>
    </row>
    <row r="382" spans="1:1" x14ac:dyDescent="0.25">
      <c r="A382" s="6" t="s">
        <v>480</v>
      </c>
    </row>
    <row r="383" spans="1:1" x14ac:dyDescent="0.25">
      <c r="A383" s="6" t="s">
        <v>481</v>
      </c>
    </row>
    <row r="384" spans="1:1" x14ac:dyDescent="0.25">
      <c r="A384" s="6" t="s">
        <v>482</v>
      </c>
    </row>
    <row r="385" spans="1:1" x14ac:dyDescent="0.25">
      <c r="A385" s="6" t="s">
        <v>483</v>
      </c>
    </row>
    <row r="386" spans="1:1" x14ac:dyDescent="0.25">
      <c r="A386" s="6" t="s">
        <v>484</v>
      </c>
    </row>
    <row r="387" spans="1:1" x14ac:dyDescent="0.25">
      <c r="A387" s="6" t="s">
        <v>485</v>
      </c>
    </row>
    <row r="388" spans="1:1" x14ac:dyDescent="0.25">
      <c r="A388" s="6" t="s">
        <v>486</v>
      </c>
    </row>
    <row r="389" spans="1:1" x14ac:dyDescent="0.25">
      <c r="A389" s="6" t="s">
        <v>487</v>
      </c>
    </row>
    <row r="390" spans="1:1" x14ac:dyDescent="0.25">
      <c r="A390" s="6" t="s">
        <v>489</v>
      </c>
    </row>
    <row r="391" spans="1:1" x14ac:dyDescent="0.25">
      <c r="A391" s="6" t="s">
        <v>491</v>
      </c>
    </row>
    <row r="392" spans="1:1" x14ac:dyDescent="0.25">
      <c r="A392" s="6" t="s">
        <v>492</v>
      </c>
    </row>
    <row r="393" spans="1:1" x14ac:dyDescent="0.25">
      <c r="A393" s="6" t="s">
        <v>493</v>
      </c>
    </row>
    <row r="394" spans="1:1" x14ac:dyDescent="0.25">
      <c r="A394" s="6" t="s">
        <v>494</v>
      </c>
    </row>
    <row r="395" spans="1:1" x14ac:dyDescent="0.25">
      <c r="A395" s="6" t="s">
        <v>495</v>
      </c>
    </row>
    <row r="396" spans="1:1" x14ac:dyDescent="0.25">
      <c r="A396" s="6" t="s">
        <v>496</v>
      </c>
    </row>
    <row r="397" spans="1:1" x14ac:dyDescent="0.25">
      <c r="A397" s="6" t="s">
        <v>497</v>
      </c>
    </row>
    <row r="398" spans="1:1" x14ac:dyDescent="0.25">
      <c r="A398" s="6" t="s">
        <v>499</v>
      </c>
    </row>
    <row r="399" spans="1:1" x14ac:dyDescent="0.25">
      <c r="A399" s="6" t="s">
        <v>500</v>
      </c>
    </row>
    <row r="400" spans="1:1" x14ac:dyDescent="0.25">
      <c r="A400" s="6" t="s">
        <v>502</v>
      </c>
    </row>
    <row r="401" spans="1:1" x14ac:dyDescent="0.25">
      <c r="A401" s="6" t="s">
        <v>503</v>
      </c>
    </row>
    <row r="402" spans="1:1" x14ac:dyDescent="0.25">
      <c r="A402" s="6" t="s">
        <v>504</v>
      </c>
    </row>
    <row r="403" spans="1:1" x14ac:dyDescent="0.25">
      <c r="A403" s="6" t="s">
        <v>506</v>
      </c>
    </row>
    <row r="404" spans="1:1" x14ac:dyDescent="0.25">
      <c r="A404" s="6" t="s">
        <v>508</v>
      </c>
    </row>
    <row r="405" spans="1:1" x14ac:dyDescent="0.25">
      <c r="A405" s="6" t="s">
        <v>509</v>
      </c>
    </row>
    <row r="406" spans="1:1" x14ac:dyDescent="0.25">
      <c r="A406" s="6" t="s">
        <v>510</v>
      </c>
    </row>
    <row r="407" spans="1:1" x14ac:dyDescent="0.25">
      <c r="A407" s="6" t="s">
        <v>511</v>
      </c>
    </row>
    <row r="408" spans="1:1" x14ac:dyDescent="0.25">
      <c r="A408" s="6" t="s">
        <v>512</v>
      </c>
    </row>
    <row r="409" spans="1:1" x14ac:dyDescent="0.25">
      <c r="A409" s="6" t="s">
        <v>513</v>
      </c>
    </row>
    <row r="410" spans="1:1" x14ac:dyDescent="0.25">
      <c r="A410" s="6" t="s">
        <v>514</v>
      </c>
    </row>
    <row r="411" spans="1:1" x14ac:dyDescent="0.25">
      <c r="A411" s="6" t="s">
        <v>515</v>
      </c>
    </row>
    <row r="412" spans="1:1" x14ac:dyDescent="0.25">
      <c r="A412" s="6" t="s">
        <v>517</v>
      </c>
    </row>
    <row r="413" spans="1:1" x14ac:dyDescent="0.25">
      <c r="A413" s="6" t="s">
        <v>518</v>
      </c>
    </row>
    <row r="414" spans="1:1" x14ac:dyDescent="0.25">
      <c r="A414" s="6" t="s">
        <v>519</v>
      </c>
    </row>
    <row r="415" spans="1:1" x14ac:dyDescent="0.25">
      <c r="A415" s="6" t="s">
        <v>520</v>
      </c>
    </row>
    <row r="416" spans="1:1" x14ac:dyDescent="0.25">
      <c r="A416" s="6" t="s">
        <v>521</v>
      </c>
    </row>
    <row r="417" spans="1:1" x14ac:dyDescent="0.25">
      <c r="A417" s="6" t="s">
        <v>522</v>
      </c>
    </row>
    <row r="418" spans="1:1" x14ac:dyDescent="0.25">
      <c r="A418" s="6" t="s">
        <v>523</v>
      </c>
    </row>
    <row r="419" spans="1:1" x14ac:dyDescent="0.25">
      <c r="A419" s="6" t="s">
        <v>524</v>
      </c>
    </row>
    <row r="420" spans="1:1" x14ac:dyDescent="0.25">
      <c r="A420" s="6" t="s">
        <v>525</v>
      </c>
    </row>
    <row r="421" spans="1:1" x14ac:dyDescent="0.25">
      <c r="A421" s="6" t="s">
        <v>526</v>
      </c>
    </row>
    <row r="422" spans="1:1" x14ac:dyDescent="0.25">
      <c r="A422" s="6" t="s">
        <v>527</v>
      </c>
    </row>
    <row r="423" spans="1:1" x14ac:dyDescent="0.25">
      <c r="A423" s="6" t="s">
        <v>528</v>
      </c>
    </row>
    <row r="424" spans="1:1" x14ac:dyDescent="0.25">
      <c r="A424" s="6" t="s">
        <v>529</v>
      </c>
    </row>
    <row r="425" spans="1:1" x14ac:dyDescent="0.25">
      <c r="A425" s="6" t="s">
        <v>530</v>
      </c>
    </row>
    <row r="426" spans="1:1" x14ac:dyDescent="0.25">
      <c r="A426" s="6" t="s">
        <v>531</v>
      </c>
    </row>
    <row r="427" spans="1:1" x14ac:dyDescent="0.25">
      <c r="A427" s="6" t="s">
        <v>532</v>
      </c>
    </row>
    <row r="428" spans="1:1" x14ac:dyDescent="0.25">
      <c r="A428" s="6" t="s">
        <v>533</v>
      </c>
    </row>
    <row r="429" spans="1:1" x14ac:dyDescent="0.25">
      <c r="A429" s="6" t="s">
        <v>534</v>
      </c>
    </row>
    <row r="430" spans="1:1" x14ac:dyDescent="0.25">
      <c r="A430" s="6" t="s">
        <v>535</v>
      </c>
    </row>
    <row r="431" spans="1:1" x14ac:dyDescent="0.25">
      <c r="A431" s="6" t="s">
        <v>536</v>
      </c>
    </row>
    <row r="432" spans="1:1" x14ac:dyDescent="0.25">
      <c r="A432" s="6" t="s">
        <v>537</v>
      </c>
    </row>
    <row r="433" spans="1:1" x14ac:dyDescent="0.25">
      <c r="A433" s="6" t="s">
        <v>538</v>
      </c>
    </row>
    <row r="434" spans="1:1" x14ac:dyDescent="0.25">
      <c r="A434" s="6" t="s">
        <v>539</v>
      </c>
    </row>
    <row r="435" spans="1:1" x14ac:dyDescent="0.25">
      <c r="A435" s="6" t="s">
        <v>540</v>
      </c>
    </row>
    <row r="436" spans="1:1" x14ac:dyDescent="0.25">
      <c r="A436" s="6" t="s">
        <v>541</v>
      </c>
    </row>
    <row r="437" spans="1:1" x14ac:dyDescent="0.25">
      <c r="A437" s="6" t="s">
        <v>542</v>
      </c>
    </row>
    <row r="438" spans="1:1" x14ac:dyDescent="0.25">
      <c r="A438" s="6" t="s">
        <v>543</v>
      </c>
    </row>
    <row r="439" spans="1:1" x14ac:dyDescent="0.25">
      <c r="A439" s="6" t="s">
        <v>544</v>
      </c>
    </row>
    <row r="440" spans="1:1" x14ac:dyDescent="0.25">
      <c r="A440" s="6" t="s">
        <v>545</v>
      </c>
    </row>
    <row r="441" spans="1:1" x14ac:dyDescent="0.25">
      <c r="A441" s="6" t="s">
        <v>546</v>
      </c>
    </row>
    <row r="442" spans="1:1" x14ac:dyDescent="0.25">
      <c r="A442" s="6" t="s">
        <v>547</v>
      </c>
    </row>
    <row r="443" spans="1:1" x14ac:dyDescent="0.25">
      <c r="A443" s="6" t="s">
        <v>548</v>
      </c>
    </row>
    <row r="444" spans="1:1" x14ac:dyDescent="0.25">
      <c r="A444" s="6" t="s">
        <v>549</v>
      </c>
    </row>
    <row r="445" spans="1:1" x14ac:dyDescent="0.25">
      <c r="A445" s="6" t="s">
        <v>550</v>
      </c>
    </row>
    <row r="446" spans="1:1" x14ac:dyDescent="0.25">
      <c r="A446" s="6" t="s">
        <v>551</v>
      </c>
    </row>
    <row r="447" spans="1:1" x14ac:dyDescent="0.25">
      <c r="A447" s="6" t="s">
        <v>552</v>
      </c>
    </row>
    <row r="448" spans="1:1" x14ac:dyDescent="0.25">
      <c r="A448" s="6" t="s">
        <v>554</v>
      </c>
    </row>
    <row r="449" spans="1:1" x14ac:dyDescent="0.25">
      <c r="A449" s="6" t="s">
        <v>555</v>
      </c>
    </row>
    <row r="450" spans="1:1" x14ac:dyDescent="0.25">
      <c r="A450" s="6" t="s">
        <v>556</v>
      </c>
    </row>
    <row r="451" spans="1:1" x14ac:dyDescent="0.25">
      <c r="A451" s="6" t="s">
        <v>557</v>
      </c>
    </row>
    <row r="452" spans="1:1" x14ac:dyDescent="0.25">
      <c r="A452" s="6" t="s">
        <v>558</v>
      </c>
    </row>
    <row r="453" spans="1:1" x14ac:dyDescent="0.25">
      <c r="A453" s="6" t="s">
        <v>559</v>
      </c>
    </row>
    <row r="454" spans="1:1" x14ac:dyDescent="0.25">
      <c r="A454" s="6" t="s">
        <v>560</v>
      </c>
    </row>
    <row r="455" spans="1:1" x14ac:dyDescent="0.25">
      <c r="A455" s="6" t="s">
        <v>562</v>
      </c>
    </row>
    <row r="456" spans="1:1" x14ac:dyDescent="0.25">
      <c r="A456" s="6" t="s">
        <v>563</v>
      </c>
    </row>
    <row r="457" spans="1:1" x14ac:dyDescent="0.25">
      <c r="A457" s="6" t="s">
        <v>564</v>
      </c>
    </row>
    <row r="458" spans="1:1" x14ac:dyDescent="0.25">
      <c r="A458" s="6" t="s">
        <v>565</v>
      </c>
    </row>
    <row r="459" spans="1:1" x14ac:dyDescent="0.25">
      <c r="A459" s="6" t="s">
        <v>566</v>
      </c>
    </row>
    <row r="460" spans="1:1" x14ac:dyDescent="0.25">
      <c r="A460" s="6" t="s">
        <v>567</v>
      </c>
    </row>
    <row r="461" spans="1:1" x14ac:dyDescent="0.25">
      <c r="A461" s="6" t="s">
        <v>568</v>
      </c>
    </row>
    <row r="462" spans="1:1" x14ac:dyDescent="0.25">
      <c r="A462" s="6" t="s">
        <v>569</v>
      </c>
    </row>
    <row r="463" spans="1:1" x14ac:dyDescent="0.25">
      <c r="A463" s="6" t="s">
        <v>570</v>
      </c>
    </row>
    <row r="464" spans="1:1" x14ac:dyDescent="0.25">
      <c r="A464" s="6" t="s">
        <v>571</v>
      </c>
    </row>
    <row r="465" spans="1:1" x14ac:dyDescent="0.25">
      <c r="A465" s="6" t="s">
        <v>572</v>
      </c>
    </row>
    <row r="466" spans="1:1" x14ac:dyDescent="0.25">
      <c r="A466" s="6" t="s">
        <v>573</v>
      </c>
    </row>
    <row r="467" spans="1:1" x14ac:dyDescent="0.25">
      <c r="A467" s="6" t="s">
        <v>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Data</vt:lpstr>
      <vt:lpstr>Summary statistics</vt:lpstr>
      <vt:lpstr>P&amp;L Statement Dashboard</vt:lpstr>
      <vt:lpstr>Forecast scenarios</vt:lpstr>
      <vt:lpstr>Draft</vt:lpstr>
      <vt:lpstr>Case</vt:lpstr>
      <vt:lpstr>Company_list</vt:lpstr>
      <vt:lpstr>Cost_of_Goods_Sold</vt:lpstr>
      <vt:lpstr>Gross_Margin</vt:lpstr>
      <vt:lpstr>Gross_Profit</vt:lpstr>
      <vt:lpstr>IT_App_Software</vt:lpstr>
      <vt:lpstr>IT_ComputerHardware</vt:lpstr>
      <vt:lpstr>Operating_Margin</vt:lpstr>
      <vt:lpstr>Operating_Profit</vt:lpstr>
      <vt:lpstr>Other_Operating_Items</vt:lpstr>
      <vt:lpstr>Period_Ending</vt:lpstr>
      <vt:lpstr>Research_and_Development</vt:lpstr>
      <vt:lpstr>Sales__General_and_Admin.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Al-Hamdan</dc:creator>
  <cp:lastModifiedBy>Abrar Al-Hamdan</cp:lastModifiedBy>
  <dcterms:created xsi:type="dcterms:W3CDTF">2020-06-12T16:43:53Z</dcterms:created>
  <dcterms:modified xsi:type="dcterms:W3CDTF">2020-07-06T00:42:47Z</dcterms:modified>
</cp:coreProperties>
</file>