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/>
  <mc:AlternateContent xmlns:mc="http://schemas.openxmlformats.org/markup-compatibility/2006">
    <mc:Choice Requires="x15">
      <x15ac:absPath xmlns:x15ac="http://schemas.microsoft.com/office/spreadsheetml/2010/11/ac" url="/Volumes/work/documents/Engineering/Requirements/untitled folder/"/>
    </mc:Choice>
  </mc:AlternateContent>
  <bookViews>
    <workbookView xWindow="4520" yWindow="6860" windowWidth="42000" windowHeight="1898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2" i="1"/>
  <c r="G2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C27" i="1"/>
  <c r="C4" i="1"/>
  <c r="C17" i="1"/>
  <c r="C7" i="1"/>
  <c r="C14" i="1"/>
  <c r="C28" i="1"/>
  <c r="C23" i="1"/>
  <c r="C13" i="1"/>
  <c r="C11" i="1"/>
  <c r="C10" i="1"/>
  <c r="C8" i="1"/>
  <c r="C15" i="1"/>
  <c r="C5" i="1"/>
  <c r="C2" i="1"/>
</calcChain>
</file>

<file path=xl/sharedStrings.xml><?xml version="1.0" encoding="utf-8"?>
<sst xmlns="http://schemas.openxmlformats.org/spreadsheetml/2006/main" count="67" uniqueCount="57">
  <si>
    <t>Maximum power density at the surface</t>
  </si>
  <si>
    <t>Ssurface</t>
  </si>
  <si>
    <t>Definition</t>
  </si>
  <si>
    <t>Value</t>
  </si>
  <si>
    <t>Power fed to the antenna</t>
  </si>
  <si>
    <t>P</t>
  </si>
  <si>
    <t>A</t>
  </si>
  <si>
    <t>Physical area of the aperture antenna</t>
  </si>
  <si>
    <t>extent of near field</t>
  </si>
  <si>
    <t>Rnf</t>
  </si>
  <si>
    <t>maximum dimension of antenna (diameter if circular)</t>
  </si>
  <si>
    <t>D</t>
  </si>
  <si>
    <t>wavelength</t>
  </si>
  <si>
    <t>lambda</t>
  </si>
  <si>
    <t>Variable Name</t>
  </si>
  <si>
    <t>Units</t>
  </si>
  <si>
    <t>m</t>
  </si>
  <si>
    <t>W</t>
  </si>
  <si>
    <t>m*m</t>
  </si>
  <si>
    <t>Snf</t>
  </si>
  <si>
    <t>aperture efficiency (typically 0.5 to 0.75)</t>
  </si>
  <si>
    <t>n</t>
  </si>
  <si>
    <t>W/(m*m)</t>
  </si>
  <si>
    <t>ncalc</t>
  </si>
  <si>
    <t>G</t>
  </si>
  <si>
    <t>numeric gain</t>
  </si>
  <si>
    <t>decimal</t>
  </si>
  <si>
    <t>Gcalc</t>
  </si>
  <si>
    <t>maximum value of the near-field on-axis power density with estimated n</t>
  </si>
  <si>
    <t>maximum value of the near-field on-axis power density with calculated n</t>
  </si>
  <si>
    <t>Snf2</t>
  </si>
  <si>
    <t>frequency of operation</t>
  </si>
  <si>
    <t>f</t>
  </si>
  <si>
    <t>Hz</t>
  </si>
  <si>
    <t>speed of light</t>
  </si>
  <si>
    <t>c</t>
  </si>
  <si>
    <t>m/s</t>
  </si>
  <si>
    <t>GdB</t>
  </si>
  <si>
    <t>dB</t>
  </si>
  <si>
    <t>estimated power gain in direction of interest relative to isotropic radiator</t>
  </si>
  <si>
    <t>estimated power gain in direction of interest relative to isotropic radiator (dB)</t>
  </si>
  <si>
    <t>GcalcdB</t>
  </si>
  <si>
    <t>calculated aperture efficiency using estimated Gain G</t>
  </si>
  <si>
    <t>calculated power gain in direction of interest relative to isotropic radiator using estimated n</t>
  </si>
  <si>
    <t>calculated power gain in direction of interest relative to isotropic radiator using estimated n (dB)</t>
  </si>
  <si>
    <t>if you now the efficiency n, then you can calculate the gain Gcalc</t>
  </si>
  <si>
    <t>if  you know the Gain G, then you can calculate efficiency ncalc</t>
  </si>
  <si>
    <t>distance to beginning of far-field</t>
  </si>
  <si>
    <t>Rff</t>
  </si>
  <si>
    <t>Sff</t>
  </si>
  <si>
    <t>distance to point of interest</t>
  </si>
  <si>
    <t>distance</t>
  </si>
  <si>
    <t>power density in far-field region using estimated G</t>
  </si>
  <si>
    <t>power density in far-field region using calculated Gcalc</t>
  </si>
  <si>
    <t>Sff2</t>
  </si>
  <si>
    <t>Watts/(m*m)</t>
  </si>
  <si>
    <t>Limit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</si>
</sst>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0" borderId="0" xfId="0" applyFont="1"/>
    <xf numFmtId="0" fontId="0" fillId="0" borderId="0" xfId="0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33849928305286"/>
          <c:y val="0.0257328447151653"/>
          <c:w val="0.949175491791682"/>
          <c:h val="0.933275876879026"/>
        </c:manualLayout>
      </c:layout>
      <c:scatterChart>
        <c:scatterStyle val="smoothMarker"/>
        <c:varyColors val="0"/>
        <c:ser>
          <c:idx val="0"/>
          <c:order val="0"/>
          <c:tx>
            <c:v>Far Field Power Density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Sheet1!$F$2:$F$20</c:f>
              <c:numCache>
                <c:formatCode>General</c:formatCode>
                <c:ptCount val="19"/>
                <c:pt idx="0">
                  <c:v>0.5</c:v>
                </c:pt>
                <c:pt idx="1">
                  <c:v>1.0</c:v>
                </c:pt>
                <c:pt idx="2">
                  <c:v>1.5</c:v>
                </c:pt>
                <c:pt idx="3">
                  <c:v>2.0</c:v>
                </c:pt>
                <c:pt idx="4">
                  <c:v>2.5</c:v>
                </c:pt>
                <c:pt idx="5">
                  <c:v>3.0</c:v>
                </c:pt>
                <c:pt idx="6">
                  <c:v>3.5</c:v>
                </c:pt>
                <c:pt idx="7">
                  <c:v>4.0</c:v>
                </c:pt>
                <c:pt idx="8">
                  <c:v>4.5</c:v>
                </c:pt>
                <c:pt idx="9">
                  <c:v>5.0</c:v>
                </c:pt>
                <c:pt idx="10">
                  <c:v>5.5</c:v>
                </c:pt>
                <c:pt idx="11">
                  <c:v>6.0</c:v>
                </c:pt>
                <c:pt idx="12">
                  <c:v>6.5</c:v>
                </c:pt>
                <c:pt idx="13">
                  <c:v>7.0</c:v>
                </c:pt>
                <c:pt idx="14">
                  <c:v>7.5</c:v>
                </c:pt>
                <c:pt idx="15">
                  <c:v>8.0</c:v>
                </c:pt>
                <c:pt idx="16">
                  <c:v>8.5</c:v>
                </c:pt>
                <c:pt idx="17">
                  <c:v>9.0</c:v>
                </c:pt>
                <c:pt idx="18">
                  <c:v>9.5</c:v>
                </c:pt>
              </c:numCache>
            </c:numRef>
          </c:xVal>
          <c:yVal>
            <c:numRef>
              <c:f>Sheet1!$G$2:$G$20</c:f>
              <c:numCache>
                <c:formatCode>General</c:formatCode>
                <c:ptCount val="19"/>
                <c:pt idx="0">
                  <c:v>127.3239544735163</c:v>
                </c:pt>
                <c:pt idx="1">
                  <c:v>31.83098861837907</c:v>
                </c:pt>
                <c:pt idx="2">
                  <c:v>14.14710605261292</c:v>
                </c:pt>
                <c:pt idx="3">
                  <c:v>7.957747154594766</c:v>
                </c:pt>
                <c:pt idx="4">
                  <c:v>5.092958178940651</c:v>
                </c:pt>
                <c:pt idx="5">
                  <c:v>3.53677651315323</c:v>
                </c:pt>
                <c:pt idx="6">
                  <c:v>2.598448050479924</c:v>
                </c:pt>
                <c:pt idx="7">
                  <c:v>1.989436788648692</c:v>
                </c:pt>
                <c:pt idx="8">
                  <c:v>1.571900672512547</c:v>
                </c:pt>
                <c:pt idx="9">
                  <c:v>1.273239544735163</c:v>
                </c:pt>
                <c:pt idx="10">
                  <c:v>1.052264086557986</c:v>
                </c:pt>
                <c:pt idx="11">
                  <c:v>0.884194128288307</c:v>
                </c:pt>
                <c:pt idx="12">
                  <c:v>0.753396180316664</c:v>
                </c:pt>
                <c:pt idx="13">
                  <c:v>0.649612012619981</c:v>
                </c:pt>
                <c:pt idx="14">
                  <c:v>0.565884242104517</c:v>
                </c:pt>
                <c:pt idx="15">
                  <c:v>0.497359197162173</c:v>
                </c:pt>
                <c:pt idx="16">
                  <c:v>0.440567316517357</c:v>
                </c:pt>
                <c:pt idx="17">
                  <c:v>0.392975168128137</c:v>
                </c:pt>
                <c:pt idx="18">
                  <c:v>0.352697934829685</c:v>
                </c:pt>
              </c:numCache>
            </c:numRef>
          </c:yVal>
          <c:smooth val="1"/>
        </c:ser>
        <c:ser>
          <c:idx val="1"/>
          <c:order val="1"/>
          <c:tx>
            <c:v>Exposure Limit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Sheet1!$F$2:$F$21</c:f>
              <c:numCache>
                <c:formatCode>General</c:formatCode>
                <c:ptCount val="20"/>
                <c:pt idx="0">
                  <c:v>0.5</c:v>
                </c:pt>
                <c:pt idx="1">
                  <c:v>1.0</c:v>
                </c:pt>
                <c:pt idx="2">
                  <c:v>1.5</c:v>
                </c:pt>
                <c:pt idx="3">
                  <c:v>2.0</c:v>
                </c:pt>
                <c:pt idx="4">
                  <c:v>2.5</c:v>
                </c:pt>
                <c:pt idx="5">
                  <c:v>3.0</c:v>
                </c:pt>
                <c:pt idx="6">
                  <c:v>3.5</c:v>
                </c:pt>
                <c:pt idx="7">
                  <c:v>4.0</c:v>
                </c:pt>
                <c:pt idx="8">
                  <c:v>4.5</c:v>
                </c:pt>
                <c:pt idx="9">
                  <c:v>5.0</c:v>
                </c:pt>
                <c:pt idx="10">
                  <c:v>5.5</c:v>
                </c:pt>
                <c:pt idx="11">
                  <c:v>6.0</c:v>
                </c:pt>
                <c:pt idx="12">
                  <c:v>6.5</c:v>
                </c:pt>
                <c:pt idx="13">
                  <c:v>7.0</c:v>
                </c:pt>
                <c:pt idx="14">
                  <c:v>7.5</c:v>
                </c:pt>
                <c:pt idx="15">
                  <c:v>8.0</c:v>
                </c:pt>
                <c:pt idx="16">
                  <c:v>8.5</c:v>
                </c:pt>
                <c:pt idx="17">
                  <c:v>9.0</c:v>
                </c:pt>
                <c:pt idx="18">
                  <c:v>9.5</c:v>
                </c:pt>
                <c:pt idx="19">
                  <c:v>10.0</c:v>
                </c:pt>
              </c:numCache>
            </c:numRef>
          </c:xVal>
          <c:yVal>
            <c:numRef>
              <c:f>Sheet1!$J$2:$J$21</c:f>
              <c:numCache>
                <c:formatCode>General</c:formatCode>
                <c:ptCount val="2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7554208"/>
        <c:axId val="1868269392"/>
      </c:scatterChart>
      <c:valAx>
        <c:axId val="1867554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269392"/>
        <c:crosses val="autoZero"/>
        <c:crossBetween val="midCat"/>
      </c:valAx>
      <c:valAx>
        <c:axId val="186826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554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380999</xdr:colOff>
      <xdr:row>23</xdr:row>
      <xdr:rowOff>76200</xdr:rowOff>
    </xdr:from>
    <xdr:to>
      <xdr:col>20</xdr:col>
      <xdr:colOff>431800</xdr:colOff>
      <xdr:row>53</xdr:row>
      <xdr:rowOff>38100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1"/>
  <sheetViews>
    <sheetView tabSelected="1" showRuler="0" topLeftCell="A20" workbookViewId="0">
      <selection activeCell="J2" sqref="J2:J21"/>
    </sheetView>
  </sheetViews>
  <sheetFormatPr baseColWidth="10" defaultRowHeight="16" x14ac:dyDescent="0.2"/>
  <cols>
    <col min="1" max="1" width="84.83203125" customWidth="1"/>
    <col min="2" max="2" width="15.33203125" customWidth="1"/>
    <col min="3" max="3" width="11.1640625" bestFit="1" customWidth="1"/>
    <col min="6" max="6" width="24.33203125" customWidth="1"/>
  </cols>
  <sheetData>
    <row r="1" spans="1:10" s="2" customFormat="1" x14ac:dyDescent="0.2">
      <c r="A1" s="2" t="s">
        <v>2</v>
      </c>
      <c r="B1" s="2" t="s">
        <v>14</v>
      </c>
      <c r="C1" s="2" t="s">
        <v>3</v>
      </c>
      <c r="D1" s="2" t="s">
        <v>15</v>
      </c>
      <c r="F1" s="2" t="s">
        <v>50</v>
      </c>
      <c r="G1" s="2" t="s">
        <v>49</v>
      </c>
      <c r="H1" s="2" t="s">
        <v>54</v>
      </c>
      <c r="I1" s="2" t="s">
        <v>55</v>
      </c>
      <c r="J1" s="2" t="s">
        <v>56</v>
      </c>
    </row>
    <row r="2" spans="1:10" x14ac:dyDescent="0.2">
      <c r="A2" s="1" t="s">
        <v>0</v>
      </c>
      <c r="B2" s="1" t="s">
        <v>1</v>
      </c>
      <c r="C2" s="1">
        <f>(4*C3)/C4</f>
        <v>25.150410760200742</v>
      </c>
      <c r="D2" s="1" t="s">
        <v>22</v>
      </c>
      <c r="F2">
        <v>0.5</v>
      </c>
      <c r="G2">
        <f>($C$3*$C$12)/(4*F2*F2*PI())</f>
        <v>127.32395447351627</v>
      </c>
      <c r="H2">
        <f>($C$3*$C$14)/(4*F2*F2*PI())</f>
        <v>113.22315631500882</v>
      </c>
      <c r="J2">
        <v>1</v>
      </c>
    </row>
    <row r="3" spans="1:10" x14ac:dyDescent="0.2">
      <c r="A3" t="s">
        <v>4</v>
      </c>
      <c r="B3" t="s">
        <v>5</v>
      </c>
      <c r="C3">
        <v>1</v>
      </c>
      <c r="D3" t="s">
        <v>17</v>
      </c>
      <c r="F3">
        <v>1</v>
      </c>
      <c r="G3">
        <f t="shared" ref="G3:G66" si="0">($C$3*$C$12)/(4*F3*F3*PI())</f>
        <v>31.830988618379067</v>
      </c>
      <c r="H3">
        <f t="shared" ref="H3:H66" si="1">($C$3*$C$14)/(4*F3*F3*PI())</f>
        <v>28.305789078752206</v>
      </c>
      <c r="J3">
        <v>1</v>
      </c>
    </row>
    <row r="4" spans="1:10" x14ac:dyDescent="0.2">
      <c r="A4" t="s">
        <v>7</v>
      </c>
      <c r="B4" t="s">
        <v>6</v>
      </c>
      <c r="C4">
        <f>PI()*(C6/2)*(C6/2)</f>
        <v>0.15904312808798329</v>
      </c>
      <c r="D4" t="s">
        <v>18</v>
      </c>
      <c r="F4">
        <v>1.5</v>
      </c>
      <c r="G4">
        <f t="shared" si="0"/>
        <v>14.147106052612919</v>
      </c>
      <c r="H4">
        <f t="shared" si="1"/>
        <v>12.580350701667646</v>
      </c>
      <c r="J4">
        <v>1</v>
      </c>
    </row>
    <row r="5" spans="1:10" x14ac:dyDescent="0.2">
      <c r="A5" s="1" t="s">
        <v>8</v>
      </c>
      <c r="B5" s="1" t="s">
        <v>9</v>
      </c>
      <c r="C5" s="1">
        <f>((C6*C6)/(4*C7))</f>
        <v>0.955125</v>
      </c>
      <c r="D5" s="1" t="s">
        <v>16</v>
      </c>
      <c r="F5">
        <v>2</v>
      </c>
      <c r="G5">
        <f t="shared" si="0"/>
        <v>7.9577471545947667</v>
      </c>
      <c r="H5">
        <f t="shared" si="1"/>
        <v>7.0764472696880514</v>
      </c>
      <c r="J5">
        <v>1</v>
      </c>
    </row>
    <row r="6" spans="1:10" x14ac:dyDescent="0.2">
      <c r="A6" t="s">
        <v>10</v>
      </c>
      <c r="B6" t="s">
        <v>11</v>
      </c>
      <c r="C6">
        <v>0.45</v>
      </c>
      <c r="D6" t="s">
        <v>16</v>
      </c>
      <c r="F6">
        <v>2.5</v>
      </c>
      <c r="G6">
        <f t="shared" si="0"/>
        <v>5.0929581789406511</v>
      </c>
      <c r="H6">
        <f t="shared" si="1"/>
        <v>4.5289262526003524</v>
      </c>
      <c r="J6">
        <v>1</v>
      </c>
    </row>
    <row r="7" spans="1:10" x14ac:dyDescent="0.2">
      <c r="A7" s="1" t="s">
        <v>12</v>
      </c>
      <c r="B7" s="1" t="s">
        <v>13</v>
      </c>
      <c r="C7" s="1">
        <f>C17/C16</f>
        <v>5.3003533568904596E-2</v>
      </c>
      <c r="D7" s="1" t="s">
        <v>16</v>
      </c>
      <c r="F7">
        <v>3</v>
      </c>
      <c r="G7">
        <f t="shared" si="0"/>
        <v>3.5367765131532298</v>
      </c>
      <c r="H7">
        <f t="shared" si="1"/>
        <v>3.1450876754169115</v>
      </c>
      <c r="J7">
        <v>1</v>
      </c>
    </row>
    <row r="8" spans="1:10" x14ac:dyDescent="0.2">
      <c r="A8" s="1" t="s">
        <v>28</v>
      </c>
      <c r="B8" s="1" t="s">
        <v>19</v>
      </c>
      <c r="C8" s="1">
        <f>(16*C9*C3)/(PI()*C6*C6)</f>
        <v>12.575205380100371</v>
      </c>
      <c r="D8" s="1"/>
      <c r="F8">
        <v>3.5</v>
      </c>
      <c r="G8">
        <f t="shared" si="0"/>
        <v>2.5984480504799241</v>
      </c>
      <c r="H8">
        <f t="shared" si="1"/>
        <v>2.3106766594899759</v>
      </c>
      <c r="J8">
        <v>1</v>
      </c>
    </row>
    <row r="9" spans="1:10" x14ac:dyDescent="0.2">
      <c r="A9" t="s">
        <v>20</v>
      </c>
      <c r="B9" t="s">
        <v>21</v>
      </c>
      <c r="C9">
        <v>0.5</v>
      </c>
      <c r="D9" t="s">
        <v>26</v>
      </c>
      <c r="F9">
        <v>4</v>
      </c>
      <c r="G9">
        <f t="shared" si="0"/>
        <v>1.9894367886486917</v>
      </c>
      <c r="H9">
        <f t="shared" si="1"/>
        <v>1.7691118174220128</v>
      </c>
      <c r="J9">
        <v>1</v>
      </c>
    </row>
    <row r="10" spans="1:10" x14ac:dyDescent="0.2">
      <c r="A10" s="1" t="s">
        <v>29</v>
      </c>
      <c r="B10" s="1" t="s">
        <v>30</v>
      </c>
      <c r="C10" s="1">
        <f>(16*C11*C3)/(PI()*C6*C6)</f>
        <v>14.141319933321556</v>
      </c>
      <c r="D10" s="1"/>
      <c r="F10">
        <v>4.5</v>
      </c>
      <c r="G10">
        <f t="shared" si="0"/>
        <v>1.5719006725125466</v>
      </c>
      <c r="H10">
        <f t="shared" si="1"/>
        <v>1.3978167446297385</v>
      </c>
      <c r="J10">
        <v>1</v>
      </c>
    </row>
    <row r="11" spans="1:10" x14ac:dyDescent="0.2">
      <c r="A11" s="1" t="s">
        <v>42</v>
      </c>
      <c r="B11" s="1" t="s">
        <v>23</v>
      </c>
      <c r="C11" s="1">
        <f>((C12*C7*C7)/(4*PI())/((PI()*C6*C6/(4))))</f>
        <v>0.5622699393721029</v>
      </c>
      <c r="D11" s="1" t="s">
        <v>26</v>
      </c>
      <c r="F11">
        <v>5</v>
      </c>
      <c r="G11">
        <f t="shared" si="0"/>
        <v>1.2732395447351628</v>
      </c>
      <c r="H11">
        <f t="shared" si="1"/>
        <v>1.1322315631500881</v>
      </c>
      <c r="J11">
        <v>1</v>
      </c>
    </row>
    <row r="12" spans="1:10" x14ac:dyDescent="0.2">
      <c r="A12" t="s">
        <v>39</v>
      </c>
      <c r="B12" t="s">
        <v>24</v>
      </c>
      <c r="C12">
        <v>400</v>
      </c>
      <c r="D12" t="s">
        <v>25</v>
      </c>
      <c r="F12">
        <v>5.5</v>
      </c>
      <c r="G12">
        <f t="shared" si="0"/>
        <v>1.0522640865579858</v>
      </c>
      <c r="H12">
        <f t="shared" si="1"/>
        <v>0.93572856458684972</v>
      </c>
      <c r="J12">
        <v>1</v>
      </c>
    </row>
    <row r="13" spans="1:10" x14ac:dyDescent="0.2">
      <c r="A13" s="1" t="s">
        <v>40</v>
      </c>
      <c r="B13" s="1" t="s">
        <v>37</v>
      </c>
      <c r="C13" s="1">
        <f>10*LOG10(C12)</f>
        <v>26.020599913279625</v>
      </c>
      <c r="D13" s="1" t="s">
        <v>38</v>
      </c>
      <c r="F13">
        <v>6</v>
      </c>
      <c r="G13">
        <f t="shared" si="0"/>
        <v>0.88419412828830746</v>
      </c>
      <c r="H13">
        <f t="shared" si="1"/>
        <v>0.78627191885422787</v>
      </c>
      <c r="J13">
        <v>1</v>
      </c>
    </row>
    <row r="14" spans="1:10" x14ac:dyDescent="0.2">
      <c r="A14" s="1" t="s">
        <v>43</v>
      </c>
      <c r="B14" s="1" t="s">
        <v>27</v>
      </c>
      <c r="C14" s="1">
        <f>((4*PI()*C4*C9)/(C7*C7))</f>
        <v>355.7010360954805</v>
      </c>
      <c r="D14" s="1" t="s">
        <v>25</v>
      </c>
      <c r="F14">
        <v>6.5</v>
      </c>
      <c r="G14">
        <f t="shared" si="0"/>
        <v>0.75339618031666433</v>
      </c>
      <c r="H14">
        <f t="shared" si="1"/>
        <v>0.66995950482253741</v>
      </c>
      <c r="J14">
        <v>1</v>
      </c>
    </row>
    <row r="15" spans="1:10" x14ac:dyDescent="0.2">
      <c r="A15" s="1" t="s">
        <v>44</v>
      </c>
      <c r="B15" s="1" t="s">
        <v>41</v>
      </c>
      <c r="C15" s="1">
        <f>10*LOG10(C14)</f>
        <v>25.510851302121917</v>
      </c>
      <c r="D15" s="1" t="s">
        <v>38</v>
      </c>
      <c r="F15">
        <v>7</v>
      </c>
      <c r="G15">
        <f t="shared" si="0"/>
        <v>0.64961201261998103</v>
      </c>
      <c r="H15">
        <f t="shared" si="1"/>
        <v>0.57766916487249398</v>
      </c>
      <c r="J15">
        <v>1</v>
      </c>
    </row>
    <row r="16" spans="1:10" x14ac:dyDescent="0.2">
      <c r="A16" s="3" t="s">
        <v>31</v>
      </c>
      <c r="B16" s="3" t="s">
        <v>32</v>
      </c>
      <c r="C16" s="3">
        <v>5660000000</v>
      </c>
      <c r="D16" s="3" t="s">
        <v>33</v>
      </c>
      <c r="F16">
        <v>7.5</v>
      </c>
      <c r="G16">
        <f t="shared" si="0"/>
        <v>0.56588424210451682</v>
      </c>
      <c r="H16">
        <f t="shared" si="1"/>
        <v>0.5032140280667059</v>
      </c>
      <c r="J16">
        <v>1</v>
      </c>
    </row>
    <row r="17" spans="1:10" x14ac:dyDescent="0.2">
      <c r="A17" s="3" t="s">
        <v>34</v>
      </c>
      <c r="B17" s="3" t="s">
        <v>35</v>
      </c>
      <c r="C17" s="3">
        <f>3*10^8</f>
        <v>300000000</v>
      </c>
      <c r="D17" s="3" t="s">
        <v>36</v>
      </c>
      <c r="F17">
        <v>8</v>
      </c>
      <c r="G17">
        <f t="shared" si="0"/>
        <v>0.49735919716217292</v>
      </c>
      <c r="H17">
        <f t="shared" si="1"/>
        <v>0.44227795435550321</v>
      </c>
      <c r="J17">
        <v>1</v>
      </c>
    </row>
    <row r="18" spans="1:10" x14ac:dyDescent="0.2">
      <c r="F18">
        <v>8.5</v>
      </c>
      <c r="G18">
        <f t="shared" si="0"/>
        <v>0.44056731651735737</v>
      </c>
      <c r="H18">
        <f t="shared" si="1"/>
        <v>0.39177562738757377</v>
      </c>
      <c r="J18">
        <v>1</v>
      </c>
    </row>
    <row r="19" spans="1:10" x14ac:dyDescent="0.2">
      <c r="A19" t="s">
        <v>46</v>
      </c>
      <c r="F19">
        <v>9</v>
      </c>
      <c r="G19">
        <f t="shared" si="0"/>
        <v>0.39297516812813665</v>
      </c>
      <c r="H19">
        <f t="shared" si="1"/>
        <v>0.34945418615743462</v>
      </c>
      <c r="J19">
        <v>1</v>
      </c>
    </row>
    <row r="20" spans="1:10" x14ac:dyDescent="0.2">
      <c r="A20" t="s">
        <v>45</v>
      </c>
      <c r="F20">
        <v>9.5</v>
      </c>
      <c r="G20">
        <f t="shared" si="0"/>
        <v>0.35269793482968498</v>
      </c>
      <c r="H20">
        <f t="shared" si="1"/>
        <v>0.31363755211913802</v>
      </c>
      <c r="J20">
        <v>1</v>
      </c>
    </row>
    <row r="21" spans="1:10" x14ac:dyDescent="0.2">
      <c r="F21">
        <v>10</v>
      </c>
      <c r="G21">
        <f t="shared" si="0"/>
        <v>0.31830988618379069</v>
      </c>
      <c r="H21">
        <f t="shared" si="1"/>
        <v>0.28305789078752203</v>
      </c>
      <c r="J21">
        <v>1</v>
      </c>
    </row>
    <row r="22" spans="1:10" x14ac:dyDescent="0.2">
      <c r="F22">
        <v>10.5</v>
      </c>
      <c r="G22">
        <f t="shared" si="0"/>
        <v>0.28871645005332491</v>
      </c>
      <c r="H22">
        <f t="shared" si="1"/>
        <v>0.25674185105444181</v>
      </c>
    </row>
    <row r="23" spans="1:10" x14ac:dyDescent="0.2">
      <c r="A23" s="1" t="s">
        <v>47</v>
      </c>
      <c r="B23" s="1" t="s">
        <v>48</v>
      </c>
      <c r="C23" s="1">
        <f>(0.6*C6*C6)/C7</f>
        <v>2.2923</v>
      </c>
      <c r="D23" s="1" t="s">
        <v>16</v>
      </c>
      <c r="F23">
        <v>11</v>
      </c>
      <c r="G23">
        <f t="shared" si="0"/>
        <v>0.26306602163949644</v>
      </c>
      <c r="H23">
        <f t="shared" si="1"/>
        <v>0.23393214114671243</v>
      </c>
    </row>
    <row r="24" spans="1:10" x14ac:dyDescent="0.2">
      <c r="F24">
        <v>11.5</v>
      </c>
      <c r="G24">
        <f t="shared" si="0"/>
        <v>0.24068800467583418</v>
      </c>
      <c r="H24">
        <f t="shared" si="1"/>
        <v>0.21403243159737018</v>
      </c>
    </row>
    <row r="25" spans="1:10" x14ac:dyDescent="0.2">
      <c r="F25">
        <v>12</v>
      </c>
      <c r="G25">
        <f t="shared" si="0"/>
        <v>0.22104853207207686</v>
      </c>
      <c r="H25">
        <f t="shared" si="1"/>
        <v>0.19656797971355697</v>
      </c>
    </row>
    <row r="26" spans="1:10" x14ac:dyDescent="0.2">
      <c r="A26" t="s">
        <v>50</v>
      </c>
      <c r="B26" t="s">
        <v>51</v>
      </c>
      <c r="C26">
        <v>100</v>
      </c>
      <c r="D26" t="s">
        <v>16</v>
      </c>
      <c r="F26">
        <v>12.5</v>
      </c>
      <c r="G26">
        <f t="shared" si="0"/>
        <v>0.20371832715762603</v>
      </c>
      <c r="H26">
        <f t="shared" si="1"/>
        <v>0.18115705010401412</v>
      </c>
    </row>
    <row r="27" spans="1:10" x14ac:dyDescent="0.2">
      <c r="A27" s="1" t="s">
        <v>52</v>
      </c>
      <c r="B27" s="1" t="s">
        <v>49</v>
      </c>
      <c r="C27" s="1">
        <f>(C3*C12)/(4*PI()*C26*C26)</f>
        <v>3.1830988618379067E-3</v>
      </c>
      <c r="D27" s="1"/>
      <c r="F27">
        <v>13</v>
      </c>
      <c r="G27">
        <f t="shared" si="0"/>
        <v>0.18834904507916608</v>
      </c>
      <c r="H27">
        <f t="shared" si="1"/>
        <v>0.16748987620563435</v>
      </c>
    </row>
    <row r="28" spans="1:10" x14ac:dyDescent="0.2">
      <c r="A28" s="1" t="s">
        <v>53</v>
      </c>
      <c r="B28" s="1" t="s">
        <v>54</v>
      </c>
      <c r="C28" s="1">
        <f>(C3*C14)/(4*C26*C26*PI())</f>
        <v>2.8305789078752206E-3</v>
      </c>
      <c r="D28" s="1"/>
      <c r="F28">
        <v>13.5</v>
      </c>
      <c r="G28">
        <f t="shared" si="0"/>
        <v>0.17465563027917186</v>
      </c>
      <c r="H28">
        <f t="shared" si="1"/>
        <v>0.15531297162552651</v>
      </c>
    </row>
    <row r="29" spans="1:10" x14ac:dyDescent="0.2">
      <c r="F29">
        <v>14</v>
      </c>
      <c r="G29">
        <f t="shared" si="0"/>
        <v>0.16240300315499526</v>
      </c>
      <c r="H29">
        <f t="shared" si="1"/>
        <v>0.14441729121812349</v>
      </c>
    </row>
    <row r="30" spans="1:10" x14ac:dyDescent="0.2">
      <c r="F30">
        <v>14.5</v>
      </c>
      <c r="G30">
        <f t="shared" si="0"/>
        <v>0.15139590306006692</v>
      </c>
      <c r="H30">
        <f t="shared" si="1"/>
        <v>0.13462919894769182</v>
      </c>
    </row>
    <row r="31" spans="1:10" x14ac:dyDescent="0.2">
      <c r="F31">
        <v>15</v>
      </c>
      <c r="G31">
        <f t="shared" si="0"/>
        <v>0.14147106052612921</v>
      </c>
      <c r="H31">
        <f t="shared" si="1"/>
        <v>0.12580350701667647</v>
      </c>
    </row>
    <row r="32" spans="1:10" x14ac:dyDescent="0.2">
      <c r="F32">
        <v>15.5</v>
      </c>
      <c r="G32">
        <f t="shared" si="0"/>
        <v>0.13249110767275366</v>
      </c>
      <c r="H32">
        <f t="shared" si="1"/>
        <v>0.11781806068159086</v>
      </c>
    </row>
    <row r="33" spans="6:8" x14ac:dyDescent="0.2">
      <c r="F33">
        <v>16</v>
      </c>
      <c r="G33">
        <f t="shared" si="0"/>
        <v>0.12433979929054323</v>
      </c>
      <c r="H33">
        <f t="shared" si="1"/>
        <v>0.1105694885888758</v>
      </c>
    </row>
    <row r="34" spans="6:8" x14ac:dyDescent="0.2">
      <c r="F34">
        <v>16.5</v>
      </c>
      <c r="G34">
        <f t="shared" si="0"/>
        <v>0.11691823183977619</v>
      </c>
      <c r="H34">
        <f t="shared" si="1"/>
        <v>0.10396984050964997</v>
      </c>
    </row>
    <row r="35" spans="6:8" x14ac:dyDescent="0.2">
      <c r="F35">
        <v>17</v>
      </c>
      <c r="G35">
        <f t="shared" si="0"/>
        <v>0.11014182912933934</v>
      </c>
      <c r="H35">
        <f t="shared" si="1"/>
        <v>9.7943906846893442E-2</v>
      </c>
    </row>
    <row r="36" spans="6:8" x14ac:dyDescent="0.2">
      <c r="F36">
        <v>17.5</v>
      </c>
      <c r="G36">
        <f t="shared" si="0"/>
        <v>0.10393792201919695</v>
      </c>
      <c r="H36">
        <f t="shared" si="1"/>
        <v>9.2427066379599035E-2</v>
      </c>
    </row>
    <row r="37" spans="6:8" x14ac:dyDescent="0.2">
      <c r="F37">
        <v>18</v>
      </c>
      <c r="G37">
        <f t="shared" si="0"/>
        <v>9.8243792032034163E-2</v>
      </c>
      <c r="H37">
        <f t="shared" si="1"/>
        <v>8.7363546539358655E-2</v>
      </c>
    </row>
    <row r="38" spans="6:8" x14ac:dyDescent="0.2">
      <c r="F38">
        <v>18.5</v>
      </c>
      <c r="G38">
        <f t="shared" si="0"/>
        <v>9.3005079966045484E-2</v>
      </c>
      <c r="H38">
        <f t="shared" si="1"/>
        <v>8.2705008265163485E-2</v>
      </c>
    </row>
    <row r="39" spans="6:8" x14ac:dyDescent="0.2">
      <c r="F39">
        <v>19</v>
      </c>
      <c r="G39">
        <f t="shared" si="0"/>
        <v>8.8174483707421245E-2</v>
      </c>
      <c r="H39">
        <f t="shared" si="1"/>
        <v>7.8409388029784505E-2</v>
      </c>
    </row>
    <row r="40" spans="6:8" x14ac:dyDescent="0.2">
      <c r="F40">
        <v>19.5</v>
      </c>
      <c r="G40">
        <f t="shared" si="0"/>
        <v>8.3710686701851597E-2</v>
      </c>
      <c r="H40">
        <f t="shared" si="1"/>
        <v>7.4439944980281947E-2</v>
      </c>
    </row>
    <row r="41" spans="6:8" x14ac:dyDescent="0.2">
      <c r="F41">
        <v>20</v>
      </c>
      <c r="G41">
        <f t="shared" si="0"/>
        <v>7.9577471545947673E-2</v>
      </c>
      <c r="H41">
        <f t="shared" si="1"/>
        <v>7.0764472696880507E-2</v>
      </c>
    </row>
    <row r="42" spans="6:8" x14ac:dyDescent="0.2">
      <c r="F42">
        <v>20.5</v>
      </c>
      <c r="G42">
        <f t="shared" si="0"/>
        <v>7.5742983030051322E-2</v>
      </c>
      <c r="H42">
        <f t="shared" si="1"/>
        <v>6.7354643851879142E-2</v>
      </c>
    </row>
    <row r="43" spans="6:8" x14ac:dyDescent="0.2">
      <c r="F43">
        <v>21</v>
      </c>
      <c r="G43">
        <f t="shared" si="0"/>
        <v>7.2179112513331228E-2</v>
      </c>
      <c r="H43">
        <f t="shared" si="1"/>
        <v>6.4185462763610451E-2</v>
      </c>
    </row>
    <row r="44" spans="6:8" x14ac:dyDescent="0.2">
      <c r="F44">
        <v>21.5</v>
      </c>
      <c r="G44">
        <f t="shared" si="0"/>
        <v>6.886098132694228E-2</v>
      </c>
      <c r="H44">
        <f t="shared" si="1"/>
        <v>6.1234806011362261E-2</v>
      </c>
    </row>
    <row r="45" spans="6:8" x14ac:dyDescent="0.2">
      <c r="F45">
        <v>22</v>
      </c>
      <c r="G45">
        <f t="shared" si="0"/>
        <v>6.576650540987411E-2</v>
      </c>
      <c r="H45">
        <f t="shared" si="1"/>
        <v>5.8483035286678108E-2</v>
      </c>
    </row>
    <row r="46" spans="6:8" x14ac:dyDescent="0.2">
      <c r="F46">
        <v>22.5</v>
      </c>
      <c r="G46">
        <f t="shared" si="0"/>
        <v>6.2876026900501869E-2</v>
      </c>
      <c r="H46">
        <f t="shared" si="1"/>
        <v>5.5912669785189544E-2</v>
      </c>
    </row>
    <row r="47" spans="6:8" x14ac:dyDescent="0.2">
      <c r="F47">
        <v>23</v>
      </c>
      <c r="G47">
        <f t="shared" si="0"/>
        <v>6.0172001168958544E-2</v>
      </c>
      <c r="H47">
        <f t="shared" si="1"/>
        <v>5.3508107899342544E-2</v>
      </c>
    </row>
    <row r="48" spans="6:8" x14ac:dyDescent="0.2">
      <c r="F48">
        <v>23.5</v>
      </c>
      <c r="G48">
        <f t="shared" si="0"/>
        <v>5.7638729956322438E-2</v>
      </c>
      <c r="H48">
        <f t="shared" si="1"/>
        <v>5.1255389911728753E-2</v>
      </c>
    </row>
    <row r="49" spans="6:8" x14ac:dyDescent="0.2">
      <c r="F49">
        <v>24</v>
      </c>
      <c r="G49">
        <f t="shared" si="0"/>
        <v>5.5262133018019216E-2</v>
      </c>
      <c r="H49">
        <f t="shared" si="1"/>
        <v>4.9141994928389242E-2</v>
      </c>
    </row>
    <row r="50" spans="6:8" x14ac:dyDescent="0.2">
      <c r="F50">
        <v>24.5</v>
      </c>
      <c r="G50">
        <f t="shared" si="0"/>
        <v>5.302955205061069E-2</v>
      </c>
      <c r="H50">
        <f t="shared" si="1"/>
        <v>4.7156666520203588E-2</v>
      </c>
    </row>
    <row r="51" spans="6:8" x14ac:dyDescent="0.2">
      <c r="F51">
        <v>25</v>
      </c>
      <c r="G51">
        <f t="shared" si="0"/>
        <v>5.0929581789406507E-2</v>
      </c>
      <c r="H51">
        <f t="shared" si="1"/>
        <v>4.5289262526003529E-2</v>
      </c>
    </row>
    <row r="52" spans="6:8" x14ac:dyDescent="0.2">
      <c r="F52">
        <v>25.5</v>
      </c>
      <c r="G52">
        <f t="shared" si="0"/>
        <v>4.895192405748415E-2</v>
      </c>
      <c r="H52">
        <f t="shared" si="1"/>
        <v>4.3530625265285977E-2</v>
      </c>
    </row>
    <row r="53" spans="6:8" x14ac:dyDescent="0.2">
      <c r="F53">
        <v>26</v>
      </c>
      <c r="G53">
        <f t="shared" si="0"/>
        <v>4.7087261269791521E-2</v>
      </c>
      <c r="H53">
        <f t="shared" si="1"/>
        <v>4.1872469051408588E-2</v>
      </c>
    </row>
    <row r="54" spans="6:8" x14ac:dyDescent="0.2">
      <c r="F54">
        <v>26.5</v>
      </c>
      <c r="G54">
        <f t="shared" si="0"/>
        <v>4.5327146483985857E-2</v>
      </c>
      <c r="H54">
        <f t="shared" si="1"/>
        <v>4.0307282419013463E-2</v>
      </c>
    </row>
    <row r="55" spans="6:8" x14ac:dyDescent="0.2">
      <c r="F55">
        <v>27</v>
      </c>
      <c r="G55">
        <f t="shared" si="0"/>
        <v>4.3663907569792965E-2</v>
      </c>
      <c r="H55">
        <f t="shared" si="1"/>
        <v>3.8828242906381628E-2</v>
      </c>
    </row>
    <row r="56" spans="6:8" x14ac:dyDescent="0.2">
      <c r="F56">
        <v>27.5</v>
      </c>
      <c r="G56">
        <f t="shared" si="0"/>
        <v>4.2090563462319423E-2</v>
      </c>
      <c r="H56">
        <f t="shared" si="1"/>
        <v>3.742914258347399E-2</v>
      </c>
    </row>
    <row r="57" spans="6:8" x14ac:dyDescent="0.2">
      <c r="F57">
        <v>28</v>
      </c>
      <c r="G57">
        <f t="shared" si="0"/>
        <v>4.0600750788748814E-2</v>
      </c>
      <c r="H57">
        <f t="shared" si="1"/>
        <v>3.6104322804530874E-2</v>
      </c>
    </row>
    <row r="58" spans="6:8" x14ac:dyDescent="0.2">
      <c r="F58">
        <v>28.5</v>
      </c>
      <c r="G58">
        <f t="shared" si="0"/>
        <v>3.918865942552055E-2</v>
      </c>
      <c r="H58">
        <f t="shared" si="1"/>
        <v>3.4848616902126442E-2</v>
      </c>
    </row>
    <row r="59" spans="6:8" x14ac:dyDescent="0.2">
      <c r="F59">
        <v>29</v>
      </c>
      <c r="G59">
        <f t="shared" si="0"/>
        <v>3.784897576501673E-2</v>
      </c>
      <c r="H59">
        <f t="shared" si="1"/>
        <v>3.3657299736922955E-2</v>
      </c>
    </row>
    <row r="60" spans="6:8" x14ac:dyDescent="0.2">
      <c r="F60">
        <v>29.5</v>
      </c>
      <c r="G60">
        <f t="shared" si="0"/>
        <v>3.6576832655419785E-2</v>
      </c>
      <c r="H60">
        <f t="shared" si="1"/>
        <v>3.2526043181559557E-2</v>
      </c>
    </row>
    <row r="61" spans="6:8" x14ac:dyDescent="0.2">
      <c r="F61">
        <v>30</v>
      </c>
      <c r="G61">
        <f t="shared" si="0"/>
        <v>3.5367765131532301E-2</v>
      </c>
      <c r="H61">
        <f t="shared" si="1"/>
        <v>3.1450876754169119E-2</v>
      </c>
    </row>
    <row r="62" spans="6:8" x14ac:dyDescent="0.2">
      <c r="F62">
        <v>30.5</v>
      </c>
      <c r="G62">
        <f t="shared" si="0"/>
        <v>3.421767118342281E-2</v>
      </c>
      <c r="H62">
        <f t="shared" si="1"/>
        <v>3.0428152731794899E-2</v>
      </c>
    </row>
    <row r="63" spans="6:8" x14ac:dyDescent="0.2">
      <c r="F63">
        <v>31</v>
      </c>
      <c r="G63">
        <f t="shared" si="0"/>
        <v>3.3122776918188414E-2</v>
      </c>
      <c r="H63">
        <f t="shared" si="1"/>
        <v>2.9454515170397714E-2</v>
      </c>
    </row>
    <row r="64" spans="6:8" x14ac:dyDescent="0.2">
      <c r="F64">
        <v>31.5</v>
      </c>
      <c r="G64">
        <f t="shared" si="0"/>
        <v>3.207960556148054E-2</v>
      </c>
      <c r="H64">
        <f t="shared" si="1"/>
        <v>2.852687233938242E-2</v>
      </c>
    </row>
    <row r="65" spans="6:8" x14ac:dyDescent="0.2">
      <c r="F65">
        <v>32</v>
      </c>
      <c r="G65">
        <f t="shared" si="0"/>
        <v>3.1084949822635807E-2</v>
      </c>
      <c r="H65">
        <f t="shared" si="1"/>
        <v>2.7642372147218951E-2</v>
      </c>
    </row>
    <row r="66" spans="6:8" x14ac:dyDescent="0.2">
      <c r="F66">
        <v>32.5</v>
      </c>
      <c r="G66">
        <f t="shared" si="0"/>
        <v>3.0135847212666572E-2</v>
      </c>
      <c r="H66">
        <f t="shared" si="1"/>
        <v>2.6798380192901494E-2</v>
      </c>
    </row>
    <row r="67" spans="6:8" x14ac:dyDescent="0.2">
      <c r="F67">
        <v>33</v>
      </c>
      <c r="G67">
        <f t="shared" ref="G67:G130" si="2">($C$3*$C$12)/(4*F67*F67*PI())</f>
        <v>2.9229557959944048E-2</v>
      </c>
      <c r="H67">
        <f t="shared" ref="H67:H130" si="3">($C$3*$C$14)/(4*F67*F67*PI())</f>
        <v>2.5992460127412492E-2</v>
      </c>
    </row>
    <row r="68" spans="6:8" x14ac:dyDescent="0.2">
      <c r="F68">
        <v>33.5</v>
      </c>
      <c r="G68">
        <f t="shared" si="2"/>
        <v>2.8363545215753235E-2</v>
      </c>
      <c r="H68">
        <f t="shared" si="3"/>
        <v>2.5222356051461087E-2</v>
      </c>
    </row>
    <row r="69" spans="6:8" x14ac:dyDescent="0.2">
      <c r="F69">
        <v>34</v>
      </c>
      <c r="G69">
        <f t="shared" si="2"/>
        <v>2.7535457282334835E-2</v>
      </c>
      <c r="H69">
        <f t="shared" si="3"/>
        <v>2.448597671172336E-2</v>
      </c>
    </row>
    <row r="70" spans="6:8" x14ac:dyDescent="0.2">
      <c r="F70">
        <v>34.5</v>
      </c>
      <c r="G70">
        <f t="shared" si="2"/>
        <v>2.6743111630648242E-2</v>
      </c>
      <c r="H70">
        <f t="shared" si="3"/>
        <v>2.3781381288596685E-2</v>
      </c>
    </row>
    <row r="71" spans="6:8" x14ac:dyDescent="0.2">
      <c r="F71">
        <v>35</v>
      </c>
      <c r="G71">
        <f t="shared" si="2"/>
        <v>2.5984480504799238E-2</v>
      </c>
      <c r="H71">
        <f t="shared" si="3"/>
        <v>2.3106766594899759E-2</v>
      </c>
    </row>
    <row r="72" spans="6:8" x14ac:dyDescent="0.2">
      <c r="F72">
        <v>35.5</v>
      </c>
      <c r="G72">
        <f t="shared" si="2"/>
        <v>2.5257677935631082E-2</v>
      </c>
      <c r="H72">
        <f t="shared" si="3"/>
        <v>2.2460455527674832E-2</v>
      </c>
    </row>
    <row r="73" spans="6:8" x14ac:dyDescent="0.2">
      <c r="F73">
        <v>36</v>
      </c>
      <c r="G73">
        <f t="shared" si="2"/>
        <v>2.4560948008008541E-2</v>
      </c>
      <c r="H73">
        <f t="shared" si="3"/>
        <v>2.1840886634839664E-2</v>
      </c>
    </row>
    <row r="74" spans="6:8" x14ac:dyDescent="0.2">
      <c r="F74">
        <v>36.5</v>
      </c>
      <c r="G74">
        <f t="shared" si="2"/>
        <v>2.3892654245358653E-2</v>
      </c>
      <c r="H74">
        <f t="shared" si="3"/>
        <v>2.1246604675362882E-2</v>
      </c>
    </row>
    <row r="75" spans="6:8" x14ac:dyDescent="0.2">
      <c r="F75">
        <v>37</v>
      </c>
      <c r="G75">
        <f t="shared" si="2"/>
        <v>2.3251269991511371E-2</v>
      </c>
      <c r="H75">
        <f t="shared" si="3"/>
        <v>2.0676252066290871E-2</v>
      </c>
    </row>
    <row r="76" spans="6:8" x14ac:dyDescent="0.2">
      <c r="F76">
        <v>37.5</v>
      </c>
      <c r="G76">
        <f t="shared" si="2"/>
        <v>2.2635369684180669E-2</v>
      </c>
      <c r="H76">
        <f t="shared" si="3"/>
        <v>2.0128561122668233E-2</v>
      </c>
    </row>
    <row r="77" spans="6:8" x14ac:dyDescent="0.2">
      <c r="F77">
        <v>38</v>
      </c>
      <c r="G77">
        <f t="shared" si="2"/>
        <v>2.2043620926855311E-2</v>
      </c>
      <c r="H77">
        <f t="shared" si="3"/>
        <v>1.9602347007446126E-2</v>
      </c>
    </row>
    <row r="78" spans="6:8" x14ac:dyDescent="0.2">
      <c r="F78">
        <v>38.5</v>
      </c>
      <c r="G78">
        <f t="shared" si="2"/>
        <v>2.1474777276693585E-2</v>
      </c>
      <c r="H78">
        <f t="shared" si="3"/>
        <v>1.9096501318098976E-2</v>
      </c>
    </row>
    <row r="79" spans="6:8" x14ac:dyDescent="0.2">
      <c r="F79">
        <v>39</v>
      </c>
      <c r="G79">
        <f t="shared" si="2"/>
        <v>2.0927671675462899E-2</v>
      </c>
      <c r="H79">
        <f t="shared" si="3"/>
        <v>1.8609986245070487E-2</v>
      </c>
    </row>
    <row r="80" spans="6:8" x14ac:dyDescent="0.2">
      <c r="F80">
        <v>39.5</v>
      </c>
      <c r="G80">
        <f t="shared" si="2"/>
        <v>2.0401210458823309E-2</v>
      </c>
      <c r="H80">
        <f t="shared" si="3"/>
        <v>1.8141829244513508E-2</v>
      </c>
    </row>
    <row r="81" spans="6:8" x14ac:dyDescent="0.2">
      <c r="F81">
        <v>40</v>
      </c>
      <c r="G81">
        <f t="shared" si="2"/>
        <v>1.9894367886486918E-2</v>
      </c>
      <c r="H81">
        <f t="shared" si="3"/>
        <v>1.7691118174220127E-2</v>
      </c>
    </row>
    <row r="82" spans="6:8" x14ac:dyDescent="0.2">
      <c r="F82">
        <v>40.5</v>
      </c>
      <c r="G82">
        <f t="shared" si="2"/>
        <v>1.9406181142130205E-2</v>
      </c>
      <c r="H82">
        <f t="shared" si="3"/>
        <v>1.7256996847280721E-2</v>
      </c>
    </row>
    <row r="83" spans="6:8" x14ac:dyDescent="0.2">
      <c r="F83">
        <v>41</v>
      </c>
      <c r="G83">
        <f t="shared" si="2"/>
        <v>1.8935745757512831E-2</v>
      </c>
      <c r="H83">
        <f t="shared" si="3"/>
        <v>1.6838660962969786E-2</v>
      </c>
    </row>
    <row r="84" spans="6:8" x14ac:dyDescent="0.2">
      <c r="F84">
        <v>41.5</v>
      </c>
      <c r="G84">
        <f t="shared" si="2"/>
        <v>1.8482211420164939E-2</v>
      </c>
      <c r="H84">
        <f t="shared" si="3"/>
        <v>1.6435354378720977E-2</v>
      </c>
    </row>
    <row r="85" spans="6:8" x14ac:dyDescent="0.2">
      <c r="F85">
        <v>42</v>
      </c>
      <c r="G85">
        <f t="shared" si="2"/>
        <v>1.8044778128332807E-2</v>
      </c>
      <c r="H85">
        <f t="shared" si="3"/>
        <v>1.6046365690902613E-2</v>
      </c>
    </row>
    <row r="86" spans="6:8" x14ac:dyDescent="0.2">
      <c r="F86">
        <v>42.5</v>
      </c>
      <c r="G86">
        <f t="shared" si="2"/>
        <v>1.7622692660694293E-2</v>
      </c>
      <c r="H86">
        <f t="shared" si="3"/>
        <v>1.5671025095502951E-2</v>
      </c>
    </row>
    <row r="87" spans="6:8" x14ac:dyDescent="0.2">
      <c r="F87">
        <v>43</v>
      </c>
      <c r="G87">
        <f t="shared" si="2"/>
        <v>1.721524533173557E-2</v>
      </c>
      <c r="H87">
        <f t="shared" si="3"/>
        <v>1.5308701502840565E-2</v>
      </c>
    </row>
    <row r="88" spans="6:8" x14ac:dyDescent="0.2">
      <c r="F88">
        <v>43.5</v>
      </c>
      <c r="G88">
        <f t="shared" si="2"/>
        <v>1.68217670066741E-2</v>
      </c>
      <c r="H88">
        <f t="shared" si="3"/>
        <v>1.4958799883076869E-2</v>
      </c>
    </row>
    <row r="89" spans="6:8" x14ac:dyDescent="0.2">
      <c r="F89">
        <v>44</v>
      </c>
      <c r="G89">
        <f t="shared" si="2"/>
        <v>1.6441626352468527E-2</v>
      </c>
      <c r="H89">
        <f t="shared" si="3"/>
        <v>1.4620758821669527E-2</v>
      </c>
    </row>
    <row r="90" spans="6:8" x14ac:dyDescent="0.2">
      <c r="F90">
        <v>44.5</v>
      </c>
      <c r="G90">
        <f t="shared" si="2"/>
        <v>1.6074227303814706E-2</v>
      </c>
      <c r="H90">
        <f t="shared" si="3"/>
        <v>1.4294048266002881E-2</v>
      </c>
    </row>
    <row r="91" spans="6:8" x14ac:dyDescent="0.2">
      <c r="F91">
        <v>45</v>
      </c>
      <c r="G91">
        <f t="shared" si="2"/>
        <v>1.5719006725125467E-2</v>
      </c>
      <c r="H91">
        <f t="shared" si="3"/>
        <v>1.3978167446297386E-2</v>
      </c>
    </row>
    <row r="92" spans="6:8" x14ac:dyDescent="0.2">
      <c r="F92">
        <v>45.5</v>
      </c>
      <c r="G92">
        <f t="shared" si="2"/>
        <v>1.5375432251360498E-2</v>
      </c>
      <c r="H92">
        <f t="shared" si="3"/>
        <v>1.3672642955561989E-2</v>
      </c>
    </row>
    <row r="93" spans="6:8" x14ac:dyDescent="0.2">
      <c r="F93">
        <v>46</v>
      </c>
      <c r="G93">
        <f t="shared" si="2"/>
        <v>1.5043000292239636E-2</v>
      </c>
      <c r="H93">
        <f t="shared" si="3"/>
        <v>1.3377026974835636E-2</v>
      </c>
    </row>
    <row r="94" spans="6:8" x14ac:dyDescent="0.2">
      <c r="F94">
        <v>46.5</v>
      </c>
      <c r="G94">
        <f t="shared" si="2"/>
        <v>1.4721234185861519E-2</v>
      </c>
      <c r="H94">
        <f t="shared" si="3"/>
        <v>1.3090895631287874E-2</v>
      </c>
    </row>
    <row r="95" spans="6:8" x14ac:dyDescent="0.2">
      <c r="F95">
        <v>47</v>
      </c>
      <c r="G95">
        <f t="shared" si="2"/>
        <v>1.4409682489080609E-2</v>
      </c>
      <c r="H95">
        <f t="shared" si="3"/>
        <v>1.2813847477932188E-2</v>
      </c>
    </row>
    <row r="96" spans="6:8" x14ac:dyDescent="0.2">
      <c r="F96">
        <v>47.5</v>
      </c>
      <c r="G96">
        <f t="shared" si="2"/>
        <v>1.4107917393187399E-2</v>
      </c>
      <c r="H96">
        <f t="shared" si="3"/>
        <v>1.2545502084765519E-2</v>
      </c>
    </row>
    <row r="97" spans="6:8" x14ac:dyDescent="0.2">
      <c r="F97">
        <v>48</v>
      </c>
      <c r="G97">
        <f t="shared" si="2"/>
        <v>1.3815533254504804E-2</v>
      </c>
      <c r="H97">
        <f t="shared" si="3"/>
        <v>1.228549873209731E-2</v>
      </c>
    </row>
    <row r="98" spans="6:8" x14ac:dyDescent="0.2">
      <c r="F98">
        <v>48.5</v>
      </c>
      <c r="G98">
        <f t="shared" si="2"/>
        <v>1.3532145230472555E-2</v>
      </c>
      <c r="H98">
        <f t="shared" si="3"/>
        <v>1.2033495197684006E-2</v>
      </c>
    </row>
    <row r="99" spans="6:8" x14ac:dyDescent="0.2">
      <c r="F99">
        <v>49</v>
      </c>
      <c r="G99">
        <f t="shared" si="2"/>
        <v>1.3257388012652672E-2</v>
      </c>
      <c r="H99">
        <f t="shared" si="3"/>
        <v>1.1789166630050897E-2</v>
      </c>
    </row>
    <row r="100" spans="6:8" x14ac:dyDescent="0.2">
      <c r="F100">
        <v>49.5</v>
      </c>
      <c r="G100">
        <f t="shared" si="2"/>
        <v>1.2990914648864023E-2</v>
      </c>
      <c r="H100">
        <f t="shared" si="3"/>
        <v>1.155220450107222E-2</v>
      </c>
    </row>
    <row r="101" spans="6:8" x14ac:dyDescent="0.2">
      <c r="F101">
        <v>50</v>
      </c>
      <c r="G101">
        <f t="shared" si="2"/>
        <v>1.2732395447351627E-2</v>
      </c>
      <c r="H101">
        <f t="shared" si="3"/>
        <v>1.1322315631500882E-2</v>
      </c>
    </row>
    <row r="102" spans="6:8" x14ac:dyDescent="0.2">
      <c r="F102">
        <v>50.5</v>
      </c>
      <c r="G102">
        <f t="shared" si="2"/>
        <v>1.2481516956525466E-2</v>
      </c>
      <c r="H102">
        <f t="shared" si="3"/>
        <v>1.1099221283698541E-2</v>
      </c>
    </row>
    <row r="103" spans="6:8" x14ac:dyDescent="0.2">
      <c r="F103">
        <v>51</v>
      </c>
      <c r="G103">
        <f t="shared" si="2"/>
        <v>1.2237981014371038E-2</v>
      </c>
      <c r="H103">
        <f t="shared" si="3"/>
        <v>1.0882656316321494E-2</v>
      </c>
    </row>
    <row r="104" spans="6:8" x14ac:dyDescent="0.2">
      <c r="F104">
        <v>51.5</v>
      </c>
      <c r="G104">
        <f t="shared" si="2"/>
        <v>1.2001503862146882E-2</v>
      </c>
      <c r="H104">
        <f t="shared" si="3"/>
        <v>1.0672368396173892E-2</v>
      </c>
    </row>
    <row r="105" spans="6:8" x14ac:dyDescent="0.2">
      <c r="F105">
        <v>52</v>
      </c>
      <c r="G105">
        <f t="shared" si="2"/>
        <v>1.177181531744788E-2</v>
      </c>
      <c r="H105">
        <f t="shared" si="3"/>
        <v>1.0468117262852147E-2</v>
      </c>
    </row>
    <row r="106" spans="6:8" x14ac:dyDescent="0.2">
      <c r="F106">
        <v>52.5</v>
      </c>
      <c r="G106">
        <f t="shared" si="2"/>
        <v>1.1548658002132995E-2</v>
      </c>
      <c r="H106">
        <f t="shared" si="3"/>
        <v>1.0269674042177671E-2</v>
      </c>
    </row>
    <row r="107" spans="6:8" x14ac:dyDescent="0.2">
      <c r="F107">
        <v>53</v>
      </c>
      <c r="G107">
        <f t="shared" si="2"/>
        <v>1.1331786620996464E-2</v>
      </c>
      <c r="H107">
        <f t="shared" si="3"/>
        <v>1.0076820604753366E-2</v>
      </c>
    </row>
    <row r="108" spans="6:8" x14ac:dyDescent="0.2">
      <c r="F108">
        <v>53.5</v>
      </c>
      <c r="G108">
        <f t="shared" si="2"/>
        <v>1.1120967287406434E-2</v>
      </c>
      <c r="H108">
        <f t="shared" si="3"/>
        <v>9.8893489662860348E-3</v>
      </c>
    </row>
    <row r="109" spans="6:8" x14ac:dyDescent="0.2">
      <c r="F109">
        <v>54</v>
      </c>
      <c r="G109">
        <f t="shared" si="2"/>
        <v>1.0915976892448241E-2</v>
      </c>
      <c r="H109">
        <f t="shared" si="3"/>
        <v>9.7070607265954071E-3</v>
      </c>
    </row>
    <row r="110" spans="6:8" x14ac:dyDescent="0.2">
      <c r="F110">
        <v>54.5</v>
      </c>
      <c r="G110">
        <f t="shared" si="2"/>
        <v>1.0716602514394099E-2</v>
      </c>
      <c r="H110">
        <f t="shared" si="3"/>
        <v>9.5297665444835297E-3</v>
      </c>
    </row>
    <row r="111" spans="6:8" x14ac:dyDescent="0.2">
      <c r="F111">
        <v>55</v>
      </c>
      <c r="G111">
        <f t="shared" si="2"/>
        <v>1.0522640865579856E-2</v>
      </c>
      <c r="H111">
        <f t="shared" si="3"/>
        <v>9.3572856458684975E-3</v>
      </c>
    </row>
    <row r="112" spans="6:8" x14ac:dyDescent="0.2">
      <c r="F112">
        <v>55.5</v>
      </c>
      <c r="G112">
        <f t="shared" si="2"/>
        <v>1.0333897774005054E-2</v>
      </c>
      <c r="H112">
        <f t="shared" si="3"/>
        <v>9.1894453627959435E-3</v>
      </c>
    </row>
    <row r="113" spans="6:8" x14ac:dyDescent="0.2">
      <c r="F113">
        <v>56</v>
      </c>
      <c r="G113">
        <f t="shared" si="2"/>
        <v>1.0150187697187204E-2</v>
      </c>
      <c r="H113">
        <f t="shared" si="3"/>
        <v>9.0260807011327184E-3</v>
      </c>
    </row>
    <row r="114" spans="6:8" x14ac:dyDescent="0.2">
      <c r="F114">
        <v>56.5</v>
      </c>
      <c r="G114">
        <f t="shared" si="2"/>
        <v>9.9713332659970445E-3</v>
      </c>
      <c r="H114">
        <f t="shared" si="3"/>
        <v>8.8670339349212011E-3</v>
      </c>
    </row>
    <row r="115" spans="6:8" x14ac:dyDescent="0.2">
      <c r="F115">
        <v>57</v>
      </c>
      <c r="G115">
        <f t="shared" si="2"/>
        <v>9.7971648563801375E-3</v>
      </c>
      <c r="H115">
        <f t="shared" si="3"/>
        <v>8.7121542255316105E-3</v>
      </c>
    </row>
    <row r="116" spans="6:8" x14ac:dyDescent="0.2">
      <c r="F116">
        <v>57.5</v>
      </c>
      <c r="G116">
        <f t="shared" si="2"/>
        <v>9.6275201870333667E-3</v>
      </c>
      <c r="H116">
        <f t="shared" si="3"/>
        <v>8.5612972638948077E-3</v>
      </c>
    </row>
    <row r="117" spans="6:8" x14ac:dyDescent="0.2">
      <c r="F117">
        <v>58</v>
      </c>
      <c r="G117">
        <f t="shared" si="2"/>
        <v>9.4622439412541826E-3</v>
      </c>
      <c r="H117">
        <f t="shared" si="3"/>
        <v>8.4143249342307387E-3</v>
      </c>
    </row>
    <row r="118" spans="6:8" x14ac:dyDescent="0.2">
      <c r="F118">
        <v>58.5</v>
      </c>
      <c r="G118">
        <f t="shared" si="2"/>
        <v>9.3011874113168441E-3</v>
      </c>
      <c r="H118">
        <f t="shared" si="3"/>
        <v>8.271104997809104E-3</v>
      </c>
    </row>
    <row r="119" spans="6:8" x14ac:dyDescent="0.2">
      <c r="F119">
        <v>59</v>
      </c>
      <c r="G119">
        <f t="shared" si="2"/>
        <v>9.1442081638549461E-3</v>
      </c>
      <c r="H119">
        <f t="shared" si="3"/>
        <v>8.1315107953898891E-3</v>
      </c>
    </row>
    <row r="120" spans="6:8" x14ac:dyDescent="0.2">
      <c r="F120">
        <v>59.5</v>
      </c>
      <c r="G120">
        <f t="shared" si="2"/>
        <v>8.9911697248440271E-3</v>
      </c>
      <c r="H120">
        <f t="shared" si="3"/>
        <v>7.9954209670933425E-3</v>
      </c>
    </row>
    <row r="121" spans="6:8" x14ac:dyDescent="0.2">
      <c r="F121">
        <v>60</v>
      </c>
      <c r="G121">
        <f t="shared" si="2"/>
        <v>8.8419412828830753E-3</v>
      </c>
      <c r="H121">
        <f t="shared" si="3"/>
        <v>7.8627191885422797E-3</v>
      </c>
    </row>
    <row r="122" spans="6:8" x14ac:dyDescent="0.2">
      <c r="F122">
        <v>60.5</v>
      </c>
      <c r="G122">
        <f t="shared" si="2"/>
        <v>8.6963974095701294E-3</v>
      </c>
      <c r="H122">
        <f t="shared" si="3"/>
        <v>7.7332939222053698E-3</v>
      </c>
    </row>
    <row r="123" spans="6:8" x14ac:dyDescent="0.2">
      <c r="F123">
        <v>61</v>
      </c>
      <c r="G123">
        <f t="shared" si="2"/>
        <v>8.5544177958557024E-3</v>
      </c>
      <c r="H123">
        <f t="shared" si="3"/>
        <v>7.6070381829487247E-3</v>
      </c>
    </row>
    <row r="124" spans="6:8" x14ac:dyDescent="0.2">
      <c r="F124">
        <v>61.5</v>
      </c>
      <c r="G124">
        <f t="shared" si="2"/>
        <v>8.415887003339036E-3</v>
      </c>
      <c r="H124">
        <f t="shared" si="3"/>
        <v>7.4838493168754589E-3</v>
      </c>
    </row>
    <row r="125" spans="6:8" x14ac:dyDescent="0.2">
      <c r="F125">
        <v>62</v>
      </c>
      <c r="G125">
        <f t="shared" si="2"/>
        <v>8.2806942295471034E-3</v>
      </c>
      <c r="H125">
        <f t="shared" si="3"/>
        <v>7.3636287925994285E-3</v>
      </c>
    </row>
    <row r="126" spans="6:8" x14ac:dyDescent="0.2">
      <c r="F126">
        <v>62.5</v>
      </c>
      <c r="G126">
        <f t="shared" si="2"/>
        <v>8.1487330863050413E-3</v>
      </c>
      <c r="H126">
        <f t="shared" si="3"/>
        <v>7.2462820041605648E-3</v>
      </c>
    </row>
    <row r="127" spans="6:8" x14ac:dyDescent="0.2">
      <c r="F127">
        <v>63</v>
      </c>
      <c r="G127">
        <f t="shared" si="2"/>
        <v>8.0199013903701349E-3</v>
      </c>
      <c r="H127">
        <f t="shared" si="3"/>
        <v>7.1317180848456049E-3</v>
      </c>
    </row>
    <row r="128" spans="6:8" x14ac:dyDescent="0.2">
      <c r="F128">
        <v>63.5</v>
      </c>
      <c r="G128">
        <f t="shared" si="2"/>
        <v>7.8941009655599404E-3</v>
      </c>
      <c r="H128">
        <f t="shared" si="3"/>
        <v>7.0198497312300096E-3</v>
      </c>
    </row>
    <row r="129" spans="6:8" x14ac:dyDescent="0.2">
      <c r="F129">
        <v>64</v>
      </c>
      <c r="G129">
        <f t="shared" si="2"/>
        <v>7.7712374556589518E-3</v>
      </c>
      <c r="H129">
        <f t="shared" si="3"/>
        <v>6.9105930368047377E-3</v>
      </c>
    </row>
    <row r="130" spans="6:8" x14ac:dyDescent="0.2">
      <c r="F130">
        <v>64.5</v>
      </c>
      <c r="G130">
        <f t="shared" si="2"/>
        <v>7.6512201474380308E-3</v>
      </c>
      <c r="H130">
        <f t="shared" si="3"/>
        <v>6.8038673345958067E-3</v>
      </c>
    </row>
    <row r="131" spans="6:8" x14ac:dyDescent="0.2">
      <c r="F131">
        <v>65</v>
      </c>
      <c r="G131">
        <f t="shared" ref="G131:G194" si="4">($C$3*$C$12)/(4*F131*F131*PI())</f>
        <v>7.533961803166643E-3</v>
      </c>
      <c r="H131">
        <f t="shared" ref="H131:H194" si="5">($C$3*$C$14)/(4*F131*F131*PI())</f>
        <v>6.6995950482253734E-3</v>
      </c>
    </row>
    <row r="132" spans="6:8" x14ac:dyDescent="0.2">
      <c r="F132">
        <v>65.5</v>
      </c>
      <c r="G132">
        <f t="shared" si="4"/>
        <v>7.4193785020404569E-3</v>
      </c>
      <c r="H132">
        <f t="shared" si="5"/>
        <v>6.597701550900812E-3</v>
      </c>
    </row>
    <row r="133" spans="6:8" x14ac:dyDescent="0.2">
      <c r="F133">
        <v>66</v>
      </c>
      <c r="G133">
        <f t="shared" si="4"/>
        <v>7.3073894899860119E-3</v>
      </c>
      <c r="H133">
        <f t="shared" si="5"/>
        <v>6.4981150318531231E-3</v>
      </c>
    </row>
    <row r="134" spans="6:8" x14ac:dyDescent="0.2">
      <c r="F134">
        <v>66.5</v>
      </c>
      <c r="G134">
        <f t="shared" si="4"/>
        <v>7.1979170373405099E-3</v>
      </c>
      <c r="H134">
        <f t="shared" si="5"/>
        <v>6.4007663697783273E-3</v>
      </c>
    </row>
    <row r="135" spans="6:8" x14ac:dyDescent="0.2">
      <c r="F135">
        <v>67</v>
      </c>
      <c r="G135">
        <f t="shared" si="4"/>
        <v>7.0908863039383088E-3</v>
      </c>
      <c r="H135">
        <f t="shared" si="5"/>
        <v>6.3055890128652717E-3</v>
      </c>
    </row>
    <row r="136" spans="6:8" x14ac:dyDescent="0.2">
      <c r="F136">
        <v>67.5</v>
      </c>
      <c r="G136">
        <f t="shared" si="4"/>
        <v>6.9862252111668735E-3</v>
      </c>
      <c r="H136">
        <f t="shared" si="5"/>
        <v>6.2125188650210602E-3</v>
      </c>
    </row>
    <row r="137" spans="6:8" x14ac:dyDescent="0.2">
      <c r="F137">
        <v>68</v>
      </c>
      <c r="G137">
        <f t="shared" si="4"/>
        <v>6.8838643205837088E-3</v>
      </c>
      <c r="H137">
        <f t="shared" si="5"/>
        <v>6.1214941779308401E-3</v>
      </c>
    </row>
    <row r="138" spans="6:8" x14ac:dyDescent="0.2">
      <c r="F138">
        <v>68.5</v>
      </c>
      <c r="G138">
        <f t="shared" si="4"/>
        <v>6.7837367187125732E-3</v>
      </c>
      <c r="H138">
        <f t="shared" si="5"/>
        <v>6.0324554486125437E-3</v>
      </c>
    </row>
    <row r="139" spans="6:8" x14ac:dyDescent="0.2">
      <c r="F139">
        <v>69</v>
      </c>
      <c r="G139">
        <f t="shared" si="4"/>
        <v>6.6857779076620605E-3</v>
      </c>
      <c r="H139">
        <f t="shared" si="5"/>
        <v>5.9453453221491714E-3</v>
      </c>
    </row>
    <row r="140" spans="6:8" x14ac:dyDescent="0.2">
      <c r="F140">
        <v>69.5</v>
      </c>
      <c r="G140">
        <f t="shared" si="4"/>
        <v>6.589925701232663E-3</v>
      </c>
      <c r="H140">
        <f t="shared" si="5"/>
        <v>5.8601084993017355E-3</v>
      </c>
    </row>
    <row r="141" spans="6:8" x14ac:dyDescent="0.2">
      <c r="F141">
        <v>70</v>
      </c>
      <c r="G141">
        <f t="shared" si="4"/>
        <v>6.4961201261998095E-3</v>
      </c>
      <c r="H141">
        <f t="shared" si="5"/>
        <v>5.7766916487249397E-3</v>
      </c>
    </row>
    <row r="142" spans="6:8" x14ac:dyDescent="0.2">
      <c r="F142">
        <v>70.5</v>
      </c>
      <c r="G142">
        <f t="shared" si="4"/>
        <v>6.4043033284802708E-3</v>
      </c>
      <c r="H142">
        <f t="shared" si="5"/>
        <v>5.6950433235254169E-3</v>
      </c>
    </row>
    <row r="143" spans="6:8" x14ac:dyDescent="0.2">
      <c r="F143">
        <v>71</v>
      </c>
      <c r="G143">
        <f t="shared" si="4"/>
        <v>6.3144194839077706E-3</v>
      </c>
      <c r="H143">
        <f t="shared" si="5"/>
        <v>5.6151138819187079E-3</v>
      </c>
    </row>
    <row r="144" spans="6:8" x14ac:dyDescent="0.2">
      <c r="F144">
        <v>71.5</v>
      </c>
      <c r="G144">
        <f t="shared" si="4"/>
        <v>6.2264147133608621E-3</v>
      </c>
      <c r="H144">
        <f t="shared" si="5"/>
        <v>5.5368554117565076E-3</v>
      </c>
    </row>
    <row r="145" spans="6:8" x14ac:dyDescent="0.2">
      <c r="F145">
        <v>72</v>
      </c>
      <c r="G145">
        <f t="shared" si="4"/>
        <v>6.1402370020021352E-3</v>
      </c>
      <c r="H145">
        <f t="shared" si="5"/>
        <v>5.460221658709916E-3</v>
      </c>
    </row>
    <row r="146" spans="6:8" x14ac:dyDescent="0.2">
      <c r="F146">
        <v>72.5</v>
      </c>
      <c r="G146">
        <f t="shared" si="4"/>
        <v>6.0558361224026767E-3</v>
      </c>
      <c r="H146">
        <f t="shared" si="5"/>
        <v>5.3851679579076731E-3</v>
      </c>
    </row>
    <row r="147" spans="6:8" x14ac:dyDescent="0.2">
      <c r="F147">
        <v>73</v>
      </c>
      <c r="G147">
        <f t="shared" si="4"/>
        <v>5.9731635613396632E-3</v>
      </c>
      <c r="H147">
        <f t="shared" si="5"/>
        <v>5.3116511688407206E-3</v>
      </c>
    </row>
    <row r="148" spans="6:8" x14ac:dyDescent="0.2">
      <c r="F148">
        <v>73.5</v>
      </c>
      <c r="G148">
        <f t="shared" si="4"/>
        <v>5.8921724500678547E-3</v>
      </c>
      <c r="H148">
        <f t="shared" si="5"/>
        <v>5.2396296133559546E-3</v>
      </c>
    </row>
    <row r="149" spans="6:8" x14ac:dyDescent="0.2">
      <c r="F149">
        <v>74</v>
      </c>
      <c r="G149">
        <f t="shared" si="4"/>
        <v>5.8128174978778428E-3</v>
      </c>
      <c r="H149">
        <f t="shared" si="5"/>
        <v>5.1690630165727178E-3</v>
      </c>
    </row>
    <row r="150" spans="6:8" x14ac:dyDescent="0.2">
      <c r="F150">
        <v>74.5</v>
      </c>
      <c r="G150">
        <f t="shared" si="4"/>
        <v>5.7350549287652035E-3</v>
      </c>
      <c r="H150">
        <f t="shared" si="5"/>
        <v>5.0999124505656879E-3</v>
      </c>
    </row>
    <row r="151" spans="6:8" x14ac:dyDescent="0.2">
      <c r="F151">
        <v>75</v>
      </c>
      <c r="G151">
        <f t="shared" si="4"/>
        <v>5.6588424210451673E-3</v>
      </c>
      <c r="H151">
        <f t="shared" si="5"/>
        <v>5.0321402806670582E-3</v>
      </c>
    </row>
    <row r="152" spans="6:8" x14ac:dyDescent="0.2">
      <c r="F152">
        <v>75.5</v>
      </c>
      <c r="G152">
        <f t="shared" si="4"/>
        <v>5.5841390497573026E-3</v>
      </c>
      <c r="H152">
        <f t="shared" si="5"/>
        <v>4.9657101142497615E-3</v>
      </c>
    </row>
    <row r="153" spans="6:8" x14ac:dyDescent="0.2">
      <c r="F153">
        <v>76</v>
      </c>
      <c r="G153">
        <f t="shared" si="4"/>
        <v>5.5109052317138278E-3</v>
      </c>
      <c r="H153">
        <f t="shared" si="5"/>
        <v>4.9005867518615315E-3</v>
      </c>
    </row>
    <row r="154" spans="6:8" x14ac:dyDescent="0.2">
      <c r="F154">
        <v>76.5</v>
      </c>
      <c r="G154">
        <f t="shared" si="4"/>
        <v>5.4391026730537945E-3</v>
      </c>
      <c r="H154">
        <f t="shared" si="5"/>
        <v>4.8367361405873303E-3</v>
      </c>
    </row>
    <row r="155" spans="6:8" x14ac:dyDescent="0.2">
      <c r="F155">
        <v>77</v>
      </c>
      <c r="G155">
        <f t="shared" si="4"/>
        <v>5.3686943191733963E-3</v>
      </c>
      <c r="H155">
        <f t="shared" si="5"/>
        <v>4.774125329524744E-3</v>
      </c>
    </row>
    <row r="156" spans="6:8" x14ac:dyDescent="0.2">
      <c r="F156">
        <v>77.5</v>
      </c>
      <c r="G156">
        <f t="shared" si="4"/>
        <v>5.2996443069101467E-3</v>
      </c>
      <c r="H156">
        <f t="shared" si="5"/>
        <v>4.7127224272636341E-3</v>
      </c>
    </row>
    <row r="157" spans="6:8" x14ac:dyDescent="0.2">
      <c r="F157">
        <v>78</v>
      </c>
      <c r="G157">
        <f t="shared" si="4"/>
        <v>5.2319179188657248E-3</v>
      </c>
      <c r="H157">
        <f t="shared" si="5"/>
        <v>4.6524965612676217E-3</v>
      </c>
    </row>
    <row r="158" spans="6:8" x14ac:dyDescent="0.2">
      <c r="F158">
        <v>78.5</v>
      </c>
      <c r="G158">
        <f t="shared" si="4"/>
        <v>5.1654815397588648E-3</v>
      </c>
      <c r="H158">
        <f t="shared" si="5"/>
        <v>4.593417839060766E-3</v>
      </c>
    </row>
    <row r="159" spans="6:8" x14ac:dyDescent="0.2">
      <c r="F159">
        <v>79</v>
      </c>
      <c r="G159">
        <f t="shared" si="4"/>
        <v>5.1003026147058272E-3</v>
      </c>
      <c r="H159">
        <f t="shared" si="5"/>
        <v>4.5354573111283771E-3</v>
      </c>
    </row>
    <row r="160" spans="6:8" x14ac:dyDescent="0.2">
      <c r="F160">
        <v>79.5</v>
      </c>
      <c r="G160">
        <f t="shared" si="4"/>
        <v>5.036349609331762E-3</v>
      </c>
      <c r="H160">
        <f t="shared" si="5"/>
        <v>4.4785869354459409E-3</v>
      </c>
    </row>
    <row r="161" spans="6:8" x14ac:dyDescent="0.2">
      <c r="F161">
        <v>80</v>
      </c>
      <c r="G161">
        <f t="shared" si="4"/>
        <v>4.9735919716217296E-3</v>
      </c>
      <c r="H161">
        <f t="shared" si="5"/>
        <v>4.4227795435550317E-3</v>
      </c>
    </row>
    <row r="162" spans="6:8" x14ac:dyDescent="0.2">
      <c r="F162">
        <v>80.5</v>
      </c>
      <c r="G162">
        <f t="shared" si="4"/>
        <v>4.9120000954251865E-3</v>
      </c>
      <c r="H162">
        <f t="shared" si="5"/>
        <v>4.3680088081095953E-3</v>
      </c>
    </row>
    <row r="163" spans="6:8" x14ac:dyDescent="0.2">
      <c r="F163">
        <v>81</v>
      </c>
      <c r="G163">
        <f t="shared" si="4"/>
        <v>4.8515452855325512E-3</v>
      </c>
      <c r="H163">
        <f t="shared" si="5"/>
        <v>4.3142492118201804E-3</v>
      </c>
    </row>
    <row r="164" spans="6:8" x14ac:dyDescent="0.2">
      <c r="F164">
        <v>81.5</v>
      </c>
      <c r="G164">
        <f t="shared" si="4"/>
        <v>4.7921997242469146E-3</v>
      </c>
      <c r="H164">
        <f t="shared" si="5"/>
        <v>4.2614760177277587E-3</v>
      </c>
    </row>
    <row r="165" spans="6:8" x14ac:dyDescent="0.2">
      <c r="F165">
        <v>82</v>
      </c>
      <c r="G165">
        <f t="shared" si="4"/>
        <v>4.7339364393782076E-3</v>
      </c>
      <c r="H165">
        <f t="shared" si="5"/>
        <v>4.2096652407424464E-3</v>
      </c>
    </row>
    <row r="166" spans="6:8" x14ac:dyDescent="0.2">
      <c r="F166">
        <v>82.5</v>
      </c>
      <c r="G166">
        <f t="shared" si="4"/>
        <v>4.6767292735910475E-3</v>
      </c>
      <c r="H166">
        <f t="shared" si="5"/>
        <v>4.1587936203859987E-3</v>
      </c>
    </row>
    <row r="167" spans="6:8" x14ac:dyDescent="0.2">
      <c r="F167">
        <v>83</v>
      </c>
      <c r="G167">
        <f t="shared" si="4"/>
        <v>4.6205528550412349E-3</v>
      </c>
      <c r="H167">
        <f t="shared" si="5"/>
        <v>4.1088385946802444E-3</v>
      </c>
    </row>
    <row r="168" spans="6:8" x14ac:dyDescent="0.2">
      <c r="F168">
        <v>83.5</v>
      </c>
      <c r="G168">
        <f t="shared" si="4"/>
        <v>4.5653825692393516E-3</v>
      </c>
      <c r="H168">
        <f t="shared" si="5"/>
        <v>4.0597782751267105E-3</v>
      </c>
    </row>
    <row r="169" spans="6:8" x14ac:dyDescent="0.2">
      <c r="F169">
        <v>84</v>
      </c>
      <c r="G169">
        <f t="shared" si="4"/>
        <v>4.5111945320832018E-3</v>
      </c>
      <c r="H169">
        <f t="shared" si="5"/>
        <v>4.0115914227256532E-3</v>
      </c>
    </row>
    <row r="170" spans="6:8" x14ac:dyDescent="0.2">
      <c r="F170">
        <v>84.5</v>
      </c>
      <c r="G170">
        <f t="shared" si="4"/>
        <v>4.4579655640039307E-3</v>
      </c>
      <c r="H170">
        <f t="shared" si="5"/>
        <v>3.9642574249854285E-3</v>
      </c>
    </row>
    <row r="171" spans="6:8" x14ac:dyDescent="0.2">
      <c r="F171">
        <v>85</v>
      </c>
      <c r="G171">
        <f t="shared" si="4"/>
        <v>4.4056731651735733E-3</v>
      </c>
      <c r="H171">
        <f t="shared" si="5"/>
        <v>3.9177562738757377E-3</v>
      </c>
    </row>
    <row r="172" spans="6:8" x14ac:dyDescent="0.2">
      <c r="F172">
        <v>85.5</v>
      </c>
      <c r="G172">
        <f t="shared" si="4"/>
        <v>4.3542954917245059E-3</v>
      </c>
      <c r="H172">
        <f t="shared" si="5"/>
        <v>3.8720685446807165E-3</v>
      </c>
    </row>
    <row r="173" spans="6:8" x14ac:dyDescent="0.2">
      <c r="F173">
        <v>86</v>
      </c>
      <c r="G173">
        <f t="shared" si="4"/>
        <v>4.3038113329338925E-3</v>
      </c>
      <c r="H173">
        <f t="shared" si="5"/>
        <v>3.8271753757101413E-3</v>
      </c>
    </row>
    <row r="174" spans="6:8" x14ac:dyDescent="0.2">
      <c r="F174">
        <v>86.5</v>
      </c>
      <c r="G174">
        <f t="shared" si="4"/>
        <v>4.2542000893286197E-3</v>
      </c>
      <c r="H174">
        <f t="shared" si="5"/>
        <v>3.7830584488291897E-3</v>
      </c>
    </row>
    <row r="175" spans="6:8" x14ac:dyDescent="0.2">
      <c r="F175">
        <v>87</v>
      </c>
      <c r="G175">
        <f t="shared" si="4"/>
        <v>4.205441751668525E-3</v>
      </c>
      <c r="H175">
        <f t="shared" si="5"/>
        <v>3.7396999707692172E-3</v>
      </c>
    </row>
    <row r="176" spans="6:8" x14ac:dyDescent="0.2">
      <c r="F176">
        <v>87.5</v>
      </c>
      <c r="G176">
        <f t="shared" si="4"/>
        <v>4.1575168807678788E-3</v>
      </c>
      <c r="H176">
        <f t="shared" si="5"/>
        <v>3.6970826551839613E-3</v>
      </c>
    </row>
    <row r="177" spans="6:8" x14ac:dyDescent="0.2">
      <c r="F177">
        <v>88</v>
      </c>
      <c r="G177">
        <f t="shared" si="4"/>
        <v>4.1104065881171319E-3</v>
      </c>
      <c r="H177">
        <f t="shared" si="5"/>
        <v>3.6551897054173817E-3</v>
      </c>
    </row>
    <row r="178" spans="6:8" x14ac:dyDescent="0.2">
      <c r="F178">
        <v>88.5</v>
      </c>
      <c r="G178">
        <f t="shared" si="4"/>
        <v>4.0640925172688649E-3</v>
      </c>
      <c r="H178">
        <f t="shared" si="5"/>
        <v>3.6140047979510621E-3</v>
      </c>
    </row>
    <row r="179" spans="6:8" x14ac:dyDescent="0.2">
      <c r="F179">
        <v>89</v>
      </c>
      <c r="G179">
        <f t="shared" si="4"/>
        <v>4.0185568259536765E-3</v>
      </c>
      <c r="H179">
        <f t="shared" si="5"/>
        <v>3.5735120665007203E-3</v>
      </c>
    </row>
    <row r="180" spans="6:8" x14ac:dyDescent="0.2">
      <c r="F180">
        <v>89.5</v>
      </c>
      <c r="G180">
        <f t="shared" si="4"/>
        <v>3.973782168893489E-3</v>
      </c>
      <c r="H180">
        <f t="shared" si="5"/>
        <v>3.5336960867328989E-3</v>
      </c>
    </row>
    <row r="181" spans="6:8" x14ac:dyDescent="0.2">
      <c r="F181">
        <v>90</v>
      </c>
      <c r="G181">
        <f t="shared" si="4"/>
        <v>3.9297516812813668E-3</v>
      </c>
      <c r="H181">
        <f t="shared" si="5"/>
        <v>3.4945418615743465E-3</v>
      </c>
    </row>
    <row r="182" spans="6:8" x14ac:dyDescent="0.2">
      <c r="F182">
        <v>90.5</v>
      </c>
      <c r="G182">
        <f t="shared" si="4"/>
        <v>3.8864489628984544E-3</v>
      </c>
      <c r="H182">
        <f t="shared" si="5"/>
        <v>3.4560348070879648E-3</v>
      </c>
    </row>
    <row r="183" spans="6:8" x14ac:dyDescent="0.2">
      <c r="F183">
        <v>91</v>
      </c>
      <c r="G183">
        <f t="shared" si="4"/>
        <v>3.8438580628401245E-3</v>
      </c>
      <c r="H183">
        <f t="shared" si="5"/>
        <v>3.4181607388904973E-3</v>
      </c>
    </row>
    <row r="184" spans="6:8" x14ac:dyDescent="0.2">
      <c r="F184">
        <v>91.5</v>
      </c>
      <c r="G184">
        <f t="shared" si="4"/>
        <v>3.8019634648247566E-3</v>
      </c>
      <c r="H184">
        <f t="shared" si="5"/>
        <v>3.3809058590883222E-3</v>
      </c>
    </row>
    <row r="185" spans="6:8" x14ac:dyDescent="0.2">
      <c r="F185">
        <v>92</v>
      </c>
      <c r="G185">
        <f t="shared" si="4"/>
        <v>3.760750073059909E-3</v>
      </c>
      <c r="H185">
        <f t="shared" si="5"/>
        <v>3.344256743708909E-3</v>
      </c>
    </row>
    <row r="186" spans="6:8" x14ac:dyDescent="0.2">
      <c r="F186">
        <v>92.5</v>
      </c>
      <c r="G186">
        <f t="shared" si="4"/>
        <v>3.7202031986418196E-3</v>
      </c>
      <c r="H186">
        <f t="shared" si="5"/>
        <v>3.3082003306065398E-3</v>
      </c>
    </row>
    <row r="187" spans="6:8" x14ac:dyDescent="0.2">
      <c r="F187">
        <v>93</v>
      </c>
      <c r="G187">
        <f t="shared" si="4"/>
        <v>3.6803085464653796E-3</v>
      </c>
      <c r="H187">
        <f t="shared" si="5"/>
        <v>3.2727239078219686E-3</v>
      </c>
    </row>
    <row r="188" spans="6:8" x14ac:dyDescent="0.2">
      <c r="F188">
        <v>93.5</v>
      </c>
      <c r="G188">
        <f t="shared" si="4"/>
        <v>3.641052202622788E-3</v>
      </c>
      <c r="H188">
        <f t="shared" si="5"/>
        <v>3.237815102376643E-3</v>
      </c>
    </row>
    <row r="189" spans="6:8" x14ac:dyDescent="0.2">
      <c r="F189">
        <v>94</v>
      </c>
      <c r="G189">
        <f t="shared" si="4"/>
        <v>3.6024206222701523E-3</v>
      </c>
      <c r="H189">
        <f t="shared" si="5"/>
        <v>3.2034618694830471E-3</v>
      </c>
    </row>
    <row r="190" spans="6:8" x14ac:dyDescent="0.2">
      <c r="F190">
        <v>94.5</v>
      </c>
      <c r="G190">
        <f t="shared" si="4"/>
        <v>3.5644006179422825E-3</v>
      </c>
      <c r="H190">
        <f t="shared" si="5"/>
        <v>3.1696524821536024E-3</v>
      </c>
    </row>
    <row r="191" spans="6:8" x14ac:dyDescent="0.2">
      <c r="F191">
        <v>95</v>
      </c>
      <c r="G191">
        <f t="shared" si="4"/>
        <v>3.5269793482968497E-3</v>
      </c>
      <c r="H191">
        <f t="shared" si="5"/>
        <v>3.1363755211913798E-3</v>
      </c>
    </row>
    <row r="192" spans="6:8" x14ac:dyDescent="0.2">
      <c r="F192">
        <v>95.5</v>
      </c>
      <c r="G192">
        <f t="shared" si="4"/>
        <v>3.4901443072699835E-3</v>
      </c>
      <c r="H192">
        <f t="shared" si="5"/>
        <v>3.1036198655466905E-3</v>
      </c>
    </row>
    <row r="193" spans="6:8" x14ac:dyDescent="0.2">
      <c r="F193">
        <v>96</v>
      </c>
      <c r="G193">
        <f t="shared" si="4"/>
        <v>3.453883313626201E-3</v>
      </c>
      <c r="H193">
        <f t="shared" si="5"/>
        <v>3.0713746830243276E-3</v>
      </c>
    </row>
    <row r="194" spans="6:8" x14ac:dyDescent="0.2">
      <c r="F194">
        <v>96.5</v>
      </c>
      <c r="G194">
        <f t="shared" si="4"/>
        <v>3.4181845008863666E-3</v>
      </c>
      <c r="H194">
        <f t="shared" si="5"/>
        <v>3.0396294213269836E-3</v>
      </c>
    </row>
    <row r="195" spans="6:8" x14ac:dyDescent="0.2">
      <c r="F195">
        <v>97</v>
      </c>
      <c r="G195">
        <f t="shared" ref="G195:G258" si="6">($C$3*$C$12)/(4*F195*F195*PI())</f>
        <v>3.3830363076181387E-3</v>
      </c>
      <c r="H195">
        <f t="shared" ref="H195:H258" si="7">($C$3*$C$14)/(4*F195*F195*PI())</f>
        <v>3.0083737994210016E-3</v>
      </c>
    </row>
    <row r="196" spans="6:8" x14ac:dyDescent="0.2">
      <c r="F196">
        <v>97.5</v>
      </c>
      <c r="G196">
        <f t="shared" si="6"/>
        <v>3.3484274680740636E-3</v>
      </c>
      <c r="H196">
        <f t="shared" si="7"/>
        <v>2.9775977992112772E-3</v>
      </c>
    </row>
    <row r="197" spans="6:8" x14ac:dyDescent="0.2">
      <c r="F197">
        <v>98</v>
      </c>
      <c r="G197">
        <f t="shared" si="6"/>
        <v>3.3143470031631681E-3</v>
      </c>
      <c r="H197">
        <f t="shared" si="7"/>
        <v>2.9472916575127243E-3</v>
      </c>
    </row>
    <row r="198" spans="6:8" x14ac:dyDescent="0.2">
      <c r="F198">
        <v>98.5</v>
      </c>
      <c r="G198">
        <f t="shared" si="6"/>
        <v>3.2807842117425412E-3</v>
      </c>
      <c r="H198">
        <f t="shared" si="7"/>
        <v>2.9174458583062905E-3</v>
      </c>
    </row>
    <row r="199" spans="6:8" x14ac:dyDescent="0.2">
      <c r="F199">
        <v>99</v>
      </c>
      <c r="G199">
        <f t="shared" si="6"/>
        <v>3.2477286622160056E-3</v>
      </c>
      <c r="H199">
        <f t="shared" si="7"/>
        <v>2.888051125268055E-3</v>
      </c>
    </row>
    <row r="200" spans="6:8" x14ac:dyDescent="0.2">
      <c r="F200">
        <v>99.5</v>
      </c>
      <c r="G200">
        <f t="shared" si="6"/>
        <v>3.215170184427572E-3</v>
      </c>
      <c r="H200">
        <f t="shared" si="7"/>
        <v>2.8590984145604611E-3</v>
      </c>
    </row>
    <row r="201" spans="6:8" x14ac:dyDescent="0.2">
      <c r="F201">
        <v>100</v>
      </c>
      <c r="G201">
        <f t="shared" si="6"/>
        <v>3.1830988618379067E-3</v>
      </c>
      <c r="H201">
        <f t="shared" si="7"/>
        <v>2.8305789078752206E-3</v>
      </c>
    </row>
    <row r="202" spans="6:8" x14ac:dyDescent="0.2">
      <c r="F202">
        <v>100.5</v>
      </c>
      <c r="G202">
        <f t="shared" si="6"/>
        <v>3.1515050239725819E-3</v>
      </c>
      <c r="H202">
        <f t="shared" si="7"/>
        <v>2.8024840057178984E-3</v>
      </c>
    </row>
    <row r="203" spans="6:8" x14ac:dyDescent="0.2">
      <c r="F203">
        <v>101</v>
      </c>
      <c r="G203">
        <f t="shared" si="6"/>
        <v>3.1203792391313666E-3</v>
      </c>
      <c r="H203">
        <f t="shared" si="7"/>
        <v>2.7748053209246354E-3</v>
      </c>
    </row>
    <row r="204" spans="6:8" x14ac:dyDescent="0.2">
      <c r="F204">
        <v>101.5</v>
      </c>
      <c r="G204">
        <f t="shared" si="6"/>
        <v>3.0897123073483045E-3</v>
      </c>
      <c r="H204">
        <f t="shared" si="7"/>
        <v>2.7475346724018736E-3</v>
      </c>
    </row>
    <row r="205" spans="6:8" x14ac:dyDescent="0.2">
      <c r="F205">
        <v>102</v>
      </c>
      <c r="G205">
        <f t="shared" si="6"/>
        <v>3.0594952535927594E-3</v>
      </c>
      <c r="H205">
        <f t="shared" si="7"/>
        <v>2.7206640790803736E-3</v>
      </c>
    </row>
    <row r="206" spans="6:8" x14ac:dyDescent="0.2">
      <c r="F206">
        <v>102.5</v>
      </c>
      <c r="G206">
        <f t="shared" si="6"/>
        <v>3.0297193212020525E-3</v>
      </c>
      <c r="H206">
        <f t="shared" si="7"/>
        <v>2.6941857540751651E-3</v>
      </c>
    </row>
    <row r="207" spans="6:8" x14ac:dyDescent="0.2">
      <c r="F207">
        <v>103</v>
      </c>
      <c r="G207">
        <f t="shared" si="6"/>
        <v>3.0003759655367205E-3</v>
      </c>
      <c r="H207">
        <f t="shared" si="7"/>
        <v>2.668092099043473E-3</v>
      </c>
    </row>
    <row r="208" spans="6:8" x14ac:dyDescent="0.2">
      <c r="F208">
        <v>103.5</v>
      </c>
      <c r="G208">
        <f t="shared" si="6"/>
        <v>2.9714568478498042E-3</v>
      </c>
      <c r="H208">
        <f t="shared" si="7"/>
        <v>2.6423756987329649E-3</v>
      </c>
    </row>
    <row r="209" spans="6:8" x14ac:dyDescent="0.2">
      <c r="F209">
        <v>104</v>
      </c>
      <c r="G209">
        <f t="shared" si="6"/>
        <v>2.94295382936197E-3</v>
      </c>
      <c r="H209">
        <f t="shared" si="7"/>
        <v>2.6170293157130368E-3</v>
      </c>
    </row>
    <row r="210" spans="6:8" x14ac:dyDescent="0.2">
      <c r="F210">
        <v>104.5</v>
      </c>
      <c r="G210">
        <f t="shared" si="6"/>
        <v>2.9148589655345865E-3</v>
      </c>
      <c r="H210">
        <f t="shared" si="7"/>
        <v>2.5920458852821326E-3</v>
      </c>
    </row>
    <row r="211" spans="6:8" x14ac:dyDescent="0.2">
      <c r="F211">
        <v>105</v>
      </c>
      <c r="G211">
        <f t="shared" si="6"/>
        <v>2.8871645005332488E-3</v>
      </c>
      <c r="H211">
        <f t="shared" si="7"/>
        <v>2.5674185105444176E-3</v>
      </c>
    </row>
    <row r="212" spans="6:8" x14ac:dyDescent="0.2">
      <c r="F212">
        <v>105.5</v>
      </c>
      <c r="G212">
        <f t="shared" si="6"/>
        <v>2.8598628618745374E-3</v>
      </c>
      <c r="H212">
        <f t="shared" si="7"/>
        <v>2.5431404576493977E-3</v>
      </c>
    </row>
    <row r="213" spans="6:8" x14ac:dyDescent="0.2">
      <c r="F213">
        <v>106</v>
      </c>
      <c r="G213">
        <f t="shared" si="6"/>
        <v>2.8329466552491161E-3</v>
      </c>
      <c r="H213">
        <f t="shared" si="7"/>
        <v>2.5192051511883414E-3</v>
      </c>
    </row>
    <row r="214" spans="6:8" x14ac:dyDescent="0.2">
      <c r="F214">
        <v>106.5</v>
      </c>
      <c r="G214">
        <f t="shared" si="6"/>
        <v>2.8064086595145643E-3</v>
      </c>
      <c r="H214">
        <f t="shared" si="7"/>
        <v>2.4956061697416479E-3</v>
      </c>
    </row>
    <row r="215" spans="6:8" x14ac:dyDescent="0.2">
      <c r="F215">
        <v>107</v>
      </c>
      <c r="G215">
        <f t="shared" si="6"/>
        <v>2.7802418218516086E-3</v>
      </c>
      <c r="H215">
        <f t="shared" si="7"/>
        <v>2.4723372415715087E-3</v>
      </c>
    </row>
    <row r="216" spans="6:8" x14ac:dyDescent="0.2">
      <c r="F216">
        <v>107.5</v>
      </c>
      <c r="G216">
        <f t="shared" si="6"/>
        <v>2.7544392530776912E-3</v>
      </c>
      <c r="H216">
        <f t="shared" si="7"/>
        <v>2.4493922404544908E-3</v>
      </c>
    </row>
    <row r="217" spans="6:8" x14ac:dyDescent="0.2">
      <c r="F217">
        <v>108</v>
      </c>
      <c r="G217">
        <f t="shared" si="6"/>
        <v>2.7289942231120603E-3</v>
      </c>
      <c r="H217">
        <f t="shared" si="7"/>
        <v>2.4267651816488518E-3</v>
      </c>
    </row>
    <row r="218" spans="6:8" x14ac:dyDescent="0.2">
      <c r="F218">
        <v>108.5</v>
      </c>
      <c r="G218">
        <f t="shared" si="6"/>
        <v>2.7039001565868095E-3</v>
      </c>
      <c r="H218">
        <f t="shared" si="7"/>
        <v>2.4044502179916502E-3</v>
      </c>
    </row>
    <row r="219" spans="6:8" x14ac:dyDescent="0.2">
      <c r="F219">
        <v>109</v>
      </c>
      <c r="G219">
        <f t="shared" si="6"/>
        <v>2.6791506285985247E-3</v>
      </c>
      <c r="H219">
        <f t="shared" si="7"/>
        <v>2.3824416361208824E-3</v>
      </c>
    </row>
    <row r="220" spans="6:8" x14ac:dyDescent="0.2">
      <c r="F220">
        <v>109.5</v>
      </c>
      <c r="G220">
        <f t="shared" si="6"/>
        <v>2.6547393605954061E-3</v>
      </c>
      <c r="H220">
        <f t="shared" si="7"/>
        <v>2.3607338528180985E-3</v>
      </c>
    </row>
    <row r="221" spans="6:8" x14ac:dyDescent="0.2">
      <c r="F221">
        <v>110</v>
      </c>
      <c r="G221">
        <f t="shared" si="6"/>
        <v>2.630660216394964E-3</v>
      </c>
      <c r="H221">
        <f t="shared" si="7"/>
        <v>2.3393214114671244E-3</v>
      </c>
    </row>
    <row r="222" spans="6:8" x14ac:dyDescent="0.2">
      <c r="F222">
        <v>110.5</v>
      </c>
      <c r="G222">
        <f t="shared" si="6"/>
        <v>2.6069071983275583E-3</v>
      </c>
      <c r="H222">
        <f t="shared" si="7"/>
        <v>2.318198978624697E-3</v>
      </c>
    </row>
    <row r="223" spans="6:8" x14ac:dyDescent="0.2">
      <c r="F223">
        <v>111</v>
      </c>
      <c r="G223">
        <f t="shared" si="6"/>
        <v>2.5834744435012636E-3</v>
      </c>
      <c r="H223">
        <f t="shared" si="7"/>
        <v>2.2973613406989859E-3</v>
      </c>
    </row>
    <row r="224" spans="6:8" x14ac:dyDescent="0.2">
      <c r="F224">
        <v>111.5</v>
      </c>
      <c r="G224">
        <f t="shared" si="6"/>
        <v>2.5603562201837213E-3</v>
      </c>
      <c r="H224">
        <f t="shared" si="7"/>
        <v>2.2768034007321445E-3</v>
      </c>
    </row>
    <row r="225" spans="6:8" x14ac:dyDescent="0.2">
      <c r="F225">
        <v>112</v>
      </c>
      <c r="G225">
        <f t="shared" si="6"/>
        <v>2.5375469242968009E-3</v>
      </c>
      <c r="H225">
        <f t="shared" si="7"/>
        <v>2.2565201752831796E-3</v>
      </c>
    </row>
    <row r="226" spans="6:8" x14ac:dyDescent="0.2">
      <c r="F226">
        <v>112.5</v>
      </c>
      <c r="G226">
        <f t="shared" si="6"/>
        <v>2.5150410760200748E-3</v>
      </c>
      <c r="H226">
        <f t="shared" si="7"/>
        <v>2.2365067914075819E-3</v>
      </c>
    </row>
    <row r="227" spans="6:8" x14ac:dyDescent="0.2">
      <c r="F227">
        <v>113</v>
      </c>
      <c r="G227">
        <f t="shared" si="6"/>
        <v>2.4928333164992611E-3</v>
      </c>
      <c r="H227">
        <f t="shared" si="7"/>
        <v>2.2167584837303003E-3</v>
      </c>
    </row>
    <row r="228" spans="6:8" x14ac:dyDescent="0.2">
      <c r="F228">
        <v>113.5</v>
      </c>
      <c r="G228">
        <f t="shared" si="6"/>
        <v>2.4709184046559467E-3</v>
      </c>
      <c r="H228">
        <f t="shared" si="7"/>
        <v>2.1972705916087796E-3</v>
      </c>
    </row>
    <row r="229" spans="6:8" x14ac:dyDescent="0.2">
      <c r="F229">
        <v>114</v>
      </c>
      <c r="G229">
        <f t="shared" si="6"/>
        <v>2.4492912140950344E-3</v>
      </c>
      <c r="H229">
        <f t="shared" si="7"/>
        <v>2.1780385563829026E-3</v>
      </c>
    </row>
    <row r="230" spans="6:8" x14ac:dyDescent="0.2">
      <c r="F230">
        <v>114.5</v>
      </c>
      <c r="G230">
        <f t="shared" si="6"/>
        <v>2.427946730106525E-3</v>
      </c>
      <c r="H230">
        <f t="shared" si="7"/>
        <v>2.1590579187088124E-3</v>
      </c>
    </row>
    <row r="231" spans="6:8" x14ac:dyDescent="0.2">
      <c r="F231">
        <v>115</v>
      </c>
      <c r="G231">
        <f t="shared" si="6"/>
        <v>2.4068800467583417E-3</v>
      </c>
      <c r="H231">
        <f t="shared" si="7"/>
        <v>2.1403243159737019E-3</v>
      </c>
    </row>
    <row r="232" spans="6:8" x14ac:dyDescent="0.2">
      <c r="F232">
        <v>115.5</v>
      </c>
      <c r="G232">
        <f t="shared" si="6"/>
        <v>2.3860863640770653E-3</v>
      </c>
      <c r="H232">
        <f t="shared" si="7"/>
        <v>2.1218334797887752E-3</v>
      </c>
    </row>
    <row r="233" spans="6:8" x14ac:dyDescent="0.2">
      <c r="F233">
        <v>116</v>
      </c>
      <c r="G233">
        <f t="shared" si="6"/>
        <v>2.3655609853135457E-3</v>
      </c>
      <c r="H233">
        <f t="shared" si="7"/>
        <v>2.1035812335576847E-3</v>
      </c>
    </row>
    <row r="234" spans="6:8" x14ac:dyDescent="0.2">
      <c r="F234">
        <v>116.5</v>
      </c>
      <c r="G234">
        <f t="shared" si="6"/>
        <v>2.3452993142904872E-3</v>
      </c>
      <c r="H234">
        <f t="shared" si="7"/>
        <v>2.0855634901178659E-3</v>
      </c>
    </row>
    <row r="235" spans="6:8" x14ac:dyDescent="0.2">
      <c r="F235">
        <v>117</v>
      </c>
      <c r="G235">
        <f t="shared" si="6"/>
        <v>2.325296852829211E-3</v>
      </c>
      <c r="H235">
        <f t="shared" si="7"/>
        <v>2.067776249452276E-3</v>
      </c>
    </row>
    <row r="236" spans="6:8" x14ac:dyDescent="0.2">
      <c r="F236">
        <v>117.5</v>
      </c>
      <c r="G236">
        <f t="shared" si="6"/>
        <v>2.3055491982528977E-3</v>
      </c>
      <c r="H236">
        <f t="shared" si="7"/>
        <v>2.0502155964691503E-3</v>
      </c>
    </row>
    <row r="237" spans="6:8" x14ac:dyDescent="0.2">
      <c r="F237">
        <v>118</v>
      </c>
      <c r="G237">
        <f t="shared" si="6"/>
        <v>2.2860520409637365E-3</v>
      </c>
      <c r="H237">
        <f t="shared" si="7"/>
        <v>2.0328776988474723E-3</v>
      </c>
    </row>
    <row r="238" spans="6:8" x14ac:dyDescent="0.2">
      <c r="F238">
        <v>118.5</v>
      </c>
      <c r="G238">
        <f t="shared" si="6"/>
        <v>2.2668011620914788E-3</v>
      </c>
      <c r="H238">
        <f t="shared" si="7"/>
        <v>2.0157588049459457E-3</v>
      </c>
    </row>
    <row r="239" spans="6:8" x14ac:dyDescent="0.2">
      <c r="F239">
        <v>119</v>
      </c>
      <c r="G239">
        <f t="shared" si="6"/>
        <v>2.2477924312110068E-3</v>
      </c>
      <c r="H239">
        <f t="shared" si="7"/>
        <v>1.9988552417733356E-3</v>
      </c>
    </row>
    <row r="240" spans="6:8" x14ac:dyDescent="0.2">
      <c r="F240">
        <v>119.5</v>
      </c>
      <c r="G240">
        <f t="shared" si="6"/>
        <v>2.2290218041266133E-3</v>
      </c>
      <c r="H240">
        <f t="shared" si="7"/>
        <v>1.9821634130181339E-3</v>
      </c>
    </row>
    <row r="241" spans="6:8" x14ac:dyDescent="0.2">
      <c r="F241">
        <v>120</v>
      </c>
      <c r="G241">
        <f t="shared" si="6"/>
        <v>2.2104853207207688E-3</v>
      </c>
      <c r="H241">
        <f t="shared" si="7"/>
        <v>1.9656797971355699E-3</v>
      </c>
    </row>
    <row r="242" spans="6:8" x14ac:dyDescent="0.2">
      <c r="F242">
        <v>120.5</v>
      </c>
      <c r="G242">
        <f t="shared" si="6"/>
        <v>2.1921791028652444E-3</v>
      </c>
      <c r="H242">
        <f t="shared" si="7"/>
        <v>1.949400945490071E-3</v>
      </c>
    </row>
    <row r="243" spans="6:8" x14ac:dyDescent="0.2">
      <c r="F243">
        <v>121</v>
      </c>
      <c r="G243">
        <f t="shared" si="6"/>
        <v>2.1740993523925323E-3</v>
      </c>
      <c r="H243">
        <f t="shared" si="7"/>
        <v>1.9333234805513425E-3</v>
      </c>
    </row>
    <row r="244" spans="6:8" x14ac:dyDescent="0.2">
      <c r="F244">
        <v>121.5</v>
      </c>
      <c r="G244">
        <f t="shared" si="6"/>
        <v>2.1562423491255783E-3</v>
      </c>
      <c r="H244">
        <f t="shared" si="7"/>
        <v>1.9174440941423026E-3</v>
      </c>
    </row>
    <row r="245" spans="6:8" x14ac:dyDescent="0.2">
      <c r="F245">
        <v>122</v>
      </c>
      <c r="G245">
        <f t="shared" si="6"/>
        <v>2.1386044489639256E-3</v>
      </c>
      <c r="H245">
        <f t="shared" si="7"/>
        <v>1.9017595457371812E-3</v>
      </c>
    </row>
    <row r="246" spans="6:8" x14ac:dyDescent="0.2">
      <c r="F246">
        <v>122.5</v>
      </c>
      <c r="G246">
        <f t="shared" si="6"/>
        <v>2.1211820820244277E-3</v>
      </c>
      <c r="H246">
        <f t="shared" si="7"/>
        <v>1.8862666608081436E-3</v>
      </c>
    </row>
    <row r="247" spans="6:8" x14ac:dyDescent="0.2">
      <c r="F247">
        <v>123</v>
      </c>
      <c r="G247">
        <f t="shared" si="6"/>
        <v>2.103971750834759E-3</v>
      </c>
      <c r="H247">
        <f t="shared" si="7"/>
        <v>1.8709623292188647E-3</v>
      </c>
    </row>
    <row r="248" spans="6:8" x14ac:dyDescent="0.2">
      <c r="F248">
        <v>123.5</v>
      </c>
      <c r="G248">
        <f t="shared" si="6"/>
        <v>2.0869700285780176E-3</v>
      </c>
      <c r="H248">
        <f t="shared" si="7"/>
        <v>1.8558435036635384E-3</v>
      </c>
    </row>
    <row r="249" spans="6:8" x14ac:dyDescent="0.2">
      <c r="F249">
        <v>124</v>
      </c>
      <c r="G249">
        <f t="shared" si="6"/>
        <v>2.0701735573867759E-3</v>
      </c>
      <c r="H249">
        <f t="shared" si="7"/>
        <v>1.8409071981498571E-3</v>
      </c>
    </row>
    <row r="250" spans="6:8" x14ac:dyDescent="0.2">
      <c r="F250">
        <v>124.5</v>
      </c>
      <c r="G250">
        <f t="shared" si="6"/>
        <v>2.0535790466849934E-3</v>
      </c>
      <c r="H250">
        <f t="shared" si="7"/>
        <v>1.8261504865245532E-3</v>
      </c>
    </row>
    <row r="251" spans="6:8" x14ac:dyDescent="0.2">
      <c r="F251">
        <v>125</v>
      </c>
      <c r="G251">
        <f t="shared" si="6"/>
        <v>2.0371832715762603E-3</v>
      </c>
      <c r="H251">
        <f t="shared" si="7"/>
        <v>1.8115705010401412E-3</v>
      </c>
    </row>
    <row r="252" spans="6:8" x14ac:dyDescent="0.2">
      <c r="F252">
        <v>125.5</v>
      </c>
      <c r="G252">
        <f t="shared" si="6"/>
        <v>2.020983071276905E-3</v>
      </c>
      <c r="H252">
        <f t="shared" si="7"/>
        <v>1.7971644309615535E-3</v>
      </c>
    </row>
    <row r="253" spans="6:8" x14ac:dyDescent="0.2">
      <c r="F253">
        <v>126</v>
      </c>
      <c r="G253">
        <f t="shared" si="6"/>
        <v>2.0049753475925337E-3</v>
      </c>
      <c r="H253">
        <f t="shared" si="7"/>
        <v>1.7829295212114012E-3</v>
      </c>
    </row>
    <row r="254" spans="6:8" x14ac:dyDescent="0.2">
      <c r="F254">
        <v>126.5</v>
      </c>
      <c r="G254">
        <f t="shared" si="6"/>
        <v>1.9891570634366462E-3</v>
      </c>
      <c r="H254">
        <f t="shared" si="7"/>
        <v>1.768863071052646E-3</v>
      </c>
    </row>
    <row r="255" spans="6:8" x14ac:dyDescent="0.2">
      <c r="F255">
        <v>127</v>
      </c>
      <c r="G255">
        <f t="shared" si="6"/>
        <v>1.9735252413899851E-3</v>
      </c>
      <c r="H255">
        <f t="shared" si="7"/>
        <v>1.7549624328075024E-3</v>
      </c>
    </row>
    <row r="256" spans="6:8" x14ac:dyDescent="0.2">
      <c r="F256">
        <v>127.5</v>
      </c>
      <c r="G256">
        <f t="shared" si="6"/>
        <v>1.9580769622993661E-3</v>
      </c>
      <c r="H256">
        <f t="shared" si="7"/>
        <v>1.7412250106114389E-3</v>
      </c>
    </row>
    <row r="257" spans="6:8" x14ac:dyDescent="0.2">
      <c r="F257">
        <v>128</v>
      </c>
      <c r="G257">
        <f t="shared" si="6"/>
        <v>1.942809363914738E-3</v>
      </c>
      <c r="H257">
        <f t="shared" si="7"/>
        <v>1.7276482592011844E-3</v>
      </c>
    </row>
    <row r="258" spans="6:8" x14ac:dyDescent="0.2">
      <c r="F258">
        <v>128.5</v>
      </c>
      <c r="G258">
        <f t="shared" si="6"/>
        <v>1.9277196395632982E-3</v>
      </c>
      <c r="H258">
        <f t="shared" si="7"/>
        <v>1.7142296827356784E-3</v>
      </c>
    </row>
    <row r="259" spans="6:8" x14ac:dyDescent="0.2">
      <c r="F259">
        <v>129</v>
      </c>
      <c r="G259">
        <f t="shared" ref="G259:G322" si="8">($C$3*$C$12)/(4*F259*F259*PI())</f>
        <v>1.9128050368595077E-3</v>
      </c>
      <c r="H259">
        <f t="shared" ref="H259:H322" si="9">($C$3*$C$14)/(4*F259*F259*PI())</f>
        <v>1.7009668336489517E-3</v>
      </c>
    </row>
    <row r="260" spans="6:8" x14ac:dyDescent="0.2">
      <c r="F260">
        <v>129.5</v>
      </c>
      <c r="G260">
        <f t="shared" si="8"/>
        <v>1.898062856449908E-3</v>
      </c>
      <c r="H260">
        <f t="shared" si="9"/>
        <v>1.6878573115339489E-3</v>
      </c>
    </row>
    <row r="261" spans="6:8" x14ac:dyDescent="0.2">
      <c r="F261">
        <v>130</v>
      </c>
      <c r="G261">
        <f t="shared" si="8"/>
        <v>1.8834904507916608E-3</v>
      </c>
      <c r="H261">
        <f t="shared" si="9"/>
        <v>1.6748987620563433E-3</v>
      </c>
    </row>
    <row r="262" spans="6:8" x14ac:dyDescent="0.2">
      <c r="F262">
        <v>130.5</v>
      </c>
      <c r="G262">
        <f t="shared" si="8"/>
        <v>1.8690852229637891E-3</v>
      </c>
      <c r="H262">
        <f t="shared" si="9"/>
        <v>1.66208887589743E-3</v>
      </c>
    </row>
    <row r="263" spans="6:8" x14ac:dyDescent="0.2">
      <c r="F263">
        <v>131</v>
      </c>
      <c r="G263">
        <f t="shared" si="8"/>
        <v>1.8548446255101142E-3</v>
      </c>
      <c r="H263">
        <f t="shared" si="9"/>
        <v>1.649425387725203E-3</v>
      </c>
    </row>
    <row r="264" spans="6:8" x14ac:dyDescent="0.2">
      <c r="F264">
        <v>131.5</v>
      </c>
      <c r="G264">
        <f t="shared" si="8"/>
        <v>1.840766159312933E-3</v>
      </c>
      <c r="H264">
        <f t="shared" si="9"/>
        <v>1.6369060751927715E-3</v>
      </c>
    </row>
    <row r="265" spans="6:8" x14ac:dyDescent="0.2">
      <c r="F265">
        <v>132</v>
      </c>
      <c r="G265">
        <f t="shared" si="8"/>
        <v>1.826847372496503E-3</v>
      </c>
      <c r="H265">
        <f t="shared" si="9"/>
        <v>1.6245287579632808E-3</v>
      </c>
    </row>
    <row r="266" spans="6:8" x14ac:dyDescent="0.2">
      <c r="F266">
        <v>132.5</v>
      </c>
      <c r="G266">
        <f t="shared" si="8"/>
        <v>1.8130858593594344E-3</v>
      </c>
      <c r="H266">
        <f t="shared" si="9"/>
        <v>1.6122912967605385E-3</v>
      </c>
    </row>
    <row r="267" spans="6:8" x14ac:dyDescent="0.2">
      <c r="F267">
        <v>133</v>
      </c>
      <c r="G267">
        <f t="shared" si="8"/>
        <v>1.7994792593351275E-3</v>
      </c>
      <c r="H267">
        <f t="shared" si="9"/>
        <v>1.6001915924445818E-3</v>
      </c>
    </row>
    <row r="268" spans="6:8" x14ac:dyDescent="0.2">
      <c r="F268">
        <v>133.5</v>
      </c>
      <c r="G268">
        <f t="shared" si="8"/>
        <v>1.7860252559794116E-3</v>
      </c>
      <c r="H268">
        <f t="shared" si="9"/>
        <v>1.5882275851114313E-3</v>
      </c>
    </row>
    <row r="269" spans="6:8" x14ac:dyDescent="0.2">
      <c r="F269">
        <v>134</v>
      </c>
      <c r="G269">
        <f t="shared" si="8"/>
        <v>1.7727215759845772E-3</v>
      </c>
      <c r="H269">
        <f t="shared" si="9"/>
        <v>1.5763972532163179E-3</v>
      </c>
    </row>
    <row r="270" spans="6:8" x14ac:dyDescent="0.2">
      <c r="F270">
        <v>134.5</v>
      </c>
      <c r="G270">
        <f t="shared" si="8"/>
        <v>1.7595659882190169E-3</v>
      </c>
      <c r="H270">
        <f t="shared" si="9"/>
        <v>1.5646986127196808E-3</v>
      </c>
    </row>
    <row r="271" spans="6:8" x14ac:dyDescent="0.2">
      <c r="F271">
        <v>135</v>
      </c>
      <c r="G271">
        <f t="shared" si="8"/>
        <v>1.7465563027917184E-3</v>
      </c>
      <c r="H271">
        <f t="shared" si="9"/>
        <v>1.553129716255265E-3</v>
      </c>
    </row>
    <row r="272" spans="6:8" x14ac:dyDescent="0.2">
      <c r="F272">
        <v>135.5</v>
      </c>
      <c r="G272">
        <f t="shared" si="8"/>
        <v>1.7336903701408789E-3</v>
      </c>
      <c r="H272">
        <f t="shared" si="9"/>
        <v>1.5416886523196692E-3</v>
      </c>
    </row>
    <row r="273" spans="6:8" x14ac:dyDescent="0.2">
      <c r="F273">
        <v>136</v>
      </c>
      <c r="G273">
        <f t="shared" si="8"/>
        <v>1.7209660801459272E-3</v>
      </c>
      <c r="H273">
        <f t="shared" si="9"/>
        <v>1.53037354448271E-3</v>
      </c>
    </row>
    <row r="274" spans="6:8" x14ac:dyDescent="0.2">
      <c r="F274">
        <v>136.5</v>
      </c>
      <c r="G274">
        <f t="shared" si="8"/>
        <v>1.7083813612622774E-3</v>
      </c>
      <c r="H274">
        <f t="shared" si="9"/>
        <v>1.5191825506179987E-3</v>
      </c>
    </row>
    <row r="275" spans="6:8" x14ac:dyDescent="0.2">
      <c r="F275">
        <v>137</v>
      </c>
      <c r="G275">
        <f t="shared" si="8"/>
        <v>1.6959341796781433E-3</v>
      </c>
      <c r="H275">
        <f t="shared" si="9"/>
        <v>1.5081138621531359E-3</v>
      </c>
    </row>
    <row r="276" spans="6:8" x14ac:dyDescent="0.2">
      <c r="F276">
        <v>137.5</v>
      </c>
      <c r="G276">
        <f t="shared" si="8"/>
        <v>1.6836225384927771E-3</v>
      </c>
      <c r="H276">
        <f t="shared" si="9"/>
        <v>1.4971657033389597E-3</v>
      </c>
    </row>
    <row r="277" spans="6:8" x14ac:dyDescent="0.2">
      <c r="F277">
        <v>138</v>
      </c>
      <c r="G277">
        <f t="shared" si="8"/>
        <v>1.6714444769155151E-3</v>
      </c>
      <c r="H277">
        <f t="shared" si="9"/>
        <v>1.4863363305372928E-3</v>
      </c>
    </row>
    <row r="278" spans="6:8" x14ac:dyDescent="0.2">
      <c r="F278">
        <v>138.5</v>
      </c>
      <c r="G278">
        <f t="shared" si="8"/>
        <v>1.6593980694850222E-3</v>
      </c>
      <c r="H278">
        <f t="shared" si="9"/>
        <v>1.4756240315266563E-3</v>
      </c>
    </row>
    <row r="279" spans="6:8" x14ac:dyDescent="0.2">
      <c r="F279">
        <v>139</v>
      </c>
      <c r="G279">
        <f t="shared" si="8"/>
        <v>1.6474814253081658E-3</v>
      </c>
      <c r="H279">
        <f t="shared" si="9"/>
        <v>1.4650271248254339E-3</v>
      </c>
    </row>
    <row r="280" spans="6:8" x14ac:dyDescent="0.2">
      <c r="F280">
        <v>139.5</v>
      </c>
      <c r="G280">
        <f t="shared" si="8"/>
        <v>1.6356926873179467E-3</v>
      </c>
      <c r="H280">
        <f t="shared" si="9"/>
        <v>1.454543959031986E-3</v>
      </c>
    </row>
    <row r="281" spans="6:8" x14ac:dyDescent="0.2">
      <c r="F281">
        <v>140</v>
      </c>
      <c r="G281">
        <f t="shared" si="8"/>
        <v>1.6240300315499524E-3</v>
      </c>
      <c r="H281">
        <f t="shared" si="9"/>
        <v>1.4441729121812349E-3</v>
      </c>
    </row>
    <row r="282" spans="6:8" x14ac:dyDescent="0.2">
      <c r="F282">
        <v>140.5</v>
      </c>
      <c r="G282">
        <f t="shared" si="8"/>
        <v>1.6124916664368013E-3</v>
      </c>
      <c r="H282">
        <f t="shared" si="9"/>
        <v>1.4339123911172454E-3</v>
      </c>
    </row>
    <row r="283" spans="6:8" x14ac:dyDescent="0.2">
      <c r="F283">
        <v>141</v>
      </c>
      <c r="G283">
        <f t="shared" si="8"/>
        <v>1.6010758321200677E-3</v>
      </c>
      <c r="H283">
        <f t="shared" si="9"/>
        <v>1.4237608308813542E-3</v>
      </c>
    </row>
    <row r="284" spans="6:8" x14ac:dyDescent="0.2">
      <c r="F284">
        <v>141.5</v>
      </c>
      <c r="G284">
        <f t="shared" si="8"/>
        <v>1.5897807997791991E-3</v>
      </c>
      <c r="H284">
        <f t="shared" si="9"/>
        <v>1.4137166941154071E-3</v>
      </c>
    </row>
    <row r="285" spans="6:8" x14ac:dyDescent="0.2">
      <c r="F285">
        <v>142</v>
      </c>
      <c r="G285">
        <f t="shared" si="8"/>
        <v>1.5786048709769426E-3</v>
      </c>
      <c r="H285">
        <f t="shared" si="9"/>
        <v>1.403778470479677E-3</v>
      </c>
    </row>
    <row r="286" spans="6:8" x14ac:dyDescent="0.2">
      <c r="F286">
        <v>142.5</v>
      </c>
      <c r="G286">
        <f t="shared" si="8"/>
        <v>1.5675463770208221E-3</v>
      </c>
      <c r="H286">
        <f t="shared" si="9"/>
        <v>1.3939446760850578E-3</v>
      </c>
    </row>
    <row r="287" spans="6:8" x14ac:dyDescent="0.2">
      <c r="F287">
        <v>143</v>
      </c>
      <c r="G287">
        <f t="shared" si="8"/>
        <v>1.5566036783402155E-3</v>
      </c>
      <c r="H287">
        <f t="shared" si="9"/>
        <v>1.3842138529391269E-3</v>
      </c>
    </row>
    <row r="288" spans="6:8" x14ac:dyDescent="0.2">
      <c r="F288">
        <v>143.5</v>
      </c>
      <c r="G288">
        <f t="shared" si="8"/>
        <v>1.5457751638785985E-3</v>
      </c>
      <c r="H288">
        <f t="shared" si="9"/>
        <v>1.3745845684056965E-3</v>
      </c>
    </row>
    <row r="289" spans="6:8" x14ac:dyDescent="0.2">
      <c r="F289">
        <v>144</v>
      </c>
      <c r="G289">
        <f t="shared" si="8"/>
        <v>1.5350592505005338E-3</v>
      </c>
      <c r="H289">
        <f t="shared" si="9"/>
        <v>1.365055414677479E-3</v>
      </c>
    </row>
    <row r="290" spans="6:8" x14ac:dyDescent="0.2">
      <c r="F290">
        <v>144.5</v>
      </c>
      <c r="G290">
        <f t="shared" si="8"/>
        <v>1.5244543824130012E-3</v>
      </c>
      <c r="H290">
        <f t="shared" si="9"/>
        <v>1.3556250082615009E-3</v>
      </c>
    </row>
    <row r="291" spans="6:8" x14ac:dyDescent="0.2">
      <c r="F291">
        <v>145</v>
      </c>
      <c r="G291">
        <f t="shared" si="8"/>
        <v>1.5139590306006692E-3</v>
      </c>
      <c r="H291">
        <f t="shared" si="9"/>
        <v>1.3462919894769183E-3</v>
      </c>
    </row>
    <row r="292" spans="6:8" x14ac:dyDescent="0.2">
      <c r="F292">
        <v>145.5</v>
      </c>
      <c r="G292">
        <f t="shared" si="8"/>
        <v>1.5035716922747284E-3</v>
      </c>
      <c r="H292">
        <f t="shared" si="9"/>
        <v>1.3370550219648897E-3</v>
      </c>
    </row>
    <row r="293" spans="6:8" x14ac:dyDescent="0.2">
      <c r="F293">
        <v>146</v>
      </c>
      <c r="G293">
        <f t="shared" si="8"/>
        <v>1.4932908903349158E-3</v>
      </c>
      <c r="H293">
        <f t="shared" si="9"/>
        <v>1.3279127922101802E-3</v>
      </c>
    </row>
    <row r="294" spans="6:8" x14ac:dyDescent="0.2">
      <c r="F294">
        <v>146.5</v>
      </c>
      <c r="G294">
        <f t="shared" si="8"/>
        <v>1.4831151728443694E-3</v>
      </c>
      <c r="H294">
        <f t="shared" si="9"/>
        <v>1.3188640090741747E-3</v>
      </c>
    </row>
    <row r="295" spans="6:8" x14ac:dyDescent="0.2">
      <c r="F295">
        <v>147</v>
      </c>
      <c r="G295">
        <f t="shared" si="8"/>
        <v>1.4730431125169637E-3</v>
      </c>
      <c r="H295">
        <f t="shared" si="9"/>
        <v>1.3099074033389886E-3</v>
      </c>
    </row>
    <row r="296" spans="6:8" x14ac:dyDescent="0.2">
      <c r="F296">
        <v>147.5</v>
      </c>
      <c r="G296">
        <f t="shared" si="8"/>
        <v>1.4630733062167914E-3</v>
      </c>
      <c r="H296">
        <f t="shared" si="9"/>
        <v>1.3010417272623822E-3</v>
      </c>
    </row>
    <row r="297" spans="6:8" x14ac:dyDescent="0.2">
      <c r="F297">
        <v>148</v>
      </c>
      <c r="G297">
        <f t="shared" si="8"/>
        <v>1.4532043744694607E-3</v>
      </c>
      <c r="H297">
        <f t="shared" si="9"/>
        <v>1.2922657541431795E-3</v>
      </c>
    </row>
    <row r="298" spans="6:8" x14ac:dyDescent="0.2">
      <c r="F298">
        <v>148.5</v>
      </c>
      <c r="G298">
        <f t="shared" si="8"/>
        <v>1.4434349609848912E-3</v>
      </c>
      <c r="H298">
        <f t="shared" si="9"/>
        <v>1.2835782778969132E-3</v>
      </c>
    </row>
    <row r="299" spans="6:8" x14ac:dyDescent="0.2">
      <c r="F299">
        <v>149</v>
      </c>
      <c r="G299">
        <f t="shared" si="8"/>
        <v>1.4337637321913009E-3</v>
      </c>
      <c r="H299">
        <f t="shared" si="9"/>
        <v>1.274978112641422E-3</v>
      </c>
    </row>
    <row r="300" spans="6:8" x14ac:dyDescent="0.2">
      <c r="F300">
        <v>149.5</v>
      </c>
      <c r="G300">
        <f t="shared" si="8"/>
        <v>1.4241893767800839E-3</v>
      </c>
      <c r="H300">
        <f t="shared" si="9"/>
        <v>1.2664640922921311E-3</v>
      </c>
    </row>
    <row r="301" spans="6:8" x14ac:dyDescent="0.2">
      <c r="F301">
        <v>150</v>
      </c>
      <c r="G301">
        <f t="shared" si="8"/>
        <v>1.4147106052612918E-3</v>
      </c>
      <c r="H301">
        <f t="shared" si="9"/>
        <v>1.2580350701667646E-3</v>
      </c>
    </row>
    <row r="302" spans="6:8" x14ac:dyDescent="0.2">
      <c r="F302">
        <v>150.5</v>
      </c>
      <c r="G302">
        <f t="shared" si="8"/>
        <v>1.4053261495294341E-3</v>
      </c>
      <c r="H302">
        <f t="shared" si="9"/>
        <v>1.2496899185992297E-3</v>
      </c>
    </row>
    <row r="303" spans="6:8" x14ac:dyDescent="0.2">
      <c r="F303">
        <v>151</v>
      </c>
      <c r="G303">
        <f t="shared" si="8"/>
        <v>1.3960347624393256E-3</v>
      </c>
      <c r="H303">
        <f t="shared" si="9"/>
        <v>1.2414275285624404E-3</v>
      </c>
    </row>
    <row r="304" spans="6:8" x14ac:dyDescent="0.2">
      <c r="F304">
        <v>151.5</v>
      </c>
      <c r="G304">
        <f t="shared" si="8"/>
        <v>1.3868352173917184E-3</v>
      </c>
      <c r="H304">
        <f t="shared" si="9"/>
        <v>1.233246809299838E-3</v>
      </c>
    </row>
    <row r="305" spans="6:8" x14ac:dyDescent="0.2">
      <c r="F305">
        <v>152</v>
      </c>
      <c r="G305">
        <f t="shared" si="8"/>
        <v>1.3777263079284569E-3</v>
      </c>
      <c r="H305">
        <f t="shared" si="9"/>
        <v>1.2251466879653829E-3</v>
      </c>
    </row>
    <row r="306" spans="6:8" x14ac:dyDescent="0.2">
      <c r="F306">
        <v>152.5</v>
      </c>
      <c r="G306">
        <f t="shared" si="8"/>
        <v>1.3687068473369124E-3</v>
      </c>
      <c r="H306">
        <f t="shared" si="9"/>
        <v>1.2171261092717961E-3</v>
      </c>
    </row>
    <row r="307" spans="6:8" x14ac:dyDescent="0.2">
      <c r="F307">
        <v>153</v>
      </c>
      <c r="G307">
        <f t="shared" si="8"/>
        <v>1.3597756682634486E-3</v>
      </c>
      <c r="H307">
        <f t="shared" si="9"/>
        <v>1.2091840351468326E-3</v>
      </c>
    </row>
    <row r="308" spans="6:8" x14ac:dyDescent="0.2">
      <c r="F308">
        <v>153.5</v>
      </c>
      <c r="G308">
        <f t="shared" si="8"/>
        <v>1.3509316223356881E-3</v>
      </c>
      <c r="H308">
        <f t="shared" si="9"/>
        <v>1.2013194443973817E-3</v>
      </c>
    </row>
    <row r="309" spans="6:8" x14ac:dyDescent="0.2">
      <c r="F309">
        <v>154</v>
      </c>
      <c r="G309">
        <f t="shared" si="8"/>
        <v>1.3421735797933491E-3</v>
      </c>
      <c r="H309">
        <f t="shared" si="9"/>
        <v>1.193531332381186E-3</v>
      </c>
    </row>
    <row r="310" spans="6:8" x14ac:dyDescent="0.2">
      <c r="F310">
        <v>154.5</v>
      </c>
      <c r="G310">
        <f t="shared" si="8"/>
        <v>1.3335004291274316E-3</v>
      </c>
      <c r="H310">
        <f t="shared" si="9"/>
        <v>1.1858187106859881E-3</v>
      </c>
    </row>
    <row r="311" spans="6:8" x14ac:dyDescent="0.2">
      <c r="F311">
        <v>155</v>
      </c>
      <c r="G311">
        <f t="shared" si="8"/>
        <v>1.3249110767275367E-3</v>
      </c>
      <c r="H311">
        <f t="shared" si="9"/>
        <v>1.1781806068159085E-3</v>
      </c>
    </row>
    <row r="312" spans="6:8" x14ac:dyDescent="0.2">
      <c r="F312">
        <v>155.5</v>
      </c>
      <c r="G312">
        <f t="shared" si="8"/>
        <v>1.3164044465371145E-3</v>
      </c>
      <c r="H312">
        <f t="shared" si="9"/>
        <v>1.1706160638848731E-3</v>
      </c>
    </row>
    <row r="313" spans="6:8" x14ac:dyDescent="0.2">
      <c r="F313">
        <v>156</v>
      </c>
      <c r="G313">
        <f t="shared" si="8"/>
        <v>1.3079794797164312E-3</v>
      </c>
      <c r="H313">
        <f t="shared" si="9"/>
        <v>1.1631241403169054E-3</v>
      </c>
    </row>
    <row r="314" spans="6:8" x14ac:dyDescent="0.2">
      <c r="F314">
        <v>156.5</v>
      </c>
      <c r="G314">
        <f t="shared" si="8"/>
        <v>1.299635134313061E-3</v>
      </c>
      <c r="H314">
        <f t="shared" si="9"/>
        <v>1.155703909553112E-3</v>
      </c>
    </row>
    <row r="315" spans="6:8" x14ac:dyDescent="0.2">
      <c r="F315">
        <v>157</v>
      </c>
      <c r="G315">
        <f t="shared" si="8"/>
        <v>1.2913703849397162E-3</v>
      </c>
      <c r="H315">
        <f t="shared" si="9"/>
        <v>1.1483544597651915E-3</v>
      </c>
    </row>
    <row r="316" spans="6:8" x14ac:dyDescent="0.2">
      <c r="F316">
        <v>157.5</v>
      </c>
      <c r="G316">
        <f t="shared" si="8"/>
        <v>1.2831842224592218E-3</v>
      </c>
      <c r="H316">
        <f t="shared" si="9"/>
        <v>1.1410748935752968E-3</v>
      </c>
    </row>
    <row r="317" spans="6:8" x14ac:dyDescent="0.2">
      <c r="F317">
        <v>158</v>
      </c>
      <c r="G317">
        <f t="shared" si="8"/>
        <v>1.2750756536764568E-3</v>
      </c>
      <c r="H317">
        <f t="shared" si="9"/>
        <v>1.1338643277820943E-3</v>
      </c>
    </row>
    <row r="318" spans="6:8" x14ac:dyDescent="0.2">
      <c r="F318">
        <v>158.5</v>
      </c>
      <c r="G318">
        <f t="shared" si="8"/>
        <v>1.2670437010370915E-3</v>
      </c>
      <c r="H318">
        <f t="shared" si="9"/>
        <v>1.1267218930928642E-3</v>
      </c>
    </row>
    <row r="319" spans="6:8" x14ac:dyDescent="0.2">
      <c r="F319">
        <v>159</v>
      </c>
      <c r="G319">
        <f t="shared" si="8"/>
        <v>1.2590874023329405E-3</v>
      </c>
      <c r="H319">
        <f t="shared" si="9"/>
        <v>1.1196467338614852E-3</v>
      </c>
    </row>
    <row r="320" spans="6:8" x14ac:dyDescent="0.2">
      <c r="F320">
        <v>159.5</v>
      </c>
      <c r="G320">
        <f t="shared" si="8"/>
        <v>1.2512058104137763E-3</v>
      </c>
      <c r="H320">
        <f t="shared" si="9"/>
        <v>1.1126380078321639E-3</v>
      </c>
    </row>
    <row r="321" spans="6:8" x14ac:dyDescent="0.2">
      <c r="F321">
        <v>160</v>
      </c>
      <c r="G321">
        <f t="shared" si="8"/>
        <v>1.2433979929054324E-3</v>
      </c>
      <c r="H321">
        <f t="shared" si="9"/>
        <v>1.1056948858887579E-3</v>
      </c>
    </row>
    <row r="322" spans="6:8" x14ac:dyDescent="0.2">
      <c r="F322">
        <v>160.5</v>
      </c>
      <c r="G322">
        <f t="shared" si="8"/>
        <v>1.2356630319340484E-3</v>
      </c>
      <c r="H322">
        <f t="shared" si="9"/>
        <v>1.0988165518095595E-3</v>
      </c>
    </row>
    <row r="323" spans="6:8" x14ac:dyDescent="0.2">
      <c r="F323">
        <v>161</v>
      </c>
      <c r="G323">
        <f t="shared" ref="G323:G386" si="10">($C$3*$C$12)/(4*F323*F323*PI())</f>
        <v>1.2280000238562966E-3</v>
      </c>
      <c r="H323">
        <f t="shared" ref="H323:H386" si="11">($C$3*$C$14)/(4*F323*F323*PI())</f>
        <v>1.0920022020273988E-3</v>
      </c>
    </row>
    <row r="324" spans="6:8" x14ac:dyDescent="0.2">
      <c r="F324">
        <v>161.5</v>
      </c>
      <c r="G324">
        <f t="shared" si="10"/>
        <v>1.2204080789954496E-3</v>
      </c>
      <c r="H324">
        <f t="shared" si="11"/>
        <v>1.085251045394941E-3</v>
      </c>
    </row>
    <row r="325" spans="6:8" x14ac:dyDescent="0.2">
      <c r="F325">
        <v>162</v>
      </c>
      <c r="G325">
        <f t="shared" si="10"/>
        <v>1.2128863213831378E-3</v>
      </c>
      <c r="H325">
        <f t="shared" si="11"/>
        <v>1.0785623029550451E-3</v>
      </c>
    </row>
    <row r="326" spans="6:8" x14ac:dyDescent="0.2">
      <c r="F326">
        <v>162.5</v>
      </c>
      <c r="G326">
        <f t="shared" si="10"/>
        <v>1.2054338885066629E-3</v>
      </c>
      <c r="H326">
        <f t="shared" si="11"/>
        <v>1.0719352077160598E-3</v>
      </c>
    </row>
    <row r="327" spans="6:8" x14ac:dyDescent="0.2">
      <c r="F327">
        <v>163</v>
      </c>
      <c r="G327">
        <f t="shared" si="10"/>
        <v>1.1980499310617287E-3</v>
      </c>
      <c r="H327">
        <f t="shared" si="11"/>
        <v>1.0653690044319397E-3</v>
      </c>
    </row>
    <row r="328" spans="6:8" x14ac:dyDescent="0.2">
      <c r="F328">
        <v>163.5</v>
      </c>
      <c r="G328">
        <f t="shared" si="10"/>
        <v>1.1907336127104553E-3</v>
      </c>
      <c r="H328">
        <f t="shared" si="11"/>
        <v>1.0588629493870588E-3</v>
      </c>
    </row>
    <row r="329" spans="6:8" x14ac:dyDescent="0.2">
      <c r="F329">
        <v>164</v>
      </c>
      <c r="G329">
        <f t="shared" si="10"/>
        <v>1.1834841098445519E-3</v>
      </c>
      <c r="H329">
        <f t="shared" si="11"/>
        <v>1.0524163101856116E-3</v>
      </c>
    </row>
    <row r="330" spans="6:8" x14ac:dyDescent="0.2">
      <c r="F330">
        <v>164.5</v>
      </c>
      <c r="G330">
        <f t="shared" si="10"/>
        <v>1.1763006113535192E-3</v>
      </c>
      <c r="H330">
        <f t="shared" si="11"/>
        <v>1.0460283655454848E-3</v>
      </c>
    </row>
    <row r="331" spans="6:8" x14ac:dyDescent="0.2">
      <c r="F331">
        <v>165</v>
      </c>
      <c r="G331">
        <f t="shared" si="10"/>
        <v>1.1691823183977619E-3</v>
      </c>
      <c r="H331">
        <f t="shared" si="11"/>
        <v>1.0396984050964997E-3</v>
      </c>
    </row>
    <row r="332" spans="6:8" x14ac:dyDescent="0.2">
      <c r="F332">
        <v>165.5</v>
      </c>
      <c r="G332">
        <f t="shared" si="10"/>
        <v>1.1621284441864924E-3</v>
      </c>
      <c r="H332">
        <f t="shared" si="11"/>
        <v>1.0334257291829102E-3</v>
      </c>
    </row>
    <row r="333" spans="6:8" x14ac:dyDescent="0.2">
      <c r="F333">
        <v>166</v>
      </c>
      <c r="G333">
        <f t="shared" si="10"/>
        <v>1.1551382137603087E-3</v>
      </c>
      <c r="H333">
        <f t="shared" si="11"/>
        <v>1.0272096486700611E-3</v>
      </c>
    </row>
    <row r="334" spans="6:8" x14ac:dyDescent="0.2">
      <c r="F334">
        <v>166.5</v>
      </c>
      <c r="G334">
        <f t="shared" si="10"/>
        <v>1.1482108637783394E-3</v>
      </c>
      <c r="H334">
        <f t="shared" si="11"/>
        <v>1.021049484755105E-3</v>
      </c>
    </row>
    <row r="335" spans="6:8" x14ac:dyDescent="0.2">
      <c r="F335">
        <v>167</v>
      </c>
      <c r="G335">
        <f t="shared" si="10"/>
        <v>1.1413456423098379E-3</v>
      </c>
      <c r="H335">
        <f t="shared" si="11"/>
        <v>1.0149445687816776E-3</v>
      </c>
    </row>
    <row r="336" spans="6:8" x14ac:dyDescent="0.2">
      <c r="F336">
        <v>167.5</v>
      </c>
      <c r="G336">
        <f t="shared" si="10"/>
        <v>1.1345418086301294E-3</v>
      </c>
      <c r="H336">
        <f t="shared" si="11"/>
        <v>1.0088942420584436E-3</v>
      </c>
    </row>
    <row r="337" spans="6:8" x14ac:dyDescent="0.2">
      <c r="F337">
        <v>168</v>
      </c>
      <c r="G337">
        <f t="shared" si="10"/>
        <v>1.1277986330208004E-3</v>
      </c>
      <c r="H337">
        <f t="shared" si="11"/>
        <v>1.0028978556814133E-3</v>
      </c>
    </row>
    <row r="338" spans="6:8" x14ac:dyDescent="0.2">
      <c r="F338">
        <v>168.5</v>
      </c>
      <c r="G338">
        <f t="shared" si="10"/>
        <v>1.1211153965740323E-3</v>
      </c>
      <c r="H338">
        <f t="shared" si="11"/>
        <v>9.9695477035994704E-4</v>
      </c>
    </row>
    <row r="339" spans="6:8" x14ac:dyDescent="0.2">
      <c r="F339">
        <v>169</v>
      </c>
      <c r="G339">
        <f t="shared" si="10"/>
        <v>1.1144913910009827E-3</v>
      </c>
      <c r="H339">
        <f t="shared" si="11"/>
        <v>9.9106435624635712E-4</v>
      </c>
    </row>
    <row r="340" spans="6:8" x14ac:dyDescent="0.2">
      <c r="F340">
        <v>169.5</v>
      </c>
      <c r="G340">
        <f t="shared" si="10"/>
        <v>1.1079259184441162E-3</v>
      </c>
      <c r="H340">
        <f t="shared" si="11"/>
        <v>9.8522599276902232E-4</v>
      </c>
    </row>
    <row r="341" spans="6:8" x14ac:dyDescent="0.2">
      <c r="F341">
        <v>170</v>
      </c>
      <c r="G341">
        <f t="shared" si="10"/>
        <v>1.1014182912933933E-3</v>
      </c>
      <c r="H341">
        <f t="shared" si="11"/>
        <v>9.7943906846893443E-4</v>
      </c>
    </row>
    <row r="342" spans="6:8" x14ac:dyDescent="0.2">
      <c r="F342">
        <v>170.5</v>
      </c>
      <c r="G342">
        <f t="shared" si="10"/>
        <v>1.0949678320062287E-3</v>
      </c>
      <c r="H342">
        <f t="shared" si="11"/>
        <v>9.7370298083959402E-4</v>
      </c>
    </row>
    <row r="343" spans="6:8" x14ac:dyDescent="0.2">
      <c r="F343">
        <v>171</v>
      </c>
      <c r="G343">
        <f t="shared" si="10"/>
        <v>1.0885738729311265E-3</v>
      </c>
      <c r="H343">
        <f t="shared" si="11"/>
        <v>9.6801713617017913E-4</v>
      </c>
    </row>
    <row r="344" spans="6:8" x14ac:dyDescent="0.2">
      <c r="F344">
        <v>171.5</v>
      </c>
      <c r="G344">
        <f t="shared" si="10"/>
        <v>1.082235756134912E-3</v>
      </c>
      <c r="H344">
        <f t="shared" si="11"/>
        <v>9.6238094939191002E-4</v>
      </c>
    </row>
    <row r="345" spans="6:8" x14ac:dyDescent="0.2">
      <c r="F345">
        <v>172</v>
      </c>
      <c r="G345">
        <f t="shared" si="10"/>
        <v>1.0759528332334731E-3</v>
      </c>
      <c r="H345">
        <f t="shared" si="11"/>
        <v>9.5679384392753533E-4</v>
      </c>
    </row>
    <row r="346" spans="6:8" x14ac:dyDescent="0.2">
      <c r="F346">
        <v>172.5</v>
      </c>
      <c r="G346">
        <f t="shared" si="10"/>
        <v>1.0697244652259296E-3</v>
      </c>
      <c r="H346">
        <f t="shared" si="11"/>
        <v>9.5125525154386747E-4</v>
      </c>
    </row>
    <row r="347" spans="6:8" x14ac:dyDescent="0.2">
      <c r="F347">
        <v>173</v>
      </c>
      <c r="G347">
        <f t="shared" si="10"/>
        <v>1.0635500223321549E-3</v>
      </c>
      <c r="H347">
        <f t="shared" si="11"/>
        <v>9.4576461220729742E-4</v>
      </c>
    </row>
    <row r="348" spans="6:8" x14ac:dyDescent="0.2">
      <c r="F348">
        <v>173.5</v>
      </c>
      <c r="G348">
        <f t="shared" si="10"/>
        <v>1.0574288838335695E-3</v>
      </c>
      <c r="H348">
        <f t="shared" si="11"/>
        <v>9.4032137394222043E-4</v>
      </c>
    </row>
    <row r="349" spans="6:8" x14ac:dyDescent="0.2">
      <c r="F349">
        <v>174</v>
      </c>
      <c r="G349">
        <f t="shared" si="10"/>
        <v>1.0513604379171313E-3</v>
      </c>
      <c r="H349">
        <f t="shared" si="11"/>
        <v>9.3492499269230429E-4</v>
      </c>
    </row>
    <row r="350" spans="6:8" x14ac:dyDescent="0.2">
      <c r="F350">
        <v>174.5</v>
      </c>
      <c r="G350">
        <f t="shared" si="10"/>
        <v>1.0453440815224528E-3</v>
      </c>
      <c r="H350">
        <f t="shared" si="11"/>
        <v>9.2957493218453731E-4</v>
      </c>
    </row>
    <row r="351" spans="6:8" x14ac:dyDescent="0.2">
      <c r="F351">
        <v>175</v>
      </c>
      <c r="G351">
        <f t="shared" si="10"/>
        <v>1.0393792201919697E-3</v>
      </c>
      <c r="H351">
        <f t="shared" si="11"/>
        <v>9.2427066379599033E-4</v>
      </c>
    </row>
    <row r="352" spans="6:8" x14ac:dyDescent="0.2">
      <c r="F352">
        <v>175.5</v>
      </c>
      <c r="G352">
        <f t="shared" si="10"/>
        <v>1.0334652679240936E-3</v>
      </c>
      <c r="H352">
        <f t="shared" si="11"/>
        <v>9.1901166642323372E-4</v>
      </c>
    </row>
    <row r="353" spans="6:8" x14ac:dyDescent="0.2">
      <c r="F353">
        <v>176</v>
      </c>
      <c r="G353">
        <f t="shared" si="10"/>
        <v>1.027601647029283E-3</v>
      </c>
      <c r="H353">
        <f t="shared" si="11"/>
        <v>9.1379742635434543E-4</v>
      </c>
    </row>
    <row r="354" spans="6:8" x14ac:dyDescent="0.2">
      <c r="F354">
        <v>176.5</v>
      </c>
      <c r="G354">
        <f t="shared" si="10"/>
        <v>1.0217877879889596E-3</v>
      </c>
      <c r="H354">
        <f t="shared" si="11"/>
        <v>9.0862743714345529E-4</v>
      </c>
    </row>
    <row r="355" spans="6:8" x14ac:dyDescent="0.2">
      <c r="F355">
        <v>177</v>
      </c>
      <c r="G355">
        <f t="shared" si="10"/>
        <v>1.0160231293172162E-3</v>
      </c>
      <c r="H355">
        <f t="shared" si="11"/>
        <v>9.0350119948776552E-4</v>
      </c>
    </row>
    <row r="356" spans="6:8" x14ac:dyDescent="0.2">
      <c r="F356">
        <v>177.5</v>
      </c>
      <c r="G356">
        <f t="shared" si="10"/>
        <v>1.0103071174252434E-3</v>
      </c>
      <c r="H356">
        <f t="shared" si="11"/>
        <v>8.9841822110699329E-4</v>
      </c>
    </row>
    <row r="357" spans="6:8" x14ac:dyDescent="0.2">
      <c r="F357">
        <v>178</v>
      </c>
      <c r="G357">
        <f t="shared" si="10"/>
        <v>1.0046392064884191E-3</v>
      </c>
      <c r="H357">
        <f t="shared" si="11"/>
        <v>8.9337801662518008E-4</v>
      </c>
    </row>
    <row r="358" spans="6:8" x14ac:dyDescent="0.2">
      <c r="F358">
        <v>178.5</v>
      </c>
      <c r="G358">
        <f t="shared" si="10"/>
        <v>9.9901885831600308E-4</v>
      </c>
      <c r="H358">
        <f t="shared" si="11"/>
        <v>8.883801074548158E-4</v>
      </c>
    </row>
    <row r="359" spans="6:8" x14ac:dyDescent="0.2">
      <c r="F359">
        <v>179</v>
      </c>
      <c r="G359">
        <f t="shared" si="10"/>
        <v>9.9344554222337224E-4</v>
      </c>
      <c r="H359">
        <f t="shared" si="11"/>
        <v>8.8342402168322472E-4</v>
      </c>
    </row>
    <row r="360" spans="6:8" x14ac:dyDescent="0.2">
      <c r="F360">
        <v>179.5</v>
      </c>
      <c r="G360">
        <f t="shared" si="10"/>
        <v>9.8791873490674566E-4</v>
      </c>
      <c r="H360">
        <f t="shared" si="11"/>
        <v>8.785092939611643E-4</v>
      </c>
    </row>
    <row r="361" spans="6:8" x14ac:dyDescent="0.2">
      <c r="F361">
        <v>180</v>
      </c>
      <c r="G361">
        <f t="shared" si="10"/>
        <v>9.824379203203417E-4</v>
      </c>
      <c r="H361">
        <f t="shared" si="11"/>
        <v>8.7363546539358662E-4</v>
      </c>
    </row>
    <row r="362" spans="6:8" x14ac:dyDescent="0.2">
      <c r="F362">
        <v>180.5</v>
      </c>
      <c r="G362">
        <f t="shared" si="10"/>
        <v>9.7700258955591411E-4</v>
      </c>
      <c r="H362">
        <f t="shared" si="11"/>
        <v>8.6880208343251524E-4</v>
      </c>
    </row>
    <row r="363" spans="6:8" x14ac:dyDescent="0.2">
      <c r="F363">
        <v>181</v>
      </c>
      <c r="G363">
        <f t="shared" si="10"/>
        <v>9.7161224072461359E-4</v>
      </c>
      <c r="H363">
        <f t="shared" si="11"/>
        <v>8.640087017719912E-4</v>
      </c>
    </row>
    <row r="364" spans="6:8" x14ac:dyDescent="0.2">
      <c r="F364">
        <v>181.5</v>
      </c>
      <c r="G364">
        <f t="shared" si="10"/>
        <v>9.6626637884112559E-4</v>
      </c>
      <c r="H364">
        <f t="shared" si="11"/>
        <v>8.5925488024504119E-4</v>
      </c>
    </row>
    <row r="365" spans="6:8" x14ac:dyDescent="0.2">
      <c r="F365">
        <v>182</v>
      </c>
      <c r="G365">
        <f t="shared" si="10"/>
        <v>9.6096451571003113E-4</v>
      </c>
      <c r="H365">
        <f t="shared" si="11"/>
        <v>8.5454018472262434E-4</v>
      </c>
    </row>
    <row r="366" spans="6:8" x14ac:dyDescent="0.2">
      <c r="F366">
        <v>182.5</v>
      </c>
      <c r="G366">
        <f t="shared" si="10"/>
        <v>9.5570616981434614E-4</v>
      </c>
      <c r="H366">
        <f t="shared" si="11"/>
        <v>8.498641870145154E-4</v>
      </c>
    </row>
    <row r="367" spans="6:8" x14ac:dyDescent="0.2">
      <c r="F367">
        <v>183</v>
      </c>
      <c r="G367">
        <f t="shared" si="10"/>
        <v>9.5049086620618915E-4</v>
      </c>
      <c r="H367">
        <f t="shared" si="11"/>
        <v>8.4522646477208055E-4</v>
      </c>
    </row>
    <row r="368" spans="6:8" x14ac:dyDescent="0.2">
      <c r="F368">
        <v>183.5</v>
      </c>
      <c r="G368">
        <f t="shared" si="10"/>
        <v>9.453181363995298E-4</v>
      </c>
      <c r="H368">
        <f t="shared" si="11"/>
        <v>8.4062660139290371E-4</v>
      </c>
    </row>
    <row r="369" spans="6:8" x14ac:dyDescent="0.2">
      <c r="F369">
        <v>184</v>
      </c>
      <c r="G369">
        <f t="shared" si="10"/>
        <v>9.4018751826497726E-4</v>
      </c>
      <c r="H369">
        <f t="shared" si="11"/>
        <v>8.3606418592722725E-4</v>
      </c>
    </row>
    <row r="370" spans="6:8" x14ac:dyDescent="0.2">
      <c r="F370">
        <v>184.5</v>
      </c>
      <c r="G370">
        <f t="shared" si="10"/>
        <v>9.3509855592655954E-4</v>
      </c>
      <c r="H370">
        <f t="shared" si="11"/>
        <v>8.3153881298616216E-4</v>
      </c>
    </row>
    <row r="371" spans="6:8" x14ac:dyDescent="0.2">
      <c r="F371">
        <v>185</v>
      </c>
      <c r="G371">
        <f t="shared" si="10"/>
        <v>9.3005079966045491E-4</v>
      </c>
      <c r="H371">
        <f t="shared" si="11"/>
        <v>8.2705008265163496E-4</v>
      </c>
    </row>
    <row r="372" spans="6:8" x14ac:dyDescent="0.2">
      <c r="F372">
        <v>185.5</v>
      </c>
      <c r="G372">
        <f t="shared" si="10"/>
        <v>9.2504380579562972E-4</v>
      </c>
      <c r="H372">
        <f t="shared" si="11"/>
        <v>8.2259760038802987E-4</v>
      </c>
    </row>
    <row r="373" spans="6:8" x14ac:dyDescent="0.2">
      <c r="F373">
        <v>186</v>
      </c>
      <c r="G373">
        <f t="shared" si="10"/>
        <v>9.2007713661634491E-4</v>
      </c>
      <c r="H373">
        <f t="shared" si="11"/>
        <v>8.1818097695549215E-4</v>
      </c>
    </row>
    <row r="374" spans="6:8" x14ac:dyDescent="0.2">
      <c r="F374">
        <v>186.5</v>
      </c>
      <c r="G374">
        <f t="shared" si="10"/>
        <v>9.151503602664884E-4</v>
      </c>
      <c r="H374">
        <f t="shared" si="11"/>
        <v>8.1379982832485546E-4</v>
      </c>
    </row>
    <row r="375" spans="6:8" x14ac:dyDescent="0.2">
      <c r="F375">
        <v>187</v>
      </c>
      <c r="G375">
        <f t="shared" si="10"/>
        <v>9.10263050655697E-4</v>
      </c>
      <c r="H375">
        <f t="shared" si="11"/>
        <v>8.0945377559416074E-4</v>
      </c>
    </row>
    <row r="376" spans="6:8" x14ac:dyDescent="0.2">
      <c r="F376">
        <v>187.5</v>
      </c>
      <c r="G376">
        <f t="shared" si="10"/>
        <v>9.0541478736722687E-4</v>
      </c>
      <c r="H376">
        <f t="shared" si="11"/>
        <v>8.0514244490672942E-4</v>
      </c>
    </row>
    <row r="377" spans="6:8" x14ac:dyDescent="0.2">
      <c r="F377">
        <v>188</v>
      </c>
      <c r="G377">
        <f t="shared" si="10"/>
        <v>9.0060515556753809E-4</v>
      </c>
      <c r="H377">
        <f t="shared" si="11"/>
        <v>8.0086546737076177E-4</v>
      </c>
    </row>
    <row r="378" spans="6:8" x14ac:dyDescent="0.2">
      <c r="F378">
        <v>188.5</v>
      </c>
      <c r="G378">
        <f t="shared" si="10"/>
        <v>8.9583374591755565E-4</v>
      </c>
      <c r="H378">
        <f t="shared" si="11"/>
        <v>7.9662247898042496E-4</v>
      </c>
    </row>
    <row r="379" spans="6:8" x14ac:dyDescent="0.2">
      <c r="F379">
        <v>189</v>
      </c>
      <c r="G379">
        <f t="shared" si="10"/>
        <v>8.9110015448557063E-4</v>
      </c>
      <c r="H379">
        <f t="shared" si="11"/>
        <v>7.9241312053840061E-4</v>
      </c>
    </row>
    <row r="380" spans="6:8" x14ac:dyDescent="0.2">
      <c r="F380">
        <v>189.5</v>
      </c>
      <c r="G380">
        <f t="shared" si="10"/>
        <v>8.8640398266174886E-4</v>
      </c>
      <c r="H380">
        <f t="shared" si="11"/>
        <v>7.88237037579861E-4</v>
      </c>
    </row>
    <row r="381" spans="6:8" x14ac:dyDescent="0.2">
      <c r="F381">
        <v>190</v>
      </c>
      <c r="G381">
        <f t="shared" si="10"/>
        <v>8.8174483707421241E-4</v>
      </c>
      <c r="H381">
        <f t="shared" si="11"/>
        <v>7.8409388029784496E-4</v>
      </c>
    </row>
    <row r="382" spans="6:8" x14ac:dyDescent="0.2">
      <c r="F382">
        <v>190.5</v>
      </c>
      <c r="G382">
        <f t="shared" si="10"/>
        <v>8.7712232950665995E-4</v>
      </c>
      <c r="H382">
        <f t="shared" si="11"/>
        <v>7.7998330347000102E-4</v>
      </c>
    </row>
    <row r="383" spans="6:8" x14ac:dyDescent="0.2">
      <c r="F383">
        <v>191</v>
      </c>
      <c r="G383">
        <f t="shared" si="10"/>
        <v>8.7253607681749587E-4</v>
      </c>
      <c r="H383">
        <f t="shared" si="11"/>
        <v>7.7590496638667262E-4</v>
      </c>
    </row>
    <row r="384" spans="6:8" x14ac:dyDescent="0.2">
      <c r="F384">
        <v>191.5</v>
      </c>
      <c r="G384">
        <f t="shared" si="10"/>
        <v>8.6798570086043451E-4</v>
      </c>
      <c r="H384">
        <f t="shared" si="11"/>
        <v>7.7185853278029595E-4</v>
      </c>
    </row>
    <row r="385" spans="6:8" x14ac:dyDescent="0.2">
      <c r="F385">
        <v>192</v>
      </c>
      <c r="G385">
        <f t="shared" si="10"/>
        <v>8.6347082840655025E-4</v>
      </c>
      <c r="H385">
        <f t="shared" si="11"/>
        <v>7.678436707560819E-4</v>
      </c>
    </row>
    <row r="386" spans="6:8" x14ac:dyDescent="0.2">
      <c r="F386">
        <v>192.5</v>
      </c>
      <c r="G386">
        <f t="shared" si="10"/>
        <v>8.5899109106774344E-4</v>
      </c>
      <c r="H386">
        <f t="shared" si="11"/>
        <v>7.6386005272395898E-4</v>
      </c>
    </row>
    <row r="387" spans="6:8" x14ac:dyDescent="0.2">
      <c r="F387">
        <v>193</v>
      </c>
      <c r="G387">
        <f t="shared" ref="G387:G401" si="12">($C$3*$C$12)/(4*F387*F387*PI())</f>
        <v>8.5454612522159164E-4</v>
      </c>
      <c r="H387">
        <f t="shared" ref="H387:H401" si="13">($C$3*$C$14)/(4*F387*F387*PI())</f>
        <v>7.5990735533174589E-4</v>
      </c>
    </row>
    <row r="388" spans="6:8" x14ac:dyDescent="0.2">
      <c r="F388">
        <v>193.5</v>
      </c>
      <c r="G388">
        <f t="shared" si="12"/>
        <v>8.5013557193755896E-4</v>
      </c>
      <c r="H388">
        <f t="shared" si="13"/>
        <v>7.5598525939953411E-4</v>
      </c>
    </row>
    <row r="389" spans="6:8" x14ac:dyDescent="0.2">
      <c r="F389">
        <v>194</v>
      </c>
      <c r="G389">
        <f t="shared" si="12"/>
        <v>8.4575907690453468E-4</v>
      </c>
      <c r="H389">
        <f t="shared" si="13"/>
        <v>7.5209344985525039E-4</v>
      </c>
    </row>
    <row r="390" spans="6:8" x14ac:dyDescent="0.2">
      <c r="F390">
        <v>194.5</v>
      </c>
      <c r="G390">
        <f t="shared" si="12"/>
        <v>8.4141629035967434E-4</v>
      </c>
      <c r="H390">
        <f t="shared" si="13"/>
        <v>7.4823161567137957E-4</v>
      </c>
    </row>
    <row r="391" spans="6:8" x14ac:dyDescent="0.2">
      <c r="F391">
        <v>195</v>
      </c>
      <c r="G391">
        <f t="shared" si="12"/>
        <v>8.3710686701851591E-4</v>
      </c>
      <c r="H391">
        <f t="shared" si="13"/>
        <v>7.4439944980281931E-4</v>
      </c>
    </row>
    <row r="392" spans="6:8" x14ac:dyDescent="0.2">
      <c r="F392">
        <v>195.5</v>
      </c>
      <c r="G392">
        <f t="shared" si="12"/>
        <v>8.3283046600634658E-4</v>
      </c>
      <c r="H392">
        <f t="shared" si="13"/>
        <v>7.4059664912584828E-4</v>
      </c>
    </row>
    <row r="393" spans="6:8" x14ac:dyDescent="0.2">
      <c r="F393">
        <v>196</v>
      </c>
      <c r="G393">
        <f t="shared" si="12"/>
        <v>8.2858675079079203E-4</v>
      </c>
      <c r="H393">
        <f t="shared" si="13"/>
        <v>7.3682291437818107E-4</v>
      </c>
    </row>
    <row r="394" spans="6:8" x14ac:dyDescent="0.2">
      <c r="F394">
        <v>196.5</v>
      </c>
      <c r="G394">
        <f t="shared" si="12"/>
        <v>8.2437538911560629E-4</v>
      </c>
      <c r="H394">
        <f t="shared" si="13"/>
        <v>7.3307795010009013E-4</v>
      </c>
    </row>
    <row r="395" spans="6:8" x14ac:dyDescent="0.2">
      <c r="F395">
        <v>197</v>
      </c>
      <c r="G395">
        <f t="shared" si="12"/>
        <v>8.2019605293563529E-4</v>
      </c>
      <c r="H395">
        <f t="shared" si="13"/>
        <v>7.2936146457657262E-4</v>
      </c>
    </row>
    <row r="396" spans="6:8" x14ac:dyDescent="0.2">
      <c r="F396">
        <v>197.5</v>
      </c>
      <c r="G396">
        <f t="shared" si="12"/>
        <v>8.1604841835293236E-4</v>
      </c>
      <c r="H396">
        <f t="shared" si="13"/>
        <v>7.2567316978054046E-4</v>
      </c>
    </row>
    <row r="397" spans="6:8" x14ac:dyDescent="0.2">
      <c r="F397">
        <v>198</v>
      </c>
      <c r="G397">
        <f t="shared" si="12"/>
        <v>8.1193216555400141E-4</v>
      </c>
      <c r="H397">
        <f t="shared" si="13"/>
        <v>7.2201278131701376E-4</v>
      </c>
    </row>
    <row r="398" spans="6:8" x14ac:dyDescent="0.2">
      <c r="F398">
        <v>198.5</v>
      </c>
      <c r="G398">
        <f t="shared" si="12"/>
        <v>8.0784697874814436E-4</v>
      </c>
      <c r="H398">
        <f t="shared" si="13"/>
        <v>7.1838001836829638E-4</v>
      </c>
    </row>
    <row r="399" spans="6:8" x14ac:dyDescent="0.2">
      <c r="F399">
        <v>199</v>
      </c>
      <c r="G399">
        <f t="shared" si="12"/>
        <v>8.03792546106893E-4</v>
      </c>
      <c r="H399">
        <f t="shared" si="13"/>
        <v>7.1477460364011527E-4</v>
      </c>
    </row>
    <row r="400" spans="6:8" x14ac:dyDescent="0.2">
      <c r="F400">
        <v>199.5</v>
      </c>
      <c r="G400">
        <f t="shared" si="12"/>
        <v>7.9976855970450113E-4</v>
      </c>
      <c r="H400">
        <f t="shared" si="13"/>
        <v>7.1119626330870295E-4</v>
      </c>
    </row>
    <row r="401" spans="6:8" x14ac:dyDescent="0.2">
      <c r="F401">
        <v>200</v>
      </c>
      <c r="G401">
        <f t="shared" si="12"/>
        <v>7.9577471545947667E-4</v>
      </c>
      <c r="H401">
        <f t="shared" si="13"/>
        <v>7.0764472696880514E-4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2016-01-15T16:29:10Z</dcterms:created>
  <dcterms:modified xsi:type="dcterms:W3CDTF">2016-01-15T18:41:03Z</dcterms:modified>
</cp:coreProperties>
</file>