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BG13" i="1"/>
  <c r="BQ13" s="1"/>
  <c r="BD13"/>
  <c r="BP13" s="1"/>
  <c r="BC13"/>
  <c r="BE13" s="1"/>
  <c r="AA13"/>
  <c r="V13"/>
  <c r="BH13" s="1"/>
  <c r="P13"/>
  <c r="O13"/>
  <c r="L13"/>
  <c r="BG12"/>
  <c r="BQ12" s="1"/>
  <c r="BD12"/>
  <c r="BN12" s="1"/>
  <c r="BC12"/>
  <c r="BE12" s="1"/>
  <c r="AA12"/>
  <c r="V12"/>
  <c r="BH12" s="1"/>
  <c r="P12"/>
  <c r="O12"/>
  <c r="L12"/>
  <c r="BM11"/>
  <c r="BG11"/>
  <c r="BD11"/>
  <c r="BP11" s="1"/>
  <c r="BC11"/>
  <c r="BE11" s="1"/>
  <c r="AA11"/>
  <c r="V11"/>
  <c r="BH11" s="1"/>
  <c r="P11"/>
  <c r="O11"/>
  <c r="L11"/>
  <c r="BG10"/>
  <c r="BD10"/>
  <c r="BN10" s="1"/>
  <c r="BC10"/>
  <c r="BE10" s="1"/>
  <c r="AA10"/>
  <c r="V10"/>
  <c r="BH10" s="1"/>
  <c r="P10"/>
  <c r="O10"/>
  <c r="L10"/>
  <c r="BG9"/>
  <c r="BF9"/>
  <c r="BD9"/>
  <c r="BP9" s="1"/>
  <c r="BC9"/>
  <c r="BE9" s="1"/>
  <c r="AA9"/>
  <c r="V9"/>
  <c r="BH9" s="1"/>
  <c r="P9"/>
  <c r="O9"/>
  <c r="L9"/>
  <c r="BG8"/>
  <c r="BD8"/>
  <c r="BN8" s="1"/>
  <c r="BC8"/>
  <c r="BE8" s="1"/>
  <c r="AA8"/>
  <c r="V8"/>
  <c r="BH8" s="1"/>
  <c r="BR8" s="1"/>
  <c r="P8"/>
  <c r="O8"/>
  <c r="L8"/>
  <c r="BG7"/>
  <c r="BQ7" s="1"/>
  <c r="BF7"/>
  <c r="BD7"/>
  <c r="BP7" s="1"/>
  <c r="BC7"/>
  <c r="BE7" s="1"/>
  <c r="AA7"/>
  <c r="V7"/>
  <c r="BH7" s="1"/>
  <c r="P7"/>
  <c r="O7"/>
  <c r="L7"/>
  <c r="BG6"/>
  <c r="BD6"/>
  <c r="BN6" s="1"/>
  <c r="BC6"/>
  <c r="BE6" s="1"/>
  <c r="AA6"/>
  <c r="V6"/>
  <c r="BH6" s="1"/>
  <c r="BR6" s="1"/>
  <c r="P6"/>
  <c r="O6"/>
  <c r="L6"/>
  <c r="BM5"/>
  <c r="BG5"/>
  <c r="BD5"/>
  <c r="BP5" s="1"/>
  <c r="BC5"/>
  <c r="BE5" s="1"/>
  <c r="AA5"/>
  <c r="V5"/>
  <c r="BH5" s="1"/>
  <c r="P5"/>
  <c r="O5"/>
  <c r="L5"/>
  <c r="BG4"/>
  <c r="BD4"/>
  <c r="BN4" s="1"/>
  <c r="BC4"/>
  <c r="BE4" s="1"/>
  <c r="AA4"/>
  <c r="V4"/>
  <c r="BH4" s="1"/>
  <c r="P4"/>
  <c r="O4"/>
  <c r="L4"/>
  <c r="BG3"/>
  <c r="BD3"/>
  <c r="BP3" s="1"/>
  <c r="BC3"/>
  <c r="BE3" s="1"/>
  <c r="AA3"/>
  <c r="V3"/>
  <c r="BH3" s="1"/>
  <c r="P3"/>
  <c r="O3"/>
  <c r="L3"/>
  <c r="BG2"/>
  <c r="BD2"/>
  <c r="BN2" s="1"/>
  <c r="BC2"/>
  <c r="BE2" s="1"/>
  <c r="AA2"/>
  <c r="V2"/>
  <c r="BH2" s="1"/>
  <c r="P2"/>
  <c r="O2"/>
  <c r="L2"/>
  <c r="BM7" l="1"/>
  <c r="BQ3"/>
  <c r="BF3"/>
  <c r="BQ8"/>
  <c r="BN9"/>
  <c r="BM9"/>
  <c r="BR10"/>
  <c r="BN3"/>
  <c r="BR4"/>
  <c r="BM3"/>
  <c r="BQ4"/>
  <c r="BQ5"/>
  <c r="BN7"/>
  <c r="BK8"/>
  <c r="BQ9"/>
  <c r="BQ10"/>
  <c r="BQ11"/>
  <c r="BK12"/>
  <c r="BK2"/>
  <c r="BK6"/>
  <c r="BR2"/>
  <c r="BO4"/>
  <c r="BJ9"/>
  <c r="BO10"/>
  <c r="BO2"/>
  <c r="BO6"/>
  <c r="BJ5"/>
  <c r="BJ11"/>
  <c r="BQ2"/>
  <c r="BJ3"/>
  <c r="BK4"/>
  <c r="BF5"/>
  <c r="BN5"/>
  <c r="BQ6"/>
  <c r="BJ7"/>
  <c r="BO8"/>
  <c r="BK10"/>
  <c r="BF11"/>
  <c r="BO12"/>
  <c r="BR11"/>
  <c r="BI11"/>
  <c r="BS11" s="1"/>
  <c r="BR12"/>
  <c r="BI12"/>
  <c r="BS12" s="1"/>
  <c r="BI3"/>
  <c r="BS3" s="1"/>
  <c r="BR3"/>
  <c r="BI9"/>
  <c r="BS9" s="1"/>
  <c r="BR9"/>
  <c r="BI13"/>
  <c r="BS13" s="1"/>
  <c r="BR13"/>
  <c r="BI5"/>
  <c r="BS5" s="1"/>
  <c r="BR5"/>
  <c r="BR7"/>
  <c r="BI7"/>
  <c r="BS7" s="1"/>
  <c r="BI2"/>
  <c r="BS2" s="1"/>
  <c r="BM2"/>
  <c r="BK3"/>
  <c r="BO3"/>
  <c r="BI4"/>
  <c r="BS4" s="1"/>
  <c r="BM4"/>
  <c r="BK5"/>
  <c r="BO5"/>
  <c r="BI6"/>
  <c r="BS6" s="1"/>
  <c r="BM6"/>
  <c r="BK7"/>
  <c r="BO7"/>
  <c r="BI8"/>
  <c r="BS8" s="1"/>
  <c r="BM8"/>
  <c r="BK9"/>
  <c r="BO9"/>
  <c r="BI10"/>
  <c r="BS10" s="1"/>
  <c r="BM10"/>
  <c r="BK11"/>
  <c r="BO11"/>
  <c r="BM12"/>
  <c r="BK13"/>
  <c r="BO13"/>
  <c r="BL2"/>
  <c r="BP2"/>
  <c r="BL4"/>
  <c r="BP4"/>
  <c r="BL6"/>
  <c r="BP6"/>
  <c r="BL8"/>
  <c r="BP8"/>
  <c r="BL10"/>
  <c r="BP10"/>
  <c r="BN11"/>
  <c r="BL12"/>
  <c r="BP12"/>
  <c r="BF13"/>
  <c r="BJ13"/>
  <c r="BN13"/>
  <c r="BM13"/>
  <c r="BF2"/>
  <c r="BJ2"/>
  <c r="BL3"/>
  <c r="BF4"/>
  <c r="BJ4"/>
  <c r="BL5"/>
  <c r="BF6"/>
  <c r="BJ6"/>
  <c r="BL7"/>
  <c r="BF8"/>
  <c r="BJ8"/>
  <c r="BL9"/>
  <c r="BF10"/>
  <c r="BJ10"/>
  <c r="BL11"/>
  <c r="BF12"/>
  <c r="BJ12"/>
  <c r="BL13"/>
</calcChain>
</file>

<file path=xl/sharedStrings.xml><?xml version="1.0" encoding="utf-8"?>
<sst xmlns="http://schemas.openxmlformats.org/spreadsheetml/2006/main" count="83" uniqueCount="73">
  <si>
    <t>Treatment</t>
  </si>
  <si>
    <t>Repetition/Tank</t>
  </si>
  <si>
    <t>Food intake</t>
  </si>
  <si>
    <t>Val</t>
  </si>
  <si>
    <t>Leu</t>
  </si>
  <si>
    <t>Met</t>
  </si>
  <si>
    <t>Val:Leu</t>
  </si>
  <si>
    <t>C0</t>
  </si>
  <si>
    <t>C2</t>
  </si>
  <si>
    <t>Met:CO</t>
  </si>
  <si>
    <t>C2:CO</t>
  </si>
  <si>
    <t>C3</t>
  </si>
  <si>
    <t>C4</t>
  </si>
  <si>
    <t>C5:1</t>
  </si>
  <si>
    <t>C5</t>
  </si>
  <si>
    <t>3OH-C4</t>
  </si>
  <si>
    <t>3OH-C4:C2</t>
  </si>
  <si>
    <t>C6</t>
  </si>
  <si>
    <t>3OH-C5</t>
  </si>
  <si>
    <t>C8</t>
  </si>
  <si>
    <t>C3DC</t>
  </si>
  <si>
    <t>C3DC:Val</t>
  </si>
  <si>
    <t>C10:1</t>
  </si>
  <si>
    <t>C10</t>
  </si>
  <si>
    <t>C4DC</t>
  </si>
  <si>
    <t>C5DC</t>
  </si>
  <si>
    <t>C12</t>
  </si>
  <si>
    <t>C6DC</t>
  </si>
  <si>
    <t>3OH C12</t>
  </si>
  <si>
    <t>C14:2</t>
  </si>
  <si>
    <t>C14:1</t>
  </si>
  <si>
    <t>C14</t>
  </si>
  <si>
    <t>C8DC</t>
  </si>
  <si>
    <t>3OH C14:1</t>
  </si>
  <si>
    <t>3OH C14</t>
  </si>
  <si>
    <t>C16:1</t>
  </si>
  <si>
    <t>C16</t>
  </si>
  <si>
    <t>C10DC</t>
  </si>
  <si>
    <t>3OH C16:1</t>
  </si>
  <si>
    <t>3OH C16</t>
  </si>
  <si>
    <t>C18:2</t>
  </si>
  <si>
    <t>C18:1</t>
  </si>
  <si>
    <t>C18</t>
  </si>
  <si>
    <t>3OH C18:1</t>
  </si>
  <si>
    <t>3OH C18</t>
  </si>
  <si>
    <t>C16DC</t>
  </si>
  <si>
    <t>C24</t>
  </si>
  <si>
    <t>C18DC</t>
  </si>
  <si>
    <t>C26</t>
  </si>
  <si>
    <t>Tot Acyl carn</t>
  </si>
  <si>
    <t>Tot Carn</t>
  </si>
  <si>
    <t>C3DC:Tot Acylcarn</t>
  </si>
  <si>
    <t>C3DC:Tot Carn</t>
  </si>
  <si>
    <t>Tot LCFA</t>
  </si>
  <si>
    <t>Tot 3OHLCFA</t>
  </si>
  <si>
    <t>Tot 3OHLCFA:Tot LCFA</t>
  </si>
  <si>
    <t>C5:TotCarn</t>
  </si>
  <si>
    <t>3OHC5:Tot Carn</t>
  </si>
  <si>
    <t>C4:Tot Carn</t>
  </si>
  <si>
    <t>3OHC4:Tot Carn</t>
  </si>
  <si>
    <t>Met:Tot Carn</t>
  </si>
  <si>
    <t>Val:Tot Carn</t>
  </si>
  <si>
    <t>C4DC:Tot Carn</t>
  </si>
  <si>
    <t>LCFA:Tot Carn</t>
  </si>
  <si>
    <t>3OHLCFA:Tot Carn</t>
  </si>
  <si>
    <t>Tot 3OHLCFA:Tot LCFA/Tot Carn</t>
  </si>
  <si>
    <t>D1</t>
  </si>
  <si>
    <t>D2</t>
  </si>
  <si>
    <t>FI/MBW</t>
  </si>
  <si>
    <t>DMD</t>
  </si>
  <si>
    <t>CPD</t>
  </si>
  <si>
    <t>FatD</t>
  </si>
  <si>
    <t>AshD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</si>
</sst>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0.000"/>
    <numFmt numFmtId="166" formatCode="0.0000"/>
    <numFmt numFmtId="167" formatCode="0.00000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3"/>
  <sheetViews>
    <sheetView tabSelected="1" topLeftCell="BL1" workbookViewId="0">
      <selection activeCell="BP20" sqref="BP20"/>
    </sheetView>
  </sheetViews>
  <sheetFormatPr baseColWidth="10" defaultRowHeight="15"/>
  <cols>
    <col min="1" max="1" width="15" style="13" customWidth="1"/>
    <col min="2" max="2" width="19.28515625" style="13" customWidth="1"/>
    <col min="3" max="3" width="17.5703125" style="13" customWidth="1"/>
    <col min="4" max="4" width="20.28515625" style="13" customWidth="1"/>
    <col min="5" max="16" width="11.42578125" style="13"/>
    <col min="17" max="19" width="0" style="13" hidden="1" customWidth="1"/>
    <col min="20" max="21" width="11.42578125" style="13"/>
    <col min="22" max="22" width="14" style="13" customWidth="1"/>
    <col min="23" max="23" width="0" style="13" hidden="1" customWidth="1"/>
    <col min="24" max="24" width="11.42578125" style="13"/>
    <col min="25" max="25" width="0" style="13" hidden="1" customWidth="1"/>
    <col min="26" max="27" width="11.42578125" style="13"/>
    <col min="28" max="29" width="0" style="13" hidden="1" customWidth="1"/>
    <col min="30" max="30" width="11.42578125" style="13"/>
    <col min="31" max="43" width="0" style="13" hidden="1" customWidth="1"/>
    <col min="44" max="44" width="13.7109375" style="13" hidden="1" customWidth="1"/>
    <col min="45" max="54" width="0" style="13" hidden="1" customWidth="1"/>
    <col min="55" max="55" width="18.140625" style="13" customWidth="1"/>
    <col min="56" max="56" width="13.7109375" style="13" customWidth="1"/>
    <col min="57" max="57" width="22.28515625" style="13" hidden="1" customWidth="1"/>
    <col min="58" max="58" width="18" style="13" customWidth="1"/>
    <col min="59" max="59" width="15.42578125" style="13" customWidth="1"/>
    <col min="60" max="60" width="16.140625" style="13" customWidth="1"/>
    <col min="61" max="61" width="26.7109375" style="13" customWidth="1"/>
    <col min="62" max="62" width="14.5703125" style="13" customWidth="1"/>
    <col min="63" max="63" width="20.42578125" style="13" customWidth="1"/>
    <col min="64" max="64" width="15.85546875" style="13" customWidth="1"/>
    <col min="65" max="65" width="20.28515625" style="13" customWidth="1"/>
    <col min="66" max="66" width="16" style="13" customWidth="1"/>
    <col min="67" max="67" width="15.85546875" style="13" customWidth="1"/>
    <col min="68" max="69" width="17.42578125" style="13" customWidth="1"/>
    <col min="70" max="70" width="22.42578125" style="13" customWidth="1"/>
    <col min="71" max="71" width="37.85546875" style="13" customWidth="1"/>
    <col min="72" max="16384" width="11.42578125" style="13"/>
  </cols>
  <sheetData>
    <row r="1" spans="1:71" ht="18.75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5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5" t="s">
        <v>65</v>
      </c>
    </row>
    <row r="2" spans="1:71" ht="15.75">
      <c r="A2" s="4" t="s">
        <v>66</v>
      </c>
      <c r="B2" s="5">
        <v>1</v>
      </c>
      <c r="C2" s="6">
        <v>0.71274723076923086</v>
      </c>
      <c r="D2" s="6">
        <v>5.3231365879177579</v>
      </c>
      <c r="E2" s="6">
        <v>75.600045501080643</v>
      </c>
      <c r="F2" s="6">
        <v>37.112860892388447</v>
      </c>
      <c r="G2" s="6">
        <v>86.342592592592595</v>
      </c>
      <c r="H2" s="6">
        <v>-161.23163051084674</v>
      </c>
      <c r="I2" s="2">
        <v>185.07</v>
      </c>
      <c r="J2" s="2">
        <v>113.17</v>
      </c>
      <c r="K2" s="2">
        <v>13.41</v>
      </c>
      <c r="L2" s="2">
        <f>(I2/J2)</f>
        <v>1.6353273835822213</v>
      </c>
      <c r="M2" s="2">
        <v>17</v>
      </c>
      <c r="N2" s="2">
        <v>3.89</v>
      </c>
      <c r="O2" s="2">
        <f>(K2/M2)</f>
        <v>0.7888235294117647</v>
      </c>
      <c r="P2" s="2">
        <f>(N2/M2)</f>
        <v>0.2288235294117647</v>
      </c>
      <c r="Q2" s="2">
        <v>0.57999999999999996</v>
      </c>
      <c r="R2" s="2">
        <v>0.55000000000000004</v>
      </c>
      <c r="S2" s="2">
        <v>0.04</v>
      </c>
      <c r="T2" s="2">
        <v>0.08</v>
      </c>
      <c r="U2" s="2">
        <v>0.06</v>
      </c>
      <c r="V2" s="2">
        <f>(U2/N2)</f>
        <v>1.5424164524421594E-2</v>
      </c>
      <c r="W2" s="2">
        <v>0.32</v>
      </c>
      <c r="X2" s="2">
        <v>0.4</v>
      </c>
      <c r="Y2" s="2">
        <v>0.12</v>
      </c>
      <c r="Z2" s="2">
        <v>0.08</v>
      </c>
      <c r="AA2" s="7">
        <f>(Z2/I2)</f>
        <v>4.3226887123791002E-4</v>
      </c>
      <c r="AB2" s="2">
        <v>0.03</v>
      </c>
      <c r="AC2" s="2">
        <v>7.0000000000000007E-2</v>
      </c>
      <c r="AD2" s="2">
        <v>0.11</v>
      </c>
      <c r="AE2" s="2">
        <v>0.17</v>
      </c>
      <c r="AF2" s="2">
        <v>0.04</v>
      </c>
      <c r="AG2" s="2">
        <v>0.02</v>
      </c>
      <c r="AH2" s="2">
        <v>0.01</v>
      </c>
      <c r="AI2" s="2">
        <v>0.01</v>
      </c>
      <c r="AJ2" s="2">
        <v>0.03</v>
      </c>
      <c r="AK2" s="2">
        <v>7.0000000000000007E-2</v>
      </c>
      <c r="AL2" s="2">
        <v>0.05</v>
      </c>
      <c r="AM2" s="2">
        <v>0.03</v>
      </c>
      <c r="AN2" s="2">
        <v>0.02</v>
      </c>
      <c r="AO2" s="2">
        <v>0.04</v>
      </c>
      <c r="AP2" s="2">
        <v>0.23</v>
      </c>
      <c r="AQ2" s="2">
        <v>0.02</v>
      </c>
      <c r="AR2" s="2">
        <v>0.02</v>
      </c>
      <c r="AS2" s="2">
        <v>0.02</v>
      </c>
      <c r="AT2" s="2">
        <v>0.03</v>
      </c>
      <c r="AU2" s="2">
        <v>0.15</v>
      </c>
      <c r="AV2" s="2">
        <v>0.15</v>
      </c>
      <c r="AW2" s="2">
        <v>0.02</v>
      </c>
      <c r="AX2" s="2">
        <v>0.01</v>
      </c>
      <c r="AY2" s="2">
        <v>0.01</v>
      </c>
      <c r="AZ2" s="2">
        <v>0.01</v>
      </c>
      <c r="BA2" s="2">
        <v>0.01</v>
      </c>
      <c r="BB2" s="2">
        <v>0</v>
      </c>
      <c r="BC2" s="2">
        <f>+N2+Q2+R2+S2+T2+U2+W2+X2+Y2+Z2+AB2+AC2+AD2+AE2+AF2+AG2+AH2+AI2+AJ2+AK2+AL2+AM2+AN2+AO2+AP2+AQ2+AR2+AS2+AT2+AU2+AV2+AW2+AX2+AY2+AZ2+BA2+BB2</f>
        <v>7.4999999999999991</v>
      </c>
      <c r="BD2" s="2">
        <f>+M2+N2+Q2+R2+S2+T2+U2+W2+X2+Y2+Z2+AB2+AC2+AD2+AE2+AF2+AG2+AH2+AI2+AJ2+AK2+AL2+AM2+AN2+AO2+AP2+AQ2+AR2+AS2+AT2+AU2+AV2+AW2+AX2+AY2+AZ2+BA2+BB2</f>
        <v>24.500000000000004</v>
      </c>
      <c r="BE2" s="8">
        <f>(Z2/BC2)</f>
        <v>1.0666666666666668E-2</v>
      </c>
      <c r="BF2" s="9">
        <f>(Z2/BD2)</f>
        <v>3.2653061224489793E-3</v>
      </c>
      <c r="BG2" s="2">
        <f>+AF2+AI2+AJ2+AK2+AO2+AP2+AT2+AU2+AV2+AZ2+BB2</f>
        <v>0.76000000000000012</v>
      </c>
      <c r="BH2" s="2">
        <f>+U2+V2+X2+AH2+AM2+AN2+AR2+AS2+AW2+AX2</f>
        <v>0.60542416452442172</v>
      </c>
      <c r="BI2" s="2">
        <f>(BH2/BG2)</f>
        <v>0.79661074279529165</v>
      </c>
      <c r="BJ2" s="10">
        <f>(T2/BD2)</f>
        <v>3.2653061224489793E-3</v>
      </c>
      <c r="BK2" s="11">
        <f>(X2/BD2)</f>
        <v>1.6326530612244896E-2</v>
      </c>
      <c r="BL2" s="11">
        <f>(R2/BD2)</f>
        <v>2.2448979591836733E-2</v>
      </c>
      <c r="BM2" s="10">
        <f>(AN2/BD2)</f>
        <v>8.1632653061224482E-4</v>
      </c>
      <c r="BN2" s="6">
        <f>(K2/BD2)</f>
        <v>0.54734693877551011</v>
      </c>
      <c r="BO2" s="6">
        <f>(I2/BD2)</f>
        <v>7.553877551020407</v>
      </c>
      <c r="BP2" s="10">
        <f>(AD2/BD2)</f>
        <v>4.4897959183673461E-3</v>
      </c>
      <c r="BQ2" s="12">
        <f>(BG2/BD2)</f>
        <v>3.1020408163265307E-2</v>
      </c>
      <c r="BR2" s="11">
        <f>(BH2/BD2)</f>
        <v>2.4711190388751903E-2</v>
      </c>
      <c r="BS2" s="11">
        <f>(BI2/BD2)</f>
        <v>3.2514724195726187E-2</v>
      </c>
    </row>
    <row r="3" spans="1:71" ht="15.75">
      <c r="A3" s="4" t="s">
        <v>66</v>
      </c>
      <c r="B3" s="5">
        <v>2</v>
      </c>
      <c r="C3" s="6">
        <v>2.5020538461538462</v>
      </c>
      <c r="D3" s="6">
        <v>14.56445114678308</v>
      </c>
      <c r="E3" s="6">
        <v>85.84916391764304</v>
      </c>
      <c r="F3" s="6">
        <v>54.330708661417326</v>
      </c>
      <c r="G3" s="6">
        <v>83.333333333333343</v>
      </c>
      <c r="H3" s="6">
        <v>-171.09867039888036</v>
      </c>
      <c r="I3" s="2">
        <v>148.93</v>
      </c>
      <c r="J3" s="2">
        <v>98.194999999999993</v>
      </c>
      <c r="K3" s="2">
        <v>21.55</v>
      </c>
      <c r="L3" s="2">
        <f t="shared" ref="L3:L13" si="0">(I3/J3)</f>
        <v>1.5166760018330874</v>
      </c>
      <c r="M3" s="2">
        <v>9.0749999999999993</v>
      </c>
      <c r="N3" s="2">
        <v>2.62</v>
      </c>
      <c r="O3" s="2">
        <f>(K3/M3)</f>
        <v>2.3746556473829203</v>
      </c>
      <c r="P3" s="2">
        <f t="shared" ref="P3:P13" si="1">(N3/M3)</f>
        <v>0.28870523415977967</v>
      </c>
      <c r="Q3" s="2">
        <v>0.27500000000000002</v>
      </c>
      <c r="R3" s="2">
        <v>0.48499999999999999</v>
      </c>
      <c r="S3" s="2">
        <v>5.5000000000000007E-2</v>
      </c>
      <c r="T3" s="2">
        <v>0.16500000000000001</v>
      </c>
      <c r="U3" s="2">
        <v>6.5000000000000002E-2</v>
      </c>
      <c r="V3" s="2">
        <f t="shared" ref="V3:V13" si="2">(U3/N3)</f>
        <v>2.4809160305343511E-2</v>
      </c>
      <c r="W3" s="2">
        <v>0.19</v>
      </c>
      <c r="X3" s="2">
        <v>0.55000000000000004</v>
      </c>
      <c r="Y3" s="2">
        <v>7.4999999999999997E-2</v>
      </c>
      <c r="Z3" s="2">
        <v>5.5E-2</v>
      </c>
      <c r="AA3" s="7">
        <f>(Z3/I3)</f>
        <v>3.6930101389914723E-4</v>
      </c>
      <c r="AB3" s="2">
        <v>0.03</v>
      </c>
      <c r="AC3" s="2">
        <v>3.5000000000000003E-2</v>
      </c>
      <c r="AD3" s="2">
        <v>8.4999999999999992E-2</v>
      </c>
      <c r="AE3" s="2">
        <v>1.4999999999999999E-2</v>
      </c>
      <c r="AF3" s="2">
        <v>3.5000000000000003E-2</v>
      </c>
      <c r="AG3" s="2">
        <v>1.4999999999999999E-2</v>
      </c>
      <c r="AH3" s="2">
        <v>0.01</v>
      </c>
      <c r="AI3" s="2">
        <v>0.01</v>
      </c>
      <c r="AJ3" s="2">
        <v>0.01</v>
      </c>
      <c r="AK3" s="2">
        <v>2.5000000000000001E-2</v>
      </c>
      <c r="AL3" s="2">
        <v>3.5000000000000003E-2</v>
      </c>
      <c r="AM3" s="2">
        <v>0.01</v>
      </c>
      <c r="AN3" s="2">
        <v>0.01</v>
      </c>
      <c r="AO3" s="2">
        <v>0.02</v>
      </c>
      <c r="AP3" s="2">
        <v>8.4999999999999992E-2</v>
      </c>
      <c r="AQ3" s="2">
        <v>0.02</v>
      </c>
      <c r="AR3" s="2">
        <v>0.01</v>
      </c>
      <c r="AS3" s="2">
        <v>5.0000000000000001E-3</v>
      </c>
      <c r="AT3" s="2">
        <v>1.4999999999999999E-2</v>
      </c>
      <c r="AU3" s="2">
        <v>0.05</v>
      </c>
      <c r="AV3" s="2">
        <v>5.5000000000000007E-2</v>
      </c>
      <c r="AW3" s="2">
        <v>1.4999999999999999E-2</v>
      </c>
      <c r="AX3" s="2">
        <v>5.0000000000000001E-3</v>
      </c>
      <c r="AY3" s="2">
        <v>0.01</v>
      </c>
      <c r="AZ3" s="2">
        <v>0</v>
      </c>
      <c r="BA3" s="2">
        <v>0.01</v>
      </c>
      <c r="BB3" s="2">
        <v>0</v>
      </c>
      <c r="BC3" s="2">
        <f t="shared" ref="BC3:BC13" si="3">+N3+Q3+R3+S3+T3+U3+W3+X3+Y3+Z3+AB3+AC3+AD3+AE3+AF3+AG3+AH3+AI3+AJ3+AK3+AL3+AM3+AN3+AO3+AP3+AQ3+AR3+AS3+AT3+AU3+AV3+AW3+AX3+AY3+AZ3+BA3+BB3</f>
        <v>5.1599999999999966</v>
      </c>
      <c r="BD3" s="2">
        <f t="shared" ref="BD3:BD13" si="4">+M3+N3+Q3+R3+S3+T3+U3+W3+X3+Y3+Z3+AB3+AC3+AD3+AE3+AF3+AG3+AH3+AI3+AJ3+AK3+AL3+AM3+AN3+AO3+AP3+AQ3+AR3+AS3+AT3+AU3+AV3+AW3+AX3+AY3+AZ3+BA3+BB3</f>
        <v>14.235000000000001</v>
      </c>
      <c r="BE3" s="8">
        <f>(Z3/BC3)</f>
        <v>1.0658914728682177E-2</v>
      </c>
      <c r="BF3" s="9">
        <f t="shared" ref="BF3:BF13" si="5">(Z3/BD3)</f>
        <v>3.8637161924833154E-3</v>
      </c>
      <c r="BG3" s="2">
        <f t="shared" ref="BG3:BG13" si="6">+AF3+AI3+AJ3+AK3+AO3+AP3+AT3+AU3+AV3+AZ3+BB3</f>
        <v>0.30499999999999999</v>
      </c>
      <c r="BH3" s="2">
        <f t="shared" ref="BH3:BH13" si="7">+U3+V3+X3+AH3+AM3+AN3+AR3+AS3+AW3+AX3</f>
        <v>0.70480916030534357</v>
      </c>
      <c r="BI3" s="2">
        <f t="shared" ref="BI3:BI13" si="8">(BH3/BG3)</f>
        <v>2.3108497059191593</v>
      </c>
      <c r="BJ3" s="10">
        <f t="shared" ref="BJ3:BJ13" si="9">(T3/BD3)</f>
        <v>1.1591148577449946E-2</v>
      </c>
      <c r="BK3" s="11">
        <f t="shared" ref="BK3:BK13" si="10">(X3/BD3)</f>
        <v>3.8637161924833158E-2</v>
      </c>
      <c r="BL3" s="11">
        <f t="shared" ref="BL3:BL13" si="11">(R3/BD3)</f>
        <v>3.4070951879171051E-2</v>
      </c>
      <c r="BM3" s="10">
        <f t="shared" ref="BM3:BM13" si="12">(AN3/BD3)</f>
        <v>7.0249385317878467E-4</v>
      </c>
      <c r="BN3" s="6">
        <f>(K3/BD3)</f>
        <v>1.5138742536002809</v>
      </c>
      <c r="BO3" s="6">
        <f>(I3/BD3)</f>
        <v>10.462240955391639</v>
      </c>
      <c r="BP3" s="10">
        <f t="shared" ref="BP3:BP13" si="13">(AD3/BD3)</f>
        <v>5.9711977520196689E-3</v>
      </c>
      <c r="BQ3" s="12">
        <f t="shared" ref="BQ3:BQ13" si="14">(BG3/BD3)</f>
        <v>2.1426062521952931E-2</v>
      </c>
      <c r="BR3" s="11">
        <f t="shared" ref="BR3:BR13" si="15">(BH3/BD3)</f>
        <v>4.951241027786045E-2</v>
      </c>
      <c r="BS3" s="11">
        <f t="shared" ref="BS3:BS13" si="16">(BI3/BD3)</f>
        <v>0.16233577140282116</v>
      </c>
    </row>
    <row r="4" spans="1:71" ht="15.75">
      <c r="A4" s="4" t="s">
        <v>66</v>
      </c>
      <c r="B4" s="5">
        <v>3</v>
      </c>
      <c r="C4" s="6">
        <v>2.0706186153846158</v>
      </c>
      <c r="D4" s="6">
        <v>10.485200362435013</v>
      </c>
      <c r="E4" s="6">
        <v>75.622796041405977</v>
      </c>
      <c r="F4" s="6">
        <v>41.44356955380578</v>
      </c>
      <c r="G4" s="6">
        <v>88.078703703703695</v>
      </c>
      <c r="H4" s="6">
        <v>-267.24982505248425</v>
      </c>
      <c r="I4" s="2">
        <v>162.68</v>
      </c>
      <c r="J4" s="2">
        <v>103.15</v>
      </c>
      <c r="K4" s="2">
        <v>15.99</v>
      </c>
      <c r="L4" s="2">
        <f t="shared" si="0"/>
        <v>1.5771206980126029</v>
      </c>
      <c r="M4" s="2">
        <v>8.15</v>
      </c>
      <c r="N4" s="2">
        <v>2.73</v>
      </c>
      <c r="O4" s="2">
        <f>(K4/M4)</f>
        <v>1.9619631901840491</v>
      </c>
      <c r="P4" s="2">
        <f t="shared" si="1"/>
        <v>0.33496932515337424</v>
      </c>
      <c r="Q4" s="2">
        <v>0.28999999999999998</v>
      </c>
      <c r="R4" s="2">
        <v>0.46</v>
      </c>
      <c r="S4" s="2">
        <v>0.04</v>
      </c>
      <c r="T4" s="2">
        <v>0.12</v>
      </c>
      <c r="U4" s="2">
        <v>7.0000000000000007E-2</v>
      </c>
      <c r="V4" s="2">
        <f t="shared" si="2"/>
        <v>2.5641025641025644E-2</v>
      </c>
      <c r="W4" s="2">
        <v>0.18</v>
      </c>
      <c r="X4" s="2">
        <v>0.61</v>
      </c>
      <c r="Y4" s="2">
        <v>0.08</v>
      </c>
      <c r="Z4" s="2">
        <v>0.03</v>
      </c>
      <c r="AA4" s="7">
        <f>(Z4/I4)</f>
        <v>1.844111138431276E-4</v>
      </c>
      <c r="AB4" s="2">
        <v>0.01</v>
      </c>
      <c r="AC4" s="2">
        <v>0.02</v>
      </c>
      <c r="AD4" s="2">
        <v>0.08</v>
      </c>
      <c r="AE4" s="2">
        <v>0.03</v>
      </c>
      <c r="AF4" s="2">
        <v>0.02</v>
      </c>
      <c r="AG4" s="2">
        <v>0.01</v>
      </c>
      <c r="AH4" s="2">
        <v>0.01</v>
      </c>
      <c r="AI4" s="2">
        <v>0</v>
      </c>
      <c r="AJ4" s="2">
        <v>0.02</v>
      </c>
      <c r="AK4" s="2">
        <v>0.03</v>
      </c>
      <c r="AL4" s="2">
        <v>0.03</v>
      </c>
      <c r="AM4" s="2">
        <v>0.01</v>
      </c>
      <c r="AN4" s="2">
        <v>0.01</v>
      </c>
      <c r="AO4" s="2">
        <v>0.02</v>
      </c>
      <c r="AP4" s="2">
        <v>0.09</v>
      </c>
      <c r="AQ4" s="2">
        <v>0.02</v>
      </c>
      <c r="AR4" s="2">
        <v>0.01</v>
      </c>
      <c r="AS4" s="2">
        <v>0.01</v>
      </c>
      <c r="AT4" s="2">
        <v>0.01</v>
      </c>
      <c r="AU4" s="2">
        <v>7.0000000000000007E-2</v>
      </c>
      <c r="AV4" s="2">
        <v>7.0000000000000007E-2</v>
      </c>
      <c r="AW4" s="2">
        <v>0.01</v>
      </c>
      <c r="AX4" s="2">
        <v>0.01</v>
      </c>
      <c r="AY4" s="2">
        <v>0</v>
      </c>
      <c r="AZ4" s="2">
        <v>0</v>
      </c>
      <c r="BA4" s="2">
        <v>0</v>
      </c>
      <c r="BB4" s="2">
        <v>0</v>
      </c>
      <c r="BC4" s="2">
        <f t="shared" si="3"/>
        <v>5.2099999999999973</v>
      </c>
      <c r="BD4" s="2">
        <f t="shared" si="4"/>
        <v>13.359999999999992</v>
      </c>
      <c r="BE4" s="8">
        <f t="shared" ref="BE4:BE13" si="17">(Z4/BC4)</f>
        <v>5.7581573896353195E-3</v>
      </c>
      <c r="BF4" s="9">
        <f t="shared" si="5"/>
        <v>2.2455089820359294E-3</v>
      </c>
      <c r="BG4" s="2">
        <f t="shared" si="6"/>
        <v>0.33</v>
      </c>
      <c r="BH4" s="2">
        <f t="shared" si="7"/>
        <v>0.77564102564102566</v>
      </c>
      <c r="BI4" s="2">
        <f>(BH4/BG4)</f>
        <v>2.3504273504273505</v>
      </c>
      <c r="BJ4" s="10">
        <f t="shared" si="9"/>
        <v>8.9820359281437175E-3</v>
      </c>
      <c r="BK4" s="11">
        <f t="shared" si="10"/>
        <v>4.5658682634730566E-2</v>
      </c>
      <c r="BL4" s="11">
        <f t="shared" si="11"/>
        <v>3.443113772455092E-2</v>
      </c>
      <c r="BM4" s="10">
        <f t="shared" si="12"/>
        <v>7.4850299401197653E-4</v>
      </c>
      <c r="BN4" s="6">
        <f>(K4/BD4)</f>
        <v>1.1968562874251505</v>
      </c>
      <c r="BO4" s="6">
        <f>(I4/BD4)</f>
        <v>12.176646706586833</v>
      </c>
      <c r="BP4" s="10">
        <f t="shared" si="13"/>
        <v>5.9880239520958122E-3</v>
      </c>
      <c r="BQ4" s="12">
        <f t="shared" si="14"/>
        <v>2.4700598802395224E-2</v>
      </c>
      <c r="BR4" s="11">
        <f t="shared" si="15"/>
        <v>5.8056962997082795E-2</v>
      </c>
      <c r="BS4" s="11">
        <f t="shared" si="16"/>
        <v>0.17593019090025089</v>
      </c>
    </row>
    <row r="5" spans="1:71" ht="15.75">
      <c r="A5" s="4" t="s">
        <v>66</v>
      </c>
      <c r="B5" s="5">
        <v>4</v>
      </c>
      <c r="C5" s="6">
        <v>0.31038992307692304</v>
      </c>
      <c r="D5" s="6">
        <v>3.835805521971237</v>
      </c>
      <c r="E5" s="6">
        <v>87.441701740416349</v>
      </c>
      <c r="F5" s="6">
        <v>44.750656167979002</v>
      </c>
      <c r="G5" s="6">
        <v>82.06018518518519</v>
      </c>
      <c r="H5" s="6">
        <v>-264.1007697690693</v>
      </c>
      <c r="I5" s="2">
        <v>156.74</v>
      </c>
      <c r="J5" s="2">
        <v>99.289999999999992</v>
      </c>
      <c r="K5" s="2">
        <v>12.469999999999999</v>
      </c>
      <c r="L5" s="2">
        <f t="shared" si="0"/>
        <v>1.5786081176352103</v>
      </c>
      <c r="M5" s="2">
        <v>10.135</v>
      </c>
      <c r="N5" s="2">
        <v>4.3049999999999997</v>
      </c>
      <c r="O5" s="2">
        <f>(K5/M5)</f>
        <v>1.230389738529847</v>
      </c>
      <c r="P5" s="2">
        <f t="shared" si="1"/>
        <v>0.42476566354218054</v>
      </c>
      <c r="Q5" s="2">
        <v>0.43000000000000005</v>
      </c>
      <c r="R5" s="2">
        <v>0.49</v>
      </c>
      <c r="S5" s="2">
        <v>0.05</v>
      </c>
      <c r="T5" s="2">
        <v>0.115</v>
      </c>
      <c r="U5" s="2">
        <v>0.1</v>
      </c>
      <c r="V5" s="2">
        <f t="shared" si="2"/>
        <v>2.3228803716608598E-2</v>
      </c>
      <c r="W5" s="2">
        <v>0.29000000000000004</v>
      </c>
      <c r="X5" s="2">
        <v>0.38</v>
      </c>
      <c r="Y5" s="2">
        <v>0.08</v>
      </c>
      <c r="Z5" s="2">
        <v>2.5000000000000001E-2</v>
      </c>
      <c r="AA5" s="7">
        <f>(Z5/I5)</f>
        <v>1.5949980860022967E-4</v>
      </c>
      <c r="AB5" s="2">
        <v>0.01</v>
      </c>
      <c r="AC5" s="2">
        <v>0.04</v>
      </c>
      <c r="AD5" s="2">
        <v>8.5000000000000006E-2</v>
      </c>
      <c r="AE5" s="2">
        <v>0.03</v>
      </c>
      <c r="AF5" s="2">
        <v>0.02</v>
      </c>
      <c r="AG5" s="2">
        <v>1.4999999999999999E-2</v>
      </c>
      <c r="AH5" s="2">
        <v>5.0000000000000001E-3</v>
      </c>
      <c r="AI5" s="2">
        <v>5.0000000000000001E-3</v>
      </c>
      <c r="AJ5" s="2">
        <v>0.01</v>
      </c>
      <c r="AK5" s="2">
        <v>0.02</v>
      </c>
      <c r="AL5" s="2">
        <v>0.05</v>
      </c>
      <c r="AM5" s="2">
        <v>0.01</v>
      </c>
      <c r="AN5" s="2">
        <v>5.0000000000000001E-3</v>
      </c>
      <c r="AO5" s="2">
        <v>0.01</v>
      </c>
      <c r="AP5" s="2">
        <v>7.5000000000000011E-2</v>
      </c>
      <c r="AQ5" s="2">
        <v>5.0000000000000001E-3</v>
      </c>
      <c r="AR5" s="2">
        <v>0.01</v>
      </c>
      <c r="AS5" s="2">
        <v>0.01</v>
      </c>
      <c r="AT5" s="2">
        <v>1.4999999999999999E-2</v>
      </c>
      <c r="AU5" s="2">
        <v>2.5000000000000001E-2</v>
      </c>
      <c r="AV5" s="2">
        <v>0.05</v>
      </c>
      <c r="AW5" s="2">
        <v>1.4999999999999999E-2</v>
      </c>
      <c r="AX5" s="2">
        <v>0</v>
      </c>
      <c r="AY5" s="2">
        <v>0.01</v>
      </c>
      <c r="AZ5" s="2">
        <v>5.0000000000000001E-3</v>
      </c>
      <c r="BA5" s="2">
        <v>5.0000000000000001E-3</v>
      </c>
      <c r="BB5" s="2">
        <v>0</v>
      </c>
      <c r="BC5" s="2">
        <f t="shared" si="3"/>
        <v>6.8049999999999962</v>
      </c>
      <c r="BD5" s="2">
        <f t="shared" si="4"/>
        <v>16.940000000000001</v>
      </c>
      <c r="BE5" s="8">
        <f t="shared" si="17"/>
        <v>3.6737692872887604E-3</v>
      </c>
      <c r="BF5" s="9">
        <f t="shared" si="5"/>
        <v>1.4757969303423849E-3</v>
      </c>
      <c r="BG5" s="2">
        <f t="shared" si="6"/>
        <v>0.23500000000000004</v>
      </c>
      <c r="BH5" s="2">
        <f t="shared" si="7"/>
        <v>0.55822880371660866</v>
      </c>
      <c r="BI5" s="2">
        <f t="shared" si="8"/>
        <v>2.3754417179430152</v>
      </c>
      <c r="BJ5" s="10">
        <f t="shared" si="9"/>
        <v>6.7886658795749703E-3</v>
      </c>
      <c r="BK5" s="11">
        <f t="shared" si="10"/>
        <v>2.2432113341204249E-2</v>
      </c>
      <c r="BL5" s="11">
        <f t="shared" si="11"/>
        <v>2.8925619834710741E-2</v>
      </c>
      <c r="BM5" s="10">
        <f t="shared" si="12"/>
        <v>2.9515938606847696E-4</v>
      </c>
      <c r="BN5" s="6">
        <f>(K5/BD5)</f>
        <v>0.73612750885478151</v>
      </c>
      <c r="BO5" s="6">
        <f>(I5/BD5)</f>
        <v>9.2526564344746163</v>
      </c>
      <c r="BP5" s="10">
        <f t="shared" si="13"/>
        <v>5.0177095631641086E-3</v>
      </c>
      <c r="BQ5" s="12">
        <f t="shared" si="14"/>
        <v>1.387249114521842E-2</v>
      </c>
      <c r="BR5" s="11">
        <f t="shared" si="15"/>
        <v>3.295329419814691E-2</v>
      </c>
      <c r="BS5" s="11">
        <f t="shared" si="16"/>
        <v>0.14022678382190171</v>
      </c>
    </row>
    <row r="6" spans="1:71" ht="15.75">
      <c r="A6" s="4" t="s">
        <v>66</v>
      </c>
      <c r="B6" s="5">
        <v>5</v>
      </c>
      <c r="C6" s="6">
        <v>0.40235730769230771</v>
      </c>
      <c r="D6" s="6">
        <v>4.1881515277666308</v>
      </c>
      <c r="E6" s="6">
        <v>75.236036855875327</v>
      </c>
      <c r="F6" s="6">
        <v>34.619422572178479</v>
      </c>
      <c r="G6" s="6">
        <v>52.314814814814817</v>
      </c>
      <c r="H6" s="6">
        <v>-194.33170048985309</v>
      </c>
      <c r="I6" s="2">
        <v>114.77</v>
      </c>
      <c r="J6" s="2">
        <v>69.37</v>
      </c>
      <c r="K6" s="2">
        <v>11.3</v>
      </c>
      <c r="L6" s="2">
        <f t="shared" si="0"/>
        <v>1.6544615828167795</v>
      </c>
      <c r="M6" s="2">
        <v>10.95</v>
      </c>
      <c r="N6" s="2">
        <v>3.59</v>
      </c>
      <c r="O6" s="2">
        <f>(K6/M6)</f>
        <v>1.0319634703196348</v>
      </c>
      <c r="P6" s="2">
        <f t="shared" si="1"/>
        <v>0.32785388127853882</v>
      </c>
      <c r="Q6" s="2">
        <v>0.28999999999999998</v>
      </c>
      <c r="R6" s="2">
        <v>0.43</v>
      </c>
      <c r="S6" s="2">
        <v>0.01</v>
      </c>
      <c r="T6" s="2">
        <v>0.05</v>
      </c>
      <c r="U6" s="2">
        <v>7.0000000000000007E-2</v>
      </c>
      <c r="V6" s="2">
        <f t="shared" si="2"/>
        <v>1.9498607242339837E-2</v>
      </c>
      <c r="W6" s="2">
        <v>0.25</v>
      </c>
      <c r="X6" s="2">
        <v>0.3</v>
      </c>
      <c r="Y6" s="2">
        <v>0.08</v>
      </c>
      <c r="Z6" s="2">
        <v>0.03</v>
      </c>
      <c r="AA6" s="7">
        <f>(Z6/I6)</f>
        <v>2.6139234991722578E-4</v>
      </c>
      <c r="AB6" s="2">
        <v>0.01</v>
      </c>
      <c r="AC6" s="2">
        <v>0.03</v>
      </c>
      <c r="AD6" s="2">
        <v>0.06</v>
      </c>
      <c r="AE6" s="2">
        <v>0.02</v>
      </c>
      <c r="AF6" s="2">
        <v>0.03</v>
      </c>
      <c r="AG6" s="2">
        <v>0.01</v>
      </c>
      <c r="AH6" s="2">
        <v>0.01</v>
      </c>
      <c r="AI6" s="3">
        <v>0</v>
      </c>
      <c r="AJ6" s="2">
        <v>0.01</v>
      </c>
      <c r="AK6" s="2">
        <v>0.02</v>
      </c>
      <c r="AL6" s="2">
        <v>0.04</v>
      </c>
      <c r="AM6" s="2">
        <v>0.01</v>
      </c>
      <c r="AN6" s="2">
        <v>0.01</v>
      </c>
      <c r="AO6" s="2">
        <v>0.01</v>
      </c>
      <c r="AP6" s="2">
        <v>7.0000000000000007E-2</v>
      </c>
      <c r="AQ6" s="2">
        <v>0.02</v>
      </c>
      <c r="AR6" s="2">
        <v>0.01</v>
      </c>
      <c r="AS6" s="2">
        <v>0.01</v>
      </c>
      <c r="AT6" s="2">
        <v>0.01</v>
      </c>
      <c r="AU6" s="2">
        <v>0.04</v>
      </c>
      <c r="AV6" s="2">
        <v>0.05</v>
      </c>
      <c r="AW6" s="2">
        <v>0.01</v>
      </c>
      <c r="AX6" s="2">
        <v>0.01</v>
      </c>
      <c r="AY6" s="3">
        <v>0</v>
      </c>
      <c r="AZ6" s="2">
        <v>0.01</v>
      </c>
      <c r="BA6" s="3">
        <v>0</v>
      </c>
      <c r="BB6" s="2">
        <v>0</v>
      </c>
      <c r="BC6" s="2">
        <f t="shared" si="3"/>
        <v>5.6099999999999959</v>
      </c>
      <c r="BD6" s="2">
        <f t="shared" si="4"/>
        <v>16.56000000000002</v>
      </c>
      <c r="BE6" s="8">
        <f t="shared" si="17"/>
        <v>5.3475935828877046E-3</v>
      </c>
      <c r="BF6" s="9">
        <f t="shared" si="5"/>
        <v>1.8115942028985484E-3</v>
      </c>
      <c r="BG6" s="2">
        <f t="shared" si="6"/>
        <v>0.25000000000000006</v>
      </c>
      <c r="BH6" s="2">
        <f t="shared" si="7"/>
        <v>0.45949860724233993</v>
      </c>
      <c r="BI6" s="2">
        <f t="shared" si="8"/>
        <v>1.8379944289693593</v>
      </c>
      <c r="BJ6" s="10">
        <f t="shared" si="9"/>
        <v>3.019323671497581E-3</v>
      </c>
      <c r="BK6" s="11">
        <f t="shared" si="10"/>
        <v>1.8115942028985484E-2</v>
      </c>
      <c r="BL6" s="11">
        <f t="shared" si="11"/>
        <v>2.5966183574879197E-2</v>
      </c>
      <c r="BM6" s="10">
        <f t="shared" si="12"/>
        <v>6.0386473429951623E-4</v>
      </c>
      <c r="BN6" s="6">
        <f>(K6/BD6)</f>
        <v>0.68236714975845336</v>
      </c>
      <c r="BO6" s="6">
        <f>(I6/BD6)</f>
        <v>6.9305555555555474</v>
      </c>
      <c r="BP6" s="10">
        <f t="shared" si="13"/>
        <v>3.6231884057970967E-3</v>
      </c>
      <c r="BQ6" s="12">
        <f t="shared" si="14"/>
        <v>1.5096618357487908E-2</v>
      </c>
      <c r="BR6" s="11">
        <f t="shared" si="15"/>
        <v>2.7747500437339333E-2</v>
      </c>
      <c r="BS6" s="11">
        <f t="shared" si="16"/>
        <v>0.1109900017493573</v>
      </c>
    </row>
    <row r="7" spans="1:71" ht="15.75">
      <c r="A7" s="4" t="s">
        <v>66</v>
      </c>
      <c r="B7" s="5">
        <v>6</v>
      </c>
      <c r="C7" s="6">
        <v>0.13456992307692306</v>
      </c>
      <c r="D7" s="6">
        <v>1.7786296198118206</v>
      </c>
      <c r="E7" s="6">
        <v>55.317938801046516</v>
      </c>
      <c r="F7" s="6">
        <v>8.9501312335958101</v>
      </c>
      <c r="G7" s="6">
        <v>72.800925925925924</v>
      </c>
      <c r="H7" s="6">
        <v>-51.43456962911128</v>
      </c>
      <c r="I7" s="2">
        <v>217.05</v>
      </c>
      <c r="J7" s="2">
        <v>164.15</v>
      </c>
      <c r="K7" s="2">
        <v>10.69</v>
      </c>
      <c r="L7" s="2">
        <f t="shared" si="0"/>
        <v>1.3222662199208042</v>
      </c>
      <c r="M7" s="2">
        <v>16.920000000000002</v>
      </c>
      <c r="N7" s="2">
        <v>4.97</v>
      </c>
      <c r="O7" s="2">
        <f>(K7/M7)</f>
        <v>0.63179669030732855</v>
      </c>
      <c r="P7" s="2">
        <f t="shared" si="1"/>
        <v>0.29373522458628837</v>
      </c>
      <c r="Q7" s="2">
        <v>0.72</v>
      </c>
      <c r="R7" s="2">
        <v>0.5</v>
      </c>
      <c r="S7" s="2">
        <v>0.03</v>
      </c>
      <c r="T7" s="2">
        <v>0.11</v>
      </c>
      <c r="U7" s="2">
        <v>0.19</v>
      </c>
      <c r="V7" s="2">
        <f t="shared" si="2"/>
        <v>3.8229376257545272E-2</v>
      </c>
      <c r="W7" s="2">
        <v>0.28000000000000003</v>
      </c>
      <c r="X7" s="2">
        <v>0.25</v>
      </c>
      <c r="Y7" s="2">
        <v>0.1</v>
      </c>
      <c r="Z7" s="2">
        <v>0.02</v>
      </c>
      <c r="AA7" s="7">
        <f>(Z7/I7)</f>
        <v>9.2144667127389996E-5</v>
      </c>
      <c r="AB7" s="2">
        <v>0.02</v>
      </c>
      <c r="AC7" s="2">
        <v>7.0000000000000007E-2</v>
      </c>
      <c r="AD7" s="2">
        <v>0.1</v>
      </c>
      <c r="AE7" s="2">
        <v>0.05</v>
      </c>
      <c r="AF7" s="2">
        <v>0.03</v>
      </c>
      <c r="AG7" s="2">
        <v>0.02</v>
      </c>
      <c r="AH7" s="2">
        <v>0.01</v>
      </c>
      <c r="AI7" s="2">
        <v>0.01</v>
      </c>
      <c r="AJ7" s="2">
        <v>0.03</v>
      </c>
      <c r="AK7" s="2">
        <v>0.06</v>
      </c>
      <c r="AL7" s="2">
        <v>0.04</v>
      </c>
      <c r="AM7" s="2">
        <v>0.02</v>
      </c>
      <c r="AN7" s="2">
        <v>0.01</v>
      </c>
      <c r="AO7" s="2">
        <v>0.03</v>
      </c>
      <c r="AP7" s="2">
        <v>0.09</v>
      </c>
      <c r="AQ7" s="2">
        <v>0</v>
      </c>
      <c r="AR7" s="2">
        <v>0.01</v>
      </c>
      <c r="AS7" s="2">
        <v>0.01</v>
      </c>
      <c r="AT7" s="2">
        <v>0.01</v>
      </c>
      <c r="AU7" s="2">
        <v>0.06</v>
      </c>
      <c r="AV7" s="2">
        <v>7.0000000000000007E-2</v>
      </c>
      <c r="AW7" s="2">
        <v>0.01</v>
      </c>
      <c r="AX7" s="2">
        <v>0.01</v>
      </c>
      <c r="AY7" s="2">
        <v>0.01</v>
      </c>
      <c r="AZ7" s="2">
        <v>0.01</v>
      </c>
      <c r="BA7" s="2">
        <v>0.02</v>
      </c>
      <c r="BB7" s="2">
        <v>0</v>
      </c>
      <c r="BC7" s="2">
        <f t="shared" si="3"/>
        <v>7.979999999999996</v>
      </c>
      <c r="BD7" s="2">
        <f t="shared" si="4"/>
        <v>24.90000000000002</v>
      </c>
      <c r="BE7" s="8">
        <f t="shared" si="17"/>
        <v>2.5062656641604022E-3</v>
      </c>
      <c r="BF7" s="9">
        <f t="shared" si="5"/>
        <v>8.0321285140562187E-4</v>
      </c>
      <c r="BG7" s="2">
        <f t="shared" si="6"/>
        <v>0.4</v>
      </c>
      <c r="BH7" s="2">
        <f t="shared" si="7"/>
        <v>0.55822937625754532</v>
      </c>
      <c r="BI7" s="2">
        <f t="shared" si="8"/>
        <v>1.3955734406438631</v>
      </c>
      <c r="BJ7" s="10">
        <f t="shared" si="9"/>
        <v>4.4176706827309198E-3</v>
      </c>
      <c r="BK7" s="11">
        <f t="shared" si="10"/>
        <v>1.0040160642570272E-2</v>
      </c>
      <c r="BL7" s="11">
        <f t="shared" si="11"/>
        <v>2.0080321285140545E-2</v>
      </c>
      <c r="BM7" s="10">
        <f t="shared" si="12"/>
        <v>4.0160642570281094E-4</v>
      </c>
      <c r="BN7" s="6">
        <f>(K7/BD7)</f>
        <v>0.42931726907630485</v>
      </c>
      <c r="BO7" s="6">
        <f>(I7/BD7)</f>
        <v>8.7168674698795119</v>
      </c>
      <c r="BP7" s="10">
        <f t="shared" si="13"/>
        <v>4.0160642570281095E-3</v>
      </c>
      <c r="BQ7" s="12">
        <f t="shared" si="14"/>
        <v>1.6064257028112438E-2</v>
      </c>
      <c r="BR7" s="11">
        <f t="shared" si="15"/>
        <v>2.2418850452110235E-2</v>
      </c>
      <c r="BS7" s="11">
        <f t="shared" si="16"/>
        <v>5.6047126130275585E-2</v>
      </c>
    </row>
    <row r="8" spans="1:71" ht="15.75">
      <c r="A8" s="4" t="s">
        <v>67</v>
      </c>
      <c r="B8" s="5">
        <v>1</v>
      </c>
      <c r="C8" s="6">
        <v>1.465787076923077</v>
      </c>
      <c r="D8" s="6">
        <v>8.6342575342431864</v>
      </c>
      <c r="E8" s="6">
        <v>75.281025179856115</v>
      </c>
      <c r="F8" s="6">
        <v>51.146092239712779</v>
      </c>
      <c r="G8" s="6">
        <v>89.60653303637713</v>
      </c>
      <c r="H8" s="6">
        <v>-151.194231635872</v>
      </c>
      <c r="I8" s="2">
        <v>218.91</v>
      </c>
      <c r="J8" s="2">
        <v>146.30000000000001</v>
      </c>
      <c r="K8" s="2">
        <v>19.71</v>
      </c>
      <c r="L8" s="2">
        <f t="shared" si="0"/>
        <v>1.4963089542036909</v>
      </c>
      <c r="M8" s="2">
        <v>8.43</v>
      </c>
      <c r="N8" s="2">
        <v>2.83</v>
      </c>
      <c r="O8" s="2">
        <f>(K8/M8)</f>
        <v>2.3380782918149468</v>
      </c>
      <c r="P8" s="2">
        <f>(N8/M8)</f>
        <v>0.33570581257414001</v>
      </c>
      <c r="Q8" s="2">
        <v>0.34</v>
      </c>
      <c r="R8" s="2">
        <v>0.43</v>
      </c>
      <c r="S8" s="2">
        <v>0.02</v>
      </c>
      <c r="T8" s="2">
        <v>0.13</v>
      </c>
      <c r="U8" s="2">
        <v>0.08</v>
      </c>
      <c r="V8" s="2">
        <f t="shared" si="2"/>
        <v>2.8268551236749116E-2</v>
      </c>
      <c r="W8" s="2">
        <v>0.18</v>
      </c>
      <c r="X8" s="2">
        <v>0.42</v>
      </c>
      <c r="Y8" s="2">
        <v>0.09</v>
      </c>
      <c r="Z8" s="2">
        <v>0.02</v>
      </c>
      <c r="AA8" s="7">
        <f>(Z8/I8)</f>
        <v>9.1361746836599516E-5</v>
      </c>
      <c r="AB8" s="2">
        <v>0.02</v>
      </c>
      <c r="AC8" s="2">
        <v>0.03</v>
      </c>
      <c r="AD8" s="2">
        <v>0.06</v>
      </c>
      <c r="AE8" s="2">
        <v>0.05</v>
      </c>
      <c r="AF8" s="2">
        <v>0.03</v>
      </c>
      <c r="AG8" s="2">
        <v>0.01</v>
      </c>
      <c r="AH8" s="2">
        <v>0.01</v>
      </c>
      <c r="AI8" s="2">
        <v>0.01</v>
      </c>
      <c r="AJ8" s="2">
        <v>0.01</v>
      </c>
      <c r="AK8" s="2">
        <v>0.04</v>
      </c>
      <c r="AL8" s="2">
        <v>0.04</v>
      </c>
      <c r="AM8" s="2">
        <v>0.02</v>
      </c>
      <c r="AN8" s="2">
        <v>0.01</v>
      </c>
      <c r="AO8" s="2">
        <v>0.02</v>
      </c>
      <c r="AP8" s="2">
        <v>0.11</v>
      </c>
      <c r="AQ8" s="2">
        <v>0.03</v>
      </c>
      <c r="AR8" s="2">
        <v>0.01</v>
      </c>
      <c r="AS8" s="2">
        <v>0.01</v>
      </c>
      <c r="AT8" s="2">
        <v>0.01</v>
      </c>
      <c r="AU8" s="2">
        <v>0.04</v>
      </c>
      <c r="AV8" s="2">
        <v>0.04</v>
      </c>
      <c r="AW8" s="2">
        <v>0.01</v>
      </c>
      <c r="AX8" s="2">
        <v>0</v>
      </c>
      <c r="AY8" s="2">
        <v>0</v>
      </c>
      <c r="AZ8" s="2">
        <v>0.01</v>
      </c>
      <c r="BA8" s="2">
        <v>0</v>
      </c>
      <c r="BB8" s="3">
        <v>0</v>
      </c>
      <c r="BC8" s="2">
        <f t="shared" si="3"/>
        <v>5.1699999999999964</v>
      </c>
      <c r="BD8" s="2">
        <f t="shared" si="4"/>
        <v>13.599999999999991</v>
      </c>
      <c r="BE8" s="8">
        <f t="shared" si="17"/>
        <v>3.8684719535783392E-3</v>
      </c>
      <c r="BF8" s="9">
        <f t="shared" si="5"/>
        <v>1.4705882352941187E-3</v>
      </c>
      <c r="BG8" s="2">
        <f t="shared" si="6"/>
        <v>0.32</v>
      </c>
      <c r="BH8" s="2">
        <f t="shared" si="7"/>
        <v>0.59826855123674916</v>
      </c>
      <c r="BI8" s="2">
        <f t="shared" si="8"/>
        <v>1.8695892226148412</v>
      </c>
      <c r="BJ8" s="10">
        <f t="shared" si="9"/>
        <v>9.5588235294117724E-3</v>
      </c>
      <c r="BK8" s="11">
        <f t="shared" si="10"/>
        <v>3.0882352941176489E-2</v>
      </c>
      <c r="BL8" s="11">
        <f t="shared" si="11"/>
        <v>3.1617647058823549E-2</v>
      </c>
      <c r="BM8" s="10">
        <f t="shared" si="12"/>
        <v>7.3529411764705936E-4</v>
      </c>
      <c r="BN8" s="6">
        <f>(K8/BD8)</f>
        <v>1.449264705882354</v>
      </c>
      <c r="BO8" s="6">
        <f>(I8/BD8)</f>
        <v>16.096323529411777</v>
      </c>
      <c r="BP8" s="10">
        <f t="shared" si="13"/>
        <v>4.4117647058823555E-3</v>
      </c>
      <c r="BQ8" s="12">
        <f t="shared" si="14"/>
        <v>2.3529411764705899E-2</v>
      </c>
      <c r="BR8" s="11">
        <f t="shared" si="15"/>
        <v>4.3990334649760994E-2</v>
      </c>
      <c r="BS8" s="11">
        <f t="shared" si="16"/>
        <v>0.13746979578050311</v>
      </c>
    </row>
    <row r="9" spans="1:71" ht="15.75">
      <c r="A9" s="4" t="s">
        <v>67</v>
      </c>
      <c r="B9" s="5">
        <v>2</v>
      </c>
      <c r="C9" s="6">
        <v>1.1359507692307693</v>
      </c>
      <c r="D9" s="6">
        <v>8.3471069862390426</v>
      </c>
      <c r="E9" s="6">
        <v>83.891636690647488</v>
      </c>
      <c r="F9" s="6">
        <v>57.111295222314276</v>
      </c>
      <c r="G9" s="6">
        <v>91.38827023014106</v>
      </c>
      <c r="H9" s="6">
        <v>-148.94096439837762</v>
      </c>
      <c r="I9" s="2">
        <v>215.27</v>
      </c>
      <c r="J9" s="2">
        <v>137.69</v>
      </c>
      <c r="K9" s="2">
        <v>16.75</v>
      </c>
      <c r="L9" s="2">
        <f t="shared" si="0"/>
        <v>1.5634396107197328</v>
      </c>
      <c r="M9" s="2">
        <v>17.87</v>
      </c>
      <c r="N9" s="2">
        <v>5.08</v>
      </c>
      <c r="O9" s="2">
        <f>(K9/M9)</f>
        <v>0.93732512590934525</v>
      </c>
      <c r="P9" s="2">
        <f t="shared" si="1"/>
        <v>0.28427532176832682</v>
      </c>
      <c r="Q9" s="2">
        <v>1.41</v>
      </c>
      <c r="R9" s="2">
        <v>0.67</v>
      </c>
      <c r="S9" s="2">
        <v>7.0000000000000007E-2</v>
      </c>
      <c r="T9" s="2">
        <v>0.22</v>
      </c>
      <c r="U9" s="2">
        <v>0.14000000000000001</v>
      </c>
      <c r="V9" s="2">
        <f t="shared" si="2"/>
        <v>2.7559055118110239E-2</v>
      </c>
      <c r="W9" s="2">
        <v>0.26</v>
      </c>
      <c r="X9" s="2">
        <v>0.57999999999999996</v>
      </c>
      <c r="Y9" s="2">
        <v>0.11</v>
      </c>
      <c r="Z9" s="2">
        <v>0.06</v>
      </c>
      <c r="AA9" s="7">
        <f>(Z9/I9)</f>
        <v>2.7871974729409577E-4</v>
      </c>
      <c r="AB9" s="2">
        <v>0.04</v>
      </c>
      <c r="AC9" s="2">
        <v>7.0000000000000007E-2</v>
      </c>
      <c r="AD9" s="2">
        <v>0.13</v>
      </c>
      <c r="AE9" s="2">
        <v>0.03</v>
      </c>
      <c r="AF9" s="2">
        <v>7.0000000000000007E-2</v>
      </c>
      <c r="AG9" s="2">
        <v>0.01</v>
      </c>
      <c r="AH9" s="2">
        <v>0.01</v>
      </c>
      <c r="AI9" s="3">
        <v>0</v>
      </c>
      <c r="AJ9" s="2">
        <v>0.02</v>
      </c>
      <c r="AK9" s="2">
        <v>0.06</v>
      </c>
      <c r="AL9" s="2">
        <v>0.06</v>
      </c>
      <c r="AM9" s="2">
        <v>0.01</v>
      </c>
      <c r="AN9" s="2">
        <v>0.01</v>
      </c>
      <c r="AO9" s="2">
        <v>0.01</v>
      </c>
      <c r="AP9" s="2">
        <v>0.15</v>
      </c>
      <c r="AQ9" s="2">
        <v>0.02</v>
      </c>
      <c r="AR9" s="2">
        <v>0.01</v>
      </c>
      <c r="AS9" s="2">
        <v>0.01</v>
      </c>
      <c r="AT9" s="2">
        <v>0.03</v>
      </c>
      <c r="AU9" s="2">
        <v>7.0000000000000007E-2</v>
      </c>
      <c r="AV9" s="2">
        <v>0.14000000000000001</v>
      </c>
      <c r="AW9" s="2">
        <v>0.01</v>
      </c>
      <c r="AX9" s="2">
        <v>0.01</v>
      </c>
      <c r="AY9" s="2">
        <v>0.01</v>
      </c>
      <c r="AZ9" s="2">
        <v>0.02</v>
      </c>
      <c r="BA9" s="2">
        <v>0.02</v>
      </c>
      <c r="BB9" s="2">
        <v>0.02</v>
      </c>
      <c r="BC9" s="2">
        <f t="shared" si="3"/>
        <v>9.6499999999999968</v>
      </c>
      <c r="BD9" s="2">
        <f t="shared" si="4"/>
        <v>27.520000000000014</v>
      </c>
      <c r="BE9" s="8">
        <f t="shared" si="17"/>
        <v>6.2176165803108823E-3</v>
      </c>
      <c r="BF9" s="9">
        <f t="shared" si="5"/>
        <v>2.1802325581395336E-3</v>
      </c>
      <c r="BG9" s="2">
        <f t="shared" si="6"/>
        <v>0.59000000000000008</v>
      </c>
      <c r="BH9" s="2">
        <f t="shared" si="7"/>
        <v>0.81755905511811022</v>
      </c>
      <c r="BI9" s="2">
        <f t="shared" si="8"/>
        <v>1.3856933137595087</v>
      </c>
      <c r="BJ9" s="10">
        <f t="shared" si="9"/>
        <v>7.9941860465116248E-3</v>
      </c>
      <c r="BK9" s="11">
        <f t="shared" si="10"/>
        <v>2.1075581395348826E-2</v>
      </c>
      <c r="BL9" s="11">
        <f t="shared" si="11"/>
        <v>2.4345930232558127E-2</v>
      </c>
      <c r="BM9" s="10">
        <f t="shared" si="12"/>
        <v>3.6337209302325565E-4</v>
      </c>
      <c r="BN9" s="6">
        <f>(K9/BD9)</f>
        <v>0.60864825581395321</v>
      </c>
      <c r="BO9" s="6">
        <f>(I9/BD9)</f>
        <v>7.8223110465116248</v>
      </c>
      <c r="BP9" s="10">
        <f t="shared" si="13"/>
        <v>4.7238372093023236E-3</v>
      </c>
      <c r="BQ9" s="12">
        <f t="shared" si="14"/>
        <v>2.1438953488372086E-2</v>
      </c>
      <c r="BR9" s="11">
        <f t="shared" si="15"/>
        <v>2.9707814502838294E-2</v>
      </c>
      <c r="BS9" s="11">
        <f t="shared" si="16"/>
        <v>5.0352227970912357E-2</v>
      </c>
    </row>
    <row r="10" spans="1:71" ht="15.75">
      <c r="A10" s="4" t="s">
        <v>67</v>
      </c>
      <c r="B10" s="5">
        <v>3</v>
      </c>
      <c r="C10" s="6">
        <v>1.0873649230769231</v>
      </c>
      <c r="D10" s="6">
        <v>7.1616246440972189</v>
      </c>
      <c r="E10" s="6">
        <v>77.405575539568332</v>
      </c>
      <c r="F10" s="6">
        <v>46.672190002761674</v>
      </c>
      <c r="G10" s="6">
        <v>89.309576837416486</v>
      </c>
      <c r="H10" s="6">
        <v>-163.31680937359167</v>
      </c>
      <c r="I10" s="2">
        <v>175.74</v>
      </c>
      <c r="J10" s="2">
        <v>116.33500000000001</v>
      </c>
      <c r="K10" s="2">
        <v>22.715000000000003</v>
      </c>
      <c r="L10" s="2">
        <f t="shared" si="0"/>
        <v>1.5106373834185756</v>
      </c>
      <c r="M10" s="2">
        <v>14.7</v>
      </c>
      <c r="N10" s="2">
        <v>5.43</v>
      </c>
      <c r="O10" s="2">
        <f>(K10/M10)</f>
        <v>1.5452380952380955</v>
      </c>
      <c r="P10" s="2">
        <f t="shared" si="1"/>
        <v>0.3693877551020408</v>
      </c>
      <c r="Q10" s="2">
        <v>0.67500000000000004</v>
      </c>
      <c r="R10" s="2">
        <v>0.58499999999999996</v>
      </c>
      <c r="S10" s="2">
        <v>5.5000000000000007E-2</v>
      </c>
      <c r="T10" s="2">
        <v>0.26500000000000001</v>
      </c>
      <c r="U10" s="2">
        <v>0.185</v>
      </c>
      <c r="V10" s="2">
        <f t="shared" si="2"/>
        <v>3.4069981583793742E-2</v>
      </c>
      <c r="W10" s="2">
        <v>0.26</v>
      </c>
      <c r="X10" s="2">
        <v>0.91999999999999993</v>
      </c>
      <c r="Y10" s="2">
        <v>9.5000000000000001E-2</v>
      </c>
      <c r="Z10" s="2">
        <v>0.05</v>
      </c>
      <c r="AA10" s="7">
        <f>(Z10/I10)</f>
        <v>2.845112097416638E-4</v>
      </c>
      <c r="AB10" s="2">
        <v>0.03</v>
      </c>
      <c r="AC10" s="2">
        <v>0.04</v>
      </c>
      <c r="AD10" s="2">
        <v>0.08</v>
      </c>
      <c r="AE10" s="2">
        <v>0.05</v>
      </c>
      <c r="AF10" s="2">
        <v>0.04</v>
      </c>
      <c r="AG10" s="2">
        <v>0.02</v>
      </c>
      <c r="AH10" s="2">
        <v>0.01</v>
      </c>
      <c r="AI10" s="2">
        <v>0.01</v>
      </c>
      <c r="AJ10" s="2">
        <v>0.02</v>
      </c>
      <c r="AK10" s="2">
        <v>0.05</v>
      </c>
      <c r="AL10" s="2">
        <v>0.04</v>
      </c>
      <c r="AM10" s="2">
        <v>0.02</v>
      </c>
      <c r="AN10" s="2">
        <v>0.01</v>
      </c>
      <c r="AO10" s="2">
        <v>2.5000000000000001E-2</v>
      </c>
      <c r="AP10" s="2">
        <v>0.11</v>
      </c>
      <c r="AQ10" s="2">
        <v>0.02</v>
      </c>
      <c r="AR10" s="2">
        <v>0.01</v>
      </c>
      <c r="AS10" s="2">
        <v>0.01</v>
      </c>
      <c r="AT10" s="2">
        <v>0.02</v>
      </c>
      <c r="AU10" s="2">
        <v>0.08</v>
      </c>
      <c r="AV10" s="2">
        <v>7.0000000000000007E-2</v>
      </c>
      <c r="AW10" s="2">
        <v>0.02</v>
      </c>
      <c r="AX10" s="2">
        <v>0</v>
      </c>
      <c r="AY10" s="2">
        <v>5.0000000000000001E-3</v>
      </c>
      <c r="AZ10" s="2">
        <v>5.0000000000000001E-3</v>
      </c>
      <c r="BA10" s="2">
        <v>5.0000000000000001E-3</v>
      </c>
      <c r="BB10" s="2">
        <v>5.0000000000000001E-3</v>
      </c>
      <c r="BC10" s="2">
        <f t="shared" si="3"/>
        <v>9.3249999999999975</v>
      </c>
      <c r="BD10" s="2">
        <f t="shared" si="4"/>
        <v>24.024999999999999</v>
      </c>
      <c r="BE10" s="8">
        <f t="shared" si="17"/>
        <v>5.3619302949061681E-3</v>
      </c>
      <c r="BF10" s="9">
        <f t="shared" si="5"/>
        <v>2.0811654526534861E-3</v>
      </c>
      <c r="BG10" s="2">
        <f t="shared" si="6"/>
        <v>0.43500000000000005</v>
      </c>
      <c r="BH10" s="2">
        <f t="shared" si="7"/>
        <v>1.2190699815837938</v>
      </c>
      <c r="BI10" s="2">
        <f>(BH10/BG10)</f>
        <v>2.8024597277788357</v>
      </c>
      <c r="BJ10" s="10">
        <f t="shared" si="9"/>
        <v>1.1030176899063477E-2</v>
      </c>
      <c r="BK10" s="11">
        <f t="shared" si="10"/>
        <v>3.8293444328824137E-2</v>
      </c>
      <c r="BL10" s="11">
        <f t="shared" si="11"/>
        <v>2.4349635796045786E-2</v>
      </c>
      <c r="BM10" s="10">
        <f t="shared" si="12"/>
        <v>4.1623309053069721E-4</v>
      </c>
      <c r="BN10" s="6">
        <f>(K10/BD10)</f>
        <v>0.94547346514047892</v>
      </c>
      <c r="BO10" s="6">
        <f>(I10/BD10)</f>
        <v>7.3148803329864736</v>
      </c>
      <c r="BP10" s="10">
        <f t="shared" si="13"/>
        <v>3.3298647242455777E-3</v>
      </c>
      <c r="BQ10" s="12">
        <f t="shared" si="14"/>
        <v>1.8106139438085332E-2</v>
      </c>
      <c r="BR10" s="11">
        <f t="shared" si="15"/>
        <v>5.0741726600782258E-2</v>
      </c>
      <c r="BS10" s="11">
        <f t="shared" si="16"/>
        <v>0.11664764735812012</v>
      </c>
    </row>
    <row r="11" spans="1:71" ht="15.75">
      <c r="A11" s="4" t="s">
        <v>67</v>
      </c>
      <c r="B11" s="5">
        <v>4</v>
      </c>
      <c r="C11" s="6">
        <v>2.1583064615384613</v>
      </c>
      <c r="D11" s="6">
        <v>12.046810549265107</v>
      </c>
      <c r="E11" s="6">
        <v>91.344424460431654</v>
      </c>
      <c r="F11" s="6">
        <v>59.734879867439936</v>
      </c>
      <c r="G11" s="6">
        <v>90.423162583518916</v>
      </c>
      <c r="H11" s="6">
        <v>-184.81297881928796</v>
      </c>
      <c r="I11" s="2">
        <v>169.18</v>
      </c>
      <c r="J11" s="2">
        <v>109.62</v>
      </c>
      <c r="K11" s="2">
        <v>20.594999999999999</v>
      </c>
      <c r="L11" s="2">
        <f t="shared" si="0"/>
        <v>1.5433315088487503</v>
      </c>
      <c r="M11" s="2">
        <v>14.094999999999999</v>
      </c>
      <c r="N11" s="2">
        <v>5.43</v>
      </c>
      <c r="O11" s="2">
        <f>(K11/M11)</f>
        <v>1.4611564384533522</v>
      </c>
      <c r="P11" s="2">
        <f t="shared" si="1"/>
        <v>0.38524299396949274</v>
      </c>
      <c r="Q11" s="2">
        <v>0.67</v>
      </c>
      <c r="R11" s="2">
        <v>0.52500000000000002</v>
      </c>
      <c r="S11" s="2">
        <v>6.0000000000000005E-2</v>
      </c>
      <c r="T11" s="2">
        <v>0.23499999999999999</v>
      </c>
      <c r="U11" s="2">
        <v>0.15</v>
      </c>
      <c r="V11" s="2">
        <f t="shared" si="2"/>
        <v>2.7624309392265192E-2</v>
      </c>
      <c r="W11" s="2">
        <v>0.28000000000000003</v>
      </c>
      <c r="X11" s="2">
        <v>1.6749999999999998</v>
      </c>
      <c r="Y11" s="2">
        <v>0.1</v>
      </c>
      <c r="Z11" s="2">
        <v>0.03</v>
      </c>
      <c r="AA11" s="7">
        <f>(Z11/I11)</f>
        <v>1.7732592505024234E-4</v>
      </c>
      <c r="AB11" s="2">
        <v>0.02</v>
      </c>
      <c r="AC11" s="2">
        <v>2.5000000000000001E-2</v>
      </c>
      <c r="AD11" s="2">
        <v>0.09</v>
      </c>
      <c r="AE11" s="2">
        <v>4.4999999999999998E-2</v>
      </c>
      <c r="AF11" s="2">
        <v>0.02</v>
      </c>
      <c r="AG11" s="2">
        <v>5.0000000000000001E-3</v>
      </c>
      <c r="AH11" s="2">
        <v>1.4999999999999999E-2</v>
      </c>
      <c r="AI11" s="2">
        <v>5.0000000000000001E-3</v>
      </c>
      <c r="AJ11" s="2">
        <v>0.01</v>
      </c>
      <c r="AK11" s="2">
        <v>4.4999999999999998E-2</v>
      </c>
      <c r="AL11" s="2">
        <v>4.4999999999999998E-2</v>
      </c>
      <c r="AM11" s="2">
        <v>1.4999999999999999E-2</v>
      </c>
      <c r="AN11" s="2">
        <v>0.01</v>
      </c>
      <c r="AO11" s="2">
        <v>0.02</v>
      </c>
      <c r="AP11" s="2">
        <v>7.0000000000000007E-2</v>
      </c>
      <c r="AQ11" s="2">
        <v>0.01</v>
      </c>
      <c r="AR11" s="2">
        <v>0.01</v>
      </c>
      <c r="AS11" s="2">
        <v>0.01</v>
      </c>
      <c r="AT11" s="2">
        <v>0.01</v>
      </c>
      <c r="AU11" s="2">
        <v>4.4999999999999998E-2</v>
      </c>
      <c r="AV11" s="2">
        <v>6.5000000000000002E-2</v>
      </c>
      <c r="AW11" s="2">
        <v>0.01</v>
      </c>
      <c r="AX11" s="2">
        <v>5.0000000000000001E-3</v>
      </c>
      <c r="AY11" s="2">
        <v>0.01</v>
      </c>
      <c r="AZ11" s="2">
        <v>0</v>
      </c>
      <c r="BA11" s="2">
        <v>0</v>
      </c>
      <c r="BB11" s="2">
        <v>5.0000000000000001E-3</v>
      </c>
      <c r="BC11" s="2">
        <f t="shared" si="3"/>
        <v>9.7750000000000004</v>
      </c>
      <c r="BD11" s="2">
        <f t="shared" si="4"/>
        <v>23.870000000000015</v>
      </c>
      <c r="BE11" s="8">
        <f t="shared" si="17"/>
        <v>3.0690537084398974E-3</v>
      </c>
      <c r="BF11" s="9">
        <f t="shared" si="5"/>
        <v>1.2568077084206108E-3</v>
      </c>
      <c r="BG11" s="2">
        <f t="shared" si="6"/>
        <v>0.29500000000000004</v>
      </c>
      <c r="BH11" s="2">
        <f t="shared" si="7"/>
        <v>1.9276243093922647</v>
      </c>
      <c r="BI11" s="2">
        <f t="shared" si="8"/>
        <v>6.5343196928551333</v>
      </c>
      <c r="BJ11" s="10">
        <f t="shared" si="9"/>
        <v>9.8449937159614514E-3</v>
      </c>
      <c r="BK11" s="11">
        <f t="shared" si="10"/>
        <v>7.017176372015077E-2</v>
      </c>
      <c r="BL11" s="11">
        <f t="shared" si="11"/>
        <v>2.1994134897360691E-2</v>
      </c>
      <c r="BM11" s="10">
        <f t="shared" si="12"/>
        <v>4.1893590280687028E-4</v>
      </c>
      <c r="BN11" s="6">
        <f>(K11/BD11)</f>
        <v>0.8627984918307493</v>
      </c>
      <c r="BO11" s="6">
        <f>(I11/BD11)</f>
        <v>7.0875576036866317</v>
      </c>
      <c r="BP11" s="10">
        <f t="shared" si="13"/>
        <v>3.7704231252618323E-3</v>
      </c>
      <c r="BQ11" s="12">
        <f t="shared" si="14"/>
        <v>1.2358609132802675E-2</v>
      </c>
      <c r="BR11" s="11">
        <f t="shared" si="15"/>
        <v>8.0755103032771822E-2</v>
      </c>
      <c r="BS11" s="11">
        <f t="shared" si="16"/>
        <v>0.27374611197549764</v>
      </c>
    </row>
    <row r="12" spans="1:71" ht="15.75">
      <c r="A12" s="4" t="s">
        <v>67</v>
      </c>
      <c r="B12" s="5">
        <v>5</v>
      </c>
      <c r="C12" s="6">
        <v>0.2805661538461538</v>
      </c>
      <c r="D12" s="6">
        <v>2.7574971448130188</v>
      </c>
      <c r="E12" s="6">
        <v>71.189298561151077</v>
      </c>
      <c r="F12" s="6">
        <v>40.900303783485228</v>
      </c>
      <c r="G12" s="6">
        <v>62.58351893095768</v>
      </c>
      <c r="H12" s="6">
        <v>-59.891843172600247</v>
      </c>
      <c r="I12" s="2">
        <v>108.9</v>
      </c>
      <c r="J12" s="2">
        <v>65.010000000000005</v>
      </c>
      <c r="K12" s="2">
        <v>12.81</v>
      </c>
      <c r="L12" s="2">
        <f t="shared" si="0"/>
        <v>1.6751269035532994</v>
      </c>
      <c r="M12" s="2">
        <v>11.37</v>
      </c>
      <c r="N12" s="2">
        <v>5.75</v>
      </c>
      <c r="O12" s="2">
        <f>(K12/M12)</f>
        <v>1.1266490765171506</v>
      </c>
      <c r="P12" s="2">
        <f>(N12/M12)</f>
        <v>0.50571679859278806</v>
      </c>
      <c r="Q12" s="2">
        <v>0.69</v>
      </c>
      <c r="R12" s="2">
        <v>0.45</v>
      </c>
      <c r="S12" s="2">
        <v>7.0000000000000007E-2</v>
      </c>
      <c r="T12" s="2">
        <v>0.09</v>
      </c>
      <c r="U12" s="2">
        <v>7.0000000000000007E-2</v>
      </c>
      <c r="V12" s="2">
        <f t="shared" si="2"/>
        <v>1.2173913043478262E-2</v>
      </c>
      <c r="W12" s="2">
        <v>0.26</v>
      </c>
      <c r="X12" s="2">
        <v>0.24</v>
      </c>
      <c r="Y12" s="2">
        <v>7.0000000000000007E-2</v>
      </c>
      <c r="Z12" s="2">
        <v>0.14000000000000001</v>
      </c>
      <c r="AA12" s="7">
        <f>(Z12/I12)</f>
        <v>1.2855831037649221E-3</v>
      </c>
      <c r="AB12" s="2">
        <v>7.0000000000000007E-2</v>
      </c>
      <c r="AC12" s="2">
        <v>0.05</v>
      </c>
      <c r="AD12" s="2">
        <v>0.08</v>
      </c>
      <c r="AE12" s="2">
        <v>0.04</v>
      </c>
      <c r="AF12" s="2">
        <v>0.04</v>
      </c>
      <c r="AG12" s="2">
        <v>0.01</v>
      </c>
      <c r="AH12" s="2">
        <v>0.02</v>
      </c>
      <c r="AI12" s="2">
        <v>0.02</v>
      </c>
      <c r="AJ12" s="2">
        <v>0.03</v>
      </c>
      <c r="AK12" s="2">
        <v>0.04</v>
      </c>
      <c r="AL12" s="2">
        <v>0.04</v>
      </c>
      <c r="AM12" s="2">
        <v>0.03</v>
      </c>
      <c r="AN12" s="2">
        <v>0.01</v>
      </c>
      <c r="AO12" s="2">
        <v>0.01</v>
      </c>
      <c r="AP12" s="2">
        <v>7.0000000000000007E-2</v>
      </c>
      <c r="AQ12" s="2">
        <v>0</v>
      </c>
      <c r="AR12" s="2">
        <v>0.01</v>
      </c>
      <c r="AS12" s="2">
        <v>0.01</v>
      </c>
      <c r="AT12" s="2">
        <v>0.02</v>
      </c>
      <c r="AU12" s="2">
        <v>0.05</v>
      </c>
      <c r="AV12" s="2">
        <v>0.05</v>
      </c>
      <c r="AW12" s="2">
        <v>0.01</v>
      </c>
      <c r="AX12" s="2">
        <v>0.02</v>
      </c>
      <c r="AY12" s="3">
        <v>0</v>
      </c>
      <c r="AZ12" s="2">
        <v>0.01</v>
      </c>
      <c r="BA12" s="2">
        <v>0.02</v>
      </c>
      <c r="BB12" s="3">
        <v>0</v>
      </c>
      <c r="BC12" s="2">
        <f t="shared" si="3"/>
        <v>8.5899999999999928</v>
      </c>
      <c r="BD12" s="2">
        <f t="shared" si="4"/>
        <v>19.960000000000008</v>
      </c>
      <c r="BE12" s="8">
        <f t="shared" si="17"/>
        <v>1.6298020954598386E-2</v>
      </c>
      <c r="BF12" s="9">
        <f t="shared" si="5"/>
        <v>7.0140280561122219E-3</v>
      </c>
      <c r="BG12" s="2">
        <f t="shared" si="6"/>
        <v>0.34</v>
      </c>
      <c r="BH12" s="2">
        <f t="shared" si="7"/>
        <v>0.4321739130434783</v>
      </c>
      <c r="BI12" s="2">
        <f t="shared" si="8"/>
        <v>1.2710997442455243</v>
      </c>
      <c r="BJ12" s="10">
        <f t="shared" si="9"/>
        <v>4.5090180360721427E-3</v>
      </c>
      <c r="BK12" s="11">
        <f t="shared" si="10"/>
        <v>1.2024048096192379E-2</v>
      </c>
      <c r="BL12" s="11">
        <f t="shared" si="11"/>
        <v>2.2545090180360713E-2</v>
      </c>
      <c r="BM12" s="10">
        <f t="shared" si="12"/>
        <v>5.0100200400801588E-4</v>
      </c>
      <c r="BN12" s="6">
        <f>(K12/BD12)</f>
        <v>0.64178356713426832</v>
      </c>
      <c r="BO12" s="6">
        <f>(I12/BD12)</f>
        <v>5.455911823647293</v>
      </c>
      <c r="BP12" s="10">
        <f t="shared" si="13"/>
        <v>4.0080160320641271E-3</v>
      </c>
      <c r="BQ12" s="12">
        <f t="shared" si="14"/>
        <v>1.7034068136272538E-2</v>
      </c>
      <c r="BR12" s="11">
        <f t="shared" si="15"/>
        <v>2.165199965147686E-2</v>
      </c>
      <c r="BS12" s="11">
        <f t="shared" si="16"/>
        <v>6.368235191610841E-2</v>
      </c>
    </row>
    <row r="13" spans="1:71" ht="15.75">
      <c r="A13" s="4" t="s">
        <v>67</v>
      </c>
      <c r="B13" s="5">
        <v>6</v>
      </c>
      <c r="C13" s="14">
        <v>0.58097723076923069</v>
      </c>
      <c r="D13" s="6">
        <v>6.3763363753670577</v>
      </c>
      <c r="E13" s="6">
        <v>84.521133093525179</v>
      </c>
      <c r="F13" s="6">
        <v>62.468931234465622</v>
      </c>
      <c r="G13" s="6">
        <v>86.56273199703044</v>
      </c>
      <c r="H13" s="6">
        <v>-186.16493916178459</v>
      </c>
      <c r="I13" s="2">
        <v>140.95499999999998</v>
      </c>
      <c r="J13" s="2">
        <v>83.53</v>
      </c>
      <c r="K13" s="2">
        <v>12.71</v>
      </c>
      <c r="L13" s="2">
        <f t="shared" si="0"/>
        <v>1.6874775529749788</v>
      </c>
      <c r="M13" s="2">
        <v>9.6050000000000004</v>
      </c>
      <c r="N13" s="2">
        <v>4.26</v>
      </c>
      <c r="O13" s="2">
        <f>(K13/M13)</f>
        <v>1.323269130661114</v>
      </c>
      <c r="P13" s="2">
        <f t="shared" si="1"/>
        <v>0.44351900052056215</v>
      </c>
      <c r="Q13" s="2">
        <v>0.375</v>
      </c>
      <c r="R13" s="2">
        <v>0.44999999999999996</v>
      </c>
      <c r="S13" s="2">
        <v>0.05</v>
      </c>
      <c r="T13" s="2">
        <v>8.5000000000000006E-2</v>
      </c>
      <c r="U13" s="2">
        <v>0.09</v>
      </c>
      <c r="V13" s="2">
        <f t="shared" si="2"/>
        <v>2.1126760563380281E-2</v>
      </c>
      <c r="W13" s="2">
        <v>0.255</v>
      </c>
      <c r="X13" s="2">
        <v>0.38</v>
      </c>
      <c r="Y13" s="2">
        <v>7.5000000000000011E-2</v>
      </c>
      <c r="Z13" s="2">
        <v>6.5000000000000002E-2</v>
      </c>
      <c r="AA13" s="7">
        <f>(Z13/I13)</f>
        <v>4.6114008016742941E-4</v>
      </c>
      <c r="AB13" s="2">
        <v>2.5000000000000001E-2</v>
      </c>
      <c r="AC13" s="2">
        <v>4.4999999999999998E-2</v>
      </c>
      <c r="AD13" s="2">
        <v>0.05</v>
      </c>
      <c r="AE13" s="2">
        <v>2.5000000000000001E-2</v>
      </c>
      <c r="AF13" s="2">
        <v>0.04</v>
      </c>
      <c r="AG13" s="2">
        <v>0.01</v>
      </c>
      <c r="AH13" s="2">
        <v>0.02</v>
      </c>
      <c r="AI13" s="2">
        <v>1.4999999999999999E-2</v>
      </c>
      <c r="AJ13" s="2">
        <v>0.02</v>
      </c>
      <c r="AK13" s="2">
        <v>0.03</v>
      </c>
      <c r="AL13" s="2">
        <v>4.4999999999999998E-2</v>
      </c>
      <c r="AM13" s="2">
        <v>0.01</v>
      </c>
      <c r="AN13" s="2">
        <v>5.0000000000000001E-3</v>
      </c>
      <c r="AO13" s="2">
        <v>0.02</v>
      </c>
      <c r="AP13" s="2">
        <v>6.5000000000000002E-2</v>
      </c>
      <c r="AQ13" s="2">
        <v>0.02</v>
      </c>
      <c r="AR13" s="2">
        <v>5.0000000000000001E-3</v>
      </c>
      <c r="AS13" s="2">
        <v>5.0000000000000001E-3</v>
      </c>
      <c r="AT13" s="2">
        <v>5.0000000000000001E-3</v>
      </c>
      <c r="AU13" s="2">
        <v>3.5000000000000003E-2</v>
      </c>
      <c r="AV13" s="2">
        <v>0.05</v>
      </c>
      <c r="AW13" s="2">
        <v>0.01</v>
      </c>
      <c r="AX13" s="2">
        <v>5.0000000000000001E-3</v>
      </c>
      <c r="AY13" s="2">
        <v>0.01</v>
      </c>
      <c r="AZ13" s="2">
        <v>1.4999999999999999E-2</v>
      </c>
      <c r="BA13" s="2">
        <v>0.01</v>
      </c>
      <c r="BB13" s="2">
        <v>5.0000000000000001E-3</v>
      </c>
      <c r="BC13" s="2">
        <f t="shared" si="3"/>
        <v>6.6849999999999969</v>
      </c>
      <c r="BD13" s="2">
        <f t="shared" si="4"/>
        <v>16.290000000000003</v>
      </c>
      <c r="BE13" s="8">
        <f t="shared" si="17"/>
        <v>9.7232610321615603E-3</v>
      </c>
      <c r="BF13" s="9">
        <f t="shared" si="5"/>
        <v>3.9901780233271939E-3</v>
      </c>
      <c r="BG13" s="2">
        <f t="shared" si="6"/>
        <v>0.30000000000000004</v>
      </c>
      <c r="BH13" s="2">
        <f t="shared" si="7"/>
        <v>0.55112676056338028</v>
      </c>
      <c r="BI13" s="2">
        <f t="shared" si="8"/>
        <v>1.8370892018779339</v>
      </c>
      <c r="BJ13" s="10">
        <f t="shared" si="9"/>
        <v>5.2179251074278695E-3</v>
      </c>
      <c r="BK13" s="11">
        <f t="shared" si="10"/>
        <v>2.3327194597912826E-2</v>
      </c>
      <c r="BL13" s="11">
        <f t="shared" si="11"/>
        <v>2.7624309392265185E-2</v>
      </c>
      <c r="BM13" s="10">
        <f t="shared" si="12"/>
        <v>3.0693677102516879E-4</v>
      </c>
      <c r="BN13" s="6">
        <f>(K13/BD13)</f>
        <v>0.78023327194597902</v>
      </c>
      <c r="BO13" s="6">
        <f>(I13/BD13)</f>
        <v>8.6528545119705313</v>
      </c>
      <c r="BP13" s="10">
        <f t="shared" si="13"/>
        <v>3.0693677102516877E-3</v>
      </c>
      <c r="BQ13" s="12">
        <f t="shared" si="14"/>
        <v>1.8416206261510127E-2</v>
      </c>
      <c r="BR13" s="11">
        <f t="shared" si="15"/>
        <v>3.3832213662577056E-2</v>
      </c>
      <c r="BS13" s="11">
        <f t="shared" si="16"/>
        <v>0.11277404554192348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de Costa Rica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andrebre2</dc:creator>
  <cp:lastModifiedBy>andrebre2</cp:lastModifiedBy>
  <dcterms:created xsi:type="dcterms:W3CDTF">2018-11-23T10:19:18Z</dcterms:created>
  <dcterms:modified xsi:type="dcterms:W3CDTF">2018-11-23T10:32:42Z</dcterms:modified>
</cp:coreProperties>
</file>