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7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cb17a48783ad8cf/Documentos/Algoritmos y programacion/"/>
    </mc:Choice>
  </mc:AlternateContent>
  <xr:revisionPtr revIDLastSave="11" documentId="8_{607A2ABA-6293-490D-BA2A-74353976CFD7}" xr6:coauthVersionLast="47" xr6:coauthVersionMax="47" xr10:uidLastSave="{C66401A9-C577-4B3D-8E6A-383B804A964B}"/>
  <bookViews>
    <workbookView xWindow="-120" yWindow="-120" windowWidth="20730" windowHeight="11040" firstSheet="1" activeTab="1" xr2:uid="{CA0B5550-0047-4E26-9270-812A2AB92678}"/>
  </bookViews>
  <sheets>
    <sheet name="Hoja2" sheetId="2" state="hidden" r:id="rId1"/>
    <sheet name="Hoja5" sheetId="5" r:id="rId2"/>
    <sheet name="Hoja4" sheetId="4" r:id="rId3"/>
    <sheet name="Hoja1" sheetId="1" state="hidden" r:id="rId4"/>
  </sheets>
  <definedNames>
    <definedName name="_xlchart.v5.0" hidden="1">Hoja2!$M$3</definedName>
    <definedName name="_xlchart.v5.1" hidden="1">Hoja2!$M$4:$M$14</definedName>
    <definedName name="_xlchart.v5.2" hidden="1">Hoja2!$N$3</definedName>
    <definedName name="_xlchart.v5.3" hidden="1">Hoja2!$N$4:$N$14</definedName>
    <definedName name="_xlchart.v5.4" hidden="1">Hoja2!$M$3</definedName>
    <definedName name="_xlchart.v5.5" hidden="1">Hoja2!$M$4:$M$14</definedName>
    <definedName name="_xlchart.v5.6" hidden="1">Hoja2!$N$3</definedName>
    <definedName name="_xlchart.v5.7" hidden="1">Hoja2!$N$4:$N$14</definedName>
    <definedName name="SegmentaciónDeDatos_Categoría">#N/A</definedName>
    <definedName name="SegmentaciónDeDatos_Forma_de_pago">#N/A</definedName>
    <definedName name="SegmentaciónDeDatos_Meses__Fecha_de_orden">#N/A</definedName>
    <definedName name="SegmentaciónDeDatos_Vendedor">#N/A</definedName>
  </definedNames>
  <calcPr calcId="191029"/>
  <pivotCaches>
    <pivotCache cacheId="0" r:id="rId5"/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2" l="1"/>
  <c r="N13" i="2"/>
  <c r="N12" i="2"/>
  <c r="N11" i="2"/>
  <c r="N10" i="2"/>
  <c r="N9" i="2"/>
  <c r="N8" i="2"/>
  <c r="N7" i="2"/>
  <c r="N6" i="2"/>
  <c r="N5" i="2"/>
  <c r="N4" i="2"/>
</calcChain>
</file>

<file path=xl/sharedStrings.xml><?xml version="1.0" encoding="utf-8"?>
<sst xmlns="http://schemas.openxmlformats.org/spreadsheetml/2006/main" count="3449" uniqueCount="148">
  <si>
    <t>Empresa del Valle S.A. de C.V.</t>
  </si>
  <si>
    <t>Ordenes de compra 2018</t>
  </si>
  <si>
    <t>Folio</t>
  </si>
  <si>
    <t>Fecha de orden</t>
  </si>
  <si>
    <t>Num. cliente</t>
  </si>
  <si>
    <t>Nombre cliente</t>
  </si>
  <si>
    <t>Ciudad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</si>
  <si>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</si>
  <si>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</si>
  <si>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</si>
  <si>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</si>
  <si>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</si>
  <si>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</si>
  <si>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</si>
  <si>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</si>
  <si>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</si>
  <si>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</si>
  <si>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Ingresos</t>
  </si>
  <si>
    <t>Tarifa de envío</t>
  </si>
  <si>
    <t>Empresa AA</t>
  </si>
  <si>
    <t>Mazatlán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</si>
  <si>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</si>
  <si>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</si>
  <si>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</si>
  <si>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</si>
  <si>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</si>
  <si>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</si>
  <si>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</si>
  <si>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</si>
  <si>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</si>
  <si>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Empresa D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</si>
  <si>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</si>
  <si>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</si>
  <si>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</si>
  <si>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</si>
  <si>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</si>
  <si>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</si>
  <si>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</si>
  <si>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Empresa L</t>
  </si>
  <si>
    <t>Té chai</t>
  </si>
  <si>
    <t>Café</t>
  </si>
  <si>
    <t>Empresa H</t>
  </si>
  <si>
    <t>Monterrey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</si>
  <si>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</si>
  <si>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</si>
  <si>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</si>
  <si>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</si>
  <si>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</si>
  <si>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</si>
  <si>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Empresa CC</t>
  </si>
  <si>
    <t>Puerto Vallarta</t>
  </si>
  <si>
    <t>Jalisco</t>
  </si>
  <si>
    <t>José de Jesús Morales</t>
  </si>
  <si>
    <t>Chocolate</t>
  </si>
  <si>
    <t>Dulces</t>
  </si>
  <si>
    <t>Empresa C</t>
  </si>
  <si>
    <t>Acapulco</t>
  </si>
  <si>
    <t>Guerrero</t>
  </si>
  <si>
    <t>Efectivo</t>
  </si>
  <si>
    <t>Almejas</t>
  </si>
  <si>
    <t>Sopas</t>
  </si>
  <si>
    <t>Empresa F</t>
  </si>
  <si>
    <t>Tijuana</t>
  </si>
  <si>
    <t>Baja California</t>
  </si>
  <si>
    <t>Luis Miguel Valdés Garza</t>
  </si>
  <si>
    <t>Salsa curry</t>
  </si>
  <si>
    <t>Salsas</t>
  </si>
  <si>
    <t>Empresa BB</t>
  </si>
  <si>
    <t>Toluca</t>
  </si>
  <si>
    <t>Estado de México</t>
  </si>
  <si>
    <t>Ana del Valle Hinojosa</t>
  </si>
  <si>
    <t>Centro</t>
  </si>
  <si>
    <t>Empresa J</t>
  </si>
  <si>
    <t>León</t>
  </si>
  <si>
    <t>Guanajuato</t>
  </si>
  <si>
    <t>Laura Gutiérrez Saenz</t>
  </si>
  <si>
    <t>Té verde</t>
  </si>
  <si>
    <t>Empresa G</t>
  </si>
  <si>
    <t>Chihuahua</t>
  </si>
  <si>
    <t>Jalea de fresa</t>
  </si>
  <si>
    <t>Mermeladas y jaleas</t>
  </si>
  <si>
    <t>Condimento cajún</t>
  </si>
  <si>
    <t>Condimentos</t>
  </si>
  <si>
    <t>Empresa K</t>
  </si>
  <si>
    <t>Ciudad de México</t>
  </si>
  <si>
    <t>Empresa A</t>
  </si>
  <si>
    <t>Torreón</t>
  </si>
  <si>
    <t>Coahuila</t>
  </si>
  <si>
    <t>Carne de cangrejo</t>
  </si>
  <si>
    <t>Carne enlatada</t>
  </si>
  <si>
    <t>Empresa I</t>
  </si>
  <si>
    <t>Guadalajara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</si>
  <si>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</si>
  <si>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</si>
  <si>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</si>
  <si>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</si>
  <si>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</si>
  <si>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</si>
  <si>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</si>
  <si>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Empresa Y</t>
  </si>
  <si>
    <t>Empresa Z</t>
  </si>
  <si>
    <t>Cóctel de frutas</t>
  </si>
  <si>
    <t>Frutas y vegetales</t>
  </si>
  <si>
    <t>Pasta penne</t>
  </si>
  <si>
    <t>Bolillos</t>
  </si>
  <si>
    <t>Aceite de oliva</t>
  </si>
  <si>
    <t>Aceite</t>
  </si>
  <si>
    <t>Mermelada de zarzamora</t>
  </si>
  <si>
    <t>Arroz de grano largo</t>
  </si>
  <si>
    <t>Granos</t>
  </si>
  <si>
    <t>Etiquetas de fila</t>
  </si>
  <si>
    <t>Total general</t>
  </si>
  <si>
    <t>Suma de Cantidad</t>
  </si>
  <si>
    <t>Suma de Ingresos</t>
  </si>
  <si>
    <t>ingresos</t>
  </si>
  <si>
    <t xml:space="preserve">Estados </t>
  </si>
  <si>
    <t>Zona</t>
  </si>
  <si>
    <t>Ventas</t>
  </si>
  <si>
    <t>Forma pago</t>
  </si>
  <si>
    <t>Santander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</si>
  <si>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</si>
  <si>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</si>
  <si>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</si>
  <si>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</si>
  <si>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</si>
  <si>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</si>
  <si>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</si>
  <si>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</si>
  <si>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</si>
  <si>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</si>
  <si>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</si>
  <si>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</si>
  <si>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(en blanco)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</si>
  <si>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</si>
  <si>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</si>
  <si>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</si>
  <si>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</si>
  <si>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</si>
  <si>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</si>
  <si>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</si>
  <si>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</si>
  <si>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</si>
  <si>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</si>
  <si>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</si>
  <si>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</si>
  <si>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Suma de Ventas</t>
  </si>
  <si>
    <t>(Todas)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</si>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</sst>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8" formatCode="&quot;$&quot;#,##0.00;[Red]\-&quot;$&quot;#,##0.00"/>
    <numFmt numFmtId="44" formatCode="_-&quot;$&quot;* #,##0.00_-;\-&quot;$&quot;* #,##0.00_-;_-&quot;$&quot;* &quot;-&quot;??_-;_-@_-"/>
    <numFmt numFmtId="164" formatCode="#.##000\ [$€-1];[Red]\-#.##000\ [$€-1]"/>
    <numFmt numFmtId="165" formatCode="&quot;$&quot;#,###,"/>
  </numFmts>
  <fonts count="8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rgb="FFA9D08E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1" fillId="3" borderId="0" xfId="0" applyFont="1" applyFill="1"/>
    <xf numFmtId="8" fontId="1" fillId="3" borderId="0" xfId="0" applyNumberFormat="1" applyFont="1" applyFill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8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vertical="center"/>
    </xf>
    <xf numFmtId="164" fontId="7" fillId="5" borderId="2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vertical="center"/>
    </xf>
    <xf numFmtId="164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0" borderId="3" xfId="0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5" fontId="0" fillId="0" borderId="0" xfId="0" applyNumberFormat="1"/>
    <xf numFmtId="0" fontId="0" fillId="6" borderId="0" xfId="0" applyFill="1"/>
    <xf numFmtId="4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34" formatCode="_-&quot;$&quot;* #,##0.00_-;\-&quot;$&quot;* #,##0.00_-;_-&quot;$&quot;* &quot;-&quot;??_-;_-@_-"/>
    </dxf>
    <dxf>
      <fill>
        <patternFill patternType="lightGrid">
          <bgColor rgb="FFFF0000"/>
        </patternFill>
      </fill>
    </dxf>
  </dxfs>
  <tableStyles count="1" defaultTableStyle="TableStyleMedium2" defaultPivotStyle="PivotStyleLight16">
    <tableStyle name="Estilo de segmentación de datos 1" pivot="0" table="0" count="1" xr9:uid="{FCD02730-3EB9-4D40-A077-D9F2C313E78E}">
      <tableStyleElement type="wholeTable" dxfId="1"/>
    </tableStyle>
  </tableStyles>
  <extLst>
    <ext xmlns:x14="http://schemas.microsoft.com/office/spreadsheetml/2009/9/main" uri="{EB79DEF2-80B8-43e5-95BD-54CBDDF9020C}">
      <x14:slicerStyles defaultSlicerStyle="SlicerStyleLight1">
        <x14:slicerStyle name="Estilo de segmentación de datos 1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5" Type="http://schemas.openxmlformats.org/officeDocument/2006/relationships/calcChain" Target="calcChain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Hoja2!$A$4:$A$12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Hoja2!$B$4:$B$12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B-4F2D-8C8D-3AC9F08C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30832"/>
        <c:axId val="134329872"/>
      </c:barChart>
      <c:catAx>
        <c:axId val="13433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29872"/>
        <c:crosses val="autoZero"/>
        <c:auto val="1"/>
        <c:lblAlgn val="ctr"/>
        <c:lblOffset val="100"/>
        <c:noMultiLvlLbl val="0"/>
      </c:catAx>
      <c:valAx>
        <c:axId val="1343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Hoja2!$A$4:$A$12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Hoja2!$B$4:$B$12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E-4BAA-944F-8D389D597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34330832"/>
        <c:axId val="134329872"/>
      </c:barChart>
      <c:catAx>
        <c:axId val="13433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29872"/>
        <c:crosses val="autoZero"/>
        <c:auto val="1"/>
        <c:lblAlgn val="ctr"/>
        <c:lblOffset val="100"/>
        <c:noMultiLvlLbl val="0"/>
      </c:catAx>
      <c:valAx>
        <c:axId val="134329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4330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.xlsx]Hoja2!TablaDinámica5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Hoja2!$K$21:$K$36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Hoja2!$L$21:$L$36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0-4D4D-BE59-AEE4335C5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2000360880"/>
        <c:axId val="2000358960"/>
      </c:barChart>
      <c:catAx>
        <c:axId val="200036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58960"/>
        <c:crosses val="autoZero"/>
        <c:auto val="1"/>
        <c:lblAlgn val="ctr"/>
        <c:lblOffset val="100"/>
        <c:noMultiLvlLbl val="0"/>
      </c:catAx>
      <c:valAx>
        <c:axId val="2000358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03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Hoja2!$F$52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Hoja2!$E$53:$E$57</c:f>
              <c:strCache>
                <c:ptCount val="4"/>
                <c:pt idx="0">
                  <c:v>Cheque</c:v>
                </c:pt>
                <c:pt idx="1">
                  <c:v>Efectivo</c:v>
                </c:pt>
                <c:pt idx="2">
                  <c:v>Tarjeta de crédito</c:v>
                </c:pt>
                <c:pt idx="3">
                  <c:v>(en blanco)</c:v>
                </c:pt>
              </c:strCache>
            </c:strRef>
          </c:cat>
          <c:val>
            <c:numRef>
              <c:f>Hoja2!$F$53:$F$57</c:f>
              <c:numCache>
                <c:formatCode>General</c:formatCode>
                <c:ptCount val="4"/>
                <c:pt idx="0">
                  <c:v>1608455.1</c:v>
                </c:pt>
                <c:pt idx="1">
                  <c:v>537715.5</c:v>
                </c:pt>
                <c:pt idx="2">
                  <c:v>2412325.44</c:v>
                </c:pt>
                <c:pt idx="3">
                  <c:v>1532010.2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A-4408-A83F-FD8552956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254715568"/>
        <c:axId val="254713168"/>
      </c:barChart>
      <c:catAx>
        <c:axId val="25471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3168"/>
        <c:crosses val="autoZero"/>
        <c:auto val="1"/>
        <c:lblAlgn val="ctr"/>
        <c:lblOffset val="100"/>
        <c:noMultiLvlLbl val="0"/>
      </c:catAx>
      <c:valAx>
        <c:axId val="254713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47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.xlsx]Hoja2!TablaDinámica3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#,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#,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Hoja2!$A$19:$A$31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Hoja2!$B$19:$B$31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B-4422-BAE2-BFE4FD9F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9"/>
        <c:overlap val="-27"/>
        <c:axId val="248834832"/>
        <c:axId val="340496160"/>
      </c:barChart>
      <c:catAx>
        <c:axId val="2488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496160"/>
        <c:crosses val="autoZero"/>
        <c:auto val="1"/>
        <c:lblAlgn val="ctr"/>
        <c:lblOffset val="100"/>
        <c:noMultiLvlLbl val="0"/>
      </c:catAx>
      <c:valAx>
        <c:axId val="3404961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8834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Hoja2!$K$21:$K$36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Hoja2!$L$21:$L$36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5-4C2B-89B4-1937A544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0360880"/>
        <c:axId val="2000358960"/>
      </c:barChart>
      <c:catAx>
        <c:axId val="200036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58960"/>
        <c:crosses val="autoZero"/>
        <c:auto val="1"/>
        <c:lblAlgn val="ctr"/>
        <c:lblOffset val="100"/>
        <c:noMultiLvlLbl val="0"/>
      </c:catAx>
      <c:valAx>
        <c:axId val="20003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Hoja2!$F$52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Hoja2!$E$53:$E$57</c:f>
              <c:strCache>
                <c:ptCount val="4"/>
                <c:pt idx="0">
                  <c:v>Cheque</c:v>
                </c:pt>
                <c:pt idx="1">
                  <c:v>Efectivo</c:v>
                </c:pt>
                <c:pt idx="2">
                  <c:v>Tarjeta de crédito</c:v>
                </c:pt>
                <c:pt idx="3">
                  <c:v>(en blanco)</c:v>
                </c:pt>
              </c:strCache>
            </c:strRef>
          </c:cat>
          <c:val>
            <c:numRef>
              <c:f>Hoja2!$F$53:$F$57</c:f>
              <c:numCache>
                <c:formatCode>General</c:formatCode>
                <c:ptCount val="4"/>
                <c:pt idx="0">
                  <c:v>1608455.1</c:v>
                </c:pt>
                <c:pt idx="1">
                  <c:v>537715.5</c:v>
                </c:pt>
                <c:pt idx="2">
                  <c:v>2412325.44</c:v>
                </c:pt>
                <c:pt idx="3">
                  <c:v>1532010.2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C-4DA2-B54E-EF012D74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715568"/>
        <c:axId val="254713168"/>
      </c:barChart>
      <c:catAx>
        <c:axId val="25471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3168"/>
        <c:crosses val="autoZero"/>
        <c:auto val="1"/>
        <c:lblAlgn val="ctr"/>
        <c:lblOffset val="100"/>
        <c:noMultiLvlLbl val="0"/>
      </c:catAx>
      <c:valAx>
        <c:axId val="2547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Hoja2!$L$41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91-4F08-8B3E-B633CFC8DD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91-4F08-8B3E-B633CFC8DD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91-4F08-8B3E-B633CFC8DD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791-4F08-8B3E-B633CFC8DD29}"/>
              </c:ext>
            </c:extLst>
          </c:dPt>
          <c:cat>
            <c:strRef>
              <c:f>Hoja2!$K$42:$K$46</c:f>
              <c:strCache>
                <c:ptCount val="4"/>
                <c:pt idx="0">
                  <c:v>Empresa de embarque A</c:v>
                </c:pt>
                <c:pt idx="1">
                  <c:v>Empresa de embarque B</c:v>
                </c:pt>
                <c:pt idx="2">
                  <c:v>Empresa de embarque C</c:v>
                </c:pt>
                <c:pt idx="3">
                  <c:v>(en blanco)</c:v>
                </c:pt>
              </c:strCache>
            </c:strRef>
          </c:cat>
          <c:val>
            <c:numRef>
              <c:f>Hoja2!$L$42:$L$46</c:f>
              <c:numCache>
                <c:formatCode>General</c:formatCode>
                <c:ptCount val="4"/>
                <c:pt idx="0">
                  <c:v>5221</c:v>
                </c:pt>
                <c:pt idx="1">
                  <c:v>6112</c:v>
                </c:pt>
                <c:pt idx="2">
                  <c:v>7040</c:v>
                </c:pt>
                <c:pt idx="3">
                  <c:v>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F-4C2D-9E90-31910FE1F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.xlsx]Hoja2!TablaDinámica3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Hoja2!$A$19:$A$31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Hoja2!$B$19:$B$31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7-48AD-A678-97D79155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834832"/>
        <c:axId val="340496160"/>
      </c:barChart>
      <c:catAx>
        <c:axId val="2488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496160"/>
        <c:crosses val="autoZero"/>
        <c:auto val="1"/>
        <c:lblAlgn val="ctr"/>
        <c:lblOffset val="100"/>
        <c:noMultiLvlLbl val="0"/>
      </c:catAx>
      <c:valAx>
        <c:axId val="340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88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Hoja2!$A$4:$A$12</c:f>
              <c:strCache>
                <c:ptCount val="8"/>
                <c:pt idx="0">
                  <c:v>Ana del Valle Hinojosa</c:v>
                </c:pt>
                <c:pt idx="1">
                  <c:v>Andrés González Rico</c:v>
                </c:pt>
                <c:pt idx="2">
                  <c:v>José de Jesús Morales</c:v>
                </c:pt>
                <c:pt idx="3">
                  <c:v>Laura Gutiérrez Saenz</c:v>
                </c:pt>
                <c:pt idx="4">
                  <c:v>Luis Miguel Valdés Garza</c:v>
                </c:pt>
                <c:pt idx="5">
                  <c:v>Mayra Aguilar Sepúlveda</c:v>
                </c:pt>
                <c:pt idx="6">
                  <c:v>Nancy Gil de la Peña</c:v>
                </c:pt>
                <c:pt idx="7">
                  <c:v>Robert Zárate Carrillo</c:v>
                </c:pt>
              </c:strCache>
            </c:strRef>
          </c:cat>
          <c:val>
            <c:numRef>
              <c:f>Hoja2!$B$4:$B$12</c:f>
              <c:numCache>
                <c:formatCode>General</c:formatCode>
                <c:ptCount val="8"/>
                <c:pt idx="0">
                  <c:v>1313876.6200000001</c:v>
                </c:pt>
                <c:pt idx="1">
                  <c:v>940527</c:v>
                </c:pt>
                <c:pt idx="2">
                  <c:v>228907</c:v>
                </c:pt>
                <c:pt idx="3">
                  <c:v>575330.14</c:v>
                </c:pt>
                <c:pt idx="4">
                  <c:v>523852</c:v>
                </c:pt>
                <c:pt idx="5">
                  <c:v>593192.32000000007</c:v>
                </c:pt>
                <c:pt idx="6">
                  <c:v>1459392.7600000002</c:v>
                </c:pt>
                <c:pt idx="7">
                  <c:v>455428.4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B-4F2D-8C8D-3AC9F08C5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330832"/>
        <c:axId val="134329872"/>
      </c:barChart>
      <c:catAx>
        <c:axId val="13433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29872"/>
        <c:crosses val="autoZero"/>
        <c:auto val="1"/>
        <c:lblAlgn val="ctr"/>
        <c:lblOffset val="100"/>
        <c:noMultiLvlLbl val="0"/>
      </c:catAx>
      <c:valAx>
        <c:axId val="13432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433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.xlsx]Hoja2!TablaDinámica5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Hoja2!$K$21:$K$36</c:f>
              <c:strCache>
                <c:ptCount val="15"/>
                <c:pt idx="0">
                  <c:v>Aceite</c:v>
                </c:pt>
                <c:pt idx="1">
                  <c:v>Bebidas</c:v>
                </c:pt>
                <c:pt idx="2">
                  <c:v>Carne enlatada</c:v>
                </c:pt>
                <c:pt idx="3">
                  <c:v>Condimentos</c:v>
                </c:pt>
                <c:pt idx="4">
                  <c:v>Dulces</c:v>
                </c:pt>
                <c:pt idx="5">
                  <c:v>Frutas secas</c:v>
                </c:pt>
                <c:pt idx="6">
                  <c:v>Frutas y vegetales</c:v>
                </c:pt>
                <c:pt idx="7">
                  <c:v>Granos</c:v>
                </c:pt>
                <c:pt idx="8">
                  <c:v>Mermeladas y jaleas</c:v>
                </c:pt>
                <c:pt idx="9">
                  <c:v>Pasta</c:v>
                </c:pt>
                <c:pt idx="10">
                  <c:v>Productos horneados</c:v>
                </c:pt>
                <c:pt idx="11">
                  <c:v>Productos lácteos</c:v>
                </c:pt>
                <c:pt idx="12">
                  <c:v>Salsas</c:v>
                </c:pt>
                <c:pt idx="13">
                  <c:v>Sopas</c:v>
                </c:pt>
                <c:pt idx="14">
                  <c:v>Tarifa de envío</c:v>
                </c:pt>
              </c:strCache>
            </c:strRef>
          </c:cat>
          <c:val>
            <c:numRef>
              <c:f>Hoja2!$L$21:$L$36</c:f>
              <c:numCache>
                <c:formatCode>General</c:formatCode>
                <c:ptCount val="15"/>
                <c:pt idx="0">
                  <c:v>186513.60000000003</c:v>
                </c:pt>
                <c:pt idx="1">
                  <c:v>1548079.5399999998</c:v>
                </c:pt>
                <c:pt idx="2">
                  <c:v>356518.39999999997</c:v>
                </c:pt>
                <c:pt idx="3">
                  <c:v>283892</c:v>
                </c:pt>
                <c:pt idx="4">
                  <c:v>249721.5</c:v>
                </c:pt>
                <c:pt idx="5">
                  <c:v>391993</c:v>
                </c:pt>
                <c:pt idx="6">
                  <c:v>97188</c:v>
                </c:pt>
                <c:pt idx="7">
                  <c:v>40376</c:v>
                </c:pt>
                <c:pt idx="8">
                  <c:v>721574</c:v>
                </c:pt>
                <c:pt idx="9">
                  <c:v>282471</c:v>
                </c:pt>
                <c:pt idx="10">
                  <c:v>266750.40000000002</c:v>
                </c:pt>
                <c:pt idx="11">
                  <c:v>463814.39999999991</c:v>
                </c:pt>
                <c:pt idx="12">
                  <c:v>966000</c:v>
                </c:pt>
                <c:pt idx="13">
                  <c:v>235614.39999999997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B5-4C2B-89B4-1937A5442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0360880"/>
        <c:axId val="2000358960"/>
      </c:barChart>
      <c:catAx>
        <c:axId val="200036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58960"/>
        <c:crosses val="autoZero"/>
        <c:auto val="1"/>
        <c:lblAlgn val="ctr"/>
        <c:lblOffset val="100"/>
        <c:noMultiLvlLbl val="0"/>
      </c:catAx>
      <c:valAx>
        <c:axId val="200035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36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Hoja2!$F$52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Hoja2!$E$53:$E$57</c:f>
              <c:strCache>
                <c:ptCount val="4"/>
                <c:pt idx="0">
                  <c:v>Cheque</c:v>
                </c:pt>
                <c:pt idx="1">
                  <c:v>Efectivo</c:v>
                </c:pt>
                <c:pt idx="2">
                  <c:v>Tarjeta de crédito</c:v>
                </c:pt>
                <c:pt idx="3">
                  <c:v>(en blanco)</c:v>
                </c:pt>
              </c:strCache>
            </c:strRef>
          </c:cat>
          <c:val>
            <c:numRef>
              <c:f>Hoja2!$F$53:$F$57</c:f>
              <c:numCache>
                <c:formatCode>General</c:formatCode>
                <c:ptCount val="4"/>
                <c:pt idx="0">
                  <c:v>1608455.1</c:v>
                </c:pt>
                <c:pt idx="1">
                  <c:v>537715.5</c:v>
                </c:pt>
                <c:pt idx="2">
                  <c:v>2412325.44</c:v>
                </c:pt>
                <c:pt idx="3">
                  <c:v>1532010.2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C-4DA2-B54E-EF012D741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4715568"/>
        <c:axId val="254713168"/>
      </c:barChart>
      <c:catAx>
        <c:axId val="25471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3168"/>
        <c:crosses val="autoZero"/>
        <c:auto val="1"/>
        <c:lblAlgn val="ctr"/>
        <c:lblOffset val="100"/>
        <c:noMultiLvlLbl val="0"/>
      </c:catAx>
      <c:valAx>
        <c:axId val="25471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547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[03-ABRIL-2025^J TAREA .xlsx]Hoja2!TablaDinámica3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Hoja2!$A$19:$A$31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Hoja2!$B$19:$B$31</c:f>
              <c:numCache>
                <c:formatCode>General</c:formatCode>
                <c:ptCount val="12"/>
                <c:pt idx="0">
                  <c:v>460709.76000000007</c:v>
                </c:pt>
                <c:pt idx="1">
                  <c:v>279377</c:v>
                </c:pt>
                <c:pt idx="2">
                  <c:v>431936.4</c:v>
                </c:pt>
                <c:pt idx="3">
                  <c:v>290805.06</c:v>
                </c:pt>
                <c:pt idx="4">
                  <c:v>480298.70000000007</c:v>
                </c:pt>
                <c:pt idx="5">
                  <c:v>778422.54</c:v>
                </c:pt>
                <c:pt idx="6">
                  <c:v>382459.56</c:v>
                </c:pt>
                <c:pt idx="7">
                  <c:v>418900.44</c:v>
                </c:pt>
                <c:pt idx="8">
                  <c:v>447299.57999999996</c:v>
                </c:pt>
                <c:pt idx="9">
                  <c:v>742470.26</c:v>
                </c:pt>
                <c:pt idx="10">
                  <c:v>444828.02</c:v>
                </c:pt>
                <c:pt idx="11">
                  <c:v>932998.92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7-48AD-A678-97D79155D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834832"/>
        <c:axId val="340496160"/>
      </c:barChart>
      <c:catAx>
        <c:axId val="24883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0496160"/>
        <c:crosses val="autoZero"/>
        <c:auto val="1"/>
        <c:lblAlgn val="ctr"/>
        <c:lblOffset val="100"/>
        <c:noMultiLvlLbl val="0"/>
      </c:catAx>
      <c:valAx>
        <c:axId val="3404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488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B1524ED4-BDE1-4E23-AD27-B89A9EAB01E0}">
          <cx:tx>
            <cx:txData>
              <cx:f>_xlchart.v5.2</cx:f>
              <cx:v>ingresos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7HvZktw4suWvyPQ8VGEn0NbVZg0y9txTSpX0QstNXECCJAiuf3Sf5xP6x8ZDW6WyVeqqmRqbKbOb
SrNUBIMgAIe7n3Pc4+/309/uy8db92KqStv97X76+WXmffO3n37q7rPH6rZ7VeX3ru7qD/7VfV39
VH/4kN8//vTgbsfcpj8RhNlP99mt84/Ty3/8HUZLH+uT+v7W57W97B/dfPXY9aXvfnDtu5de3D5U
uY3zzrv83uOfX+rb4vZFdFvmH2pn89uXLx6tz/38em4ef375zYdfvvjp+ZD/9vgXJczQ9w9wL0Wv
GMcIcxaijz/k5YuytunnywHG/BVCIcIKsS9PPbut4M4/MKWPE7p9eHCPXQdL+/j3OwN8s47vXL+v
e+uPe5rC9v788vRf/zXl9/XLF3lXR58uRfVxTae/fNyEn761xz/+/uwN2JZn7zwx2fM9/E+X/s1i
UZZn/S38ftm1/3NbEflKIskReW4jJF4xoRAOEf3ytE82+l2T+L51ntz6zC7Rdrd9+eKvZYy8f7h9
ePHw+OLrofmzHAirVyQUMiQC9v6p5yj1ClPFKJNIffwJn9nmj8zpN2z070M8t1V8dIa/lq1q8Jq8
/DP9JnxFFKeSMvbJEupbS2FEXiHGEFchf2ajz3M5npz3t+42rZcfzus3zPTdUZ5b6vyffzWvWnX+
9qH+v+VVlLNjQnpmK/AqcTSjEB+vIgSx8JMrf4p4v8O/v2+krzc+s8vX9/9STrTpb+1t0d96SI9/
VqQj6JVCnAlE+W+4EX6FMOGMhM+M8vtm8327PL33mWk2r8//YrFtDwiuO0KWP9EmXKJQcaI+wTf8
PLTRVwJTTKQQX576yVF+x1S+b5CvNz6zxv6fJ38xa2wAobtH9yeaA4evhPiI0T57yL9HL0WwYAKT
T+Z6lm9+z4y+b5Vf73xmls3VX81JzvrHoX5x8viv/2m/HNk/ATvzVzwkXHFwg2coTQmpQkw+Y4Nn
bvI7J/N9o3xz8zO7nP3VvOXIgP71X/72z/QXSCmSA/1kv4HMINtLBgFOKfrJoZ75y69zevFPIOG3
6f8GOvveGM9sdfmX86Hr3N6W9Q9344/pBIS9UiqE0Ab5/+PPv3HQ8BULQ0UkfuZBv2Mq3/eerzc+
s8b17uz/80TzW1Dxadb/5jN/ULQh9JWigMLoka88jWZHJsOREsd/X2LnD3Dxt3P4vhX+H+Hf31Zm
vqpZ8a2/XX2UwZ6IMz+++nGJoNE9u/VHcOyTzXYPP78ENk+Bw3+V146DfL7z0x5v84fbMv0KJ57c
83jb+Z9fBioEJwIwxhXmnITAR1++GB8/XYJIRwlVIfjXJ7va2vns55cEv4J3kQR8B0KdEEfC09X9
8RJIDwIDsFNgcilD+PtVhLyoyzmt7dfd+Pz6he2rizq3voOBj09vPn3uOFUYnDAqFUbymBAhJcIR
au5vr0DphI/j/8GmLHU2CNWWTT7Z8TQrrqSt5kYvrL4o/CJ1kHZvGulmpeVk5XXB0xlvCPai1rxQ
5J0IjUg0zmd28HhwXC8lzdaMTdXOo2nMrHa9E8N75pHw6yatFhJ3XSLuApjSnRorezUtS5nqdq5R
FrlqGm7QlDZuJfAokRZlN9IVbXAwaZ9kAseFrNNqv4TYroOKujEWmShuu1A1KMoq19rI9YXZL3Zs
x2gIPcI6cawY9Zw7l+l8DlIXORXOgsWBI1LFfdk1RrNqTO9InhVKB7Mjoa6CgVyLsLqcPaOdzsuw
fGTlMvYr07Sk3zSzmbp4ERXh26mVmMZlEfirvmtLpnsx0FDXQalu6oZPJyMem0kHsmpMtARVezVj
0T2ydDBLhNop2PJUeboZZGCbTU9lV+jE+AbpoWpyuhppIWExUvWHfGhGH7WlZdfdXPETWYt8a9RS
xawVrNGk6cYimruAtTp03VysuMnKRgs15bdJWOVllPamr9ZC8OYdaVILS7EyfeinLvWaqLFbombJ
vVgtiVzREsctqxKz7VNf8HXCkym4WqYxeeB2rG6DJfNznDBT1GfLvLTqdIQtuRZdu9h4ycLgF1nn
xYUcl96sltAU4brkI71o5nG58CS/Dpfk3qZI1wqZaFQs0FJmSURqauOhGCMhyn5bEkx2E12QplNF
dIoStQ1qPm0ZJtV+MvwSmU5e4ilBXrMaTWubuZVMcRKJvpy2GUunXTh2SvdyTuPSMX+Z025T+zkJ
49lVeaZRJh9HUmVR5yp7OqbDAxyLbttmg9pkNLdr2SK8RuVSc9jkqt92CoyqFzGjs16VuNFFO6t4
XJbwhtoqvS0Iy15P6UJ2cFjTjeJlexeEPo+V8plOsXskorA3oZXvCj7GRpl5xZv53dgJfEN6h/F2
Jj6PuqWlsA6sSKWngLtTny5vepUWhQYXM2+KpGoqXaVZunUZKc6tqOt4yMcEXRmqBH4IcWKbNUlb
nkWFb8EXXFvSejs2CxxVP4HOrMeAEBpniZiCN1k7Fq0e+iANIqmEC2HXHRFRJiQeNG6X+tQZW9ea
zDI5Nd4VdygXzoHLBNUVk225lUPd7kXpkzPsbHWZyQrHzvTdmadVVWjwyunMwZ61WhnVId0Whr92
XehVHHTJ8r5dii6NiVvSJA5HTt9VBU3ryNRiuM/SQv7CsipTpyQslndFufAukkEhtoWQhdfNKEi4
EkDcdFWFwbTmUzid4jJNo4XQ6XWo5v4s6Xm2W/xcb/O5L7cosaHXQnhaxKKrkotKDnCWlMNUxE+r
D98E4vu6mV2eZp8LQl9f/uP0S5XpY0Xi1/ePJaVfX72uK/j94Ud+c6BjPv060q+Vj2MO+1oGeZYV
P9WufiNl/vDi78unIaD+H6XT6Luy6a/5+NP9X1LrkSnQECsmCSNYHpHR59SKEcAluIgEYCYgGsfy
yZfkCndBmMRKQCWPIQYS/ufcCniXM0j4CHEYFVKy/CO5VVDQYb7JrZiEEh7NYVBBpDwW057mVhOE
VVDIPtlljFm+SkLL0g1vyHhil7wn95DgvYxLXAyHpVBBrkkuhmNyGFoZNWmZvVmCsOFnAUZDDxHP
J/7CBtZ0MS/DQc91NfuDy+2kDmxky/WQZ27cB9gmPIbw1NxMXT7szMjQRV/T8TRAS7FulwC/LSrR
bCEIN5HyneSaGTpHziXLJqeBiYsJmVRDtJhjLGuzqwqhmmgZbbglfQWxHnX+yjiVxJWxOMZZSNaO
p20ahRmdrjsknIikS/Fmdo3bZ105bYasQ9t8kU2xq1Ik5lXIrE3jsHF8N1vDDv0Y0jkus3J6a4Mg
jBAE2zTmuK11gYbER9yJrtMt77Ja92nJynjox3Tc46kVwwE3xJWXo+jq8wG35S4ZGi406UmvVqbq
mNG8moLTYfFS52NppsiyrCURZW16M1ddPcdZUw1JTAlyaoOpm6YLEjDUsqgmqGQ06lSv3hvc80MR
Mjruijlhh67ppnDFbd4rHU5EnvhhntN1Pc6TX7mhEFQLly1+Q+20VHpM7BnkwAadzC6bz1tEUKb7
IUsBTQ2luZRpPlEd1h2e9ZhnDdaiTe2VTzg6VMpUe9H54JAjuVyGGJDOYMf5uhOyK/fhkgbl63Ky
Cd2KocfvbDdZ/9q3afVQw4B53PcT1oYCYDS6ZotjG+IaZJyWqskiQoeKUDDz3KkIoRaVD9T4NT9M
WeLOha/RuegbjzSXYOQsKIdI1B2PcJ3375ZgQpELptbqVoKByr7wWzZPMtXWiPC9bTF+13nWR4T4
yms3zqPXvevTfQVCwBGaRUtJ8teLWkiqYZz8BAPM2dQlSa8NbsrXrG/6k8zO3akKfBMNMjfXhRh5
TB3J3g3Gl1q1/fJ2rAQWMVtK/LpqpXcrNS4pivJ8wu+EqZNoQIHa5HWokJ6THN3W7VDEXcPaw1wQ
Wen5eAJ0kRQm0yUMBnBk7t50yo7bJESLNpIsma5Ygk4rmjc7349NvJBxGvU4zdOih0n2Z7MZ+ogK
BInZN0t/TjtPV7BpZdSPpt2MciQ7kyP8tpFBuSVzu3F+yA6VbTpdpxTTKJv64VFYPr3jDS/kCsYC
o6YWaVDjSR6bKpFROpQ2DoMmvFFNseajuMxQ2USjLXWYdPZ6ksLoScmbIQ2xVn07rVgRbKbBFGuX
pPXajY5fz00IIGJ4jWvDth33YR+5ZenOi4ZkuljmZq1cL6+nPqfXocmnmNQ5DmO0KLFOPG3iaaBX
adbZQx2mbTyFVb0xjRE3zPU5uFTGljM18f6izdH4RuThaCM0McA0bZ1cVs42O4t9dlbmTX6aFuJD
IHO+h4erawPH/iDKVp6TIQMCUYzJbZFny12AknQ15+leZEF+1njRvscTdefGJmAyw0ikTOFOFlTM
W9ORzmlI58G2EZU75/US3OKJB1Gb0FHpMqOFLoNluZ8qrNY1FksWISrsuzKfm1uiFtgonkesl4CS
MbmD2NTuE6aAYORhQLUb2uB1klByAaG8OW1NgncDZcs5rAhCjy+7KBH2lOaq2HIzEl1U5JeyWdCs
KR38qk8Ge47z9HEMC7EP4TDqrnWn0BiCN0VXLpt5wA5wqe1Oh9Y5CGn2zjSye5/1PnjPXd//MhLz
epLcxHJapl3ZVTwynt5V3fBB9F6tfKFEFMx9s7Izf+RTkMW4qw5p2KfrdkzUJa2AdDU4G9cZEuNu
LoIgnn2Ctg0Mf1hkTXRYJedj6+76Dt+kJRzwBWy0nQh7K5cqOA+KYdIy8NmmZgY+zZpw51hj42Sy
lxXr+ApXOYqTonsYgu5ymJdDIVMe1aZro3Yau8jXBEYwotzXYyJWLR782rThHpW8XQUKEGGZBqcN
S9EO+A/wPbns5dC+H2S3TfKGljrthmKFlqaw0ZwpvpmT2a9o6nBE+cKihHi+GTnAb2vpoBfVhxoa
YYqoMnWpLYIUMwxBFaUY36A8NJFHw96KpIxn0TM4IyZdqcUvV6Sd/KZFrJiiCdPxfh7Zm4Y5szed
SPe8qFPdq+VKlDT8kKRdDUg9V/uSNg95Zuw2mQpW6YIW3YaGlO9gX7pNUNkC0hrlfTTKYLxKPJn3
TRLCzUXfbi2l1SkaFqexTKIq5+150UHAXai4GQJenASpAH+tRZBvvBL5XQl21QMw+Bj1w3AxiqCO
qSkjDkF/r6r2tuYCbYqCtde0FcDLpj67TGex7PMwmzuN2dRpX8xia1JcX0xlZ3TQLtm26Km6ouXE
N3lV4V03i7bRQT2LC2LacdXxZlx70+URzUp8OrdMxSGwrhB47bbiefkaKC2YBhVLrbOxBz1iFldj
2uZx2y5Atroxf8usa1cZye+Czra70OYiHjPxZgbXiqc2ohCRUu1M/abP61EPtpmurEW3lLolKkWF
tgnnfJ/l/l3fhByOcpiWUdfUPoaQyPZsLlgKIaGto1kFYcyQvPR9UOmEB9fMBPV+zkIcLUaVu7wm
7zocrKowFOMEgWHs+zcunHHeXtQhDarTZqoSdlrObecfxsG3rddp3xZq3UxmDCAP1E22VWXvrTYe
2AzSMplMH/Oholmr5y5hxRGhdCJCpg/e4bHcJM1MIH9yWdAki1LH6steDst8JmYqN5VN6l/kMmfm
tAOaKlcTbc+XkGfNofZmmCOCVIujgRTD9UDGpdPBIKer1qj1hJJsI6fhopkKn64DOOsPhrfyvmxr
virradBJPXYrgs24Q60U+1GJSoddk2nDknpHM9HE3QwJJSjdFKnGJRsIwLP2skL3Ja7W3EnFW83G
Mrwi0odbw3OUalOGb+F83Q91mZ9M3KbbKQ+XlTNds4Gg16zU7AFRZMmSa6dwupYswHuPunHHSN3N
2s2sQtp59GFoOnbe5L7bZDanb4beoXeIL8t+mi0OItAy2jNeIHxKzFzHEpe0jBMyBq8DXPSrgPdW
z7gsMwjOorkUKDcrUk13LQC5eAHvPeSJnd7kpJlPyn5A5fnIQ3Yr56m7mZN+XLueZcEKSn/8AIhv
BvUgmYNf8nksuR65MzFhlTXxkFaDiVM0dKGeyoydQRRs4HWjvOawPQCYICn76kpypmtLTKFlWZIi
X5GkHbla4byvC8CIzpFAG0sTBogK91sKpHNZlcTlreamnt4RHoZD1CUzebuYwHlg4Lg5k2O+sC2f
h3QGCEToSTFO5MYtCL1OXAeym02BkMi6Rum6Ad0DXSgFQsyKp03+Rk55bi7/m/s+Ffm/qVx8EeSP
YisBbQTk1d/Wki/6x7tfe6Ce3PKF74pXIYF+P9CRyUfJWH7lu1A0QwIDYmVCUOgXVMA1v/BdqLcR
IMkIymlYqI9U+IuYHAKBBs0XUWC9QFOF+iOEFzjyM8ILmgoNgYkjjKkU9NgS8pTwtsKCkJtjsp2T
omdxAYLnGOeIhA7kRADOGQQVG/Wd73vNSkRPGlbmB6BH9szaLu30aJi9aE2T5StbzmJX2Mm5zRgO
7Kwuq9mt2ZTcBQOc/M2SOkogkpPwOgEErduBhI3GvjHTtgnqCGDokMdiQYmLAJY1q5yPIwByeLfU
Q6vASYqhVNEsaeg2wgym08nA6KPInEkjPgEj1DzI0Coo+jrRWSH91ShqsR0D292mCcEb1DdZvxp6
m8ckaMY3XTo2ia6zpqhWw5h1bVxhLk6s7AXEhCoTow4lJu+Lqsw3ZZUZeI1olq/nAuJ1P/owheQ9
jXdowSHZt4LQi2npFY14kCex78MEkDcwoJtxrKtRl5ykjxDkzdsRpFMSWZSa98pzdQmSI8ijHlBz
PNOwLXRetKnTvDvy0QDy1jtgoxaamct60LkZ6Vti/UWKDYqG2iXhxeKn5WJiIphW8MkkRo0FRsIU
0EY9EZV0EaguItV4HkAZ59Pc1yd5PuRXNQYhcFUXxRys5951RNsZJWOUzBKA/5xy7br6mMjm0GjY
9eoRZq3ObR4KE5HcJhC6qTW/zHZqm/VSQ4JeZYBq7nlJxRuahuUO/KO5C8auBIRPloTopUZ1pesw
KEEtzwJ2gLZAed/ytKAawmQRs5TJRAc95bMmhWjvAOVmERA4WkSQ/eRlUPpx0mWXKmBzyG1LYCgn
8Mn5bT115ZtJmfSXGvOg0BT58LwZF3VPzARwc2py1mvgsCfYCfVgW0iUsrTmIgApTACzzjCPHDNZ
p0ELbfeh9dkuLZP24HiVHIjhHvYP2ADsPM54fk/HhD0CVkflSZJCj88tHngDargLA6PTMkiGOIRC
DFupoFbZjUmKTK2HZgIgCPGn+cW1YnIHlliAGjTrUR15NoRsXYUSGLL0afKhTEQ5xDak8pck7bN7
mklQkstEJQ/AwSEP+cSka9dQEo1NCUKzgEWJRQYrSc24QiDyAINviLBaYAfK0GK6NSts0+hh5MMh
p8SCx8yjORiR8fctX3y+Tseqb/Zz6uf3wYI50ikUbPK1h5n32oOPFRrofLLEZWgFj9CgukSDetE8
chlmLGrnpdu7lgC/xqB3RSOuk0bLYTw6NMkyKFUVcyn0EIbSaEczRnWWWPlBEuFO2sUVt4vl7RgP
3WDXtmNJuc/qgmMQoTIoLjkWThyyrgUt3Ae4WTYwpyVuPpalQNOHXCmP1arkWLeS/SDuoF+xM6u5
aTCJTT7m8333qeJFj9WvZJrGKJVZcZa6PlsjhqAiFrTQclEnAJBoWuwICFNcK8VcoElnQeMSHDmd
hbwcdeMEvWslyEgsbLtL3noyRjjtvAZWQG8AHQTXQAYqD8K3LGS8uJG/qYqG22iqipupKQezGkk4
OoBdJS51wKvUANz2EmpBfk6hXOVxVgJNAjyogQduyFz7qzal1GtLFuU3OJ3cjRoFv3B+cSmwIun8
rsiJXMu598cAgOywLixpIzk5bnS1TG5eqVRlDZC9wJTbIUxkvrWC2BxKiKCNlbnKyVsAQP0pd4Sf
0qRK2qhUCEqKxWyH8wDN+NKyunmgPRavXb/QAHhdpvZQ6+FjNNdJNoJn9z06JGIgN61J00OFyHzg
BVNTjMuicjEuTDKethh2IubCButAhMnOpcyHug/nDNJFQWkMxbe+1KIQSzxCeQ5IoKwdULNp8D6u
3XijCrd8EAHP9km/YGCLRXc9s3m4KOdlYvsWZNb3zoLodIKtcadV2XivqSrtjqRFA45almxXeQKl
F1aQTqfAAM6qBFeXyJXhOgtzDEd/nocr5Jcw6sowf2vKquniDHflRUjGbNUFi8K6agt6aJOifoCU
6PNVzlQDBZq+6muQfiRYERe8jjLTltrMI74GYxTxXLVuV9dwpMEr5KLHlMD8hlC8V5M/Dxc2a9ZB
nOigAhI7aTeBE9eNwftjwdI0EDWSFMJ+AYktYjXu34zDyE5426D+v+si39RF7p9+m+UpNoQi/4+Q
4deGjF8rIR/v+AwM5REYYgrVLEnosRQCLYhfCiFYvoKWEfhCguAY+q4YdDN8BoaUvALsx1AYhhBA
odkApvAFGEIlhFLAg9CyiCk094Z/BBgCLH1aB0EhNDmA0ImEwIwQaCf6FhY6OuDc2qw9zUaVh3Fb
kxmfG9Yach+4hAgQVQBWHjz08gXrpHTFcvNksz5X2562OeBnwBTBBkDnBZBzaCxTVFBY6VNgCqG5
zKCWPpzUXduSmAyQqq8ZiKz9buYQqYAzUsIvEuemLtBFMQm2Lyvq66MO5NJl1MeCIM30f5gX1Jq+
3RkAlwR63XiIxHfmRQDre2D6+ISMoBDGx0J+GrlcjkNkCpMOgDoXJ866ibJubapJZbGk1ZwDUhmg
pN7OxowAxLIg3PO66/HqP8wPCmjfzE8pkEgIlNYoh/ZVOCzf7puhJSMN5c1JLvKlj1GN6HygTSAv
QO6vmg+TaRZ/wIbybj0AEx31xKCYfTebrHdxqri7UobI4QARp1qg7D+o/GK0Q84v/sNM0bczhSYo
dezBBSKDMdT8jq1QTy2M6xmzYCL4sKCpnHaD9U2ya0u5TDoFoY4AhqzsY11n/aUxzsxATtqOb1to
e8kPP57L8VFPW2oQldDqI6E7h8PBg/98OxWbZ8lUQu/KgSThAH0auOrK03FcKLTGmL5o3uWi9Vn6
H2wFLv78qSEsW8D39jhUG8lxg5408tilDoQtoCBYwxf/hrhfXKs0FwahqPILb18v3BVIB5bl06Ym
Fbw/Q3VyuPrx4o8n4tvFgx04sBroRWBYyeM0n0yDzk2ZZW1THYirjQFS09SsbXWrbDZtfvyoZ4cT
SryKMwU8E4ILZfz54awss0MHPT4HNBUk2Ld0EP2OVQUUYNqmzmtoxv3KxS8+reFpEIFA+c3KOMRD
8AGpCBj2GBq/XVmbpEKmjEx7U4CIHjefthBngh6qsAuqN9DlwJbd7GvO4Fs/f+jRQBVCqHHDIglM
gx134smmBoKVVM0dtFOAdjVtpKjGmBjA3+d1vsC+Au5N3KpN+8D9h1P1fI+hdi5CyACCgJAliHh2
qgCIpZ2jttl3aYtRBDoVePqncARsFk7SjxeKOXkWEjHkMIwxNMsRweDrjfhohidr7fJmSuqgGTZd
Hcz1Kg26+YOnyzxsaaoYX4Ff1zYqVLVAC1chVkU5sENVhgkU2Jt2Pqehh0KPYWo3N3MZhy2QsCqv
5SFxOQE4bMfI+UkAuvbDvmQVfdsqMW5bFIAADZp5NDmLV7T3ZxNPsushCccGZH+VtCpYt/mUg3SM
gmXyweNQQlWnc23/QfnE3TV9N6zTAJe7jC78DI7DHRCeYANiuz8FEAo1fQD3QFkTvC0XWUEPUUvk
wRnsN3JR8nUwcXme18pGVVozYJZ1uEZQlD5xU93GOZTvoRZnSwObQqDyi/M3FOjXFVTfjZ6Hyqzr
nhd7Yet0Y5PqzdiY5XIYybQSS+3iAfcJVAU6sYViRHbb9P5D6BeB9MhMG6nRLDoZgyWuhDcbpSYg
XNxB4xNsA9U2Y80Z8AamcVDgTAPl2UKfTAtKJ2puEjxWKyImI4EVWncLbT5kk8w8XFue1K/TtpMr
EGJsDOkZ38mRgFo6t0AT/hd557YdKa9l6SdiDAQIxC2HODns9CHTduYNw3kCBBIICYH0Nv0s/WI9
I/+/au/aVd3Vfd03zjHyYEeEhLTWnN9c6abW3Sd0eNRxmj1RZtAIpoY8MdkNz3YK7W/L6V4yTnN5
ydGvoqqlm3yKY5IUGV4JWKTWhbqkMr356IzF32hDgAmBuFTXaHL0ss/Gl7RrzJG6ND+u6fzChYwv
U5fuNQ4naDCTasquw1+T0KZUnQZ5HNxFrfZXzsX6uWFD95VbOTbAIXL+aTAufYEDE38K2s6+ioR4
iD42r9U6BHdA8IJi75mDtpQnZCmUYORolerg/gozwbKAilfl1vEfw07vItT4Oq1YFrawC7JAcSpe
FKz8UT/sCTzTy9S4H5TMtNxTTYqRO30OZLvf2TzJ3u0W9HvRLYKfuiCAI2L6zJymcHmN2puD7yg5
wyfcjjxWaP7Q+D+oDKzJvPFDCCu3XEN1vwJWaLGoVH5xie8rn2OFbOLhCEV9VAo6Dwe+QrCJIm1L
ePf+HjaAgMRNbE2iqBHFTLuXbCFXHlF0lNn08+bsFtvcnsnsxAuh3Zsj0NgG4FmHbIlBY5I9/Ep6
drRUxKVp1/nq2jUsk3791Ex2O0aT30EfDvy0t7ut+2gYShI0DrsuYdvBkkCXm+X+YTNZfowiPp8i
MU+PMnb6JfWNeOhV3z72TeuuvI1VvaDTuwvmNFhLnVl6Yx2WVRUGfCwUysjatqZwOJcic+Nsy6br
9l/x3EcwKNchL3qyj/ekM3y4Y902ju/d0IzB1946AaEiZxsdC5dnvLuf81nyn6Th5LfCykWvXsbL
s3SSwsOSypgHxqM0fcuzpW9elxnXuSh63/P+YkEDD7/ZZGGuBpHTKQBUGv5c2CggDPB18Y82Ye1+
jHqmwypuNRkPfxVmMkhX2P4pMzY57x2QzQLwZ1zvWziEfRnsW9KXTNsFgmNg1w41ZoeqTgMLGQ85
n6LuDFENTMHkBL6DjYNugVjYD/cdaZOstPu8siv4A9ioQEv64ULhPjUS9u0+LdedjIl9yHASJ0mt
JgZQtiALzpXXtRt2KAMNxG04rHBFy3gUra4TnKNpOWXTrZ2cRzrcq3xS/jEJFW7YKNh888s7PB/3
gGaTj2hB4XiZnfZfZI4t1pacLCiP07TFrZSpvqHvu4JkcdQMZ0epoepdfDTNcVvFTRrixJ19bDW0
wt350TeHmJjMPguh2uGywtMCjyoBTHwWKZvGGnD4lq8ldqelhdrYzAosbBMxPNIJ1FPpx05UKkro
dBfpfunOYW7nFlYy6IUtPfgQK9TVcC7zZTlA4JT3qdmiGNqTip+BHWC9ryqULoEvPyrFBQhFPQ7t
HV0FAPFSbbvF2YVTPiyZi7cQi7tKJQ8JvD157MPJajz7lsVhLVnI98qqYZjTwndeR7KCnJv9zAVn
HdRR4jIOsMYaF9QZ1zY7gtgaD1PftRkUUpsM65Gm8QYZDXrgdKUjGdpLvgPJe813ti2/BFijtQpY
OFsNUKvjuC03fNmPaD85U3U7mZ5fIymH9ZvZNtnj8JvCEWqcs82U/IJ1Z2ZIsr6hJq44uqL2N6qP
ZX6COBf6Mw7JRD+3DQ7MUkqU7SdIDm3/ZTaRTh+sdh6fVEfAwn6Vi5M4sppV9M2zgiXhkkKn4K7B
saKpSmQxuk7x3z3KlkUW3SgBaJTwaBX8XxiJEYpSSMwr/xyovHvLWk5qaOzQgFmu7HHXgzq3ywid
e1VNAmaV7t+o1M0XCN75ZZZdWm49mSs2kvQVZfmb0m1/xtuTh02iByryeEuLaQS6kjTbeFBr6Jpi
FpN5zNf9Q1kACGCQ+2MD6e4+MKIpN0hKN65Yn9O9gbQ3NfLooxl3y54sZZpkE37kHj7NOFeqXOfZ
pz6zcZn3eVqRtaNVpxQployltGjybK2Vt9NhCGh+cVGw1nPe+rhMdxwsbNqHygOHGZ8pa8eKBX6N
igCt6F6pnEMXZWyMi5Wq6T6j7Ticc5+E58jb5tSLgZxiYruai6059N32SpzoM+DlrS5zmaoiFAlM
UeiAl4RTdReJbYPLmox3VmJXU4PPupsnsLlSzvR71M7jMeYNLYAf+EKLVZ6NZOpp8gQsSDy58+J7
XUvNfyVeLBAoqSw0ydZq8s1akn3qnidwv/i9NvtCx5UwwH1svi4hGI8CQl/2iW9Ljiohpi0uPE/K
fEFYAbbKar/4bV5E3Ztpx51n486VcdbbsF7MRn7nTcCu3CXxa9SgGS5GOd0ggkCFBaCR/rBingso
ErrcWIWuoa8DiRw9ZHkr2NdkAaL9YDfHNaTjpEfXCQcGJaDuukpSJqMC3D0iCS5alx7BCWFUwcd1
fulxWV/ato++g3lu7oYYsFi0w6wpbd7aYzwzgjwGjUA2mdYF1TLlfC24XdbL3prtbTLL9GjogoIK
7549GzUR3PnIanyWgk975VobvcEOZl/6jO+XDqbMs+mb+NzdGvsK5J4+QxiF1LAsuq/9YPcB/jFN
DmE6z2nt7Gaack2G5qdZXf5KgUIwkPY3PnANHP4dBJ4c2Y//EglUNuzH6g8OuO+ZIYd/gIAzGBcw
K9zlIBL7pV/BXIH7u0U3APkA+SPj3jR/kX5x3Ka4UOaRH7Jpz+MHZoIQ1EooEPwYl4nf0wGP/YXd
+D2Dhv8JBzocfxKO/NOyN+PJrED39j0c3UFD1ezrliuQYH8wvcSF6XrIhdvv2zht9Ynn3bbh83WA
RHIkDoKicXy8i1wb1KTz+4eA9VDvS09e7AqG0sZeQoul7UEvIGX+0Ha6Ef3nQY4ff0g7vEFqywkt
1hs+WkUr56H6/hNbF0SdO7Y3rk6hbzrG6dpWCryQKvZl7Ox/Yuo23mxf9liaC+NquA7rADRFivtA
OfNjU6a5/wdJF+6OnpKpgbcTb/BAbygdyxmHxvR/Ac8xNCp7+QeZw8MaiSr8d1qOJnI73ki5SKLA
xNtZGYALHycrypUNzdUNgksAI9RiYYGqbtibYsDegg3PxX+FvEVmXGpC5++rGTZ2+EO5BdSSlxRd
cGWF6E7/J7AtbKLws0EPcAFGlcFKy7cHs7VJ+Ydpa1Jv6t7y7J3qRj/8VwwbDe18/Ae/NjKjSqRr
rgRu7v8eXnNKkq/JxsPDP3g104890FXAak0aoxqzcx4f/oBpHi/owHrRVD4cfixxBrtgDPL6D43G
iXGwUP4DhSby1qjjf8ueoceaXiz6yAeOzkPXLnWDrP/CyxIUyBXT6/wp0qHM7p3A01UEUcvuOrGH
fY/8EKMrnCND4Rvf+K5e0uAzqLGcHZlten7iMuO2mJlpvqH2IRUzuW8Ll4rnMA6jd7cohGz6OTUF
awc0ZYQMr2wf48rQcakAa9LncKAbtLG/Qat1s/Pz1u2oo1RjH+WstovzeYszOyPwe5wpG9QJL03I
bMkngZlaO0FJR2P2ptKFlToeg089j165AYuQdnBpinDs0krm4/2KcRcHmFjZnYJBWBk7ix84yuDK
wAN8m9YZBH6ywWX2Eue1M6iCSpmmQT0yuz/sgL6ueLbHIrZJft1Vl154M3xHa8yfBrQh5R6oCN6V
wV7HDXXaZZQe2rBFUQbIsYMAocDTTzuvXTT2L2BF7QPiDeF8sqGLAL1n4luigvl9Vko9gEmLSzIL
BUNaBR8QTnGI+1EesKOz4cSiwB8gWXtXtnFDfi9bYkqfZWM9J0lbj9Cxap0vfVqQYYkLHDmZRpeH
k7FOJmlL03ei1MP01pllALk3Ls/AS4ayiy1axcCFspDBcJ/3qM1CuenTPNuffTIsprRKp9NRg7wq
ZuDs33zGkyKkPRpUiXsb7OO+qhrV8AfFtxVl73pSgMZ6JHD/L83trg1VpO+A37P73UbJA7S++EkD
V5OFF1l0sl0DGLpNVDn5MSvR1XRxsXMSH00fbHtNUQC+gMqQn9aY9B85RrLhDfnwdwdBA5V9g3Z1
22dEiETYvCShCR8QHYqickdNeJVJZA5LP9uwJESmgCzDrNY+345tEpxtCPAeXnt4aGdNRaEN8UmB
Ft38WqGV37pJ+Oe7nY7jDYjwCU+/6SGMPjy0GF1kK84x1Pv4wJjODgtK1hofwK8xyd/mdgjKQST5
c+IJLNIt60Ghi/FENtB6RA36CMCWn9tkUWXb7juYN03cNUAAjqCOpvQtjJR52m1mIYlQipeQ3aGl
pV+Cxe0fyEjIAxRgkQAIXDy6qGz+KtrNPTLlqC2Qz6J7kWvvaQW5cS2cGcZvox83/dU5POWojnJ7
gJOJNyaXKfmRi3b/hcvSlj0W9qptwKsYiBgr6OaSlzXpwdEiRj5dxyAD2ZxFq53LmLVgfyY79HeQ
jJr2Ctu8qfQA5eh7uLVzdopx2K0V2i76FtFw+zIOyHJ2BM1LHkjw9yQ16rpiY6/mbU+J3VRa9ImN
YtWXhjAzi7jae93tQFT0vt070iHZYqO8COfkbcFNex8u4EuglYCinNvAJo+DIWqfmipCrGWayzTG
a7sgpIEeZumgDDzIAQGTQ2fNmByhwJgU3MOe42rIUCbdqajHn0bzPEsg3mxRhXcNfsdpgAagPDPq
FZ6wMFvsWCxTmD/4Net9JZVN7GfkO4GImkCm9/O2hOm3VcbRcO+3zTU1kAyWVVkfGnmUIwvwBHrF
8K+cGiEidj3AzWuusODPLop3OFMyFBxrgheGHgHoc5cc5z/tMw7uZv8RdPkAH7ppqGq+LEOq4wOB
EaAPbGuZ+NXnGhBz5hEWSHCmMLSYQ4oo29GvYunumG89v4Pta7PHODDRUoJT7SHoTy7q8EtClEML
FbZM4TDcRZi1Z+b6lZ8yGCMPI43Rx3tOm/6bn0QMSbPxaB5XF+sMhHKkM3YxPIj2T1Gs0fgPAKGi
OzWTfcDZOnYBMp5OT5AnZtWCjWF5E4vHzQdzeJiyREMFGVBLn9U6OnHHkFNc6jDfsuS04qSBt2Gb
dn8DAQRSpiRW6qmGK9EkR0ZMBG47x73z3g4IPp5dz9AwwBUyeVsk1IlLCHlhrZIsT4b7Te4T/x30
y4wmyKJCP88EYZaDX8MUOBA0ZuN+e2ARIJmz1rP0d0ZjPvFyXzX2EyHdzTKbJnzwcbDga5Pb1D7T
EOSmhNrp4eylTaL769iFit8JEuNng81p03ccxjx6BP7PF1TIRD1F00g+hi5OgdYKdGsLengEleq+
RWuMJ2eGIdPcapkQASvVG3sTdhe6NsARgvS30gGxn7chj7F0o2Uhfsloetss1MF8KAwlE1IBImvQ
jcxNKwDQILbxWZOmhTy8O5Ajmd/4JdIdkKKl4TikCNCQ+Glt/TQdVDNH8oAyGaHjZI8kRXw89fKR
gzHHY6WnAcKij3gnL2PfkveGZ8btBcA52qGOg0tWptgaJ1yBW371KHWDOmbwdu+l18hE4OL30VOX
6KBDPGqBQdoIUEjasfwwINJsDir0eNcQO/I7sqw7A2hob8rZ0GIxUxYRWTcGFcGhj9NNwBzjsqk2
TYau3NQMwh8H364u0ib4V0mGxDUwFnhuF70xzy60WWV3RsVjra//ckWTP8u6xPtCXqJxzUWpwFao
c7PQUJVuCKy/BnpMbTGJ2VhQcYJFde7tJh82rfSIvN0a3GFzBfnDCsr77PETl+eEk2H+yMGd39j1
dABh7fl8QasJzgXG2Jod+MJSiWj0KsLnbpicrHAQUl/lQWj5g/IpzSErEC3v90TmFdVibg4exX5Y
jTJP8ysaIwUqJxx2UQOCwmFIkciGuJvky5vNwZgXYZZi10KmMXk57H7SPxI+IHxHEqu+u5Xax1Zg
iRBUJov+iVkIyYCidMJyr+2CsCACmtFbNgo8b9M8o5mKfAuwB0v9AY1oiE8m3yd3SJFRmqqon5q4
QvIkaurbE4YjmqGpP43ytjUMH933vx5OsxDsUYagljqFoGY6EF+R3vxJWjIiypdGEAaBxQAZiziY
ocOIQjE9mAVKIkyhWUb1wDW/Ixbp96IH8SSrLmx3d0ldtLSf4rCZ1B0PJJBClKKrgZYKWAx9pekJ
wOpKIlRW8nTK+ppj42aHzOTDWrZTwMGD56o9ZyGZf2c63Lrf8USJh/IcNSnHBwc476iCKEaspZFC
vCMkhWe+jxRcvGERA4TTdhphzZUeuKF/jCKLJZizZByOkRftcYuWqK30aA1wHkBdajwiszU5sEgO
9nAR4cTlvzm0neGCayAd7qllHBFHGmKbHmD/QlkP6JxK5Kly96qcdNfIDTDFYUQsOD8x0gKn1z5I
1N182RDtHPIsFRfqeagOJukDtyHXNkXNK6IiVB3zgLKAQChHpY1zWjTbpzGBJvYJQwe66cB4jh0R
GdPHx31ENLzq6L6uukSkJMB7mIGKiWLop3G8aMGQx9hCxk/AWHt6AqRm+BntRv4lSaakK/AEz65q
WWjwvPJp6Srhtfoe2h5tt9E9oQcCSQwsJGu2CpMJgIr+dUf8ZZXuoht5jakE5IX26dTe40Oi09OU
uAaSBcxU8zq7zqQPf52YmYoG8sUu4cQPO/hWWjp0FrEvgiS23THQKxYOk3Rg/CZdQm4ncCi7U+R3
D8YPS3mebZdgJMMaG/0zXaLGVBY3Hk6fdFzSo0Md9mVIFpZUoRz115lkoa2tY16uZTbNW2RuYcAU
lTIWOUTN1ioenBBXx7YgrkFNHJB1mh+3BPYFlE+zB8dQ9nv+KYDy2RT91K7s20gZHe+TfUh/QGZQ
7qoDkwDTxrVoP6Miova5ReXrH5vIxvZzhgALHt99smckBlN7HTGkwT8DIcMfpkCLVsgg2En9uQmW
LvnBJeYgkEMf4pK8i7136hfuk3HAhRL2GDpRQL/2wYMGPjAfNz6G4Ykm+iYIB2uU0LxC/qsBMtnZ
VqU/GrEAVmRJ201XBlR26m7HFPFVELLJd9W0R0ETViSHobDdSTW52SIqg9wt1PlY2Dq1uOm/LcJi
sEKzpTeIB+ZADougz8GhFASyOerhJeukfdHLaOcnNBOuP8KPpeyajSsYU84jIU5zI/jXYXGEY4uu
DGBsEe9wOU4SAVPyAP1JqBqdnokvmLAAdnBaOGyPv2skGq4xqi7XpohW9oPE1QUqIzN4ioXwD204
2J8Yn4ITIEhJFwDnRFE5f1toZBJoAZsdkYgM5v2FzXPfVn27Yp9JJrFoIc/pdIZ0Mc+nILiNNRkp
UkUvPkRNc0JoOTQn67PgFUaTPm1b6EDwGS75tbHUuqlsU+t2oDtB+yvL4H1+oGcN5HubReH3LIi4
+gEUM0cfuO1dmpliU92OGgCeZRcOhRFR+z23euvet3xXzQd1DfZGA3kz/w2DZVcnZ7rGnhfHkQL1
weChYXewIu6AeMcILrUo5OvGpjp8cdCz5qK9fbCnWPeBuWIOjZIPDVgMgODgJ4c35N4bHPTDaOlU
AOFO9XiIWRIlsA9RdP3sOiToWTE1E0tL6RQsxZFrdFSadC0+V/EYKyBP8Cd9bo8OL3nrizUeuH+a
G9jSdxOGnujvQq6LA1jVbj2YHbhQ6x1o53k6LWDsyM1k6f3VLyaKHmYo5bIIshEZoGLa0J41hQ8w
VOR9wrCPHuqIpNu9UEYmz5bgcjyJheBsVujQh3sOtNZfLCK84IHm0LBsL4PB6f7c62bKH3mTJdkD
86aJYLWgYkkhiszk9tSbOHCIxbJ1rUMCTeQNEbc+ryEDi1XXI59CHSFSQBdohWMLwLZaDaSXBcrp
lLZjLcBUBPOnOLCG5PfBFGPuDSbcoNBdMfUlS3r538Bu/0IB3tp3iikIWYJhoWkOouU/gh0UNTXG
AC370U4ijV9M4nL9JnkyDx97R2HaIe6Fst6PWKH3fMxx/fyBS/6eGvU3wfPX9KN/nnrxz0Mw/v8c
upHcYj//BOL8pyFWmCDSTR8//uf/kLfBvp9+fMAl/2c69e9v8DdtSkJQQP+Gl2LOBlY0xbSqiCQM
s6T+HS/FnD9Mlorxo0Fd4sttqu+/4aWYiUXQPqFwTzGhEU73/wtemob/srUIBRWfAaUE/Yo6NGL/
wkdRHDSkzZU4s960tYpQWMs1js6rpu2XHT3gFezmWG2YXfUIwzg+tewWJfSyw5D5PlwftMhGAEIk
P3Wa5mABWoiJRWvN94wHvFwXOJ3ZKl4J1/FZ5TBXiw7D9WsE/ZvaIY33giZqvOcEfRlx64CEJZU/
3bCOB+6H+RjS4YTBOgfnV1O3zfwcrUScbN5ECMCjQkltcw+dyd1llMhr59oMfcO8feItGwsOt7Ee
e+Dkatqbk53H6HOEoOZP4nDN7zlkJ2JU/63D+KKhUEm80iLrhHnJM5V9Hzt4QLEDYxQnAmOQxu02
fmuEHkmH1B5mRC0nBApwGEEVp4ce0Udbhq2jUBp5FpynJZ3KWcWix3CjYDtsLUQlGNJCQlrY9gs8
XV4qpML6IkYK8biyJqh9F4aIVo8+Q4Ps2Rk9YKrLNmDyAwDJfsrjrP3k8wyTr4gfn5M80JiXRTGz
CQ7u3cINLpc9ZeKTQhXwvUNl/LBnZnqeQdJCXNXTHe6f/j6SCwTRLjU5L8c9Ycd4AjSTi267oFYM
eUGaRbziVkW0LKAIXSDahNeZzHH+ulmr6iEUuvbayAvvRFa3wgXrdV5QRwI/E/Au4rRDVCvY+207
NqMyVwx02n4ObgEmvOU0OBLN9KvlEPFDjxxpkUKHLR14WIzAoGb/xNYRCjHfVjC7JJU1iAuLiwUu
lYiQXNqHuADXEh09xCTwtRl5CMXePbppOyILWmCF10s/O3PoWoodObRbMem9MUXYh2+ji4MQBRFg
z7LdY1MhUBvAzNm+Iq7tDjjU9feszbqneAUwRiy+Q5aT/Y7hgfoAcYBAV4OaPUubEN5oWClgIafM
Q+yBZmpEubk5KGaNXRPDq+gxy6ZYRg68ALBynazD3tdopGZbaUzSqkYoVJ9pNjDMPDDLg27n6JDC
xsPUrL4rnVhEVCFEM9BSxqr9LPZIHLaG7cjFWpWC0ssRdTtg6hfjhcAwE4PA8ZAMCKTh5jjuhozq
GC4meEEt6D+h2dyn0hok/CeHAVSFb9AqI/YXvFl0he8OrlmZky66mj4fP/cYc8EwEssgxe6XdS5U
5oOkEHGLs2Je8s9/QIEDqiKB0HrD8vGwxo0ZwWllBsZmnMztBYC53a4hDTGtBVY2y5AO15hzwARe
XAHZE+oy8tE7q1Gb2vd2Rk1auhn/jUORk4Hgw2cCw9iaDSa0WzcoRXmYYY6PxrwYjHP7iXiw/gr7
lRzTOY/ic+xSdmoc3P+W0Ckuoph3WZHtHEa7s7fBEtDis/GJY2sdvKbOFEHakfFpcVM0VRtdsV0w
VAS3vQgJatZNPes+EyUP1uHSx2xBgs5Y8q7MZmpoThjUEDY/kzy7gwolMeTCh2WAUSRV2MQTppVo
QIwttCVRLKAAf9Kd+J9amyWHh6cxziBcttxhkENAnhMT7ff4LxSAQvSNax8lCMU720gq6rDZIZ9j
fM3mC2RlIOthdlJaGpTdPyHd8qcokl1cjyYJP3hsp6mkOMmLAVR1jCW0EhtYsiqTNjh4VF5fEukB
Wo+zEi/Jzq2uAXjqa9uLKcNMJdlVLVKhr0JnHGhoPs5AIXTniygIBwVTHHpnMZkYkMwIoADKl5+y
pU5IgO1OpQN+6N63ftVXlWqQY6yLLjLKaIV4IUAu7OgjZtaJi94BwizobO3UDaedb/OhGcRwkgHc
wm1x3RvrKHkPjUrf6KKW30hrQNEfMRYGb01j6lkKj3H/8CZ4dfi/ZlSePAvMliqVhj7cQ8s55G12
tY2aa5uN5tAjUonZTcQj9yPkqK4eAn2RrunnTUBCm2Dl6S4SmCCAAU6FXiW8GYKpH8Dww7MFOVP0
+2YfF4yzgHhCfhOCmCwniXy4wUKPo4LPPrXhRz4n935tAOMsX0JY7MW66WcCFOWHZeNUcsvwPCDA
y6q1N5d582mN1KqodoiipximVYFsoCgDZn8hE/9zl2ClE4qoHULExUQRYNOoMa7QJsdi7XvQpdnI
x4IuQV6JnP7okjY4ATEidxJyqEe3fUSDNebFNraIxiaItIqZHoXmj7MFSFHCbd+/8HwXXy2Mz3Jo
++RXBAljBsboI4QBMAozdbBXNw8tZE2+5GRS13EHu9D3rTgrT+8nZLcKkdLfiXR7xRbIeujGNXpj
TK8rIW0iM4ZjsKmNHnFSofKoWoXqoUzHABMacAAUeKVXteGoXJvsU+R29lnz3dzNW4YFBNl5ga6h
AXXChQae1U+PNIZJFu/QsiBbD4+82+x9A8IPTxATH/bmd8bNSO/mMebgazEQRsGHffNsxSQU+F3+
YHj43UzJ29gkDQ5UNr+vtBnrlHX2nmNG6CHHqVmFTE7vkFyDt85123mbhbS3rGj3tLVx9kp0H5KS
7glmgslYvs0jUpjnDPIjQz+XDt8leMC3LcNgLcRXSWWwAT8nE4uRFmtCH5Um3qQu9j2eTNEp5m0R
0c0CEd6lgl/IMpfUDjNDMMfkRt1B9sHswaIjVDxmE6qfIm/67hcDj4dkLTpleorBo3wdxRZ/z6Mp
2IpgzpsXjK5K0JI6ihsIgjTGPpoctY/MZNuUQLspGlXQbu5ejQKUkbZPnUtAVwPoxPCFcbNMlHOc
yOQQbBtOhb7XdDxPY6CeBETz310QC8zUdAtvy2bvcl4pZu3zkGzgjpEC6HWR9gtJIdaxPUS81/t6
spEbywR6wuuYSMHOocjapFgkrJjeAaxSOjvjarQnG6TLR4oCB/twBbIoUo+Kq5mOBsNBNlCtZs2u
KyXXAJVNjRkowBXaSR0kJ+96zr9saYQZEZYPB4wEyx5ZjFJ0ixoY6S7tqzATGMhifF4mA1AzZNRx
EA8t4uw5RqFWHs0mCrRGnYYItB9mlezqa4pwwVpgKUDVDBKTV+Crhb7qfTx+XzMJnXwYov/F3pk1
x42c2/YXQYEhMb1WFWpicZ75giAlCvOMxPTr70p2Sy3RPu3Tr74n7Ai37WaTYlUh89vf3mv3AZgL
sWulHm4Q7Z5qBwTb3EXmY+xE2YFP6B0vXHmdpkZl7aeqDJc1LuvHEas9kj3RxsIHqZZUvb53Jny3
7dwn+4VIz87r8Py4k0g2ObmDTaPFc0DysFxNfIDlRSKHka3aAhGgzmLcLWXYtV9JlhlzIGunPoVZ
nOyKiHTpmq0gfIK1W9YczKghA3eBIcm+s19mqTGWgFsP1eSMR0hA/YpNChbKVZsMy7u0K3cEkuaK
Uz6Pz/83gv6v2BcGJEYCMz9DL/8ygv7VZfBLxPGPL/pBv/C+cLs3XMGSBtSFoXJVP6dQ8wv/3fJs
XUeFZm39cwol/kgqzCD2Z+sEk6iQ+WsKdb5YxBu5W1jINqQTxT+ZQoXxeQp1bPUTkJXRTVJotmod
+DW5Qga5ElKzhr3GEbApMzdr93W1FDxvM1gPa2Y7j6mzF1q54g/anPq+cp5zVgDZukvturgTHTHP
7TD5bbGdUdTKoNKSQR4q30nvsmzRX4x8jPpdNBO/8JpuObL4Ap/lLDJpuJ2wepCxn8Bfw8A9EOFm
CBACTfwQE6C58Di3X8xe6/dkzTmf9b53321rqepNMUzAdhZttOROg4B6Uwh3fDITaxkuc70M3yyS
fsvGGPArYeNQRA9taMcRt2iGSgn9iSxwVDj4uFVAOFNRYa+305Ufy3rdkCVeCnHbkS3uVQ7EVnFj
TwWPQ5VAdmv3JU/DZFd/hJQXlVfWVXKZT6Bxm6g0s6lyzc5HxFnPW3yt5LyJPhO5wp1I9rSEvEA2
uv+ISWudGQcJvvGr/CNGDblreuwaye1cpax5CBG4NlT2GlRccS1Ga7wY/Qq3MuLuG1ez8r3AG7ME
jii/VXEBLnHEfj+sWdwZJwOwwcGpJ7FvRdQ82kubWTt3ZKG+8mp9gr2Hn4CbuFU4XAmw3mPwC9t9
28GEMvNCnMtsjBmP+250js04+O2W35cruawV+resW/qruMgwaTiJFb1ho63vxqmInuzB9Y8pedJr
LxXfTR1/80rGRS4ZnVmkrafQqcaNy/xk71uTFE9g+fGAzyYqoksPUulVEaVpjm0cXYA7ofvAyq3f
R6P1WpZaPl+DwTLX7MS762LRtcu+51eMLSpnPSM95s7Mr7asj/R9X2XRA8K6+Zz1ssm2s+d47Jsd
jWmrHTQS+i7uvB22laTlTjjrWjBaUczydMrOsS/H997HZBe6EVOeJCCTYhrten/b22p9NXxMhWYy
FttCjYrlkKekXz4mSI+19NpVY2WrBsy4t9oLoYbOTI2fuguQG4oSNwJBNpYTbMQYMLSaTdxEkC7S
F8wj0bjHU6StCox4xRqDsTqFGH0dZmDvYxhWY3FUMCBTLmK/QpOdztjBsUxWg3QJiPA6qhmuczVm
C+ZtRw3esRrBI0NN48XHZG4wo5PC4LLB+nlcJWqEb8y2305qrC+Y7/Ht7Aw18Hv2yOivRIBUyQEz
ukCpBAJbSQWZEg0KJR+woUNJ8JWoAAN5umwEzoaVq0QH40N/GJUUYSpRYlLyRP6hVFhKtCj0qD+l
li3HHX9nCiHuQ+FoPtQOFkkdiDFnIdpR+r3/ktatsV9kbojARch4ypjIA9GxMHQSvbjI5mnY5J4B
yBn53TnXF5wXA6GYICZ7d3I7R+4S20z3Mm/jbe9d9E5jBPo8yE2fgZOZ/bbbMZOa7Urm1nLemuyM
Bir3FBk0xP0WM/Kz49YOvqixgphMuBcCBilcoGRTmu0TNpNhY3SN2ERKLivcpDyZ2jDj0fHOFzP5
Rmjuzc/y6z7tvxpKbhvd8qYxqj7AzL/1cKqUfOZ3YCnybQ40/hv26mw7dGYDLKfKzxcl67m8CIGv
G3oAZLLFri1S60AE78GsUOQ1DT2+cps37qvohT0JRV76vvdZvcz5WamkRUZT4mhYC9hLKemRmEV0
xcI82/STXZx6JVEWSqyslWzZYeG+8KGhXfoNk7TWpvOGlQYQfWtKl5fFzrR3e3CevXFuZqxbnXdr
Vo7Hs2Ls4VuYfhoFbueNm9ZJcR0YJOCQBLR6b1dO8bXAirdxx6o8AfjlYZR58ZPJRSlgO8gNCYN6
l23wRc/EF8rUZYwuml1mYohbjHJZuVpn7Hiy6FtjWOIbwmvOpeaPuPKGebxdWMHwAB2JCKJvHUro
d4QP3OXUT7549HJnLTA+YMfjcXADAsQ/9q7ZBayTu7VGyExlKC/oHoCVuNLHIo/2YnE0WHBx8RLp
DXEJA4fsmc5u/cEpRv65CwvCZUGEilzrPW19UXFTBPMtrDpLNGa0JK7ZOrbKHSoNVLKO32I2OE99
29rW15CQ3Fk2YeMk+8dOVY7jYRLFco3bpT03OgGwjyctefyR9CTMFgJBLZbDruVcS20nDiZM0Mdy
sl/N0UEQm3EsOlHyMuG+2NSjVQW6Uw4n5iiMagWhbfYr5PbWfm5a08FPRGVtoHxoYPFkmk/HdrFL
BU4eOePZMOaVvXZFheux64bxcmRif53cjo2VO8aE4MJJWvM+0irjGNXlFK0tq9O0cxC3nD4I0C/j
xIX4j0DwP1qi/JcxyU1+8393Nf0fSm//4LOpL/2xFzEAakDSsHV1+zMxJf11QaUkDLOzRVrdg6Lw
cRf+jcKhvs70uDeR7v55QTVZk/iexePFB9HBf/6jNcmn6ykUDnpJheB7UB2Hnqb+/1+C1RivEPhk
bZ0rRNNGWpgTPXfYmoRU9aCDKnFugyibCZHUxh9jD5s1elX+TXT+U4qcb+3YtsX3dLm4Uyn0KTpv
4RN3RTZO5zpGgbMpJZpjJQVZk3GBqfvLa/Nvvpeh9oi/EAh0l5s5cXlf1x0cF7b4FFl38mIi/NLn
nEmxdx1bPPrX7lKZOY0ZiYG/tZy1jHSI215iVvMx2urpVz0aZLQeQqHB4ZYyvuh8A9NFWOb229//
fP/yu2A+MLDZGLZh2bwSn6YEML5EJ0mZnidFO221KQ2voiktLsMsN/5Tml79UX//Vfj8GoSl894y
LUtXWJRfXvJBtyGhL404cWMf2a3o47WHfe028WNrz/Yrv0ZiGSF3QWMm+Oe/4M5UdVs/x7h/83p8
wiZAwDB0YPoObiehfpJPeX52d+i4InNPNRHpQ8zwf6gwHqo8mH5m16bYRbk5b//+m35CcCjeCyB/
ynFcPmymL1g9/voHj5NOt9x8mk7QS3jDSxcwZjUVw8NA5gp/nien/d9/R/vfImZc3/JMn7H1X9iH
WH0KsGogZuJExgdNzI297rO0uR1LZ3xuMH2WZ0QDInOv4zX/Xqbjouy+SYkVwqpXli+Hi8zxkvdh
WVhqkSQl1ts5wOFqPS6jQOTwslZkzVeu22rPWZVWb2ZHHAFE1ZS84VR2p1VVd9PbnLbD2+Rl1YUb
606xCasBAKDlVuz3I724n9reuWs08tZrIIzLkcHYz9duYYgdYMI6WY38ftayYBrY5saQnLpywEjE
5fbUyci40r2iuh+5Aeoo4F3X7nWXt65hFeh/PhGPb3mZatyGcBHc/f0v+aON6Lc3NI8R27KoeuEt
zaT96Q3d2tAQxki2pxFJ+45GFn0lvIGOkjjPp2wHBt2/wTIn74s5H7CpoZUd/YhMxaaOSQ3ul3Be
+5OcNOaCkWN36KNbTW+d67//OT83P3wso/nIeTo/o+k7n3lDbiVHTFLEDAT2poEsaFOmK6Eb7XM8
5Kjt9lyLh6ps/QF4c5UfTb0JLyCKJ9Eq6msU7Aj7/OVMeYw2Nsj4VZOlD566f61ya8zP47CuHohI
QhBjmHmL6yniUh/J8lLoucQmr9kYhbTUfaFZwNmTOSzfROotqmXdeoiqwrtkEu3+w6PtDw/Hb6+P
h1WAC78CkCoYqXo2//LAMRCi49bHKta0Q+YYhECWqMufl1ZzlJEmpdSA3EF68BsQ5v2iET8ASynq
dRsNyatTzC5vXLPV1gvMNqyWeVrvWIXkA2iHvH0riqR5h6LoHH1tBqfRRhEytJkHdtJcVJMnbwj+
cYGCN+myteGNuopEaEM8s0ese64WTpeRJvtn/OV9APw3vNLqXF665CLRXJM6+i79sjmLamM8B3CP
lwf8uXvnhK277WujuR+XhGyL4cTXdhSOeyz4NaAIEUIi1UV7P7oOS5/KvGs5DC+tImLHQqdb8+Jo
i7aPEiabEHjwOf4pteb2orNOn5NtuHjgzO1k5n09dKs0JgmidxTzhNFQXM05ySzD6pynkktovdV1
M35Su7yN5eXxFl2+f3DnMPvOQEGwNU4s9jxER7f4Ua2bSQvxH6A6x2sJXzRdp82U7blpjhcEktCc
rbnNH6VsWRMZXRG+uGafvvdT3xdB5eT5WU58fB2FceXtzMjS2nWMWTTfkmxfHt1QK/zAy8J38mTu
U4RkAFUZ3RxwpIuVMWjbYWHiH5iOQG6qpXGpnQY+DjBZYmLE0qm/Wk6qHXBaNc88Vcud0PTqazwY
2gkydLTr05jqoxCZCTZqb4Y7j5TIFSmr6Y7fU09W0060PNB4lJ7hGcJ4n9DXJjZtn8v3apba04LZ
/0ZgX0thL4xugC2ra5TNW7+LITQEGeLz5WQ2Ob4PQxQb6afhM1Z6KBEtdj7048rRD72JVxq6aDce
nUhL37OxQETyrESD9cotnr8NP9qZAZ7VX5lV6b3Gw1JehzpydupG+nsT2+llX1Z2SAo4B17TDBzJ
c9efnGGCqi9Z+Hq2291kRl6+uTBPSCoSzsei6Av2fM1QFu46sbOJxyyU2KDRPASQxh6dGo88RzzO
ALODRr/M8OMHHk8W0fFRgypYAjgJ+5YHdJS59baJGCsgcWgUiJAlFcuVXk32FcoKwvxUWGepVY3u
xhpM+ci6dbkgMG+tbHNONkUk41Ufw//0ByEu8jmx7ggppI8tW+1NSjrvOk85BFaJ60+HkN15MMXN
js0Kgh9D6crwTKwliwSjHht1drZEfgjcO0TM0Cw4vkSDzr05j25FWNfndZ6UG71rk50182OZSUEa
rPa2g5rsMqu3N/gANn5pwJUtsJdve380NpF0sEH0vOl8nWwcJPtmPwzeU9qzZrZkaq6KlsV7z/bp
POrSbOdIw16l8LrWU8yg2vX2m52IaG1quXGRYvVfk8K5QWo5W+oRDFIknOOSuLd8jK6iCIJEMj3F
yVS+dCFXKUCXKH+t/dranOENUg7nOmphYtAWkfLeXJbx60dQyaBQjZe3o9bKb5r9svCS2XRUWMBJ
n/kwsvHt3H6b5wM6Q41KBpQzbrZEoPi4Dm413LXdAMpr7/YGXGicfl0xNtOmGgwH45AuQbLP4YjW
a8SyKIKmyZQ0PfTNORBXfTPrjZ0ERdWYIA1wZ+KMn+10nSWiICmGU/BmYTy4sjhuy5UudS2mv4iE
zIrGGqYGsySaGVdm+oAxlcSgyXVmXVVOfVnhx97zPz6VA4xkOGRG/5TOiY+gp+niapp5aLH3YhHE
yFvul5qktVUQ+dDcqT6lHHLK+zLGKwhU2K2zqsGsIb3aOlTLOJODhoIBR0K0x8hwxnWiZ3G4KsMx
3WlAnR9bgGBrSRxIRQTKajuEY3YTd0Js58IJz4U2ktulDqjHwo17clRAhCY9eYUXvtWdB40V9Xbc
9GnKCiovedisCGo0yVndJBlNKojWNUpyCnenMckozLYNXT329FvhTMhV/lh6QRJ3/S5lQadj/m3z
M1G52VttYNkFBI/qu+om2Z+qWlpv2tRnxqaKGx4WBfElnvx4A7Zm2LGLohfReG36eQymKddeDCuu
Hgzf7wJWjeX10iwUOPWpHJK1OcxuvInNPqo3dYUZd41ui9Y7YSYxMH2g1KMsh6wbuB1muwqTFD58
1AnHa1RErk7tFc8iRRxyZ2ej29QMul1UYq7BxHJGrE3cD1FevoNIm78SLALwEaq2mcXlbF/PnWkH
BKWiW4qVUmKu/LaO9mThIJhpE2iyyRvgwwrSYNCxaT4BZlfcQqdxWRb7o3c9xmyCOSMmY9gKvcgv
h35KcXuguPMeyjWTSiEGPoa4CrjMdYE4ipc3tBBYrVmE2wYmLTcoPBzVymlKK1l1JdvPg6Rk4drT
F+eqXvz0uiPc5yu6Tz9jMQJncOAyxDK6JRH16NXN8OKbqfm8iAxEkAJHhIGd19WtPzfRJc9Iy9l2
Bk5zVR6hEL9Ez58UeiIKnLCn0yolvsPMKWOdcki4deNVRxD2ziYPxN3BKNubyU3oDQSkYnY7qqO6
a5v4/xmoScM46OR+8tXHhfQfqTb/Y03cbwbZ/zJtx2UC/OXu/i9rxzU9EwUT7V9Lxz++4oekg70V
37JiqlKO6tlqIPm5cxRfmOTpdReM1ig73HX/lHToaBU+rnTuwJ7BXymJ4ofz1fuCiO2bKESIMRhc
rH+yc/w05qodI2gZfjwUFhoB1B/11+v2bEQJLD3HOLC9PvCJW0PpC2b8LZyH/0FLoEGKf9gvd3sG
dYOltwM9Rrc951/AfE09zoUn9fEw2GyvMjZf3EuTu6huaLopQyc5t/s63WQoHATe06OyUe4rsxUb
xoJlnWRufCEz11oN+VSxkqnjw8SCZAsVHKN61sG0kd13GM7g0CH7bTymu4DIrI6oS/9kPiScZa5M
cJgO733s35tW9tolDbPzpCWbkTN45ZklW4taPgEg91b0Q9abyt/UWcqOzx82JNrPRkRbFhHafTpZ
T/U0nU2MWGvqjw5t2ol1ZNtPXtc9t9H0TW8QkSJxMtwMNk1U5EyNiNOm7ejvU127wdhZWHBYj4BG
iJKLqczFZi4FacM2puwOc8yOoaRaL84odzS4EcYz4/Ei7CIbSjSAuNbkAp+jYiHSh/NjSfqAfd2o
k//qp5BTiYAiK1koTdhEpN+/Sq2BX+JbidfQuqSZBuj4sOuw30HzWHuFpd9ovDHlxqjc4d134vCG
v4s2WGKZ87AuQT3EuxADMw9qvdB4BfRlh3AxB1ZXfm2iULJ11Ik0OVF42UvLCgri35vc9zV6TukN
2BKsXHa4nyJ2XMM94b4R6ciothGD3ToC+LFxWDYHWRZN9GNpQ5DW4qKDb4Qvx2tW2UIPF9Psdena
1yVn6s6drIc+d8J1VTrEitxspxdzBSJumTbAWmC7l+lhsbLsoKJlm6ygBqUoqiezqshqLdYDzRIs
0oR336TdjVZRWbyAk8IgSSOfRVPeVSylwzKmPLkEN4AwTvelnFhTWBT39UMkcerCDK0iSMSNM2NV
FeKSFr193ZXtwbVyZhflman04htMh25t9uWV37DUyjElTUPEeyCmpSDP6gtHn/R7fk/FptNaqGNA
TfTMueCwI79R0Blou2zYnDTVtnXiXgBnb7Yoxv2WmYprw+S0mKd64ndGxb5FRAk7yqnd1FIuhynH
Fc36q6Bt0HBBMs4JyUATtnot3OUohXOdtM2R6wqX6E6dNPkWheGqHsRTMbR3Xc5p7Ofc0/KG0r2U
X0e5z7RiXnlNusvZ+M5DdWHwXidw8qhb0THLuu+mY92XGeTMEKOT7d/XBTcPlyJmhX4EZSPFtK2i
gcAX8U03K75aXAp3rjSYntjVbkG2NUHIUB07tTJkVydJ5JkrJntMItdHZ+KOWo39vQP8EkZnjbO+
7W8E8tPT7IzKt1OTIfWufZMuKvwRMZKJYHkTxauoNDH10b3Nn2ARgKVxKcPApGrNwrLVJPV9I2dj
28mp/T5PEcgqZnqd2j32rOM+sj3zOIuMnVRXpukeGP9t7gF5ozfvHVui8ejPNqviqGpnqipi0AZg
zljYOoKbLZyI/cJS8p8f1P9lRzBZn78/guMklq/8+9dT+I8v+uUUVqU2NKI75Kscgez38xRG2v2x
STG+uGxL+Jdj/Jkq+XHsmjZnNVzZX7IoPzpu/5Sw/6413aZk/fezULcBoyMt2+Tpkdg/61wEqFiq
tjI8OktjF4+yDksI/UV/FWpa6/MOBbEw7ujdGDaDjl9xPbVR+NB1kROdvCUtqMKhgRT3IdnQdttW
MxJYTniKO6GpzVxHc4MWLSphg5Qsar4vhsQxIVHAMBPcW629LjWefpEZczePhqmClxeJBHtAZYOA
a41hj9Mcj43uDK6yA6TIYW0B2dFrkWky3w8KEn3v/VIuGwLQaDQkqC+5iA8oTxywOBbDCfhdLuEk
BItl5o+0lSxWYCTk7c8c9qKbcjEHsQZ7OQyBYgWSGGtoh3XWg+5k72VY9uZVi2/9lOnZOCJj6AQi
ggoEFLwI6K9bM3ajEz+x5GG2JFRbi24yBSVAPt1cWZL7Apf+UC0BplfCaTnX5/s87dtum1ITyVAi
lnlel5ndfvN47jZ4TSPvGby4u7NwrOKbGB0mAXvWwtueMhdJqGREOdnWnFjWZSZkcpbUXGl4ZrGt
2aBwk/HLMEeUj4bATHPwwwx/RkYfm/NRzbZ81LQ5f3S2+R8FbhTHsPpahR/VbnwRNW8IbFS+xR/1
b/AWG3w/JBkphjMsTRPnkc0+/1zDQ5s2V1lqj8jV5IwRRJg/QV3CAMHwu7wk851rNn7AkoRTOD6f
x/RWMxOIPx5L/ix8crzsRDJ9j71JeZGawAP3aMnQvvuERgJPEQeKmZN6Fe4QvTrozKbI3wzEYMMB
uwFLqkKJ+OBX59UgXxJQ0psYZ9OV6wF3LWtdrMHsHdqJXsxWDi7m0WXlKYxSUsNbQJm7E4DbHsC0
nP+FUwJfQz1qok3kxgf7aDtED2rb2n2wlYyQvtkVYJO3T3wlZLxmHY6GspGR0Sn4EGkVXJne7BjR
E6Ablt0fu7D/+kFc8kyYWR30wYAVU7KyGy0F//ODveSiwh4yGDcb0MRNUKcpuukc+bvc4pqlccyt
zFG+YOC+iCpJG6GmWlopCcCdZ4N8g8+USTO8zorF9Kjr44Y0pmOxmTOvp9jFSq7F0D1gzc4v/C7F
5NDm5Zo2Jux3Tu9CkcofBkJkqw92UwxjKbAcZC9riQX7x3l8hDfjX/Kx53Xt8mk9z5Z4qSH0WdEc
K6xc/4hb6NsH2gk5IPANy1rXP/FOLGzK87Yy34vED48zoZpV74iAjzjzrG03GzA32cn2s/Bywrru
r7KmVeBpfUuJynZZmm9J5G0aT2cNNZFyQBekqQBo6ZK/Zm7kbJbMMldQeumlLviE1TBETV9yeOMz
QIKLZ25Hk92vf/KhbFIhmKFFvItaJcA33bNrD83Jg3BKriX0LsKm0x9inztMlvvWs4lZfZVyE9q0
2H8qpY+om05jNN5FVYEnWvVumW4USwq/C+03rLVuXUh4Vzh2VsNQQMX+DSyVRbVN6S/3qbb4ZiqL
UFsX9PTY5MKotXICwOL2lUbGfg8G9Z5o2gSOOgdbLOt0bWedWJkfkZyIrkrnwGFgXMJH0nZlBonD
zLUHijR1ZOxl+F7VeRGA1CTUXdZhjpPPsOkepnjKBc3QjPFeErS9oeyKW3NNbrAOyclEhlJlSOjz
VxorqRx2lQVW6MHHt7mJOXXggOLgnDTtNeJpso5SsBi17+JiUkirOS2tLfZ6l7oMEZN8wUPSDfp3
agN5z2iRi1iGHrtqfBqNcMw2W1i4l47fsPguMddRzyyjU53oySfm1ZgNFNyU7WVd9heLKconqy46
PhS4X1JW9q9zJnaa6G0qf2BldBVJ+Q8Y1pDF8U6ADF758wQ2LGvJwgk8kh9YLIkpe1trGoCBpuTj
nLuHRlbTOmzFkTz0Cvurqt82RnhjThrIafLXMqQMxGFyFIYh7kuee5QseurqjzT4OzCrChFqKkHa
IFLULLMfuIjbwz5CD7sokgVMa0FTbwFI/6hJOd0MhXueA2O4ySVBG1R/eVxS84l/ariusWGlI7I/
zwZCM/5wxnNneYXcECLVZs+Fp+xX0jx09uKs6KOWlxKIzM7022c9HfVA6kiopSnrc72buwsWVBZq
UOd57z2l1DRvp2X2IhewNSM4/ZNBTSlOMmoVNk0m4mGNycs8lCQ4jyMvJHioFuyfAYjj7BcoFx+L
Lmh7eqbhhUMU7C32tIrM1Y5tfRiJPRxxUkIZNRptNzc99GYsDTctSfz9BKU2IDrPtdlHkp6aCLC8
a8of1K5l1tsUqslAsySWzhy5niPuYqqn+s2sphzvY3dvF3nLmil0MaFqc3wZuajVAp0wOTLi5e+A
MZwzsw9VsdbE8plyMnP6/kH7gialb32eswIX/4YC4domcQjcwUgO1BmkLi9CtpgO8YqKsDi1W7C8
9YBdf8eTrc1tqtS4cUFMqQ2fmvDOqKdTvIy7gjzad2g0t6016tG1W4jCoDDAn6MzPYmJjSylW7dg
r6uU+tJSt+0N+F1mc58u+HFXa3IedkXtmCzVqzZfbkpn9irYdTVRQyTOZHYRnSmGWukZpXkrx0QO
/toPPifJmHni0UCNJ8uX8kG/K7mppuBVElujIszq5IUPklgQ2RtaGtfFAkW08VyyuJvMxbrzpLUa
8y3YKIB83D3b+rrVUpab5sjy6yAtEckzYktzOKwc7pnLwaFGIeB9VdRy5ZWRVX+frQXmai6kc2pS
iDOcdl4eTCLr5A0Mlww4coEUy+Yk908coMl47lFWyI4cVC42sznUwRCk1QJzVF8enXastnXpV1/7
iuxn3md0ocYzvJZMSuu+WCQROdNoFbdkKgdaAj04vf2YhM+z03F9s4HecxI7gA6W8bxd4uiMSbY8
Y43W2kdd8jOtZKV5LkEge35EBPJID1WsgYEIpNVZX0RGvmN9RTZPlpMRn/zBbH3kaO6IQVLpi36K
IPvpB1u0WnyPrlosL5rvL1fgY7zzXtdEyRUmtdpVJRMnu6GThOrawksInELZWIbtKKv+cqGc9gxR
SV7yyGXhDhMivMITJQtqd3J3PoelpX0fpVHZL6IbJAXXnhjfwegsr5mIum0F5UM8/vNh8P9L1dYw
Mbz9nWy7k6/laypf+98wBX9+2Y+8iP+Fm4oLlABHGABwHxX259RoftERYQG4WQZNI8qp9+cQaRpf
FKJCkTjQbgXRkb+0W/+Lj9Sq8//DGEAN/Ufarel+MuShyyobnquTVxH4wMxPRjUbtI2lGTytpcvG
PsbmEKRMdCOGn9aoNm2RWPm1pcckA3pT8wIIXtp0NbsFtGaQYzsM+KSBIw4a8o+tkwAcztxkz0FV
EcTzq2ibES6502Wvv0a5zpKYRXgaQDOMqFFJKlkfKmCUFHyHpskEk7btLWtE4xuDHzoUmX4Kr9x8
KfsDxGEJ9qTPrDU9BKp/AoRydelALKdAwitMukjbbLzku2Zbu0tGStv9fjnjylXe5Bq5VxW3CL2N
BlMGfddIueCx8gorzkDdofKcp3aQh4OVbfnQsfN2jdkhdeeg4nHf1OmaaLhvMhx2Y3uhQ2fft9zz
bdaHPZKjYejRrVN2ebmJ8BrUa7KRhPtsfr5vYTZ47Uq3pXfbFm16zdreBUQOVWFtmLN4cfyx01mm
R8ylhOTceb0gmLJejaoEkBxZDgKpsoGx6HmZGwZAgKoHZuTlMcwmE/ia2V2E6eI0l/E4sX6ahRm/
Dpi10leKBewM7iAZZ1WznH+nmLutA+GPeRXwDhzBjjKwwy4wshu4QRVBvCatvaPVeJb5xDjg9Hdh
RIjodu7ANG2mIc3Ls6yDIEgO2xRcjjh7GJydgiecOXgs571Sz8uVCYSeqzIrbm8dFgDNaeZCJ1+5
pXQw3Vh9QeA+nNvlhDvMekBN8676sTLd7VyH2be05wm9zjnryH3kyMUUoIVsr+YB/Bm5V4dJnl7C
GjhY3IJ2ciu/QXA3jMI+9glh2SDjZXC2tiYork3DcqCYRAeNtbXzMS03hRwNAokQgeLoOjZjfvcj
WRWs911cJ1xSrWRipnOGPkibiDJMhuL0OrdICbRJlMOKGvKmO8l2wDvXqLgvGT7q5mWTX4Wzs+vH
UC0aiAePZY8bYVah4YL0sKVixKz2oWeRLO61jE6XxCJt3KvgcYrrBiIUYWRiRdg/PeGstGmxg1Fl
lvPufmYTEbJ/ED5OBLfuMMupkLMx1cWmr3uHq2t7dPXC2yQfqehFBzGiq6h0P3Y3eha6gSbs3RLW
lyTCn2omhTX5RfcqUbFrfG91EPJOZDAiltgY7gD9EUdenQr9UKjsdqtS3H5HniWjxSbiPDeijU3k
e1bZ71ylwCkdYBphMMM0klJoA2SBxHhbdncGY+kejWUCPk+u3Kuam2iy8ZBpD0yEr4T1d7rVsLRU
mXT4kIwC7EW/QxdxHjunMJ8GlWJv65k7ttlne596gq1UaXcx9g2v17yz26o8uioTL2QsLwqTnHyr
EvNJNUHH063uhFTz1Khc/ZgCjp4/wvbZR/Ce0hsOemMwcfsXFLI3q+ojqC9VZj+0K+L7Gl0jD9QJ
xhstVvH+TiX9yUYQ+s9q8v/WBwqAX+lwP+Ow3/Z9nlwKuxkOOLmGM1C6zQXttvo37kfxN21RLIOU
oJad+u61TQn1M3f26Ji2QtUrM+bmBNMuCoiviDh8bl+zsH6roSPedERF6JZngdPAQyVT8jLDqf+/
G8D/Ki/K3shAdP1pNP6Xxe1d/jp9ff29Lf3PL/px/rtfOKM9HQO0h9eJLcDP89/3gBZZLnFSDl42
maov86/drXIrqy/DzCtsriE/Vrf+FwMBGvu675H0VAvff6AhG+bnfSqpA2XpZ31MctVivfz78jY3
B7a6ZeGA8TOSAIEYuLlO3krsmQW9LZg7mnabXrXueqNjX8VIwQ8cDhRZtRG8ytXMxf9IFdhwbRpZ
cQJtTJcvh2yIk09W1msEWxBeA7Dv8KP4F/x3h2vJk8fU5PpAewQizv9j70yS5EbSLH2VlNyDAgVU
MSxqUTa6ufk80rmBOOlOzPOMG/W6j1AX608tJpJRyejoZVfuUihpYW5mAPQf3vveNFiHhnbl44xy
7Ytf5BimqrHnwGxG9RjFcQUcSRJOwtyV1SSw3WbN7Cp6MKtZPJPDGx8Ez+ZPc6pQZdWjd2hRC52Z
SLC/KhqDkcRpbyJ4lrnvpswidV22g32b1ZP54BAKeixdy4EAp+ZDhNTp3TGzbuOncjpW3pJd0cRY
100aGbd2iFHHimd5RMsT72Ac0hg6iW+99IsLDQ6f3XQvSDSJQWoo9wGWjntfew1qvDBqHxsk1ECf
DgtD8Fqg4fInxD8TUuLEJfFrLK9TD57KwJMZIsP00jvBOQD4Yi2nqNmick5XAYr5lQX0e+3W/S3e
rgH9cxYcks7wDnXkj9d+5tf3glDMi9xW2T0mX+ihquL9tyUxAE8N0ZTbRM7lo18MiEhS20bxGZXm
Jpmj5D63/DlZj2AWeMwbRCIjR3IuEesvLzbyclQzERK3bRv34gs+oWFJ2eJSMtLJnCQz4FGHbpOX
jfvknfKXJfzJfDNmsbHBaxbsK8Q3/35CfZfY+/qWozCM266Jv3Tfbqj0nPVnD6h13L+9vmme2n8T
3vvLi397UHkfoKPZlnsCqLnfPKb8DzbWZTZNwtTPw29t7TQ32rtOQK/Hkwiw+LfPKSY7luc7uD5+
edXfeE7p/9B3sg8H9KbJf83CUKE1MD90KfHgYLYYpX/mMIkBiu0A7Q/bZt5gKw7e4GsZLxOygXUe
9/2NsBkYYIq1UUmUZfIRa+Z93ZPcbnxFAxsyZAJrXjb+herTfe6KliVS+Qrc9auE4q3ahjlokHef
qy4kiZpbg3LW6QDWzjEdSuvHxLtLK3UbZosOKLWFSf1mKDzO6SQc3rJZhvtUTw/RpyTHkc3ALmdW
jl7eTA5E3bePYNr403E/nk2R8C9I8mMrRLGdX1eYWYmVWp4bHJv7KZThCkKWdSYDdmLjUrvrsM4f
e+V1hNpbZzHPdMSoXjOgHBeF98Vtq/LVlHnxXFR2eekWds/KvYxXiMeXT63ws0cjjNWznWgqtcNd
ibUwFYrtSzanb405sjpz6s5A+TIjIenwwO7/fjnx/9l22bOFA0PwZ3fif3P//f6qP25BHsbchVL6
lsDC93upIEzzA1YGDD3id4rhb6MCAIcc0byMCbTGDn4zKiB0G+uZliIyyQAI5v2dWoEo7z/dhGQK
c/Mxs4Aq9qdI4dIoA0RDRXjIp8J+0WbPJ0sb8UszqXaFNuePC4KRyYa/zhFlGNfj7LW3kzb0N01Y
zrfGYL9C1etpVfynuiPHZBUQRZLtXQ0GWDQiwDrRAozC7SEHENkAdxnzNUmzBWlh6x6eKa24kTIU
TgPna6pBBGyX/fNJwwkSw64elAYWhCd2QaIxBimu2zdi45lgVKPmHHiyptmvhxofTtRWabrpVTcX
582YmdGuYjL+kjlJ+dGoHeJaBqRlSJJPd0pnu3N8buhbiVJJvA1zQEAMaKaSoMCADLNDapf57chC
Z11bRvfW6ru4rRa6OiSgxXUksKSs0BmRojCO7T0qrvbRN7zkQACCvByDHFZ5qh8gWYSHH5GJClwS
VW0eNmRMOgDrGcgwMxBzSyhc1rSsq/McfAHdvdzRb2Ma0I/ENiAC5IAkbfxqRqJlx5jO2W3qDQDc
xmqBxpxZ7lxs46nP7gceWzNBhcFETKXFUg4PyhHWsvVECmZvHmMP9CCpmzkyq6iN/HMjrIkXdaPY
fUhiWb0teSBu8XYm94G0Jmvfdz2XQKsLjZIy52lGxT1svKhEY254dgob3IiFRuvlwY3rkOG6EQEg
6VUy99mZ2c3lGVEi0cHz5/4KR+v0YGVhSGocvmqrFwHcfB2A6OdsWLcpOgBifWKAE0bDdH5tu8ny
UvLZ/cs4TLyPWekMX4qEDDNqWMWqb1lgejlOgTYKCezyiVOx5R9GWz5MakTBZ8im6UhFa8jaCUSW
rAqVtFexl4uNRaLurbPEOKUwep2PdZKdWThw7sy+YKLepk7yGT29fQXXi521hbPqMsaPO6zkhGt9
jTiEq17zEA3yQ3R3GQfOZDyWILtZrlk4fcjcXRgytXVmayFAnYwrO6xVtPb4kqqdjW5sn7FMdAhB
t3Q8IVtGtmNIVoo7dB1JzeTGgomQnCCAotdAQPcEB7SJFWOFncRAA1M/1gBB8KDjRUw0RHhOjQhk
MED/l+mrGfhgoiRBUXU5LuhDROA9oJLMr6oTtNBvUVpCSoNl6CjMehviR+pHskid40Stue5N+IeF
6T0XTgISMQwmNHdNZCnwiRqamGl+Ioxm417kXVrvEx/Yyr7UXA7+7vRy0KyOoO4Xg5JZRM3G0TSP
+gT2qE6QDzIyAX4kJ/jH3z+i/mfOvLWz8WfH2PlrFrdfvh94//KaXw8xYYoPSlgejlfX/BW4+/vA
GwEUvlTL/pP/3MK0DlWJhldIk3bZQ6z1W8dLYaoUJSjzc3XiKv2dUwxd8g+nGApizmr9Fzr6AP5x
4N0Hsql7UQyHtEotlliWC4unDJtua1o+g7eMwCnsqnk1fK00hG1mcs5z3Rtdd5OC6F24Dd3wk52K
oli3Tmix7z0B3eDCDbeOxBALyhEtU6RAv+F3jYK1OiHhbE2HI+4OLEx9gsa5xhjcg84FlzZVkf1Z
5x2+QPge1Bmpf9rLQuJtsfJONDpEg/lNdmLUWSdenZNknAqdEywSGpoH0w4ZLHw74QwmE60T9663
NQMvO/Hw1ImNV5Vz9OAZmcSgBNGt5C2eF43T805kPfLsB3GsK0HX3xOctLKDIf0093X+0hqtOQGE
QNJ1xU+5oIOssPWsMTrA6KvVjM548sgFWLjjjyy1RLZG3ZtNuwZ1I5NJMk7KbeVE8OlHMPXETNVx
sTVqprkHh7llcqA6krdLnnPySaRTfE+OM26mKETIEuHhIQepSR6SuvpqDHADF00Q9DRLkIAK8pw1
X5D8iHybaeYggQLBSpkMDRPzc86QeWf4LMjWc9b4zwSBMFnOgmQvNcuQPR2M1K4pXvOY6CziYobL
oSiyG3dK2RG0uYZWwkbsaK7LlRlBTHTJNTnHoFZtTTQ2xz7Xj0fPv6ZTIN4O6KLS9MV5qZYrGXka
yajpjJHWBxC1rSl5Gt7IYxaQo4385sbVdEdbcx4zgI+hSJAYgYCMNAsy1VTICf3WhZxd+RhrZqRa
qEbWpiZJ1iAlSftap9Yk3/sB2uTgGPlLbhKYjmYd7P6FgYsMEbo7dMeiN1A+B4hJuHr0cJsgcgbd
yWnoPZ0G4FklGIbbRpqEt0EvpI6ShZZUcEARirIzIskonWyQhG1rnTSM2P0GcYZPlabOjWJpSFUt
PUby3mk8DymIUf1yGtvHc495lZyejulx2wTmWU2+3Vt/GvszpfCQCrML6KlolouMmyzbZHblPI0g
aD2SBXDztAzDo8OIydfc9KGbD1ez3atPlTksrKIFRKA9Ol4YYVWqmLyQ64Y4Pput7jHEnneTD2lR
bSIcvCN/wQTk2FN1/14vo2usAdn06otHTNQDIKwwR0o1KTQwDeTsdZDWMXzWqZv3A37RlvzIxEQI
g2ZEw6VK87lDbA76f4yZ1AB8pAAgcu1+wFnzQi5MSEiY33bmRvF0+IyParlFYVhcxtJr7m1Dus9x
6lTTJq3M+a6cl/FdNEHD3hcspto4dK/cgIsX3/Re0X7hXA7aBxm7FVKFysXcNasJfQib4bbfgX3I
5+fWR5K4Lb3A9dYJUsVxT4h9ww/PRB9ZVmN7d+R3tcYZeWDI3OZ6qiVyIEctXOC4pjaWYiewh3E6
oRiPLdtguDf06YGLFTWWj+s425iJJNhxqszRWblm5Wtx8tzbdwFJzBG6TSU+jRadJclObAvxE8P6
RGk6Tx9jxlbrGsk0Ik9/QvXee3gINsR/BO/B0AWfEzwMEGJ9jdGskApcxLB+WCypngKtqSOG7yoS
QbemsKsIZI3SBYDliCBxD5ApJAomMAWJt2wFjGOHmTNGgjj0z3MzArH1x9i7xH6MBAq+AZXiYjLH
KlPpXeFYZ6+E2a8rgSdXLByy2X1PHdA8K/ibZGHVUYL3EhkdZuRixPc7WcNGzcL4aBrt9BiR9Ekk
yBgulHjC43O3XIL2JsWmFlxJktvNNVkKRBBOYmxe5FBj2Rh9u22R1ztovIwE93aFUAGBG9VrsDPd
NHO52GZ+Ck+TEIgE9CPM0yy/SnndLwAkN904W4jQI8n+0SAwl7zJpZ3zfV8S7LOCVYmoBsWlQ34N
EOJ8wp7hJ/5Zk5XFhuHjCOKnzIfoop8r7i4Qvon/hQdV+ZZMfoxow6ujZbmPim7OPpJPlxI5AnK1
uXKmmKYCRPskLtq6wDwGsj33uVpGLzqwTDbLMyLW2vlMskcaoZyL3l4PQ2R/IYFPp0TYFWdSIirn
QNMk17JIfHR//bNTTMSPN9O4dYcoAWVf7qXEbB1A1+Tambm1oRKuF7+ZLr2heB3y+RrpkeAMh8CH
S9l75m8mO5ryHD3NljNyPBtYcePQ9foXGGNQA8cZl8eKMEAHmzl5fWx6YzXqTqBW7k4kNk1A2LoZ
7gaWOZczr7rlKmC8I1n4rCfJdFWZWIVZVRE4qMn2QaRBxlZae1ukx7eV1cXmdpwb7wYjPHmxTVFe
Sjfwzvh1X+eAYtwiqo4Y3Fl7ZI0kOedeaD6GQ7kJXSbTS2mTCQfhTVoNDZSdQfxN0hF8rZCLzjXx
NlOwJJ8T4tA+QzuncoiLJP5I0GbNKdB43gYFLR03I+61lC0+I6REQsP6y/hjh4FlY0+E7+Z+s+3D
zH3p0QYcoKgSQAqfAH2cNOLnOXbNdOvkaJp3KuQRUBrZ8uBUCBOVO4GuAwWBNdJp4vYBYN70xIJq
QmNkGNEzfH7zfizM67yL5KU32hVQYbd4oJmV9wiYMrFLCUW5aUMj3pPtnEEvTurX2B/g08u+PM8c
46Gsl+LRTcr8HTwek4UcQdR1WVTVhvSFfEPfl8B1UbRL3GLwVbmn1/bguzvPcb90OlAcnLBas9YG
k+bGpcPNNPFTnYtqSG6x4flrMY/LExpvYOmw+UN0WB69xhnFDQG8OIxiOtWq1eTd3oCww8ggGm46
OZl7n8gbrhMGetAOtECanf35SMLixyAK5F2g/PFyMiA1xnVC3H1iYXi1cWtPkAoa5zITCx2mMrxd
ZXOcJ0luVBSdPFY9pv3bfEhIIlSddQQcDnN7CpG48t3BYXfYzrNIGnd+nqFhR3zZTnuBIQV53IC/
LQQkELBZ9oPdbI9gMROBCIzPuMIYQNIfAVjnfuKa55wUJQCVwrpMKrxmyLXsq9kf5n0tezzjBCDs
AkvpDCEP2rMKips0EK06KqSw6yr3qkOCP+K5QAS68qIM1Gg82GtrsasD1rNyZ7V2vWO+dBVHtUGM
N5FyqzbGrzprv5LSzqXOjR9rx4+PRLja3DsUE26Sv0jteioKAPpWQdSCPw3NIWuCdUEc397PLSYk
0xW+QfHObC3ZpoRYHNLGFBAEkAHHHZXAOPm3YZnGB2qTad3HdnXmcU0hCkDzRlxCehgoxxJcWBQI
uaFe+wWiWaugS5qhy+BmSm4nnsJ3fhEBTTH0VJmFGe6hah9gMbryS0KvGVophmQO44Vp8e2tK5vg
Okbv98Qnq5oVwjCcb/nJBZcbhZWde9oiN3n1+B40teOirCZ6TIZTO28psXDWjSeXnaw9K7kBQxze
jRz0VLIKhzy/NKI1D/terY18edp2CXaKpLmFR9Pj1sehzHiKr+J9lI5zyxzpKoLhMmId2Fataa3t
Vkx7VbNUa8aqfQVpOZyRgBNeDjLE4HBiR7t5gwa6p/zHIt7J7AkTIAAJgLjMeOQ4Ey5AJd/+P8yK
/0c24lDaJLvaf716vurfh/IfF+//9b+LbxdCv77uj4my1OAp7iKsI6ShsWL+vRkXH3AieVDg2CEx
1GVu/NtI2f2A/sQkskWamIeV9hv/2oxbNi+iSWdIzcKFv1H9nWYc3doPzbiwGW1j5rWw81JJapry
t95hUvcQVMWDOACyqbCo5sZc76AGxu5RclHVKwdWosudKtvgmCF3ra5wZM7xdY++iGJkYi52i/Dc
wo3Af8e6T0ulm1bhBm8pI9r5TBVR7yOIcWwFVNwMl7dsIcCWno6uviHPuSem0ZyTXZnP3XUZj9J4
q3OeyJT8nY3zYPEVK5IhyMKrRFp7LD0VD+ZYBtesaZpun9HpkiYYNxnFBpDiBaMBWFJzhotsjhJ7
YZ2fLU4iKd17j1hJMfC52EwjMQ/Ahp+raPFxVHk16fBGSk5B5w4kBc48QQ8iCcxLWfdsrTqXNXYI
MFbxFA7y8EKRcWPuiwSXNKWx3Z1VI3Frwdw7N0ZIeZf7XXo1g6864+twTNJMpvYscooHHhV8yVZP
Ad0Yztb2xzf0SeNhtlRyTojE2jTMbtdJxtnl6KG101bcsFPn3pDf1rb5JXS6/jnHDrktE3VOtUeF
MizORw6Lpj4LyMNJrxpoyPxhgcMTQ3FOkig3j6bzCqdjXrtpR65lSF/qwLRQSUpaa5h77VWfxXFz
7sl2du7CvCdXxrUMrL9dMoZQWCvIIwfiROSexN3hs7CiDFVM4K9ab642vlewpHP65pJ8TUYvg4TJ
EZtwnDzYySC6nPPWCVzUtYNVjJx5DhLFjrFN8tKWHKOIe30/XwV9kC9o9Sv/pbZc6yKeAr86xtMc
AKHuY//Mj2RwX9fizpxqOilijcD955HX7MPB8O/k4uITEiy/X0ZJUekMeb6bpMmjeKYl/pgS4FOj
Tjym7jLvaKCMR4oReaA4CtbI4yg0AoYMELosjMqN2niWrHaQwkhqa8zP4TKjqRwDFBOGcXSNpWMN
SfDs1BgXFO7DqmuwuGYiWXKaGqe8bScxv4vWDnkZjJz5PJOjdx9Zo/GAxGOQO/icmXctfHIvr9Os
ihySUyElbkamJXfUStA86rwPg3OZT/6CSo9QY5DbXn1Tz5M46x2V4ftNgzfXL8sbRGMNJa05ZW9G
ZuMVDIF1eGT/MqGP1nXCG/eroap80MeD3Vifymw0401fh/lb49VZ98DlLl6ikDJCr3uZVXShAXQY
+UN2vjC8u48jM4F/gj501WJoP9YL8/eSrFDBrKwF7+WG8UQNOmTpbdCQV8AXYZkR4NN2vsYEU2Gb
CYormdYt02wnCimFhrF8DHD2k4Zk9lO4oxrwCO0BBw26ugLYBOFU8pNJ7NMZOvGjOYb+JwJzWuPN
7+Y8aAD2OhGkvAFKcU3CvGmUcLBCDX9js5ftRD6b5RY6cUrpsXQUNYvQidaLWqBkDZVyVj2kxIPU
v0NkiCq7LcWES33Fn0kAseH23QHhOT946y10zPY4j/bGzVyAQYs9Pge5j2fA4ZY7OlWjDuwDqKuy
kKgcsmYyBIS9RVtIfZpNe8cK0QiyxNp7o2jZ+Ub2dF+rkIASxL4w99JCbKKEy8/AX3Mn8FRu5rEg
BDchCXFN/GV6QPEzb8gIT/H4WE5KKo697O3UhgGAR0qtorGt1gOYnbNmMcQzPMxkl5fdeMktYEJF
d/oDxp7qKbTwd27GOGrG8xKg/D2Zi4N/nJd57I6ZDbsumbHVb0bZe7hbhYkcdyZRXl2VYRY9GjRe
3toS8ZDCFqAuX6UiGY6eh+gH2V/bWF+YEAAl3pjGyEyHyUaUAZoRhZEfrDKxNmNDgRtMuT2c4zU1
hj32g+G6N+34xa7i+qMZRPn84NuZe+sPCXuacmyzd7HYJaZDMJoIiNFwU9AXEdmGuEcolWwCcf/N
vf0nghPzp4XObf/e/Nf/6l6b8h//2XTvrxr9+Qco5deX/1bv+B9M27ZYhTvgTR3r+w06CneXea+L
Hg9Vyh/ljvjA/xMkLApulhBI9X8vd2Co4KwW1CUmABYWaOLvlDvQWn4odxDb277luCjVTcigP+4e
zDFFQ9+WOdHdBSzGpYvGBzbPGezvxHeKu9FJEK3I01avMvzCOTYDpXnvRzAvrHTp86NbLaG4y52y
3BiG6jY4nh9sgoTXo8+IqSt6gB1L97kIoQOSMzCvKkqcLfGn5qpfbOaRYqLBacPlsRIlwKAhwRzn
W6vMmOI9X4axEwsZLtgCRzIMs3JTT0TtCRsoU2CntwtTjHVkh6+5P793cMzXC4qFd99lxddkWFh9
Zc0HO+TUFdxXZvdU+laz8UT5WLfqNnIroHyhtpsX/kMedHdl17/DpmcKFiUTVNHhYLIvvPBNNLij
Je/HrMeaGNkc4NRWWlvsEJ0Dk1IbufH/sQKZ/GheE8bKQ8y2ONGZbW0GfE8bt2TSXNAhb5KxK7as
XoB8l7551U0VFWAaeQcRGuM2c6d3K+z7M38GxTuJLtqAv4oARJIkjOqX6iRyobUTX79igvxaAC9e
Q3J4y/r8mblLCk/Kf+19GtU0nRDlLfemE7yHM8q91K6S+4i57BYeVLCuvXxk0056tt/gmwCTY28i
G/7SHB/aDM0DuXrRrs+Q8IOd8BGEj8GZC5JyldgGEDpPBescLSBnVLXpm/o8MNziFqox3OBeWSs4
vN5tlru3Y0kYWMjhTfSzn8HZrS3SsZZPXTVfpki8D87U9WdpZT+4afgZv/ANYU8+4L2RycV0P5hY
rSjB03XOkMFZgi+Tk94zUk4vWL3UK6QA9g0DyYT0Cklo7coo5urRy9tiJjQkixaSJpgfrcvBXeov
dWG0O+a0ZMJbgVo1U0e4wMzocyyXaUXMDkZ0Yg5E1bkrPHDzvmhqnbemxvspnYq1MVX1qvF6f4+T
jaQmkefXmGOKLT//fM5UNd6WOXLRkRUehJQwh2fV3XaDzLZxKh5ER2oQlVTCJiaatkNWPZiKDj8w
/OyA2AWfa5K8VjP4jT7IvN1IiP2qChEsygL3Sb4IdT215ZtppcW6UwxInDidoLgpzAMdHucUoPpT
wpjhbtDvSWJAv5ndjPlpZBwSx4GwOtqR/bVs7Hw5GBFXCalVY0X0IZ7gYp8Jo7rLcgv1jHmyeiwC
GwItgLaA5Cc7CM59g5HD0DeY45pUfmoaRO7I9vGRtNpRIrS3RMcFfCQ3M9s42nXCMA15WJhxVlJ9
s/bYTKIM731n5LRmOox1pR6o+5jUdLBK+pqwKPKftd3FO1lf8JVig5nMxsJRg6zuReadC1H1ZJoh
qQkDjZsTYQ8uhZ0b444Ck00MReEu0c4bgUEOEw7bkJ0XVsnOkDxuPIODcVUS/Byi71XJ3g0aZR0d
Icnwhh8TcgmEYHf6k9OHOvPJHDDeHqKg/1hRf3HVnKxBaW6691nRRFrsgjCvONmImnKAWVdO0jvD
zzI7uwlonIlif66GtdCBiP+WCvzfieO12OxnE4r7knnCd4c1GY3fkupN7wM9DUMEzwfp9Z01Tihi
lvSOXhPUT8z534YTtgXWTHFWk71kCjhp/A2/DSecDxZvYPsKLSoDBUQEf0dz+v1ZzXxDpyjh2QKN
qyWnzEe+HU2keL9oWYz6Ihc1GSmEGbHTqEVgH12mA9nKrrIC/3Ejf4Hv/EtMvf3DTATRBNNp6P2Y
BSg8WLV9/8ZJHrVziJbmAlQytpqGNdNMsqKdK3JM8tLaUyHLbhXMYASvpYvNFX2Y+jjjT7sFl5KT
dNpmFarytnwa/ZEls1sqHrMBEWcX9ug0YqNp03IV5ygKdwlryCOuOmQ2vtZNpb5zZnCrd0RmKBdl
eJ9F5wmG554QHQJSgHg6zrJOozL5i09OnfWtyFd/cB0PQMFlSdf5E0iOj+lVoorLiyGapoeyaAn2
kLn5y0jxX36/P0qJ2eCR/K2/YpyPFoC8779eD+WrjbQhugikZz8FSKiqtZrx88neN9z1N1f8r9Ce
f5BSdVMSW9j+xz/1/OpbXB2aZYZlmDsRTeKw1wXptxdRQhEXklBLWCKcj2skipI5jFF64a5O5sVm
IB8glAvK2r1YYHKbf/H24kd7B++PixSzKIUBGtAfryWAfSTmxaU4zjZ7ah8AWr9yaXtveznmz8yA
+uM0chQY+DPoUb19YzA+w/Tkg/LGLz6tfv59EEH24zcCcZCxIfNGxkyKyd/330iXARAGjtUf69ae
7/KhsCg8FoOUy8pg+TEIZdw0zhA9DoMXpmuQplEO7ARltjXtFD0w0e2RMqZDnKT9DPIvhfBLxqpq
MIX36mHQzu5We7xT7faeEBteijrcwtfACt5rV7jQ/nBxsorbAncIG1JtIYdGYT8qDB3mKor6+SKy
+EdRttWX2bVKSkATVXaUxONmSYL5pjv51BUmHrQR2r7enZzsmY2pHaUGq9IR9h4l3sn3zroHDzx5
tcsx18b45eSR909++QSNIOZ5RyXWFi53ZB68Xwz2VofL4mifnPftyYXvnhz5vm/n5XMITYMYVU5E
+bH5xcLvn/z8djpob//J518bU99fdSwujW2SekGyI2ehtx4wYRThbjQrBVKJBTSieE0RECeiAH5A
6ALeL6iB5MQdKE8MguoXHsGJTVCfOAXBiVmAgBV+QXdiGWQnrkFhselYixPvQDcf4dFdqpn00rmu
0RBppanRNru+z96Wqrc7SCldjmN0aanwEFqUaphGdhdlaXxGs9hSB8Vzh9bnSrGRtu/7HGRBt++c
cUiis6qWdSkBSYRSWTc5H84zd0qlaX8RDJbbpBuywvxpgxdJkRQrADtBGlyzjik+FTHU5HC4m4Lo
hhfcNyFYZe3oIjCtPCKLuAMTNsHpdc0rh9ULCs7uVpXWAO4aOLbqmf6FsK32rQY5W8NIqa4MsbIh
va6byPmY+fiEiaaqztKSzWs08gDu5VDtJg8QE65e2iOu341rZNlKAlXcFWMAmjvAidWlNGWoHygk
Q02kVsYdwUnEscKolpkar2EIAa4ONcO6CJpprfJcEc2jGdeRpl13qtwbmn9dz2I6IOfRUGzNxy6i
lhQkzcyuQst6iMJeXtH5sEwPse9KTdkuWnjbWIrmK9ZWMLhPOO5ZDfax1IzuRdO6HVuDu5MTxLu0
k6Ekpa0gYn5ykAFUHoLhwS2C9zhtwmgbLJ3szvzUCoHS1I5kIKrM9lOZzjwb4dwnL9kICW8nG05f
OieyYjfBVKPrmCwCUWG3UCyvUsfsXxF5W1um/FGJWTfrb0khWAhji11/58oJlxLMxv6FASYdahK1
drotklaxAewqxNWdFXlIfSBYPnXh0tLk+AulbFTGFatqYtO+Rl5dvXIO8wia5QwMSOY9Yx4gfFnI
2Z9xBG8kBK4vbLvVuQs4q9lnS57QD09O8NSjLv4YGiZiAGZoU3XtETzarwwipipmpQVGkGZhcsjw
WWGLcurl67xE7ltFyoC1xcHcqLPAEWP/YhLh6N4D1DbzHeQRsOuD54wmA+XYfk+Bqg80VmkHxbOG
+gx7NTWWNTRw9WwOLOhWXlsNlz6yms/SSTv48IOAXN0bHb0DD9th1dpl4h563LmkvuWqttYeqsHN
UuYFYbT5SC6jH/gDqelt/DKqDmVTix0f7ojb2iDJ6SqID25cRuFD2fcIN9I5lMjRFI2bcOFI7hgb
tzsZhLCICFAYL/0pBdGDbD18IPeV/BkkgF8aWaBxM4moehfIBjtYLMNI9EE+uGxZwVaSV1DX7sYK
Z+QMXDhIpNFdFSQSlv5RxabN3WNklnEMHPji2y61nOEJxT4gZXcYhlsMzmGx7RvXT7axpYEyZGVD
4CbyL+LBpOzwETBqvGwq9D2fma0SXm6MnvuIstrxIfynkiD2iDTPXdV0SmwZ/EFGXWaICGd+MMyQ
zMd0eqxqx2bBHuXtY58Bxt9zUftfQ6wHAKaNUiY7fPmsVEyEdTzp3CyjezZdIhe6wSxu5KLyr4p8
OkaIzUAgYlUpVE5hgGJuV5nIzC9U5Q8aBIAS/pVrIq62Lo4iB8Q81od9gnm6AgqmauTtXSOJTB9p
xkjdS1n+quVrAu/vMQFV/WRZPdMaQA4tC2ISDOwd/KZh2AmjKM8D15kP8WIE+2GcimVdzKJLLwIy
eI+W6BaSNj0ENCt98c57yyiGcynUjA1dqv6WpXW8n4KKq8IIlQy2RbiYwwpBSHZWMT4R6My9r6Nf
+/tyDuKHLlqcY5L0xZYIGk0ZrC2TuBg8TNez2SvYTBXpnZ1s7828w0MYNlaxqtDhX3kDdvJByOxA
BnOLJT/MBLa4bonBqtal+8mB4X1ZJISxrOoyxereZGZZ7H5e2LAS/b7QQ1yBdpl+gfmjbZ4KsW8y
R8qyq1nHGN3RDmy32EhgTTwKs8LioRX027TAsvUXtZT4oVGgM+E90SdDd3aYdzq6nv7mPXMbIGOW
pf2RSUpybaq2+hgJIlfc1uz3hB3x1Up0MegNJCh2XDrTZTAYoOZOH/3fWO/5Ya7e/+Of/9J8STjZ
z3f093HxmpXft8C/vOZ3sbz6QJXgefyG6kexvP9BSg+4p+nRJJ+M43/s5/lnG6gG7ktFYf/HwBod
Pf+M3wvjOKUnrevfaYH/1L1gH8Nt7inpaYP4j+NqRK1mG7VxeUSB3R4YCRq7JlIyXstEi6xmckt4
/pvRfQOqrPmLy/vHWTl9t2JOLllJSZp9pe+4b65uR1K/wpAujmKidWoNb97VIikwphu1G9CEl8aK
UbUdbOoE3fMhzaYs2f78rv5Tr3j6G6CN8xvwP39s34oyc+PFa4pj3k3YrpvZ69bA/JHItlMjX37+
Zhot8P0zBKseVxTIQVx8OsLr+088d/Arkf8kxywyjxaBXathmNxd75r1uvV9XeCaWX6WyoH1MKeC
dT457ZMIvfqj2/XI1pwp2AZu81UmEUS1n/919p9+D0jxdLKcdRY+RNzA3/91nMMWxu8yOrajRViQ
0RqfIFo4FToijEpr0RE+sMHvZ3zx27R/SiNGjRsauWlrBNTXKyerOxbosTfcdl2R3zWlQAVsLJ6h
1kVSYu+qoqgdCNlBiMS4sKT5RB/n3lVDjx9vGZ/8oBk3Wc+H70b/nLKVFaod7qRrJWtkLDMCxd6C
0AM/Z4ceUxxhrhErYcaqEzu6HKx/w4ilbE3A8owfa1Ft/hcXrbJ+PAjwW+pyQPGuzG4YeH3/NclY
LcvsutX5wC+xYbXebAhRYzxT9sv/Ye9MluNG0i77Kr/1Hmlwh2Na9KIDMQfJ4CSK1AZGURLmecbT
90GoMk2iqlSV2+5aVJpVKqlgABFw9/vde26w8ltDL49OaJOSaOIWFp8BXbtBC61xXSjcel2i9ZT4
ukHzWERGol5TzHiUwYQuTEQ5DSFONKGPHA9Kut2aSNXO3iaOlnMcaQFR24gL48mNCm1vhovxLxur
zdwyLq51e51XED5FnYWfZ0IIt5qeYqCQ/hMY0sPsRo4Hvze+Mjlbb/Fumw+gOF3PdPphP8tJbRyC
n49zMmDoQ3DlP1vrHBfWfm9dJ7Uvd0MAsgmK20MlSUSGqZM86hP3NPFneZyTostWumk0qWfKUR5J
0FgUiHLKMDf0Owl7X6oST5kEP2m8tZVfrQufnNuqEHOlrc2pSD4PeTEd/MEuspfcDNtX3ZxSpv41
RTYrjOfLhEiXvnFn24TG9sQfu3OjpjvyErZaZ1JZmAUynCJ+71XUlIxsIYOoW2eDrQNWZEL0bA51
iP0tmouXICkU6Rng4flK2BkYhQKOU71Ks2F4SWhBpiNndDgRSqsQKyVm+JFxEAfptxCprFqRdyju
aI4KdpPK6jfmbC0Ou7y/d4aZ3arvg9YHmey35s4UYBagTTLZgP8w5NNtaLAj3uPQ6nb1PD0rnYfD
huMSzP1p1OjC67Nu2czkudzRhaDkwWx6kHDjBQ8XL6S49AKNUxeAHFAr/3b6jpVbCHP6wpobL9S5
C4Auv8DoUhRzWlsukDrnAqyjbgd43bhw7AKQ/ZC/FriddQHdhRfoXXwB4OkXGB6nbcB4/QWS130H
5l3geSwvgPS6hamXXvB6Y9BMH7m5zgLdWwB8lGOX5nHk2ACRYzLqqzqR9nioAqzcOHYrfzzEeC1p
rxWlTh1hlpTxRlqlPdQnPvHWNwovoHfqzK+6JqBw3Bqh1aewzQ5FRVARjSN4q5B3yBzoBLecUd0P
tZOzkATyZMAn24dtNG3MIDfWQ6ni18iO6w3zmWCPCY3Ppu0DonSwISxG7mQ9K6G/FPXIWC2dS0ol
Zn3PcdrYV5FOLIfil52VjsEaPrJ/73RjyC/dwrX3YJ/QPT+4WkgrQZ0PnuXK6MwWrovR3IhjnrEk
aBtRBhWnC5lFlBYMJQXHhIocy+uAUevYU2xODUh/8aaeAAyuSiq5jq0jv1QjxWgrP5qMO0DQYE5H
Z3jDW0U3t4MrjM4G+8gWmXyHDhOysEhWTm1dHSpF7RlFV2JdUUdwNRTkGgCQUpIRimpnNJO+UZZi
J9+PSXsOcczu6wkXLeZy58TpqXJx+VpKQ1QgPeTllgmItjAXOlqgtQ9uS2lbNbftG9aJiolbpxN3
Wt7evqqMN4WwvQWcmVKX6GsHoLD2bTkV7g7R2riatf6OfiqfNI2Li5rK531R4+xYkCPaPWrIfFMR
qz1bSz4lK9S8R8rt8biUuksEKXUeu7kjYcNnAvOOM8YctcKh99wpr4553sn7Zoq1XVXIAWpyYV3n
fhQ/SM7Oq9mWyaZvOSAFGtVpXaOuc7e88gPXvRISIbF0lb6NE7ziKrGe5hK7fzekaE2TLK64v5J5
fj1spzDpSTcgQYwJs825LxW5DXe6D+3qW8ZHyOfcOaderJwIGmpfdzfotMWD0sZ0DYTHfB5n5tqx
SJbzGCJmU4gDAEyxMQZQN4BZxm0yhsRQKmXszDmmjbxt2x2MMwWHdkaTwdu7Tf0qpkVBOt7cJv5m
pu9vO+FX3+V+/8J0g92UBiE57PCXMVbNycz07lvFY3aXKEgTAfixuByTAxKFTbGbxhi07YQnLTyT
JKbdYWdknfsU1X2HaEbh8JXEDudJAmn5Vneb7AiiUw48a5V8aOoucBeAKtZJQ42pOPQqH644z5Q3
oJjpBF/gn+VJC3LzPs60as0AD7ZZi7afHEforKeayMo6QaCp5sb5KGjN21icbc8m9fQrX0wYpK2h
HQmZldqxqvxibwzkK+yUcIZwwzMDJvyiSm/uMZQp8F1Ff7DzbGu4ZbXpY65CYbVvQRhEa0wdyWmC
eLczGXPvBsZAm8tTxzIYSAIfFbjSjaUapRBW+Mw6CS2kVaAAhq47Ok1PpUbrkKxUWiIOZM6zvR/E
rtfmhruLY2HfJrpPNJFQ0jG3RknTRTLM8zbS8ngfh6Z1bfmqOym+2ofcbO1tlde3OOh6L8S5+dDn
Pj46HHPWFfJWfzXkwslXPHg0A4aIk183vd9sKAmkJMRM+qXO3L4F89Psorx8pu6pulEiLq/r1E6b
U0/EYwOF+KjxH99S6+oiK3ZhnXv0BPNP6uUk3P0YS5030VOW3jM3Hr+WVNXcVT5lAxyUyYUInVcv
gph11AoT5zVJIhtY6sjM2dAjtkEhTpaRJD/ey1UW2Hhg+sqovbFo3KfR8NUXI0nl2kxr0XichIZt
C75kF6ouuE7ZJN7rsdHSWp9od84sg1uc7NNZ9kQVsk7HkRXXBDIq042Htcga62QXkRy9qszn+wlb
6JkzXkOpO8xvKMpkcODc5smVRchum+HLWJk8vZMVM5xlLO2byPl4XogUFH231XBGbufRhUqJclEa
b5nZDUiPLC0WzoomZSUkE8PfXEtNcyBW2HEgzqGfgKUWfhzOtLMV7cMounrvh1q6JzmA9pFgejww
Hcq67Tgm+dcFetVvLCKzchcSeIZpbTjdsJGiiYj6V9TyZXBu0iu23M68H0IDgvyC5I7p6HFbenmM
2iDYIeKPJLCrW6ycLlG73J0KrgW4aeK7hWuniWcQhgRoFYD2CE5UIhCvibo4OKd9Epaejzid385T
RL50bGnA2AaCMJZBavnrfyWF/2iozmT7tzN1LD2vefBT/P77j/wlKCAAWJybuZFLzflPhn/7D0H4
nrZvdiY/cZyk9YcjmXbzh98j+z8JCswI6e8x0baUXMbtf2OmblzGez8ORE21DP10qHaE+XV98dr9
eKqPqgiLdSLjY5ANTURWmYfNKsTGrz+MMKaKyYsb3Y0PaggYMQRj5orVaHSGu+3zXk8eJhQuaryc
JKmeM5dyVzCgPskjX0Vo7WVqjcPaFKn/eSTMe2CtCD4zm3NidniaVrB1M+qXqA6DgI2eRnVAYYQE
+Iuywm7Tx2y82XybgzpQcpun9xhCw53jOyxPSnN4Qrlx0r4IJkoFOWNn2CQaCQCTiQM9x7W/VuyC
do5R2UvN5FPgFvH9PLTyFcuQo3NqZQFvWn18yDu9uhpS2Z7bachMwpl5Uq4nLWS31WlGcRSh2VkF
w5e+SD6MSnM/hmHg3pZaSWOillgFKNtUH3eM/aKdmRFSWJdqnMYTFu10vNfLQgtHT/dV8GAWI7Z4
eAOrMS7q7L7tqCvLVxyVaTEoCr0EzRaqG23uG5vKJsLRawN+FCMzM0tAwg0Q2ps41Z4H3ISEd6Uw
T1i7Qm0TEUDeunz7nzAKqNeM4Hl6jmU5XVVKHz/wGwSnSfCrSWv+bDNU3litVd5ZEFVoTbKoVwlk
3G20ixNdMDhdG8mEZhDr4rofm+oG/5zAR8iJ+ggMUH+J8sj4UEVts2Mro85cym8NJyuOZSZUvRX5
vOGg81A7kj0PtiVbTHK9dIl6DBzLDRWy5S5FW9kMZh7s21rnpDtUb2AUPkKvhyvb8Y3am0Nq31u1
4y4uN5FtQ9+NvqQMI1ajmnwuNpVipcZ4UCcicMhLlo8ihPSCymwfIUiQo4iactMSHSOI3JkbXTOd
t7hL5BdR01i2dYaRZTeNdnXiboPBGe8HOUBTGGTcP7AeUbtcxIwTvB4kWXlK9ebccGZ2Nk6F0nWN
rFA+T4Hm7Hqnn6ebEIX/DgSO4YdeO8pmCVgvhTGcdemOSdulR2Yylk6ZubR0WjYpRBjeHMAuJ1HO
s3EWhNMZrUexAYQMj33QrkgLmLe1MDQsdVZu77Cu2y8OcfWKcDRFN6GPN66mmdPaMvKiCidbWnGI
grPk1JxP5k1j9A6fOPxfOVUDQK5XxaVcJ+/izua6jsHVdKnfKZcmngYvJ3upSjZDDzB3KK74+lHc
w5EuD/fZ91qfoCiKkn3dZIzX1qUGCJxd+pGdA+VADc6XxmuyvEclkyAGFnpvfA6XViEcAfM6X5qG
Alu6m4L55zMCQArrhmmMl1dVaG+bmgPdqi4nAuLdUmWkiXCpHO2WiiNQ+gOlsxZ2WDn7wUyvcTeq
Uz5F4bzVSYAcEviaMIAvHUpRDWLtMDfdRLeBBZ8DRLWDhWi4lDCVWhi9VvyL6YWmvj6/IYjUFp9K
c0G3pwvFPV947rxX0v8WvScH5ktih7wCltECBIDp56ICwLxAETDS4Zmu0m4XXPSCbpEO2u8ygrpo
CtlFX3AvWoN90R2qRYLgw0cixxL1W7QIFN0iVQQX1QJmEgqGcVEznIuyIReRI77oHckifWC6QAXB
I0FfOYEl1BGNQmFOY4tooi76iVYF1rN0RkEmv/JRWKqmB6wUNvHg1SgwWUDEq5ynBdpv6nf+ItRY
F80mueg3xUXLsS+6DrIKGk+2yD2U6aL89IsI1NompCU1l9q64FmZUWZF0Yy4aEfFRUdKLpqSe9GX
4ovWxAKDDnVRoHqczEB3F2EqSQpA1otYVS6yVZBNDwXHG08PDLmTkqSya7VrhDFacXESdrXhkXQ2
HqdFEiNWNPAJRZiwquQw2qq8x/qC1dFASMuNnIL4TB5SNDY6atMbSBb1rb4IcNkixTEh5vSNOMcZ
kW05YLGts0h31kXFI2ltBF4+x8RfiMFWzl7nUO2+Rk1eNEuZVli5z6C6B/EplxYoA6t1c52yuoHn
AYXo9dRt44md+83YTenNUEez8TRSPNt9oVGjSB7+u2v7j3ZtRAd+ENN/oQT/n6B7bcAER/xlX5sf
0wuXH/xr6yb+YGCDaxHtGNfWMvD4K6sp/wCEK3Gu4ZCTaqH4/jkLWvZ7wsJEicLn0urKUOFPOyS5
hssIiEkQNje42X9n6/ZLdoFRkHmZVTFxtC1+i593blnu0xvjdgbajCxestrR4bcZdQqZl/T/Lkjd
iApmIyLSlADE84QKTQblcfchxo7CmlL1Mwh0f0L8EU0pdvbAE2HT5KTVQmxVLnMcd8FXT0W8soJh
+lpomJJ3yyRgFwU4FsjUkVNj2ZCwGGwEnzUF5W7ljZ0EyjuOHIzaqHI6zyGG94Xek+hTrLEtBEjU
tcyhbQwPqyzUJMEmq2Q6z9r4QeWJ/8E2RvUlzmR/VYa5AxUvIOsAVgJykMf3UXxt8lZ9mPOYlOSg
KOCgcI7dEqO78HPtTMHdhPfjOOt6eC50GCqrhEjaR1FZ5qPrEnljoO5gbqqIyr9YtOvUFJg6UbDN
0BTzjYqyhLADXoQPJsaZFyKr5BYi5vsKJ08ftHvwP9MOGxHwGZ6ugGiMeoHSBBdATT3102NlZ9qJ
/08ripmFMvOwnqEKFpH9X9bu9J+xdvn2MRP714ns1Wv8+j8eX3Ns/Hn0+j8PXf3jd/37j//1ZWe6
K2yOYX/Naf/6suN9ZnqCYRPK9vKlBiv655fdJo6Etxk3Msbgy3T3ry87TwgeHJilhTIIVZt/K5jN
S/w4idSJVto2hSWEnvASKnv58x9mrwx86IBlsbvKqnS4zjFgnPIkTGevAJLIwoLRe6XMvv++gPxL
a+772RnWXGFwWQzqouENq3ePmKCiFRnETXDVIRxu+iBKeo99mXvbxH32qewc7dsPN+j2+7nzR3vu
LzNNyTQTmy9Gcgo0ebs/v09hVLM5xDK4EqkgkpCPRuhpDugsL8GNuar7MaMApp9uQFJqn1pNmuff
/wLvLjTRN3zBJNJ44vMPw343LaShjZPgUBt0DI3xI09xVCZi7mS73eS6a6hLwcPlHn//oovn/sfb
u7yqg3uEkxq4AFCuy3344fZmemqbKFj4Cy0KrFZ5Z7cfSfJaXxXlJgl9RU16h360VF1oJfw5rbBu
O9efX+OMrEwGLyb1kqwp3jA15+up1qbXYaKkEFNfNXx08TF+MWUI2J1qCvbgVNMfAitJruCt1zd+
0savjtupQy2d+UECJiY6S0fT+vfv8pc3aTCTshWfX2z0rKvv3iT2apu9sZpPc170T1nGN2qlg5S6
zwjmkJ0eqZYmX7tNsfPc//6lxa8mZ/z7NlE/4Atc5fe3Newb+g6DcjpxpHcfjFmyXY7YsoHP78sv
pONgPHHUqD1VJc5naPnspkW0eABt9W9+l4tH4UfFBZyiMCmP5StN4BAl5+ebrVsGRlF7Hk6hrWeP
5AqMHReDtE/rZ8UHfa7a2vN9nelMbwHUpuk1PsWhnXCszYK88vQRntfSVcyAPgGRgzucaF7TOvpN
aPbQ0DQ9SllQK0JgI15ljl+mD97ToKTPE+msaMCjs4uziz9G0er3V/oXywQ7Eh5TNpMn3VpyAz+/
OWMOSjHPxXDKiC4LL6MeBuafK5tDqov0+fcvtnAvfv7e0LfA5eTBTMrE+MWSgj6EElT22clvUvVN
c0eqT8Yy9W/7HCyvl0M4BOSgMg1jECQDr61pusaaoOOP6DEnO6t2NquHLK5o645Fybh+VtIHL+vI
/t9Z7Rep791vy8cfHxAfQwfD/fsbj0dxGkS7JKiJ2rFt0THrkRaFBMHH1gIOgK+gxgXRkFL0Xbve
o5rEA5y/xcYclNlnCGUNh4nWcD5MelZ/zQwNgbz1HfEWMBpbknZD960q2/n69xf61+vMPpaljE+K
xN+kv6O9KwKYABzr9mSm+rAtGz/2NNlNO11VNmMo1338/etdPiY/f0cIhEBDUaicWHDeu/davQdK
QJj7FEaOdYYISilyafQPsKmjQzcb6mrq6bCE3Gl+dAIjjj1ZgnjLh/oFY5e+nWspKeXDHg7rLanq
2w5kARUVYzCfZ1H0G8exmo1Wj+Eh7SeefCTqrhMECvBXQux+/26QVN/feUxTKBkME3W1JKTeWXUQ
eyaNgTEM58aIjC19WwvjmiKSZKVVHFq3qh0mzs7gMz2/xxd6lrMyXlWGiX7dpq6vjqljaLdGp3QT
z+psVCs85BYYQFc+uSbejckt1U74dAE5Y4FvPY0sZkZ4iJO9E4U4WkXa0fBj2259DQ48746M8Iti
6xaWswkCMk0rGIj6Vyy0UNziJl8kWrenaxorf/2JHkzSGgBM/HUSQ4SbkiJGa5CR/2UaHXWLgSYp
T4CfDOCqk+zcY1VaxBsn9B/tiCGpaxn9uNkT4EkeSZQxl1d0bl4HpaEO5kh+ZN1Bkw6xQxc7YsZ4
Z1t6k4RZFuecIMIXGwd1C6XFss/zlBqHqVBM4zPsO29EocOnyaiC5yLXZyzhujRxxDGUiyPq4CO/
w906GLjZeyp+H5gCYmPuymhsb3sstWqVY4Wipohmy1VVh0BZIMySM65RXNZtbwdfirCkPEBlpX4/
kYLTtpIa4GCdS4Kfq5CKz4d5UW64mWwgbzQ9KZ4j3Kkfs1gMznEsjHYLsWzovIaVOvA0usDeBAXb
11an2d9U6+fH3kHzXiPERjcNrUt8bDPTJg1aRdN2yGG5Utkruydlwt4zBs0+gGSrspWthXB0uqpy
4L7m4DLxsLjHyS60HSyWjIKV3L3CM1QLyKvgMJs0b65Hu5fBVnMYsHqTL+RMw5xD+JMTnPnKULuV
K+aH03VdWzXt9kIh29pNCZsrcG6nTkfSg2I5o1m21rkNW3gXC2OFEeSo3dl+1r7lod5dV0RGdrB9
4mtkUZAYkaYYzKUUXBpmqU6g6md3E8Ou/pSEiXbTW2n/NRxy/c6ubVDueHoZozGfTzPLJHKutwuP
zXVe6xEpXyMAERqi/8DxrTiYdkmJb+tibrO7Fovt2ASKDL0+Gi9BWANXH0X1SrhIQkmf2pwWsV5Y
2T11nXF2Hhyj+yaHwYbiV3dJv1Ni5COSOGOjrcZMc/yHoeHG2GbPcBauWLjrlCg6rxP1CTx9z6Cd
bGyxtaYKV4iVMkY1DBz5lQ63Livt8kGjRu9j3MPCHGl8e4utcby1/PhbNyv3HhL9/JZGWb5dFo5w
BdfXZ1ZeAs2AKTfpdwyfxbeEPVmy0m0dtFcYSv0RblFwMmsYbkvU7CWubcLa6TQT3fDF/VyR8qQ0
Iugf8gY45U6jsk4Qj5bxoXfsassD9skM3Pxzk/bfQK9Z1xx+yqcqCm3qZobBP4NWd+4bmgIE3pQo
fE61Ov/qAwc4CgquHm2R8QkLJ306x6SRIAJDkt8med0G67lTIPbneHAxeVdpqe/6ts/FXq8HtyMv
jo+MrHFRUiiWiQKCL1QK9AQzHqa9RpXzlwSNdSpfKs0MLHBKU1E4p8kt2nuD3nZYVI3+7PZW8dI6
EJk8Kg2Hxc1kbHPMuDdmw+yfk/kyMvBL8LEioo7NLiaQSG2b7VVcFFdKd8YPhIUSrH/Q2bCF0OlT
ndgQWo9aMmr1TjiyY/INbHPbaAXuPj9WLCtYAHrgxE1BwK1/SK0hOFAq1pfwZhRoFEPNXepBjzG/
9knUeQVdgNZKNUH8FWRUPGOSbaEJDNVs+RvZusmnuPBtRXxj9NuTg0uKMVA9kjHSCphaWDhj5FDO
hGTyZropv/mxrZCnNeNYKHxSKxVxOtz0Sed3VzTzFVS7OtPI9U1dzVibCWWT5BkEJh6OPi9DLcc7
6qVzzD6ZTp1JY5WlAKsVRNmOgTpUJIxe89E25fRlmoqBtH/EqoCWrrtHyxJox+1YQU3uGh9GQD3W
tIMnbZ8+0B44vNVz7X/o/Sy8Frmoz7paIkEI5CBd4fG7gQc0RtobQsbTpzmFn8q0MMq2FczufAN8
Jo1vkzFVBO/1oonuIXB1L32P32MFKFCeNCdQh26wXVxHkWg9YIm4XxPdwuHaNQhRhSOHaFv0dFB4
bWwFztGq4ugUNzL41ISAcdfMOsRDDbz4lbrAvF9BJZvFFjxx3lC4VfTDvSzd6tPsaszcW6iD150I
XVh7aRDtcf8zQUmFWW9RxCG7Yrjovzgt5GyPxS7CANhWcG8aE3IhPdyFpnuDLOU3Dlfxm5PhbyoL
zr7EfCNTrqMU0CsJUNtgHhZY2kQjptDwIZhd+zmeG0JQ+Wh2JRIeJzjWSNIfSSPsnSoFaCmTKYu2
I5vSLjYqeGSl2cmrQZWcCFwcXI91wdmqaVvH3sguqq/4TbAtj2nUguOsMpQxMaZ0Yhq+zHLIl2l9
TgPZYXia2+Kj5tq+v9M4sHFZMapt/KJhsla0tN+tu2IonRTYB5uXDTNuHAw05rgk1DoQRFz7EKBD
wtxhM5Y+OAzICFm0cvNivh9ETd6QccW3uplxE2VB0pLnwXdzVToitfHVhhBIdCvLz8IYy3qT8Rx7
qrOerkrHJIVzqsN6rtZVGtgPfeMkzwmwoRWWynp8bsSst0eTnKe5kYR81K4PumCjW031MsTjeFeJ
TD87mQ8ebZVEeaHugqbUorvYKroTFdtT5820bbzIZYm26wFu+kx7At/WJpD3KlfJm2P7+rGiiohG
UFCPciOrcJzWeNXSz6Kui2Opj9y7IhVMweiynp65udbtTP8lUzFCYaln8Y0m/gSa9ios6waKYz2E
JPdcqaFmdsOpytwOyEyWPfqdBEYLF26rjePAAgHk8bavQvMlShZfa8PE+FNNoOk+CurgCR8ULisw
9tA+dbsrvrQKkMTZAW4SHAw9Ll/IejdPUwwrXfrRfNZmH0QxeGnss0V5qyYz21UBkLXLnwJgJ3OF
/ehDKuiZpvGMyBebhd4+L+CvaEV2zbxPRUs6EW6merZC7bPMQgDBo2Y5O3gDyqPvfjR3qcUitDG5
ATGPj3nezEIHKD9xtpC4lCDHXuN9i8uvyCBD/GmuuwaaaxkB6Gso7zZfydvzvB4Zqpe70gQQ9dH0
A9PC+W5RWRu4Vtk9cgK07EfLx1CwiZ1KTw9VhvDvkSQGP0GslZ1NUi8UWgKw7UZNke++dcMSQHNa
/I/Hfkgeexd6317SwRR9N+7/rXjO/2N1SwgqCGX/Won1XrPy61uI6ej7+Obw5X//r+8/8w/51aFF
kUy+RGBdYujoan/NWtxloLJoJZyeLIvOJf7oT/lV/kFNI+LZgsBENllk0X/MWgTITCIbZHigT9gc
Jf+W/Pr+/IuY4ToGH1MO75w93utzNYsgfnZQijgCDiFIpJYC30Y1Z8PO9j9cmNvvZ9wfFdBfX4o2
DtcBvbAMkX5RyTrQ24QsVLFnO/CCW/MVVejRsMcPXBjrb4o1Fso0sFGpI3g6OqGin8Wapg/MwfdV
svf1olux9IfXUTRP+yTM/u0Z+N0J+PJSACil5Oi0SOw/v1QSZZXdCpHsh7R65EJ/ok7+PCTh4fdX
j7v//oWWsRiQEjLgcunGeidV5G5LMn5AUwvc1ownULjsmyewyYigNDKHaVVEpE2dvhvuea+6mZ1U
gCQwY+rXCe0cpwCSOBtyjhI03AXYoznrscNkElg8OoGVJjMC7Rx9G2uWfAdK/BN9IGh2wAzlAmCG
h1QNpb0biFN4YUAKo3Xp0yUWA6y64Iz04Pa9Xx+mUKmb2JQ0EAcabPHYp9tKmzsW0NlsjwGlQOu6
jRil1XDaj9EUfkboJes52fnOgDoGjMqI3NmToz+BxLaa/ki/Vx2tAmLZXoIVZWgHwuEVsHS6g6vW
93oY3vdTkUVLLNy3ITfNif7C9JN96jha/XmabLqfhtDqrkgedGc7VPN1Y0n53EF/YCMOdRS8YP0g
TBaXKQHl1daj8SAtp9B30RS395OWDntRDNd+61ASNNoFHu6+MaGg9nWM09qKFjtHqpVYTuYynTzM
HDyYIzGX41YlQ4dNFQxheDtbYfdIs4J+4vPJ8Wsc04+0hOnbZk6DnR3Z4bnro+mp5YRxNkfXPhU4
i5M1kCQJlqBjZEiPjHO2cehsBUeGl4EOMA9wMsnxDokJ2GOhOsH+IIGiJmKV3lWwCzc0dDuFV461
cyjK0CdmU/Z4TGqamg8agSK61rW8/hAMxgKoCAn4M4NsnGWLQ259lbtzdFJANLmVpWHeBKLSN8te
agEBxPnTGHYtVdihb9t8PvW58SxO7LCrVa/Z0zmPneE5tmHl7y0IVPWKq+rWpKmkGtvPoVm40WaO
p+k2IfV3rY0oERRqZbh2qDYMIHoWAX0Pqb/tSpn2HlgIUmiqVdtMb/sNoy6B+R0a2xgDqEnHUB6L
yCodFElsb2C9yoiuWK0Bd7Yyiyi6qQhAbUSSGFcyUxa2Ls6TJ0w+1RkbeH0yLHVvq7Y8tp2RA1XT
xussRzdqpio8DVriiuOkwRkAlpW0GLGCCJ3pG8fjTPveOvovx1W/SOtAlZH5WUR0wSNNvJf5ofT0
IZfV3eFYHl9JYJcf/SmmvwJuHqVatjPBfdCTg05W60xbfDPtpkH1nwZABm+dOcbbFgDGx0TPoSJo
RnU1Vvh0vLHijiJ5BKN+4xBL/8q3njBgq6Zp67Q1klfBo6Nhy9TpO2gSWIsuj7W/tWX4/5O6zRCO
EcK/3lncdXB+XvPX/7kvfjLhLiFsfvDP7YX1B/qBw/rNqsAitAiw/7ByXHYeCMzAtTmdMK1lI/Pn
9gK/xjLv1ZfZL5CcZY/zw/Zi+av4H+d4/EN/x8nxPjfOwss2hYEng0cMwjhHfl4cexg/je3mIwtF
VsLCSPIrPJecISwBKXuiTWQdNhnN805YhXCeG8ZVtjG0/0blfzf7NAkqc2ksyLuuiT1lmXP/OIUc
kpy0SJOIXUGd4OfYKUabs3GRXVXIHowJk+p+ngHl/XC//smG55+86lKezUsu0Wkp32njqpaZM9nm
vLOGGgydmBt43qqPorUzqfBAPl7cuHUA/+b3r3tJ7/4wY+Dt4oaG+SnAmjkMtxfR/oeha1AFvm+P
xbjTOnYs6y50zTOSFr5Vw3mKppnqjCSXtDzUPikHLecAeKx8zkH73IT2MsAgAp3ZpjBdupRuHVtU
yjMQuQklmhruTGmumTrNlExXwze34FTJ5W2dxxgZiOhEUDB0ZJHFOzNW7WIAK0+wK/2XZHZ3v3+v
y0bu57dqY/PGdcQmlgT3pUj0h7c6Z1rEzYd8YU3pdRa701YkIbSrEulnNftm+cJiGFzXkc8W/q8v
4z+5ucr89fa6SDl8xG1emH2t8fNV9m2MsnZQ9buU3AkE8g1WbWQRuiRq8YlsR7SxMwfOMsPpupoP
skr3lHGdYojnmyw4hD1yObVFK+JaX+e0OSd+xgqnHsnK3HRBc0nwin0p5c6KA2SC+ZjwvV0XimYz
M3xIephe9nyygv41cwaaw519nuawjrnN0EdqS6zTKn8eyuBglvnHuOyuW7aV+7YKD34kDoNg4M7Z
4+SEOK6tDgJ+a55Glw9lqb9kRniNwL0WWkvNU9xuUqP1WpOKNxHhBzYzw3OCQXqVpe0mAQs1D4Fh
UOJ5FlE6em1A4Sm+cCErD3F2o2f2vovNW0DJX0IV0Iqj6QO71YRip7gwrvrB6XemwgTJBHtDTxSE
5/SFCc45qUD4NATrON/a7i7QbmWb6LvY7nhU4HXeyqoO7knNPeeKoYYb2BS4VBsbjd4bNJo4lJuv
u7S9zUySz1SOfJxr5znx269RrgDEUpYkIvgfYUC1l/WppOAGsP9mKEjRzJFbblzRfsKGqq/9NK3n
nZb61oEOE+sr/mWY4z2Q8mhTZ0F4A2VTPwrA0bpHX2r16gz8NkDJDerbhZ1+y3Dbpqsexu6xqwn7
rW2/67SjAGvKW2TCSj99G/lHdoMi3dZTE/iHvMlDimCMBHhpZU53qsydJ7twx8xzmtl4s5uqe5EU
HM3rKPH1/qoLEwbElhNUb/B+q21iV8lXK9XES8u0+m6Ii5YRVJAX1absymkn4Ns/OiMB3kUxwnqs
3F5HyPGJQC5h5xWjdza1Va7qTV4vkYjk/7J3JtlxI22W3UpuADpozYApHN7SnT0pkhMcipJg6Pt2
T7WK2lhdMCLyKCIy68+YZuaEGkgUnXAH7Gveuw9B2egTxp6ctL6EhUpIe8qWSbQnFCzLzs6mGQww
avMOh/Sp0IvmeURB+kDUmeb9EK00r0i00rlnYd0d6APAeMMMqde59Jw/kHRdpfsWUoS2qViEwPMi
mPTWGGWWb93Kdsogt5rY2LjUbIqQLWpMYqjCfDi6UTJsJrdAD2HTjg+oiPouu1ODm5/DyZwPCVSY
3WAy4WHZqMw9e3ZsHHPmxvda2JpXolkcHFNaOOs7mE3k9vAwtS6VnrbXtk3fEk82kDh3IGfPjxAq
AyCv+2raRN5ABqBbd23BXrNt8dt59g2AJpeWmkjDZHLqJ68THgg3Xa/DnUwNZnug5vtNjOFk51Qu
rWo+kSa8qxipv3KyrisidqRwb2f53WwtdW54jNd+psgJdrJ2Wm8BbTpMXWkfwayPJRRc9On+SDRr
jKePjhD+IMb6fGpEMEWatUnyUhGmFhe7BfLC2XZVuFsibJ6m3VtbpYUyoHXj1lggQBSwg2cyyJPM
Cve6SsptVuYT+UaJvewlIH4j8PjoCN9jM/uIPzxk2J+Eh9AbSVuYRm87Z2N6cNz62yxFtmf3CheK
256VRDqfB6biiD9iEb5Q4jB9TZr9gmF/W5D/tElE/RqDlb3PljbfsaIxrmHW0drE3qhfaYaZyX0J
6XjakIml2fsJHACUh3ACiazsJ4MJP8ADr/Kiax22hnVt6nF5atksjFurqYgXWDxD0RIWhBbrlP7N
LT/cfbBxBWTBmmrsd1CeCG/snXWtQa31KDhyN16u5qeqt8WzwPJSsyIb2zta/vk6bYzY8ZPG6RjK
NZbg2co744UW8+uEXphQRjiEaCrJRnYlzTZBaJ246zE+PmhmE70JZ4UHWQXxkZup6qPbGcnNwIrb
0nHCRz9sry4AU4QpyHuSdHO/V2V74BfLdzH0x4PBuHu7AGm4SUjJvhRdRxQDuu0r4UwhFGVrOtAL
9U9VOKMoCfN4vJSkTCEdWYb5I51M+7aMUP6TzzUsh8TgWWHMfcOKwujFndBTMwysqCPVKle1QSgv
Cn7MIHKEcqHVIZbuqGI4G6RG1hk+TV/v+KLXQ7mRkZ49wWeKTonOAWFpc3Oyuyk7dx37/zRPZTA2
YYTD1Mu9dmuP8/KSJhZjcfQ/4TuhVMa5G6vqdrby8ZutMnHtMmwNcDSO20LVyan36MQiVYHvKifj
wqiB653m5VFNlXnoet31l7nFEMnsmrEBE9HmqeQNxSFUCexgdhm2X0NrWGiQWTwUG+lFVcvTTZhX
uE9DciHK6ZtTpCQHb0gbjdPA6KoWUQYZ4fSTTw48kSk7YYBFZczKYVZzdaN+m8ggCut1gBPGyGIx
7t8cDsek0g6TWPORuv4+YjKluhHHmekUBz3h6TqCbPO5YpgH+p49ldfih2ny5GBUcE580yaRiVty
mnjMl3rzjDJqDSQYk/uiqok/WGMoxpNJDON2UQ7W8kZtIxenbs4+zHDF0SmX88BOCtis9DXAfqxw
g9HGtJ4M8lrZxNTkuplsZ3PoNhBC7A3p1ASSsZqbJ2ytjfax4O/ks+3cK3I4/rc5/K/pfwVl+y/l
6N9k/ht8OzABfx06//Ytv3eFnv4FgScCf9hNq0z/947Qs78YjCnN3w2bKJ/+vSNkqgwUCgEReh7D
Y3rKGPOPjtD+4tA/2swffk8t+EctIa3lrxW7AaUUYbGUuoV51IE8/Oeyuekbd22L5F6i4N/oJQ5I
O+169AnsxSwZAR7ovJgtG1BOcx+5nj1DN0m9kSOjBNomlkR8/HLx/qNa3v37i3JplkiiwmunQ1X7
S4OIdhDockYtbzI5JKyc5N88Ba8pqDIv9tTHh6aQH+EE7KMj6+RijN6PifaO1yS8BxYqM8+hnmC3
MXSeyPhLADCG8U+kEzuAg8aD7Ybph22m1whIsaA3xoWo3KCztlaLWzLKSsIMQa8dZoHPm5H8g6aE
9zrX/fgY47RvoFxgUDuWobrqstzeWtD2wKGPPlPQ+eAO8XbKx3c3fjMQwiSrccItKKlqtKBafLQw
BDSq+AnD6rKgO7ZLuwGTMF8IBsYj1U3Cj6z4sEo79y2ypq9lYx8cq0h2AEXJkVnIuh09ESPQk/jM
+urZomAtDXMXi/qGyVdxA4IIkgnb48qSz3PTOPB1taHiXMECx1Wr4ylO7VO3dGOs0ZiZeA99wAnV
pKBP2nKGt2Fdp739MkwLDrm6/+l1YfOt6tthx+ktt63DAZ6EhB4jIpQ68oWmyL/lFl0monF9gw3W
76WTngmPH/0c/DsrY72BmBMSHGQWM+DGCaBPQlivWZvuFQvLfDvM/cFdPPdRmxzGqVVyTuz+PY9Y
JeeFySGaqkBXVX5uprLGeasvyk+KLN1GmllsBiN+spBH3Ud6uVeDcWmcqISpmljbwY39wY6/pgZK
11ygdAnzp7FKl7thpMARSpEXRt07GH2473PDORB2QIo1wowHPVm+eVHzGlWE2yuT0GmUKM3tSIoQ
jTZTeifKv02R9yMXXbr3PEJaZR19nWr5nKl6eRhyDCaU8JTLdtTvlDG95+HU7vFwJbCI6mOTVs9r
lMWx1cfy2Il2Y9rtrhnDj5Eh8TPbgQ9OjciX4dEUU0rO5Cgx5SON2YZuPt85qXMLgpeWaCaytECE
+8gcpA6KRrsselgEGva3wGUFcyHkCTvpyNrbn+tm3oLiny82nIeWELk7Yk21zczsJoic0lorHtrK
iaCgSpN73VIAikp9+ImOQfi0JGxyVmiARrv8MnqVQ4BJfVUo8yNMmYSitsFRKWW+Z0Ut2f9TYdOm
MCsPl/B7JY0jQhNj8MOJg4xFAskLKKYOy1g9JkWdPDco5zfxUsdXg5sk23Ku3dthTqcrxJSb0n6F
S5WedGKzdtDIUl5st2wQrctALNNV6s533UKKWC+qB4NP+7Gr+k1TQpF1LAEjqMufMlASAcuJq3mM
z8RonjswmEXfdvUWI6e47vU+3A19kdVbLc4jpLEtLM0k7x9DN1WveZEk56GeSt8xqvGiCVkFkkmv
IBj1vlOhda1FCv05dCh8woO3DfOGdUq8hjwaJI1b8sNeL3qNhpQjHzjJYYHfflAe7TveH9fXFwhp
VT3cNtydWqvsEyr9/ioCqvUTUm76PWoqjTijHhgFBQ1vlfQesgXyOJOl+Q6oTriXJJUEi+4ecjyG
vj7F/c+4HI2npaqq5zi28WFlzcdCOjJrhPJn4hIGFc+RQjsVVZ32Xdf0mXaeQYrvhmX8I57BzWil
Mr+mwuj3fetc9fTncWR/n0lL21SaYx1zw76y60GDIVG1W3Qzpu2juCrvGpY596FCUeDPFV38xmss
g4WQrp2XKeE2zlAwlTH80ti28odcH3qUHDPyLr+YC+kESKl3iLmqXQhL9Gloxnir28twXxFFFvkk
2TYF8S4e7WGyjOib1JB5W5mIyt5kUx+WsAYabSAmfhXsauiG8JkgILPtQ8f27SWZNANmzkSW05DT
wPi5OzWPjHG19CpsAKf58eBG3kHziIPzpSGbM48O4xI35mNiOctxIMaMyN1pnF5qJGi+kyWoRbDd
b8oiQkmgtxji3L4Pj5PVNz8mu6tPpelCLPXEgyR2VwFNIu9iY+lIkRHRTltPRNYGnGw/kUcyp6Yf
OZl2Lzu8uxjQuP8wqz2HhIfeuVHUXZmVsN5ENYdkrCo1gxpS3iMfGY2dneYdTCszCItROODQ4ijr
rQ/XeDiza+9CMVn1RrU8Of0KF7La5DV6FX9oh2xHiuz8tZBWd5O6ghIVkIF+XQHGOZi57l2FJhHn
pAwbjYIo7tjlTJye1Bcevyjijpwz2VOla8W3wTJyBs4xi7JkUQsrTHRJYGw5g0y/7J3Q2jDAJUum
atvaCOxeLOqukql1pOvzDhnKvBsuWNJvoq5BCqfT739XS1l/6zhVHtwUznSoatiDGVcI0aBTd7up
m+ZdGNaglizmtLVvjEhGD2CEYoCOmOmTi7TahKNby/XwvFRaVz9NTrXccuRjYIB3EL1EkArZvA1R
JA5m3U6vSdcxLPbquOHJm3hgrjH5A9Ii0HA7QV9BURV2jASQtfxkKS76jXKV2s6T2X9NkkhsnCXu
D0Mh1zjdVt9kCSAWom8QhNK67NzJCa+6JEHrks3jnZsSW3ZlKKWK8wJuWf9Y+IBS2fSLo+U7MRa8
s5u0TCtx1q2CR2LgEAu57NDNNe6WCZu5PK62HnJolzQsnEvqlf347vRyeRpQ/3KbF3YU/hbt8I82
Sv/NRCg4aSymy/8+nv5bP3D9Pr83cfdrP/D79/zeEGDB+gLTBK0J9hVsfb80BciQvggX+YluC2Gx
D/pFhWKRcYZLeOW+WPgG1q3j702BqX8R6/yJdaSN/I7h+D9gtbC++lNLwAoKH+H63zn4FGlQ/twS
VDhTYx6J5WmwOvs4mFp4biIz/xc7VH6Pv/4UNKzIbV1JKodYO5xftyINM8Nh0b3mVCOTvmSdXILB
lsVhsjIW0To7Yc1p7TsCi/Tdyhv4FwKOv1nh+C3x3pmgBdZd1KcQ6Nef3ydgBAVIrNPSg+BXaeRs
FIyaSweWvHAceUgFRQ/ppwyFpn6+E72q1ym+sc+R7kMDmdNzhALzUoGzJ0MZw5TWjhso9lPlk1HQ
vHTsQvZWQoIk+FpkjLExaxtVKmOnGZ01bnLZIx2lNk93TFqqzS8fuf+gi2I1+LcLzEdEBwasc4X1
v+67vCQH1DVn1cmRDYEMkee9dvb00GiF2g1owK+nZe62fK/q94kaCYI37PGkwko8jZmRbqWruYcM
u2CQaa25hS9j72iD6o3bu+a/MCb+zTfHu8FngS8kEnOqffp0flkcJT1UqYIR3MmuaLlCUTCBb1B2
GIPxFurGKa/SPtAp1cFztHr5RHReGiBoyO///1ftr6ooHPgGthp7vf/QYZl/2ZDawO8b8r/iUzkr
7TTJwtrEYsmuQi+pdz0iyH/xLmHh/9vbhCPTQVTFF/n3BjzD890APotOtejbRyfBlYg0d6QFjR1L
20cM3h6Zj2UEyIVJiXhF8t6sqV1fa83p6dqqYqZbjdTRTBb5KnOv2UoVnybNAWhvl/ELcJV1wtvg
ZN+EYmT2l9oS5pnyAgXDHaiYw7uvZ7pdoCxv6m+eEaffTFaEAc7ZJbA6pCGGlWWdb5mNwFQfaf5c
WicNu8SRCiGQsd68VFqSnMwZxF5fGE7uT0DVaM6Sd0uG7qFvivICOMcMhrlxb8sVpbkFlHfH9Blw
osdScquQqFL+kZ8e2Hp1AZrUbge7qvNNT2dyNSUIplTXZZcVySTuWCyg7myQEwHE01oCEsinJcYM
jqJQm0h3EOpiJBJlQJU1vHoAUk54XTGkUK0SimQRZ0aDp5hnzEaQDLXPiPsIXjJ5xnP0uTMtefxN
OXNymm+7QWfqFNhikKlvHaoaODteMA/gqjQ1i6PZlfTZaRsxbV700foYdXC2myzn76xGsptAzdfO
BwpDvTzk4eiqYwu/xNvgfCFiit3eYpyFJO6QvGALx2zZM/LcLl6xcO2K0rB+rkNmHo0JWxCi3uEx
pA/dbMb99+kT8TGvtA8gDIA/vE8ISDiuQBDRIMFpNwupbe6FBcJsvHmfCBHsVytPhAQO4CJaPlQO
d7dcGOHTsm5FjXz9Ez88qTwXm7EAW74dk9GNT9HKKe4+kcUgiRBsgY4TmFgoc2N4pRCO5yJlW8OD
8EqQmoNf0iSuBgN6HTQ2wZD2Co9TK0ZOutCItnLS2qd0luGrKuyiCbJJ7zVWCWyQJAOh8jSxnSSr
tbHFSwGpZdiRjQtHxTLbp9ptzM2QS3xMlI3ry7BapihNQxTFRlYId1mxzfNwY6Yl+hzWUlm0dSRw
JADUKjpKyeb3mOJN8vakYSa1j/69v0Iih+3GlY3u2yWDoVwQS2JonrfTbcf6OgKx9EtdCOZkdbid
MXrfejCqglI6xYnwAvug8q0VhcbjUi4lXCB85EGVlhksplClF9fkdoD5c0Ow50+03HqgML0cQ2eI
2Eo13BDpUARVI8ajzKphZ+mNd7O4znQDnVmcx3yoj2PXflRZg5+0owlNxo8OwdiWzdZwQy6odhRz
Lu5mHAe+XkE/WtgPKb930xi0+9wcpt60HhDSiatsDM+2B1rUtMdnldkZ6ccdwyo6wuul0yIok7N+
UeSMvuXGaJzaonD3HDxsMOIF7HY6G0eELwQwsgnp/GSszY1oR/kikl79aJAuBEYocZJFTV4exhh1
3dwKNNZJb2Ks+XyM/6Oq83+mjmlVDv9y5P2tNr15n94/3v9Umv72LX/MqqlMLWQGaOVp3hBEU1b8
Ma92vzg6qIlVuONwo66z4t8VTIb7ZR0fk2yLBhqwwfoa/phXO/wVCmMwNGtdu2qa/0ltKv6i8wCx
TnXKS+YPkwL1r1riSU1aYRYyPfQWLqyxcjq6y7gC06SJ5Fs6LJKuDxfZ6wLtcmYYoDUPbJUIMGim
/LYhyOqDMd1IjF4uLZZD6D1j2Vh+V3vZOe1xrnVYPrn1VAwItN9LDE5VM7h+k+BbshLd/DbOWX6W
tlYtAZIeIzq4ky4PZqzlP1oeyav6NbODaOBWhHUqDG0v6xUDNjUk0QQKqQWZsHVkbMkOqVyCeXWY
5kLzUIgUyHYIc8PiOTaRdPdamTvvM3itG6uQw7YVU3RND2zeIMA1H2QR4dSzFgjnZpto642NK80v
TY75rdmpOjqGJY/zs6PcfJ/NNsKXkcqpfY/rqdaJNaBr39A+LvO+H7D1QQPTLXJcqym664yOYQoA
tJ6lY+NRlkRaWHf7OSnjGzkbGeJHIBbMK4gA5mGRi3mXu6Z1IUF4fjNjPSRJrPNgTbhLeN3p83hq
ZLtsw2k0Lk7uYuYBYT9uGJlRQjh1MrzUbH1RFfdx0m7cZqp2uZkbBAg5lZw3llvN6Qaaebo3GS8A
5APd7h4X/veXjAAFErlEHJZHCwhXzBjFcotsF6laFEdeJqFREcOA2edj40x7Syrx2NkpdTn4texb
VPWGd2VmiY2PrS+PPXC7w4hSb2uuV5dQt/AetXcE+34xWAkvVpPucyrhwG7xcdmzKD4IbM4PzqAz
8QmVrI/W0BrC1xrbqjkdnURthrHznhJWEYyqEu25oJcLYjbkARP6Zt9THW0qePUNfB+w94NkBisj
Vq6c6MRL6az3R1smgWaE8Y2IFxJVjXFm66vVQie0S7xGjuax6lynE03eKXGwFkFGM0os+POfo4x5
nWrgoxnrp7YOjfAcWqJh99GhyXjonCaxffNzOJLUFYYf3nGGJhEOLmqSto8RB3tiYk0xNlqciQvA
+BjbJ5usVV+QXVczP9GnwGg/TJBRq2+skxfE4DR14H49QaKXHibX7Jmao8oz7YhkD83BUtmXWurI
D5DKjKBpmWtV9ZwQhNHZ3AtmDbdOkkYZr/4tnFZJgzUJ81tVPCxFKI9GlpVH5NAISdysPTIHnO6Z
tlW73mys3SLD6gdwZ+s5cZbuPq/Y9WiSWDOiA2xoJal8jtL2x0DD6AsP9q5fGEy7Ha2cTumSTX4p
QGJOUfXkEcYU9GM/7HrNSE/WmLxiL45QpFMgWOVysfKVRpWb96ReQHAO2wEtftztOfaWV7tt4US5
DelZqB6GahkoQQsCGglBusi8oDZvqF1zWTiYoCGU0gcVYdhepcjNjyJstMclcsXTEtvpNaQY81SF
9nVj9mb1EDEviy8j4u8btxSN5rMiiq4bd1q+meyQr5EaqbtUZHnNy2O+Hi3L5G6aNOpnmoNafHhI
9V6zHs4oBjmJG2p9fIHz5kabGcDGYfbKkxY/qVd9NyeX/YBRAGyeXUWmmSWWt4QP59Vs6uEWBOPJ
mBugeQXCm2vyQ9awa6271TTdNbZpyUA+txdxlp35oar6+xJngLJ7NDuLW6F4topzNXX1bqmb92rB
7wBoLz9ndjh8MxlB31D/ibMzZY7aQA1EttoTeN6UZruN2FT6SyNIbZlNM/pWxqMmgqSciTaGIgp5
oceQDn+5116rYYpusZoZh4XrcOYDHO4xuipUk7L30pMnkqnd5Har7UXU8tyXzPscDgtyjeM9mkpM
nSRYFj8kUOxXjNoOruzJ0kjI8UB2+tLNKpf31vQOk9N5d0s/J2+jIRITNV6Zfq2qIvqBkZbNoVXM
7TPO15goAy33Ai/WucINXPtb10qEeRqJtPiGXxQctWi9NV1PNvhRc5UyGy9CReFamG86uWXPZVQD
ENONgqXbOKq2DioFC3cbJc4Q+gAk2qeqJetAM6oZyqlp7DlT2/dJlOKQVWN3rze9kwYwdAp2MopL
s6lLuIxBqTj9D3PceWTO2HPztSMCggGxtpbIHYbvc6zBfWCw3PUxhxlO/a5CBtMQxVihaEDNik5W
PmCMjawgtR1unCnqX12tIyacKHL7GjwBwrPGBv3AWkyxSU1JoUC3ApFUxFZ+nTmuWvEg1rlPR4fF
aUr3APnX9r6FQICHm8yW40soOguDyGj1+2yYDLJiLKI2g6Xr5A/TrrscQZHVHdw8bt+iZR6uLTtu
vWNuGlAQZlCSPiSSeIU1mMkVUp60PpMBRB/Bhmc5EeltHByDbPO966T6W8EH5RErwtBTb7tjsU2w
0JPaB0zS2KXRUuSPzJXphybAcK9IyLpziCsr9wtduTO5hv0aeEr+wVmvtKnzG9alzYGXke+cesAt
IGrdeOVKQJbplmph4C2TJ32qimNWJk20rhG9CKWRNmvpbW2G9MXkjITPVoZbdZtpsbYLQSO84qq0
VMDIieBuWm7ShbFfeFdpNjRvyBWTG/zyFmsG8zLOEYqsTsehUZXVEJ6cOTVodMH1NatzQ96EbIuv
HDayDbsZFnBu2bjIaReyHUPHJozYTKb+rjLHWu27ruYeHjUYp3KqMxuFEKi+YIyY7vn/vPT/7zZw
ZhaLNuQ/Hzg/vBf/du7j9t9uy65s/+//+VN5/9s3/1Heu1+YsMFYozTiy2cN/3t5Dxzsy2dFTYi2
BwzHovL/w6CA5sThn0OEYySMdYFX88fk2fiCNw6hMn0BdCSYM/+kvIfl8pdxGBw4xmC66VCmCb6u
47JfBoERA+mu7pzsGDJVKK/DRXVzgNwxf59BZXzXKCjI/RiQu+70DNXgOY2rMDk5bvNzwaL8lcZ4
Opaek381wWdsMaAbW8NA5N85DIgsLPEfhpHBpMqXE57tbk9Jglo2ZwiNDdzKrnmSg6U0szfSsWOf
s58tvq0oPLu0v+ubBQFC75JjVNSdX3SjCoTRmU8FS+xjI0mpLGbGWD54hKOXNDY35uKdsyopDs3c
kHpVNPoWfcFN1efuZp4bGx5Al2/QZUaYgAmpTau5COpBeQd7KOs3tWgZsLAy+annsbNBW+Fsybcs
1EYkWrYHkfI4qPYHhXO0HQ17Oua6M1FZQdWcdbSNc7l0p8LkJnXJmb4sRRdu+zZH0B053QOL/Omi
k370A4Ghui4dW510tIgvMXiSYIptGUxzO9+5nYouiOvNmyYMw1OZZvUOVgLlw2zy/jAffqFYC7/j
UKv35SismwiDHELJCJvipS1rNGw5ohaxjdq0QDsuncrc632aaztkn85y9pyJiDWvbin8ypSYA6Jv
RsS7hQtC4Nx71QRaXXNj63YcE5qmtCci2Yc9LOSVraUtb7UxinAjuqX0CEJncnww9LTmaK+Vxq5t
BNSAlDxs0xXd4C3NV5Odu9xCMhrmo+HFueVreVl8mKlevZGiw+bTicdJbQl2JMjRcJr5+wIZQL5E
REjPSIwzrqVOMNRb7yT9W1plqXdErIGHHLsnlOOBz2K9Y6dWlRs7AuK51dXUUVYWigXzxC2QBCB7
gB6YCwwqav82+6FAMVtBaGXyzghVPj/aVVy/mGOWkPzSDzdQr7WBwx5C/WlqBiJdCQ0Kag6j/Ogu
ii24oY3gQTdm2HkJ0d8JP+wW3DRjqChu1deSwRdLY1lgylNukkdXkTOK7r5trCnZm8JKr0edO2bP
ZlXyJuWFDb4ZjcRyUgjdbc5wwMWDXy1M44OhH12YOXk55M8pkzP3MMXcWy9mPcOCmmuyavN+Xmzf
cL36p+eSzrtRUJuX60VbxUJzCoTaZ8rUscCt7Yeu9VI3GI1U2icxav0DLeQ47VQKl/92AIykkEpF
RHGDqtTwHNQw7uCed8Ij7iXu9QbV2pLNMZcF6r3fTV6k7yMJe587yygvPVJY6qp8sCLkYWYyPpAx
7aqgoNEVqyYJoXPmQp+xStlu0flzSoc9yBO/xciK1Kwchvp+rlpjCKol7kCJp1h4sbhYUEl8UfSC
QPG6nzW/Z6OB6nsZB3eDqUBCzS10tF952hK0bAk2YD55jihQx3FEyO/qpcQkMSRZcTW1SR6idqjK
5aHJJtE9mjXTtRd7MWr31OEadRGnG+m9kSbC2FSk7Z2icMrLbdGlTA5z4D8/kXhAuqbgx0SOGrdP
3oneUe/ROKGf9pIFtdikVMeoeDIPS+8uXyF9ls/STWW4VRb8nSuXfYC1YViJHYt+1uluYzLwBpi1
0SkGgBXYi1ZiAdFljNZdR9ehe2WxGXuktz6762y/qNR4huAt74ssTpRvUuYgs9bnCzGm2mOY9dnP
crJDro7ozKOdeDy1zCWvfpZIz/2alEnmq0TvtGEf/ywG3AcfddsTx025rpaDjhR33kktrJ5yOwRF
SL4ZNQ/xz8ntrKT24rT1UgTDIvKHeV5q7zcz2/+OGud/FYJq2jbrs/+8Knl8//befvzJLQnUYP2e
P4oR/QsMUqwEjmn8ZQ3+qY21GRt8cqw/F+S/jBoB/bGcJjoOgahLBfHHqFF+MTHb4SqkhvA+fZT/
YNQIC/avtQh7QN2yWIe7VEtwEv5ci7CIMUTXuHz07Hz5yprF9ZDRSZ3oph1pVdiK1afFuPm0Gy+/
eY+nTyMywkR1Vazu5Dw2povSp2KrpSxjG8u8X8V5V9wG9Y0hYxzOKsXsrK++ZzT82padXXydK4Ej
gBhU+YjNPdtNv3mmq08Ddb56qem/jJ8ohQ1QVKvdWsvtXTRgwR4+3diVbo57byStqPt0a1didW5H
CP6CbLVz66ux20gr3FL60Ordt+U38zduQ9Z9ydCMCWdHO7xJ6XZPIddnk0d2mAS1ByPnHj9YfKiM
8S21qnBTs2B7tHoPR1mOKjLSZ2JIVdvSTeULK6DAjMIyv7ZRqKUnB1mSxm3a7vPSIL6LefPPoUDP
mpIpRvgRcL5yjuRBpNiJMBGY17oV/lgTsTCol/N8aGc1Nbta5dOws7EjAL2i6b9hN18GKQ3NV6o5
IFSePT5ZOZbyXC31FV4vg22DMFr7kBZsRvS2LY7NELc5q6M2RGGHzKD4Xtdpu21N616NYYlRLs9v
57DVKR0k0X+Lp5DDyvF5FIg3Iynck2xFcrBCCa2pq3KIiLVTaXc45Ip75lslZpwK70DJoQ6XzME2
lsuPIUuSg82282zL2AjonPn1JS/tu9Ea4d4bVPTdbscftpGaezfmuButOTlkrITfeiqY4wyg9dAK
erWJmM7RpEtjqccA1D5QyhhM0bpT2rPbJfvEvIk8TCvJ0J4tonGyQtN3yAITrINjv81NB6/h1LXZ
JUm18M52whvZkZuBawMhq5M/F47uBEOoQTNbWI3ZIOoCWfWahl1RG8qdTkUX4GDDMtRqOdlwfUSH
OtkMKdZMrUDMTCdTEEBlUz/3o+XdWUyqzmwjR9+kJXwuli6HBoWxPYO30JLIAFWV9PCkWDMjp8Cj
okTTmDsM/4Nw8rwrw9D0w+KG2OTx0VJuo6S6UYS7fkWhke36ca3ejERDw0abi56tr2q7Rlu9tHfD
KngDFma9GZ8quJAJvekPqzgO/1t0RXfuPboQJ1itryo6YxXUyVVa560iuwS1HQUUZSojhmiv2Yjx
sk9dnpN3sFzDVa5XeBBBsIPm1H2rmg+vEMo+ZIYPpWYitVxlfx7Iqh9plIdHY3BATo6pU+7NVSpo
r6LBapUPKhAWL0m68NsM3bQQ2G4+cvsYFyudm3P4qULETYci0ftUJ+afSsXMRbTYf+oXnU8tY7zK
GlUsyxc9IYeevSTr5X4jZ25NnzukGrdu23Tlgxg7zEUWw6+XdnKSIP0UUUZLM8BCUw6ffRSo28gI
u4OUdn9q5rk6e3a1ai9XGWYT89sltTm+AoWudq3j1Kwr6mnfGHoWUPsT+eIQMTRCTFylnWpVeRar
3nOs0RSzxU93ntHqz15l4p7zPpWiiwVZ0Y892W6kFoPR7CoDgJqQ4cY2p7PrROOReqjbEO/0EzpZ
gOboKivdch/amnOXM3s60TepH0THoG8mo9izfsZtF2GbMf8fe2eyHLmVZulXSes9ZJiHRW/c4SOd
c3CKDYxTABfjBXAxvk09S79Yf/BQKEPKSmWqN21WVdJGJgYZpNMB/Pf853wnAWTaZKm5qtNo3EyL
KzY5+2MXpyyqtYcy5+21VBYhjUbRjncDar9Db2mqxdCbWstfqzre/nUR47/l/tIy2ev9+VBRvEJQ
/kPc5tdP+zFX0HeGdZoND8Yy04fR89sO09B1QjeLlKFDsDWJiv9d5PCW1gywwy4TbEDyA/3jh8iB
MqLzpfDo+Lj2/MD4KyLHH51vBgRpAjwwmk2DL+b+wWPkEX1za1VNB7/N6zVTMLnBeuJma2vJNq/a
5KZEfv2C7Bpt6bzqNz+9Xv+ZMWz5+j+F9I3l76fvCbOVwfBFYv73Y00QF7NXuN14IFy7d0ZFwFGy
oauz9MEr7LdsKG+JeCh8JxFjBdas7wrdP6WnLF//D38/XXQLId3gNOn/EXLVz7auOIWdK36vGN/B
TcTXRUrbopkGV5YWoQNI61+QCf4B4c1PTdIqwGHG8Oh4/zDM8eikXDceIQon7oYnhHGoWxI5eDz8
jWxICJK4+oz5A5Ag5pXVBz6PwBgvn298miLXQ/a9HyklIjsTuN+/ek3OaOufXxUaxnhPODbNELaN
DvcH4SuFG6KNQ1Fg9bDddWOr7ItGGAWyajuXFJk1CW490sJTcAmqetz3fka4RTpjNsM+Mufp2Z3N
XOHNN4ZyqyoguFuKWVp5IQSa0jMLN3T/2JCOvKl7dF9WUBzaIqfqfUzjGFdCMBbKebFqp8k+ubgM
9dHWVR0Nq8hC54GGx0OjlItoHcjQDjT9rbIT9ojcRG/ofavFMeny4VmZZv449KDHNUOX87roY5Jc
biE3WeGwG4maZjb2dSk7m1TMSLlyQ0LtAA8Kzwo6yGZijOn5a2odn7+jXJfCOUHra+s3H9iVLRan
GZ3EknTMOkGAMEPPlcQwRN/srWm+Gkthb42x5RHuOvouohX6qyTSGiJqOVsrNw3Ap3TQQ1Ts7Str
5CqFzGq1TzXumOu+Z+zMlZN8Y7I1xMYZEo09fMKe0FGEOfOOFYzWlfi/hhYoUdteuXWDpadlG6Gs
zkRBu2D38Wj7ldpjyx6vmra9pUBh3saKc76b59vWm+197EXbooBaZfBuW7ejJ26GznDpAwYXuktm
Xra6T5NDo+vNtnNEcI9hdTq4cYaU2RVdCy0kTfWQhbv+ULRO+2LlSfDVgF+6s21URuxvtTyKIAef
2U1Nf4dD0Lip88xEicoopNYEQp1ztDv2cZHWzaz4DS3s6hZKo19T7tB4L1VBInnNQmvrJdal72pk
c53JzHfZzCew4IneDL1qjibp+xPVpdEKdjKLT7z/XkcTQO8M8WYy4OYCjKqPzD/emgLEeuU3VfBC
poZtoX69aMwfAP/N44g9DuNYNW2UyRsxmQh+zV1zExUOgIguITIQuwdKUa1d3QggHaUG1WFyg42u
vHJTRZVzh6omQqIO5qYJZgQWq6u7PdJwFXYFGw2n6LJDFgWY/GTcOA8MypQOGXFzuYSc7gSTW8Vb
szbfG3b0O+l19pHK7WXbo7ffat9lcsmC+WlQxiTWNrCTC4/fwXNFE9hH2cv+C4lK+82t0V7WRKO5
wWe5PX6wnMOm2doEUyKLahXyANazbw4J3dCII+CWI8QRZWhQdvuu+mLMNoOh7TXPKEranT655hON
b9nKA8nBD5Rogtwd4qjhQvlU9N4nkT6jYQOjm/fTbALQJotTrfrGPvmSKEE7UDnCsj2+cdlDkzGY
ilNvc5bBlsXhigxg7e9oYKzWPTvfy86wSC1roj0avPs8jD80LVSf7SwoaC6LfEe2cNr2lnvpMLJv
gBP7q4oA1S7XJxxnbhCtqLJudi2duFfGoH9Novkm6EeaojAa+JTSP2hD+6RTtbRfjmBIh3v85hZr
YwsTpStdNPuGDsFB41ZNVq27pEDvo/Rj85QOAL4HIx0PyHN3dj/epI17nWQC76Ds5QbSRLmXy2EJ
rb7ATQs/d+UM/qUYh1stiU4eod0tpWjzlsiNu+JFtLZJlZa3rWYae9zfj0LZz3PSYJFxo24r8R4e
e5qvdrOeXoLy3Xtxt9eVmz0XEZtn3S33LqtijDs7MbovCR0AUQco3ho445WT04dOnN7ZijpzScHV
IZ87czsUcl5xauFFqNdR2bwBHHxwGPzDJiXFT/UW5By24MOsf0spFm7LweKZYD4XhXgcFbTjmPff
Bn9ue+Ho0a2bzf6GbTybUX2+rsjyshLH/jFmLRUViY3XVq/rQ5FH8fISneQgvUMwttErQf46zD3E
0D5Kogu90Sw8GVp3I7zYQu2rWxxMVnOIuAZDE2L0RhdKAlTpYxAXBWiByXGiMGGNe5L4ZgXhHF3u
qXOFBKIpbMm8DTGQZOlX+HxOOM0zKroxNy8kyJC8/TrbVZVrbpjV1doOPPnhIrXs+nZsPOTsnneE
6ZoHCNicETGw7Wp0841l9Mv9Ohq2Jaw0kQyP7D+nkP9QW2Ny40sLMuO67BCepWV+HdymDu3M5Mk/
ck+jQvJTH7mjR0NsHYSp2Wu3dzueKKo59mXgra3R5TA8sXPQFU4CT6NShX5W90ErpPOGcT+H6DhD
XYh7wSKpKw9d5MhbAV+bAK4O2ccjim/N5teg8B4NtNeThGK3ZocbrQce6q3w6jVaeMltC+R6bzvF
gTXqsBVslS6aWn92Ox+RPGtt7QULrjy5Rg1NQJ+ID0AbiLY5tWEbnLcaC+0UmUUo7TbSAjIH+kyn
6NyOJyAV46ejdf1DMvAdFJ5sl2cy4H6uni0k6P4YyO5zthMLCAkCqra8L5xyvtAjsm++4YEaitt0
B8SSTdNMeywsDX9dB0piSg9UiOwk9wzRhAGDAIfTEga70l2FNkBf64g0jlxjRjm4fPpqJQ0xvr9v
+fbhPJtWPbAKaHEmsc0OW1mkmySJnMfMMCcALEVqpcStKTEVacFWyIbvnV71+FJoF489/Y6QmUYY
zJbNldW1xuUQMTy3s1GsaflG3Xf8koIBKeNjmUvvimkGfGWX1jVWXwJg98KqEaaGakvA0nxuTOwd
vus/RZBnipUCj3pncla9BdVtED8T4tEohmkXV95Jx1d4bAEPPpUEly95ppHJQj7rjmOshiebpqVV
rGvVDnMVufpEev4dS6BxP8jEvC3zzrgh04MVoEirMZzi3nyqadu7k7bpbqGp8sLOow4tlJ1+X9a3
3YhnTJMBRRPyG9R7f6vmPju2RpA+G2PAorKp2ZFAYnmJzPKjaVqxQfFo4Qp2Rhd2Y2/iXyLtFbuF
Nz/WthcFx8Ki0TzsK0e/G+Ae0v5LUJjWD3j1oRMRpLwTEbzoz9gctC+ZPfj3knxES951OWazgZ4+
fT/nGaq71e1s9BqPnMh7zvuEVUGjnTiEBFutsdQKOZ87d2SyoqymnUfl2XqcKkWAFENwOjdOmGYw
pSvke3YDhCzZftgHzYq0hzZXE9eE019kenPCpVUycwkyN5QRYbbQuSQSZ/IxwQEkX9mUDt4VReLz
9LEmhLd55D0ma+Ou84ilHiajo01knKLrZCS4ejHFk3mKpbMQVig02KmSvuoVhyH8Z20xWOmLxPXF
lwHlU33j1NQcNV9i9bNEHKaxPqxTh7egnwXy0qX3JJzH/RzbmLlsmI5kccAR+ay9gEanb5wMo40m
2WBd58A5vQ2w7F5eeTbx4Tsul8DZlwnVIH7rRB7w1zYYnXs3UxTVlCZBAtfL3VeqeRWBDpaEzspS
ZKmNVVSNcXZF85ms9wkrj2dVl1VYjdYx4n2zSVzVPTU0mQR9cRsnIFaDXE8gSQZrFir5AVVNbWWA
npuPaJZahvG86D7KzHE3g8lBkJNVvQ3m/At0hnbvpSX2jRljwL4w0uwqzQxWcXXq3lQkD/dGOah9
wXqKOXQ2In03jVERn5I515yw84DIO3UXA06hWOFyMrzkIGf0TnRjHWnIbiKCL1QFBSzNS+MYTI2T
bkQZQPiZNdTU0u8tqEZ0KO4zv2XBOM1HvPF9aJTR/GIU7FGpC8BiZ+0a32vVTqTCjq6xwlZrCxar
ZsOXvbJo2bABMHWmG9awMCCnicHWPko05OvY1ad0WyOmdiG5gvxQ0DKCwBkFwfRB7Qk8mNwO2mBD
i0OEzQkZ+cN38qqnFSdozfvRycylMjaundtIJcSHW8gW4hptX8gr8mEA6FzLTL21PzBgHQAJd1/1
rs2/grzveIewNpjW+AZ673lU/vgxZ7gqN4bfD8nG9DXgOcZ5W73srfXzCjv4vs4+r7bL85obHgCP
3JV7XoCzoWMZrp8X44QWWJKLxpXBdjgvz63zIr08L9U597Ng78/LdnFevKvzEr44L+RxQSpuw1jE
fChby9LesXkUrGlXc+JQi+VILW6ik+DIctWE/mxAOWZs9xr1lfeCtYpaFrASdpdb9cw/dUGpjeN6
a3ydFri2mcIiBdmDfuiAQgh2JZxlCBV58Vzc89pYgBg0edlMVroVbbpY7UT+1iX8otxizNaR0Q6P
IptASvAFtzI17Cuv0Iwj3S3TCYNLstNLjrT5QnxjR5x/Q3n1uSn0YdATNs64NInuZ9raY22wS7s0
2giiewDzXYwiahpB7MfddapEcZgHt9/1vj88sLSSt3Yx9N/4FScJTqrUp6ej8A5pk46veaq42uxG
y1dk7F19VxIrwaKJPWo1lPN86/CtPFp+1Qf7QlEa/D+q4nfO+79aVWJo+lNV8fGzeX1vuvlvH59/
O8Tl67uolv/MX/92yl/7z5/9VEQjlq/1Q2q0fjmncY2F1OOTl0Ds+9VPFZCJgLCOx4owBYkFF0Xn
h58K1Dwlm6iM8G14xC1I0L/vMMHJ44Ai4QBpb/nQX9hh/kMVHKpSwMMVFq3vBYb1x0I1dB5Zy8oT
h1j6HRdJzH1LALN0bal96kU2XnWoPiKctTLeeBJVdZeqQf9gy96HZjFxYetJ+dFL9LJVZKTQ1Fpl
fqK9Qsr0M3Xf91qgh/9CoVy0rt9rYWDUDGsh8aO9gOL/vUKptKmz58aOD3KoR/klknpxURYVxxbX
z9J9NPnitpoarFjYAwgMUlQ/T5X/UaHThz4QwX8hmZLD/ON3hCXNNFkro9e6/4lmOshJ5VMS4+Ly
5wEae9R8EKNU+0np8a3FcDgzSUYt5s1ERENIz1n5lpz3WLKK2GkVy3qrqeziuhBdy8oLBl1qR+LU
LwsxyWaspfbExR8dRrBxF7Ah+zOQc/OHWpZqyff92pSw3jhv3fzzBs5ZlnHOeS83sKFjgIMFO2SP
xdTaa39Z43Eku9bsWrudlhUf4G22feay+POXFSAAbX1rsxXM2A4CpsXPLCLzOkcR4b6uH2ptBN3R
ZgtUQb65y6KxZOOo2DwyG9b7qPZxci9ryXFZUAbLqpJAs7lz2F6O1aS9F62u76lJIqaG8C5wVnMY
joPJPXXLEtRY1qHDshgdHA62EbvSwtaJgVrLAhXKnHbbnbeqDI/UX/nLshXGIGVnywK27avxEYdd
so3dOA/nZVHr515+I5blrWKL2yzrXOS5WR0GSufNvWE1Tb/18MBWIU+UpORXI61so3JaolcAN4Z8
VXk2BVr0k9kbr2IODydfK5nv6uSVnrh0sfO0KB2k8HA/WxZi+y6v3QJqUlAR2/TjEkVxGvKmWBns
Xy+TWp/eQaQDTfHs+iOyyuquapkNMbx7GtgMTaPhAZP0aiq19HkQEOgv6nIUy2sxph82jAci55pB
QIQUjHfE/S7sK6pqrXIr5Dw8wbrvnF2vi2XKE8l4Gnxn1lbOqPcOKWCLGphyrO27wYW6iewZPfnp
rF0QW4l3LIytG9HP5S2Gef+YDH18cpCqThDIt6ZDFd/VwIMM1xRFMDIslJe+QgLBpQhUYt0FsRPQ
N6hoBNXnQH2piVcnK7uu9TuWqFT8ETR49zxDsK+W7Xb0XSq5jSDDXqfKQrCxN4rsYcwBUvLsDsa7
gYHZes2yvLEOQVMmlgirYCiMK4Y572ZU8MBw6hVJfkTpdocH4WUF5bT0GbJ9jevZ2xUNXKTXdExr
eJu0aAxjwySSe1aFn82Mu/RiViUVw7kOHEQYDkqIY9pkjQt1Sdq7BDc2z/oGJlEm17UpmwPHK/k4
ZO68KVr2lyt/TAHS6sNUfhkjPS5XEA/VA0QNgkuqiL46XsvBLJ1J57hlygDED3xrde508k3QXCuz
AGlIrKpsWLIi77J7h9q4Ur1jHKbO9+iHdEx3QhSOo+ey1COO0lbXbbnf20e6HRHrtd61d5UH0HON
WNo+TmWUPqlgXDiOri2OUyHTfSdcQZo5Na80JOlVzW67IeKryIrN8JihOQqfdtLG7fUPXHPgtZLB
TMwT+tiwLWK/eGxzaV8vTnoCSe5sH1hryXUacKMzAg3akgNF+gu5QLtZRZk5PbhwejZLmaq2Rmp1
3jseghBuk5ZXodB9kE2WBvwg5dJbs6FqaZT1E5bOjHuwE9mJ27eZgWBQA1GY6TVfmbzU5WkqgyQn
9GR4Zuha9OANM41nnTPpNEhl1nvWFP4dijuTU4Dj/HFcxqn2PFkholpXUQm/ZV1rFddB1WEMbPEq
LMxeeJQ27bTQuXD66YOHyBuwbk4TvXztiH7cS/o0sffFVv3AkiSy+VW3zZ3dOPrG4HS9qrB1YBiJ
O0jTsttzwZKA7gpY6pQSoZJAj6AssfJ2cTGc6rFgaZN106HAkXc3WXmxneKMnLnmdx8gjTXygLGX
E2vvykszGyiOWiZi5A1vXSYpe3CzmVc1gzMVn0zaDCur0qu/ugzXnLLAOWExDidlK20NfJMxvE1n
7q5dk9jGvj/7brVm8eDmZz8uJ8wBNFtL2uESss2A4qj31rVheNCKFksvGN7nsuZgGnJf8NHrmnoL
jTha5CL9OjWq5LLliHfVTHRPDLB8w7bOy2e5WIm9OsdU3IL7Mh07ukzzvMPgifkYy5698Q2tuTRY
xuX9oF0LM3ZOkxWkxyTXtP1sclU2Un6K2aVzkyrMjONmwuYgdjaR3BjAvdaNU0ef9Fzj4KknmzgP
rum24GBiLE7qcfFUe4u7eqaNg3dnQC6MLr4bd35ubVPtXEcGJxyO7ChEf6DZsVxWoTTFgbqwD8KN
zYdqcXjTW6ZW+CPzdaegCg6LE7w4e8JpyHscFp94izc3zJgRgObFWMk5lmchWx3ikrYOFQG9y6Qg
6wFwgR7WHMPXw+JMj61SbVi0WFdJMXxtGz06yGRJBuIpXdXjnKTH+exyl3YRZRjE0ZFRC4xOa+gs
hfI+A2YEOECDuR9/dOmkEEKkY4VznHlfUn32eBc6yj5wMoUq6wSjeLXpc5erRjcQgFONuQ8hlFvl
OsdZuusnbq6cpZbIXEcr6OiW1zIZ4/3S48cSqVFFui6Yhm+cXFj5vtUMwnJzpI3TKsiU1FdUWrfE
jnhgSkJTdAjvpFruzMlkNS+TaNrPKLCqu9gwyIz0xiDBNgRiOsXIZ4/K7XlyFoVBmE5KZCfswIh+
fQbTf0/J8tCGqazNbmflMyNMwqP+UzSNjQ/Yr25N4qf3yHTRkw2dCnB4EMVv0J9RaZZaWUJVvI0r
8AQJ2scrJjTKmEc+nXMaSdBh1WEThpLrm3JYyuDTY42cwE1iyt5Lz7QtqI20KK4as8Tpy20y8VdB
P4h8RfQ4kkRlZ5b4PW527vl+e6QHV9jr0e/l50w7XLQ0fUMoEO4QzWHbVdQ/g4ymhh0dSRfbRiSk
KBENp69aX3TyKIkqiq1Oc+dXMQ3ZhVAxZIimGfoLpNCKySOJmq3blnLdSpNjqZFY3JYDKxswspja
ppOStufOHO56Fw8ymGKMT5q1kMuk5byauL/TFcvb+B1w/gJhpxg19FQcfWMLgC2gtXvP3sKH0VFM
opK3dY+9vrnw2QqzF0nPkQmYOVt64oPkkVyob+Ny1CI0mMbTMLrj+ovWHRZl99WZyzk/mUNkf6as
L8R7IFoDMrssFKgfEmUX7hTklwow1y5TUX2seaNCzwoSgz5MYD7uys/99GZe7tOjXwcfXWGehJga
oHWopqvcEtG7yQ7wmmlS4y0YZPFzObb5Q8TD4Amz9HhqMYjvIXQAWcgVTOwULM6tTX41XSszT9YG
BJC3iCMR9Yh+BnM9KloRTk5Dw04HGefFMbUe7JmW6xzrBXs9wGeRufKqCeGKpgX5tty9D7VX+w9d
4GpvvUYh3uDVGlAKJjAizZmbPhdtE2jc1FM3W3tYUa4xseSfChAriEXuEbfCxU0X2f3wUEx6REti
17TmCuLgpG1LQydIkYhe3FHa2lUnfeqtlhWZIvpuDCar/RjzI6JjJEZSmjEjZgsrBUda3EfXCkbL
dBWIbm6hjUUYMu1z5JF5Faj4koM0l0QkubP4Jl1Skh3JQ2ysS3RS/BqjXCKVo0m6cmqWoCXwFUKI
hd9uOGWSJtVBPdvncGbOpHqq2YewQ5NZenIimOc8Yd4Q4LOt4U2XbtExdi/Jz2nJgMaEQUt7fmeQ
c08o4steeomMum0hr5u+pUqgb4IrAJyESynSBgtC3hQie3pRLxnUcUmjDudgqrFkVPslrToRW3Xb
6sXABIDnUJBpzTPAywE20y1x72wH0JF07ui47wxb/AjatIRjZWGlj1lhF/WqX9Kz5GvSq3pJ1LIC
jq+8c8y2XxK3GohGcamVWBbuKyK5XkA2l6slu+rT3n2oay36ki4ZXjZ97YX3PdlbYMGXe0tFCfxt
Vlyq9S/VOQ7cLcngkYgw2wju8Qhe13Grzy9ySRIDw+qJTersLaV9Zy554xlLYLokkLGnxTv0pRe1
pJMJO/QE/0gsG1XzwOaLpFPKDVdZ43hsaFpiXcanrdKJCafyu8+8Dx6rJREdMSvzK5VLTprdxh3L
XutRI6HxWfRgF2qdZLVFgcLdtKStoyV37UhVHRhCPUZEo7wXzRLQjpastlhS2xb4OrRnqLQBpgaG
uxSg6ZL1FiM5T5CmbBudCDRnvKTCh3poDsOSFC+/p8a7c4TcPsfJI50CyGko2ncVEJxmViJ5Prsp
t0+yWMk9PTdLNr35nlQH8VPe/I+Q9u8JafC5EGP+uef/pXt/Vf/nP8rfKWbfP+lXxcz3fsFJz6FZ
h7q25AX/XpEEJxuZzCL459Iio58/9EMxoyKJNsKzZ8y3EbXAgvxQzIJfzCUwiFj2Q2f7C4qZ94cA
ooO8ZywcMiqK0d8Mc/n4TwHEPo3h41e4PrwCs428BqCTLeawJOjG/OiPWi7FQ0I6FtB8eabOFya3
WyBOJdsH6kqDJHG+yMrC1Kp5FfcSRTEIfl6czPq+UTAj0Mrp5oii+TDO4Kuh/TbDVUyFyo0yu3mD
/2jJ+TpUrDld0b5Jm6fYSgLLYJiTem1sYE2CTS7riZVXD6w4QRLxrQO1xZj2OXmW7zbD9ZcyahV5
aTnAUULsyT9phFKhXsY+XS9UiAvWJ0CMxgtEh/ELbI5O3BleT7eENgzjfW0PyrkgflWGXtJ25Tqj
gWymy0dPdynUSsEhqVPHWTjdZ1zYMaF6NjWKvLso+t3sT/ioatOMnrrZqq8bQpD6Kve87s1jABs5
US2AiGEpNyyWmkN/LgUw5ZT3TPUFxaPU1/a5F3FMAfhugC80sHJ1RXWiFZ+LFJPvtYp//dr+L5Yf
tjyK6v7sqv0KEkh9vr+2v79sz5/162W7GGfJpeCdtNFBWUqhkP4WHLZ/IWdCBNgxTehAS6b3x2Xr
/GKgUwQ+l/yCpdRRzn94ag1olkhBgWdYhmV77l/iAlmLS/h3mjF/ORqNC7HSDUzn7N79+bplTMxo
2knB149mHbEe0kv3C85y56s5++LGSSGpIFnHix6WWmq6LKd5+EwleOOptOsxxCfmPwm/au/1iLO3
Ydb6bVAMzpunmk4P28mgqTP1BxySYhL3tNzMjH8NqB5XDLWLO7LSn2YiMdpmIJnAUpiOCdrWS8wZ
nBw6H1fnRPtTpLG5C8WUWwdXjxnJMT0NzdYXzjCHetvP2FYknoZ1Sa/SDMu2WLtzZaw8T1in1p/i
W6dpxJsQtX2jxcRoEA3R7A9+6toPDTi+m6k3RhiaGVfLwW2NvAqDIlfUhwH9fYgR4R7ofTKxeFgp
pSp9kHT4ZjThNuiXqfjqIel/tKzDurUxjkwXQ7d0g9oR7Meqx8YQRkoZoLNdbF2ryZ7bfQklprvQ
hniXmGl/H0mTgChqoJcdkEgjPWzG2UkOmYNHtI8mfCNgJ1zcHWWZhx2CAQFK5QSkKelvNdk8nFOW
6py4LFwXT2FqC7tYFXXNkJkhDX+SjCByeE5tZuaS4PQKYJ8XVWBUaNQt1dFhZ7mZtc7aprqspL5Q
7Rpdm3f2ORmKsWoSO9NJsfwCXFhSpO73SCm8XK/YmlbHWCLOuVMrTTzuTIOmtyHnCCS47hxT7ZbE
qhfU3dt4jrH2QYVy15Zep1PiDrBuS4DToXpLdPW3/ByDpX7e+oyyssAFk3n1pV8YU3Tn01hKctYf
x+JxLupgWhuVMRnA4hKcsBxSDGK3ecb98ZjlHnlcHX+uucM4mIpdJASyQ0AB5c6eZl/dGb1JjqVt
K7O6jSPoNJj7nOSJLFhMfMTR8ubGJV9x0jyAvzsuz8LZoAyI7NaNebhFQRXoG0SuQr8JqkqPtxW+
j5NGwoSaFuGVL/Cr67uUnPKJIittXGOYH+190BvySoe3pfZZn5tPeErIs3peanwFQclCwRZxMm9S
pbo9gBiUtL5pTI15vKsIhlpRPTiYOA0KuQWDb87Sml9V2WwpDY/vZ1lplLTYRZfSZOUQCr4glTcH
IcYTsUtYvexinJbkyTTJQC+SOLiZbC14apK+yh7MxCF1vGrw51bHWUsqCtEp4glHv8idna0adc1u
vz7pzJuYW4j5G1L3dM7mkfFqF4G4s6r4kTii+2xLTGmp1kQwCucxhACidsrgmcpNsK427PzblwGY
D169EW/0yrSrhD/v5fndnNUkaeaajOtqoKu+XiNj4ka2Yw1oAKjuON7Ahm1eKC7SMG6khZ9edGMT
vxF11Q7KMoO3GsrJgAqfcyE6HcjpNeAOlCuXLon6WfD2mNezaKbsPrBLk9W+PfoGEkXOyUuz+YIH
Zbc2Jl6yhaV+bwrdZePRETP/LHF/pWEz+MM7DlKVfBQ5SkNYdd6QnHwWHMO1hgwQRuxegj3+gWr8
7DiZo/ebGsCbTRRoMlp5xKaptJmzHk+FpdFV0A6TaYccR8l2x42o7OsmSNyZEz0JS9IPQTvZC7u6
8MJM1na0pdp0oSg0mvGm66oqQmSWtsWVX6MzB5zgXty6HpPVMDWZvtZdrYuumnzCFpJQNIa4DRAI
6paDjH0xczx9YP6JX/yRe4sqHHFRNiKnTKzuvXu/1zNuv5ANYS35if85kQp6MqOkI4BkwPxa23gz
ropZh01fA2x5Vi6jysojKehf4nbxThGX1lMbSSj6AbE2cdTbAV2TetvYWBtJ26udn2SslGIyeRB4
EgJUa2ukxATlyavVShTtUC7qvDgJHRfbiigT81XQq+gtQ4X9NK2MtxqPBboPJixcNPkWFQo7yuKz
Fg+yWMtG49dQ0R3G6bVtjK8mv8CEczMRpTstiv1uN0h9AN+a2om8ioou55Niq7l2Yp1b6yiFyg4e
F/UyLcYoWaxo7XLnsnqCFWTHONfr1Of8NsdOXG9M6SttT5lVcNemrcRTGZQk1noIegPA1MgDDhGM
er2BtVuQy+u7tttOWUV/YSW9Jr/462Pbf8vElG8ZDnX1fzbeXVbNJ7mhn4e73z7rh48BswKhnMBn
2/8d7vjbeBcEHNgC38RA4JKoojj2t/HOCAhT8b8DzAy+SdcaH/pxKgM0Y/quEeig9QKHG+Nf8jGc
j12/swQw3emIrAZLeI6BxoKF/OlY1sI3jLETu/vSMM0WJAOYNLJLKNvSolJCmeOncCNvx6BVHoqS
xQ/dC11zCQbCApVqdHKLS3fG7mT2Ey0OaWyuhG23F64f9DfMPe09+QemLM1JjiAN52+DMT1mY69U
iMeRTW7Nnya5qhebNlL2EWB5vmPCUzs8h0jUHGrkihBpckPS2Ce+CnEL112jqOjB3rSL6KLxwkav
9Z5jHX3WIRaR9gVDdryNgyT70tJbgjee8c+0FwhUTcT6XtqoqlzE0/xg1qo4DXotr4ykaK7jfMpv
dYlTUTLT3oOx6bZOklkXY5fXsJGXhu4e89V90lJ547hmezHNlaZCPNvJtENyp7KoVlqI2X1kS5tP
2QedvA6CJEvXOUwZmF1aDc3yWan0PZ4G78YakznZdqObsFwyZ0BoSqgUs8KUus+xW+OS7U37GNFi
ThdSjLq1wsu9pESEbt+mbjWuZ37eb5mv+jV25XirfG/alW3U7DVKHSlCsAoWSFVtA4yOu5vaamdG
pLz62vfkL1Yqhd6xIzyTH5q8A2KzLC7kyCjB5tuB6cV6JrL1cm0E86dlVO8d2BEkbsdAjBPpSTWk
zMivkx7HT7ftfWOpWjG+yah7TnyM82Se+3ej0uyrum7KT5HZEwQcRnpoKdmG+a75Hvz6r4OP+PUn
WUCysEOEmm67z2a6+2y7XLU/hJblozeko9WXBTDy//CH/vwL/Xs1bdzTXPizf7gTnr+t8/f8Z18l
f+W77j4+//f/4p5mkcLjH25m+YKr/v7/wTr/4tqQJxCnlo/qOq4lhLCfXp9/9gr8+Q/3/aX88z/z
u2/9nV41tfwKYlH9Tmjjx//3fvg/fIW///Cm9UtgWUhpHo60n3/4BQ7mEIFd/v3/9GO/fhTgtcll
N+Jd/fws+7/MnV1u2kAQx6+CegBkA8b0oZFaKiWt2qhqeoEtuMWRwZWLq+RIee4RuFh/s/YSrwGL
ZCLVq7wQzN87H7s7OzszS84HzgjPJ/lUoY/xPEbkYkjBDydbj/wwGhKRF7Cc4dz4L1I/ST4hcvhC
VOSj87g7ZzHpuL7Y0XnqsclNCIH4fiji3DfqyYY6U+lbDGwo/WxIfRcJ8POJD7mKhYDOILRuq34J
PebAUyn0EdVyXuMmIBG8km1rvpMhH0zIkqceX9+kTiSrhNPqlN7m+4vga/Jb9KP7VAGYkr1AvQBp
/ePCiHhUJRe4OYiqBnhtmfWr1h4E+GmJh5+M5Lqhfg2CMKLkvJ7+aEY5iIjiDrZxHOXN/FzVNMUF
xl6mfwufbIW09EfDKObwLIK6Jt2i/Wx9Yg7AKrXoH/UxM5SW+mDIqQXhSifmQLjAsYUsfhwuSuvd
HEC1M70OTLhtOGYNZBqwDbY2dSEMYvIVKNkxk6oZ584BZxjG+/0DHvBsaXcOafL72Abj1APObD78
vjaZPywx6RtnS/ZBSRep3p3Y3Yp8vvDsA2vWN750Zn7z5zWBh68+2in3z6uUXJNisbq35N7X3bw2
a/Yeb3+WVMwzGZ7WbeL5a2C+M3mP5rrsV8Iu+Hfm1gzmwP/Ii03qXwJibehHgt+88tjRGGZPeMHg
pixcr0UOGOqssdqXzM36V7JYJQ5JkJnCXoA/SPLEPd57LXkeXwBelYa/Zp8ry1XNjRzcNPOQK+NQ
j5ylax83klo9WtzPyV26yAdzvAQOTERYbWO04O/LwhDJ7QGToOU+P3/sXJZmY25Ls/Www8oC0/b6
EpdKkRQ+dGXiaqGv0qXJfIawoxtjNmqRPzKRtMp71gaZFrnj/kzlQLwukz/54FOy++s5TqxPWc+R
03crKbv9pUy++0N8NLVrsZbTstTuHrbGV71RZVnpwXEIMmoGX3NPs4GXzasW/pyi90q+36Qbk+Xe
HFjbW+rO50TI+MChjanRAncU3VUy45vpqrynBc/MHYaPz5FxFGJvaznicnsdkiw2LolX2euuaEcl
dGdIlhKbc9JVbhatMM0JgVMvYJ51HjZqO757ENuhKcm9079bTY7Z6nvf/aEF73zyx37mb0/kiUWW
mOLiHwAAAP//</cx:binary>
              </cx:geoCache>
            </cx:geography>
          </cx:layoutPr>
        </cx:series>
      </cx:plotAreaRegion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Título del gráfico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chemeClr val="bg1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r>
            <a:rPr lang="es-MX">
              <a:solidFill>
                <a:schemeClr val="bg1"/>
              </a:solidFill>
            </a:rPr>
            <a:t>Título del gráfico</a:t>
          </a:r>
        </a:p>
      </cx:txPr>
    </cx:title>
    <cx:plotArea>
      <cx:plotAreaRegion>
        <cx:series layoutId="regionMap" uniqueId="{B1524ED4-BDE1-4E23-AD27-B89A9EAB01E0}">
          <cx:tx>
            <cx:txData>
              <cx:f>_xlchart.v5.6</cx:f>
              <cx:v>ingresos</cx:v>
            </cx:txData>
          </cx:tx>
          <cx:dataId val="0"/>
          <cx:layoutPr>
            <cx:geography cultureLanguage="es-MX" cultureRegion="MX" attribution="Con tecnología de Bing">
              <cx:geoCache provider="{E9337A44-BEBE-4D9F-B70C-5C5E7DAFC167}">
                <cx:binary>7HvZktw4suWvyPQ8VGEn0NbVZg0y9txTSpX0QstNXECCJAiuf3Sf5xP6x8ZDW6WyVeqqmRqbKbOb
SrNUBIMgAIe7n3Pc4+/309/uy8db92KqStv97X76+WXmffO3n37q7rPH6rZ7VeX3ru7qD/7VfV39
VH/4kN8//vTgbsfcpj8RhNlP99mt84/Ty3/8HUZLH+uT+v7W57W97B/dfPXY9aXvfnDtu5de3D5U
uY3zzrv83uOfX+rb4vZFdFvmH2pn89uXLx6tz/38em4ef375zYdfvvjp+ZD/9vgXJczQ9w9wL0Wv
GMcIcxaijz/k5YuytunnywHG/BVCIcIKsS9PPbut4M4/MKWPE7p9eHCPXQdL+/j3OwN8s47vXL+v
e+uPe5rC9v788vRf/zXl9/XLF3lXR58uRfVxTae/fNyEn761xz/+/uwN2JZn7zwx2fM9/E+X/s1i
UZZn/S38ftm1/3NbEflKIskReW4jJF4xoRAOEf3ytE82+l2T+L51ntz6zC7Rdrd9+eKvZYy8f7h9
ePHw+OLrofmzHAirVyQUMiQC9v6p5yj1ClPFKJNIffwJn9nmj8zpN2z070M8t1V8dIa/lq1q8Jq8
/DP9JnxFFKeSMvbJEupbS2FEXiHGEFchf2ajz3M5npz3t+42rZcfzus3zPTdUZ5b6vyffzWvWnX+
9qH+v+VVlLNjQnpmK/AqcTSjEB+vIgSx8JMrf4p4v8O/v2+krzc+s8vX9/9STrTpb+1t0d96SI9/
VqQj6JVCnAlE+W+4EX6FMOGMhM+M8vtm8327PL33mWk2r8//YrFtDwiuO0KWP9EmXKJQcaI+wTf8
PLTRVwJTTKQQX576yVF+x1S+b5CvNz6zxv6fJ38xa2wAobtH9yeaA4evhPiI0T57yL9HL0WwYAKT
T+Z6lm9+z4y+b5Vf73xmls3VX81JzvrHoX5x8viv/2m/HNk/ATvzVzwkXHFwg2coTQmpQkw+Y4Nn
bvI7J/N9o3xz8zO7nP3VvOXIgP71X/72z/QXSCmSA/1kv4HMINtLBgFOKfrJoZ75y69zevFPIOG3
6f8GOvveGM9sdfmX86Hr3N6W9Q9344/pBIS9UiqE0Ab5/+PPv3HQ8BULQ0UkfuZBv2Mq3/eerzc+
s8b17uz/80TzW1Dxadb/5jN/ULQh9JWigMLoka88jWZHJsOREsd/X2LnD3Dxt3P4vhX+H+Hf31Zm
vqpZ8a2/XX2UwZ6IMz+++nGJoNE9u/VHcOyTzXYPP78ENk+Bw3+V146DfL7z0x5v84fbMv0KJ57c
83jb+Z9fBioEJwIwxhXmnITAR1++GB8/XYJIRwlVIfjXJ7va2vns55cEv4J3kQR8B0KdEEfC09X9
8RJIDwIDsFNgcilD+PtVhLyoyzmt7dfd+Pz6he2rizq3voOBj09vPn3uOFUYnDAqFUbymBAhJcIR
au5vr0DphI/j/8GmLHU2CNWWTT7Z8TQrrqSt5kYvrL4o/CJ1kHZvGulmpeVk5XXB0xlvCPai1rxQ
5J0IjUg0zmd28HhwXC8lzdaMTdXOo2nMrHa9E8N75pHw6yatFhJ3XSLuApjSnRorezUtS5nqdq5R
FrlqGm7QlDZuJfAokRZlN9IVbXAwaZ9kAseFrNNqv4TYroOKujEWmShuu1A1KMoq19rI9YXZL3Zs
x2gIPcI6cawY9Zw7l+l8DlIXORXOgsWBI1LFfdk1RrNqTO9InhVKB7Mjoa6CgVyLsLqcPaOdzsuw
fGTlMvYr07Sk3zSzmbp4ERXh26mVmMZlEfirvmtLpnsx0FDXQalu6oZPJyMem0kHsmpMtARVezVj
0T2ydDBLhNop2PJUeboZZGCbTU9lV+jE+AbpoWpyuhppIWExUvWHfGhGH7WlZdfdXPETWYt8a9RS
xawVrNGk6cYimruAtTp03VysuMnKRgs15bdJWOVllPamr9ZC8OYdaVILS7EyfeinLvWaqLFbombJ
vVgtiVzREsctqxKz7VNf8HXCkym4WqYxeeB2rG6DJfNznDBT1GfLvLTqdIQtuRZdu9h4ycLgF1nn
xYUcl96sltAU4brkI71o5nG58CS/Dpfk3qZI1wqZaFQs0FJmSURqauOhGCMhyn5bEkx2E12QplNF
dIoStQ1qPm0ZJtV+MvwSmU5e4ilBXrMaTWubuZVMcRKJvpy2GUunXTh2SvdyTuPSMX+Z025T+zkJ
49lVeaZRJh9HUmVR5yp7OqbDAxyLbttmg9pkNLdr2SK8RuVSc9jkqt92CoyqFzGjs16VuNFFO6t4
XJbwhtoqvS0Iy15P6UJ2cFjTjeJlexeEPo+V8plOsXskorA3oZXvCj7GRpl5xZv53dgJfEN6h/F2
Jj6PuqWlsA6sSKWngLtTny5vepUWhQYXM2+KpGoqXaVZunUZKc6tqOt4yMcEXRmqBH4IcWKbNUlb
nkWFb8EXXFvSejs2CxxVP4HOrMeAEBpniZiCN1k7Fq0e+iANIqmEC2HXHRFRJiQeNG6X+tQZW9ea
zDI5Nd4VdygXzoHLBNUVk225lUPd7kXpkzPsbHWZyQrHzvTdmadVVWjwyunMwZ61WhnVId0Whr92
XehVHHTJ8r5dii6NiVvSJA5HTt9VBU3ryNRiuM/SQv7CsipTpyQslndFufAukkEhtoWQhdfNKEi4
EkDcdFWFwbTmUzid4jJNo4XQ6XWo5v4s6Xm2W/xcb/O5L7cosaHXQnhaxKKrkotKDnCWlMNUxE+r
D98E4vu6mV2eZp8LQl9f/uP0S5XpY0Xi1/ePJaVfX72uK/j94Ud+c6BjPv060q+Vj2MO+1oGeZYV
P9WufiNl/vDi78unIaD+H6XT6Luy6a/5+NP9X1LrkSnQECsmCSNYHpHR59SKEcAluIgEYCYgGsfy
yZfkCndBmMRKQCWPIQYS/ufcCniXM0j4CHEYFVKy/CO5VVDQYb7JrZiEEh7NYVBBpDwW057mVhOE
VVDIPtlljFm+SkLL0g1vyHhil7wn95DgvYxLXAyHpVBBrkkuhmNyGFoZNWmZvVmCsOFnAUZDDxHP
J/7CBtZ0MS/DQc91NfuDy+2kDmxky/WQZ27cB9gmPIbw1NxMXT7szMjQRV/T8TRAS7FulwC/LSrR
bCEIN5HyneSaGTpHziXLJqeBiYsJmVRDtJhjLGuzqwqhmmgZbbglfQWxHnX+yjiVxJWxOMZZSNaO
p20ahRmdrjsknIikS/Fmdo3bZ105bYasQ9t8kU2xq1Ik5lXIrE3jsHF8N1vDDv0Y0jkus3J6a4Mg
jBAE2zTmuK11gYbER9yJrtMt77Ja92nJynjox3Tc46kVwwE3xJWXo+jq8wG35S4ZGi406UmvVqbq
mNG8moLTYfFS52NppsiyrCURZW16M1ddPcdZUw1JTAlyaoOpm6YLEjDUsqgmqGQ06lSv3hvc80MR
Mjruijlhh67ppnDFbd4rHU5EnvhhntN1Pc6TX7mhEFQLly1+Q+20VHpM7BnkwAadzC6bz1tEUKb7
IUsBTQ2luZRpPlEd1h2e9ZhnDdaiTe2VTzg6VMpUe9H54JAjuVyGGJDOYMf5uhOyK/fhkgbl63Ky
Cd2KocfvbDdZ/9q3afVQw4B53PcT1oYCYDS6ZotjG+IaZJyWqskiQoeKUDDz3KkIoRaVD9T4NT9M
WeLOha/RuegbjzSXYOQsKIdI1B2PcJ3375ZgQpELptbqVoKByr7wWzZPMtXWiPC9bTF+13nWR4T4
yms3zqPXvevTfQVCwBGaRUtJ8teLWkiqYZz8BAPM2dQlSa8NbsrXrG/6k8zO3akKfBMNMjfXhRh5
TB3J3g3Gl1q1/fJ2rAQWMVtK/LpqpXcrNS4pivJ8wu+EqZNoQIHa5HWokJ6THN3W7VDEXcPaw1wQ
Wen5eAJ0kRQm0yUMBnBk7t50yo7bJESLNpIsma5Ygk4rmjc7349NvJBxGvU4zdOih0n2Z7MZ+ogK
BInZN0t/TjtPV7BpZdSPpt2MciQ7kyP8tpFBuSVzu3F+yA6VbTpdpxTTKJv64VFYPr3jDS/kCsYC
o6YWaVDjSR6bKpFROpQ2DoMmvFFNseajuMxQ2USjLXWYdPZ6ksLoScmbIQ2xVn07rVgRbKbBFGuX
pPXajY5fz00IIGJ4jWvDth33YR+5ZenOi4ZkuljmZq1cL6+nPqfXocmnmNQ5DmO0KLFOPG3iaaBX
adbZQx2mbTyFVb0xjRE3zPU5uFTGljM18f6izdH4RuThaCM0McA0bZ1cVs42O4t9dlbmTX6aFuJD
IHO+h4erawPH/iDKVp6TIQMCUYzJbZFny12AknQ15+leZEF+1njRvscTdefGJmAyw0ikTOFOFlTM
W9ORzmlI58G2EZU75/US3OKJB1Gb0FHpMqOFLoNluZ8qrNY1FksWISrsuzKfm1uiFtgonkesl4CS
MbmD2NTuE6aAYORhQLUb2uB1klByAaG8OW1NgncDZcs5rAhCjy+7KBH2lOaq2HIzEl1U5JeyWdCs
KR38qk8Ge47z9HEMC7EP4TDqrnWn0BiCN0VXLpt5wA5wqe1Oh9Y5CGn2zjSye5/1PnjPXd//MhLz
epLcxHJapl3ZVTwynt5V3fBB9F6tfKFEFMx9s7Izf+RTkMW4qw5p2KfrdkzUJa2AdDU4G9cZEuNu
LoIgnn2Ctg0Mf1hkTXRYJedj6+76Dt+kJRzwBWy0nQh7K5cqOA+KYdIy8NmmZgY+zZpw51hj42Sy
lxXr+ApXOYqTonsYgu5ymJdDIVMe1aZro3Yau8jXBEYwotzXYyJWLR782rThHpW8XQUKEGGZBqcN
S9EO+A/wPbns5dC+H2S3TfKGljrthmKFlqaw0ZwpvpmT2a9o6nBE+cKihHi+GTnAb2vpoBfVhxoa
YYqoMnWpLYIUMwxBFaUY36A8NJFHw96KpIxn0TM4IyZdqcUvV6Sd/KZFrJiiCdPxfh7Zm4Y5szed
SPe8qFPdq+VKlDT8kKRdDUg9V/uSNg95Zuw2mQpW6YIW3YaGlO9gX7pNUNkC0hrlfTTKYLxKPJn3
TRLCzUXfbi2l1SkaFqexTKIq5+150UHAXai4GQJenASpAH+tRZBvvBL5XQl21QMw+Bj1w3AxiqCO
qSkjDkF/r6r2tuYCbYqCtde0FcDLpj67TGex7PMwmzuN2dRpX8xia1JcX0xlZ3TQLtm26Km6ouXE
N3lV4V03i7bRQT2LC2LacdXxZlx70+URzUp8OrdMxSGwrhB47bbiefkaKC2YBhVLrbOxBz1iFldj
2uZx2y5Atroxf8usa1cZye+Czra70OYiHjPxZgbXiqc2ohCRUu1M/abP61EPtpmurEW3lLolKkWF
tgnnfJ/l/l3fhByOcpiWUdfUPoaQyPZsLlgKIaGto1kFYcyQvPR9UOmEB9fMBPV+zkIcLUaVu7wm
7zocrKowFOMEgWHs+zcunHHeXtQhDarTZqoSdlrObecfxsG3rddp3xZq3UxmDCAP1E22VWXvrTYe
2AzSMplMH/Oholmr5y5hxRGhdCJCpg/e4bHcJM1MIH9yWdAki1LH6steDst8JmYqN5VN6l/kMmfm
tAOaKlcTbc+XkGfNofZmmCOCVIujgRTD9UDGpdPBIKer1qj1hJJsI6fhopkKn64DOOsPhrfyvmxr
virradBJPXYrgs24Q60U+1GJSoddk2nDknpHM9HE3QwJJSjdFKnGJRsIwLP2skL3Ja7W3EnFW83G
Mrwi0odbw3OUalOGb+F83Q91mZ9M3KbbKQ+XlTNds4Gg16zU7AFRZMmSa6dwupYswHuPunHHSN3N
2s2sQtp59GFoOnbe5L7bZDanb4beoXeIL8t+mi0OItAy2jNeIHxKzFzHEpe0jBMyBq8DXPSrgPdW
z7gsMwjOorkUKDcrUk13LQC5eAHvPeSJnd7kpJlPyn5A5fnIQ3Yr56m7mZN+XLueZcEKSn/8AIhv
BvUgmYNf8nksuR65MzFhlTXxkFaDiVM0dKGeyoydQRRs4HWjvOawPQCYICn76kpypmtLTKFlWZIi
X5GkHbla4byvC8CIzpFAG0sTBogK91sKpHNZlcTlreamnt4RHoZD1CUzebuYwHlg4Lg5k2O+sC2f
h3QGCEToSTFO5MYtCL1OXAeym02BkMi6Rum6Ad0DXSgFQsyKp03+Rk55bi7/m/s+Ffm/qVx8EeSP
YisBbQTk1d/Wki/6x7tfe6Ce3PKF74pXIYF+P9CRyUfJWH7lu1A0QwIDYmVCUOgXVMA1v/BdqLcR
IMkIymlYqI9U+IuYHAKBBs0XUWC9QFOF+iOEFzjyM8ILmgoNgYkjjKkU9NgS8pTwtsKCkJtjsp2T
omdxAYLnGOeIhA7kRADOGQQVG/Wd73vNSkRPGlbmB6BH9szaLu30aJi9aE2T5StbzmJX2Mm5zRgO
7Kwuq9mt2ZTcBQOc/M2SOkogkpPwOgEErduBhI3GvjHTtgnqCGDokMdiQYmLAJY1q5yPIwByeLfU
Q6vASYqhVNEsaeg2wgym08nA6KPInEkjPgEj1DzI0Coo+jrRWSH91ShqsR0D292mCcEb1DdZvxp6
m8ckaMY3XTo2ia6zpqhWw5h1bVxhLk6s7AXEhCoTow4lJu+Lqsw3ZZUZeI1olq/nAuJ1P/owheQ9
jXdowSHZt4LQi2npFY14kCex78MEkDcwoJtxrKtRl5ykjxDkzdsRpFMSWZSa98pzdQmSI8ijHlBz
PNOwLXRetKnTvDvy0QDy1jtgoxaamct60LkZ6Vti/UWKDYqG2iXhxeKn5WJiIphW8MkkRo0FRsIU
0EY9EZV0EaguItV4HkAZ59Pc1yd5PuRXNQYhcFUXxRys5951RNsZJWOUzBKA/5xy7br6mMjm0GjY
9eoRZq3ObR4KE5HcJhC6qTW/zHZqm/VSQ4JeZYBq7nlJxRuahuUO/KO5C8auBIRPloTopUZ1pesw
KEEtzwJ2gLZAed/ytKAawmQRs5TJRAc95bMmhWjvAOVmERA4WkSQ/eRlUPpx0mWXKmBzyG1LYCgn
8Mn5bT115ZtJmfSXGvOg0BT58LwZF3VPzARwc2py1mvgsCfYCfVgW0iUsrTmIgApTACzzjCPHDNZ
p0ELbfeh9dkuLZP24HiVHIjhHvYP2ADsPM54fk/HhD0CVkflSZJCj88tHngDargLA6PTMkiGOIRC
DFupoFbZjUmKTK2HZgIgCPGn+cW1YnIHlliAGjTrUR15NoRsXYUSGLL0afKhTEQ5xDak8pck7bN7
mklQkstEJQ/AwSEP+cSka9dQEo1NCUKzgEWJRQYrSc24QiDyAINviLBaYAfK0GK6NSts0+hh5MMh
p8SCx8yjORiR8fctX3y+Tseqb/Zz6uf3wYI50ikUbPK1h5n32oOPFRrofLLEZWgFj9CgukSDetE8
chlmLGrnpdu7lgC/xqB3RSOuk0bLYTw6NMkyKFUVcyn0EIbSaEczRnWWWPlBEuFO2sUVt4vl7RgP
3WDXtmNJuc/qgmMQoTIoLjkWThyyrgUt3Ae4WTYwpyVuPpalQNOHXCmP1arkWLeS/SDuoF+xM6u5
aTCJTT7m8333qeJFj9WvZJrGKJVZcZa6PlsjhqAiFrTQclEnAJBoWuwICFNcK8VcoElnQeMSHDmd
hbwcdeMEvWslyEgsbLtL3noyRjjtvAZWQG8AHQTXQAYqD8K3LGS8uJG/qYqG22iqipupKQezGkk4
OoBdJS51wKvUANz2EmpBfk6hXOVxVgJNAjyogQduyFz7qzal1GtLFuU3OJ3cjRoFv3B+cSmwIun8
rsiJXMu598cAgOywLixpIzk5bnS1TG5eqVRlDZC9wJTbIUxkvrWC2BxKiKCNlbnKyVsAQP0pd4Sf
0qRK2qhUCEqKxWyH8wDN+NKyunmgPRavXb/QAHhdpvZQ6+FjNNdJNoJn9z06JGIgN61J00OFyHzg
BVNTjMuicjEuTDKethh2IubCButAhMnOpcyHug/nDNJFQWkMxbe+1KIQSzxCeQ5IoKwdULNp8D6u
3XijCrd8EAHP9km/YGCLRXc9s3m4KOdlYvsWZNb3zoLodIKtcadV2XivqSrtjqRFA45almxXeQKl
F1aQTqfAAM6qBFeXyJXhOgtzDEd/nocr5Jcw6sowf2vKquniDHflRUjGbNUFi8K6agt6aJOifoCU
6PNVzlQDBZq+6muQfiRYERe8jjLTltrMI74GYxTxXLVuV9dwpMEr5KLHlMD8hlC8V5M/Dxc2a9ZB
nOigAhI7aTeBE9eNwftjwdI0EDWSFMJ+AYktYjXu34zDyE5426D+v+si39RF7p9+m+UpNoQi/4+Q
4deGjF8rIR/v+AwM5REYYgrVLEnosRQCLYhfCiFYvoKWEfhCguAY+q4YdDN8BoaUvALsx1AYhhBA
odkApvAFGEIlhFLAg9CyiCk094Z/BBgCLH1aB0EhNDmA0ImEwIwQaCf6FhY6OuDc2qw9zUaVh3Fb
kxmfG9Yach+4hAgQVQBWHjz08gXrpHTFcvNksz5X2562OeBnwBTBBkDnBZBzaCxTVFBY6VNgCqG5
zKCWPpzUXduSmAyQqq8ZiKz9buYQqYAzUsIvEuemLtBFMQm2Lyvq66MO5NJl1MeCIM30f5gX1Jq+
3RkAlwR63XiIxHfmRQDre2D6+ISMoBDGx0J+GrlcjkNkCpMOgDoXJ866ibJubapJZbGk1ZwDUhmg
pN7OxowAxLIg3PO66/HqP8wPCmjfzE8pkEgIlNYoh/ZVOCzf7puhJSMN5c1JLvKlj1GN6HygTSAv
QO6vmg+TaRZ/wIbybj0AEx31xKCYfTebrHdxqri7UobI4QARp1qg7D+o/GK0Q84v/sNM0bczhSYo
dezBBSKDMdT8jq1QTy2M6xmzYCL4sKCpnHaD9U2ya0u5TDoFoY4AhqzsY11n/aUxzsxATtqOb1to
e8kPP57L8VFPW2oQldDqI6E7h8PBg/98OxWbZ8lUQu/KgSThAH0auOrK03FcKLTGmL5o3uWi9Vn6
H2wFLv78qSEsW8D39jhUG8lxg5408tilDoQtoCBYwxf/hrhfXKs0FwahqPILb18v3BVIB5bl06Ym
Fbw/Q3VyuPrx4o8n4tvFgx04sBroRWBYyeM0n0yDzk2ZZW1THYirjQFS09SsbXWrbDZtfvyoZ4cT
SryKMwU8E4ILZfz54awss0MHPT4HNBUk2Ld0EP2OVQUUYNqmzmtoxv3KxS8+reFpEIFA+c3KOMRD
8AGpCBj2GBq/XVmbpEKmjEx7U4CIHjefthBngh6qsAuqN9DlwJbd7GvO4Fs/f+jRQBVCqHHDIglM
gx134smmBoKVVM0dtFOAdjVtpKjGmBjA3+d1vsC+Au5N3KpN+8D9h1P1fI+hdi5CyACCgJAliHh2
qgCIpZ2jttl3aYtRBDoVePqncARsFk7SjxeKOXkWEjHkMIwxNMsRweDrjfhohidr7fJmSuqgGTZd
Hcz1Kg26+YOnyzxsaaoYX4Ff1zYqVLVAC1chVkU5sENVhgkU2Jt2Pqehh0KPYWo3N3MZhy2QsCqv
5SFxOQE4bMfI+UkAuvbDvmQVfdsqMW5bFIAADZp5NDmLV7T3ZxNPsushCccGZH+VtCpYt/mUg3SM
gmXyweNQQlWnc23/QfnE3TV9N6zTAJe7jC78DI7DHRCeYANiuz8FEAo1fQD3QFkTvC0XWUEPUUvk
wRnsN3JR8nUwcXme18pGVVozYJZ1uEZQlD5xU93GOZTvoRZnSwObQqDyi/M3FOjXFVTfjZ6Hyqzr
nhd7Yet0Y5PqzdiY5XIYybQSS+3iAfcJVAU6sYViRHbb9P5D6BeB9MhMG6nRLDoZgyWuhDcbpSYg
XNxB4xNsA9U2Y80Z8AamcVDgTAPl2UKfTAtKJ2puEjxWKyImI4EVWncLbT5kk8w8XFue1K/TtpMr
EGJsDOkZ38mRgFo6t0AT/hd557YdKa9l6SdiDAQIxC2HODns9CHTduYNw3kCBBIICYH0Nv0s/WI9
I/+/au/aVd3Vfd03zjHyYEeEhLTWnN9c6abW3Sd0eNRxmj1RZtAIpoY8MdkNz3YK7W/L6V4yTnN5
ydGvoqqlm3yKY5IUGV4JWKTWhbqkMr356IzF32hDgAmBuFTXaHL0ss/Gl7RrzJG6ND+u6fzChYwv
U5fuNQ4naDCTasquw1+T0KZUnQZ5HNxFrfZXzsX6uWFD95VbOTbAIXL+aTAufYEDE38K2s6+ioR4
iD42r9U6BHdA8IJi75mDtpQnZCmUYORolerg/gozwbKAilfl1vEfw07vItT4Oq1YFrawC7JAcSpe
FKz8UT/sCTzTy9S4H5TMtNxTTYqRO30OZLvf2TzJ3u0W9HvRLYKfuiCAI2L6zJymcHmN2puD7yg5
wyfcjjxWaP7Q+D+oDKzJvPFDCCu3XEN1vwJWaLGoVH5xie8rn2OFbOLhCEV9VAo6Dwe+QrCJIm1L
ePf+HjaAgMRNbE2iqBHFTLuXbCFXHlF0lNn08+bsFtvcnsnsxAuh3Zsj0NgG4FmHbIlBY5I9/Ep6
drRUxKVp1/nq2jUsk3791Ex2O0aT30EfDvy0t7ut+2gYShI0DrsuYdvBkkCXm+X+YTNZfowiPp8i
MU+PMnb6JfWNeOhV3z72TeuuvI1VvaDTuwvmNFhLnVl6Yx2WVRUGfCwUysjatqZwOJcic+Nsy6br
9l/x3EcwKNchL3qyj/ekM3y4Y902ju/d0IzB1946AaEiZxsdC5dnvLuf81nyn6Th5LfCykWvXsbL
s3SSwsOSypgHxqM0fcuzpW9elxnXuSh63/P+YkEDD7/ZZGGuBpHTKQBUGv5c2CggDPB18Y82Ye1+
jHqmwypuNRkPfxVmMkhX2P4pMzY57x2QzQLwZ1zvWziEfRnsW9KXTNsFgmNg1w41ZoeqTgMLGQ85
n6LuDFENTMHkBL6DjYNugVjYD/cdaZOstPu8siv4A9ioQEv64ULhPjUS9u0+LdedjIl9yHASJ0mt
JgZQtiALzpXXtRt2KAMNxG04rHBFy3gUra4TnKNpOWXTrZ2cRzrcq3xS/jEJFW7YKNh888s7PB/3
gGaTj2hB4XiZnfZfZI4t1pacLCiP07TFrZSpvqHvu4JkcdQMZ0epoepdfDTNcVvFTRrixJ19bDW0
wt350TeHmJjMPguh2uGywtMCjyoBTHwWKZvGGnD4lq8ldqelhdrYzAosbBMxPNIJ1FPpx05UKkro
dBfpfunOYW7nFlYy6IUtPfgQK9TVcC7zZTlA4JT3qdmiGNqTip+BHWC9ryqULoEvPyrFBQhFPQ7t
HV0FAPFSbbvF2YVTPiyZi7cQi7tKJQ8JvD157MPJajz7lsVhLVnI98qqYZjTwndeR7KCnJv9zAVn
HdRR4jIOsMYaF9QZ1zY7gtgaD1PftRkUUpsM65Gm8QYZDXrgdKUjGdpLvgPJe813ti2/BFijtQpY
OFsNUKvjuC03fNmPaD85U3U7mZ5fIymH9ZvZNtnj8JvCEWqcs82U/IJ1Z2ZIsr6hJq44uqL2N6qP
ZX6COBf6Mw7JRD+3DQ7MUkqU7SdIDm3/ZTaRTh+sdh6fVEfAwn6Vi5M4sppV9M2zgiXhkkKn4K7B
saKpSmQxuk7x3z3KlkUW3SgBaJTwaBX8XxiJEYpSSMwr/xyovHvLWk5qaOzQgFmu7HHXgzq3ywid
e1VNAmaV7t+o1M0XCN75ZZZdWm49mSs2kvQVZfmb0m1/xtuTh02iByryeEuLaQS6kjTbeFBr6Jpi
FpN5zNf9Q1kACGCQ+2MD6e4+MKIpN0hKN65Yn9O9gbQ3NfLooxl3y54sZZpkE37kHj7NOFeqXOfZ
pz6zcZn3eVqRtaNVpxQployltGjybK2Vt9NhCGh+cVGw1nPe+rhMdxwsbNqHygOHGZ8pa8eKBX6N
igCt6F6pnEMXZWyMi5Wq6T6j7Ticc5+E58jb5tSLgZxiYruai6059N32SpzoM+DlrS5zmaoiFAlM
UeiAl4RTdReJbYPLmox3VmJXU4PPupsnsLlSzvR71M7jMeYNLYAf+EKLVZ6NZOpp8gQsSDy58+J7
XUvNfyVeLBAoqSw0ydZq8s1akn3qnidwv/i9NvtCx5UwwH1svi4hGI8CQl/2iW9Ljiohpi0uPE/K
fEFYAbbKar/4bV5E3Ztpx51n486VcdbbsF7MRn7nTcCu3CXxa9SgGS5GOd0ggkCFBaCR/rBingso
ErrcWIWuoa8DiRw9ZHkr2NdkAaL9YDfHNaTjpEfXCQcGJaDuukpSJqMC3D0iCS5alx7BCWFUwcd1
fulxWV/ato++g3lu7oYYsFi0w6wpbd7aYzwzgjwGjUA2mdYF1TLlfC24XdbL3prtbTLL9GjogoIK
7549GzUR3PnIanyWgk975VobvcEOZl/6jO+XDqbMs+mb+NzdGvsK5J4+QxiF1LAsuq/9YPcB/jFN
DmE6z2nt7Gaack2G5qdZXf5KgUIwkPY3PnANHP4dBJ4c2Y//EglUNuzH6g8OuO+ZIYd/gIAzGBcw
K9zlIBL7pV/BXIH7u0U3APkA+SPj3jR/kX5x3Ka4UOaRH7Jpz+MHZoIQ1EooEPwYl4nf0wGP/YXd
+D2Dhv8JBzocfxKO/NOyN+PJrED39j0c3UFD1ezrliuQYH8wvcSF6XrIhdvv2zht9Ynn3bbh83WA
RHIkDoKicXy8i1wb1KTz+4eA9VDvS09e7AqG0sZeQoul7UEvIGX+0Ha6Ef3nQY4ff0g7vEFqywkt
1hs+WkUr56H6/hNbF0SdO7Y3rk6hbzrG6dpWCryQKvZl7Ox/Yuo23mxf9liaC+NquA7rADRFivtA
OfNjU6a5/wdJF+6OnpKpgbcTb/BAbygdyxmHxvR/Ac8xNCp7+QeZw8MaiSr8d1qOJnI73ki5SKLA
xNtZGYALHycrypUNzdUNgksAI9RiYYGqbtibYsDegg3PxX+FvEVmXGpC5++rGTZ2+EO5BdSSlxRd
cGWF6E7/J7AtbKLws0EPcAFGlcFKy7cHs7VJ+Ydpa1Jv6t7y7J3qRj/8VwwbDe18/Ae/NjKjSqRr
rgRu7v8eXnNKkq/JxsPDP3g104890FXAak0aoxqzcx4f/oBpHi/owHrRVD4cfixxBrtgDPL6D43G
iXGwUP4DhSby1qjjf8ueoceaXiz6yAeOzkPXLnWDrP/CyxIUyBXT6/wp0qHM7p3A01UEUcvuOrGH
fY/8EKMrnCND4Rvf+K5e0uAzqLGcHZlten7iMuO2mJlpvqH2IRUzuW8Ll4rnMA6jd7cohGz6OTUF
awc0ZYQMr2wf48rQcakAa9LncKAbtLG/Qat1s/Pz1u2oo1RjH+WstovzeYszOyPwe5wpG9QJL03I
bMkngZlaO0FJR2P2ptKFlToeg089j165AYuQdnBpinDs0krm4/2KcRcHmFjZnYJBWBk7ix84yuDK
wAN8m9YZBH6ywWX2Eue1M6iCSpmmQT0yuz/sgL6ueLbHIrZJft1Vl154M3xHa8yfBrQh5R6oCN6V
wV7HDXXaZZQe2rBFUQbIsYMAocDTTzuvXTT2L2BF7QPiDeF8sqGLAL1n4luigvl9Vko9gEmLSzIL
BUNaBR8QTnGI+1EesKOz4cSiwB8gWXtXtnFDfi9bYkqfZWM9J0lbj9Cxap0vfVqQYYkLHDmZRpeH
k7FOJmlL03ei1MP01pllALk3Ls/AS4ayiy1axcCFspDBcJ/3qM1CuenTPNuffTIsprRKp9NRg7wq
ZuDs33zGkyKkPRpUiXsb7OO+qhrV8AfFtxVl73pSgMZ6JHD/L83trg1VpO+A37P73UbJA7S++EkD
V5OFF1l0sl0DGLpNVDn5MSvR1XRxsXMSH00fbHtNUQC+gMqQn9aY9B85RrLhDfnwdwdBA5V9g3Z1
22dEiETYvCShCR8QHYqickdNeJVJZA5LP9uwJESmgCzDrNY+345tEpxtCPAeXnt4aGdNRaEN8UmB
Ft38WqGV37pJ+Oe7nY7jDYjwCU+/6SGMPjy0GF1kK84x1Pv4wJjODgtK1hofwK8xyd/mdgjKQST5
c+IJLNIt60Ghi/FENtB6RA36CMCWn9tkUWXb7juYN03cNUAAjqCOpvQtjJR52m1mIYlQipeQ3aGl
pV+Cxe0fyEjIAxRgkQAIXDy6qGz+KtrNPTLlqC2Qz6J7kWvvaQW5cS2cGcZvox83/dU5POWojnJ7
gJOJNyaXKfmRi3b/hcvSlj0W9qptwKsYiBgr6OaSlzXpwdEiRj5dxyAD2ZxFq53LmLVgfyY79HeQ
jJr2Ctu8qfQA5eh7uLVzdopx2K0V2i76FtFw+zIOyHJ2BM1LHkjw9yQ16rpiY6/mbU+J3VRa9ImN
YtWXhjAzi7jae93tQFT0vt070iHZYqO8COfkbcFNex8u4EuglYCinNvAJo+DIWqfmipCrGWayzTG
a7sgpIEeZumgDDzIAQGTQ2fNmByhwJgU3MOe42rIUCbdqajHn0bzPEsg3mxRhXcNfsdpgAagPDPq
FZ6wMFvsWCxTmD/4Net9JZVN7GfkO4GImkCm9/O2hOm3VcbRcO+3zTU1kAyWVVkfGnmUIwvwBHrF
8K+cGiEidj3AzWuusODPLop3OFMyFBxrgheGHgHoc5cc5z/tMw7uZv8RdPkAH7ppqGq+LEOq4wOB
EaAPbGuZ+NXnGhBz5hEWSHCmMLSYQ4oo29GvYunumG89v4Pta7PHODDRUoJT7SHoTy7q8EtClEML
FbZM4TDcRZi1Z+b6lZ8yGCMPI43Rx3tOm/6bn0QMSbPxaB5XF+sMhHKkM3YxPIj2T1Gs0fgPAKGi
OzWTfcDZOnYBMp5OT5AnZtWCjWF5E4vHzQdzeJiyREMFGVBLn9U6OnHHkFNc6jDfsuS04qSBt2Gb
dn8DAQRSpiRW6qmGK9EkR0ZMBG47x73z3g4IPp5dz9AwwBUyeVsk1IlLCHlhrZIsT4b7Te4T/x30
y4wmyKJCP88EYZaDX8MUOBA0ZuN+e2ARIJmz1rP0d0ZjPvFyXzX2EyHdzTKbJnzwcbDga5Pb1D7T
EOSmhNrp4eylTaL769iFit8JEuNng81p03ccxjx6BP7PF1TIRD1F00g+hi5OgdYKdGsLengEleq+
RWuMJ2eGIdPcapkQASvVG3sTdhe6NsARgvS30gGxn7chj7F0o2Uhfsloetss1MF8KAwlE1IBImvQ
jcxNKwDQILbxWZOmhTy8O5Ajmd/4JdIdkKKl4TikCNCQ+Glt/TQdVDNH8oAyGaHjZI8kRXw89fKR
gzHHY6WnAcKij3gnL2PfkveGZ8btBcA52qGOg0tWptgaJ1yBW371KHWDOmbwdu+l18hE4OL30VOX
6KBDPGqBQdoIUEjasfwwINJsDir0eNcQO/I7sqw7A2hob8rZ0GIxUxYRWTcGFcGhj9NNwBzjsqk2
TYau3NQMwh8H364u0ib4V0mGxDUwFnhuF70xzy60WWV3RsVjra//ckWTP8u6xPtCXqJxzUWpwFao
c7PQUJVuCKy/BnpMbTGJ2VhQcYJFde7tJh82rfSIvN0a3GFzBfnDCsr77PETl+eEk2H+yMGd39j1
dABh7fl8QasJzgXG2Jod+MJSiWj0KsLnbpicrHAQUl/lQWj5g/IpzSErEC3v90TmFdVibg4exX5Y
jTJP8ysaIwUqJxx2UQOCwmFIkciGuJvky5vNwZgXYZZi10KmMXk57H7SPxI+IHxHEqu+u5Xax1Zg
iRBUJov+iVkIyYCidMJyr+2CsCACmtFbNgo8b9M8o5mKfAuwB0v9AY1oiE8m3yd3SJFRmqqon5q4
QvIkaurbE4YjmqGpP43ytjUMH933vx5OsxDsUYagljqFoGY6EF+R3vxJWjIiypdGEAaBxQAZiziY
ocOIQjE9mAVKIkyhWUb1wDW/Ixbp96IH8SSrLmx3d0ldtLSf4rCZ1B0PJJBClKKrgZYKWAx9pekJ
wOpKIlRW8nTK+ppj42aHzOTDWrZTwMGD56o9ZyGZf2c63Lrf8USJh/IcNSnHBwc476iCKEaspZFC
vCMkhWe+jxRcvGERA4TTdhphzZUeuKF/jCKLJZizZByOkRftcYuWqK30aA1wHkBdajwiszU5sEgO
9nAR4cTlvzm0neGCayAd7qllHBFHGmKbHmD/QlkP6JxK5Kly96qcdNfIDTDFYUQsOD8x0gKn1z5I
1N182RDtHPIsFRfqeagOJukDtyHXNkXNK6IiVB3zgLKAQChHpY1zWjTbpzGBJvYJQwe66cB4jh0R
GdPHx31ENLzq6L6uukSkJMB7mIGKiWLop3G8aMGQx9hCxk/AWHt6AqRm+BntRv4lSaakK/AEz65q
WWjwvPJp6Srhtfoe2h5tt9E9oQcCSQwsJGu2CpMJgIr+dUf8ZZXuoht5jakE5IX26dTe40Oi09OU
uAaSBcxU8zq7zqQPf52YmYoG8sUu4cQPO/hWWjp0FrEvgiS23THQKxYOk3Rg/CZdQm4ncCi7U+R3
D8YPS3mebZdgJMMaG/0zXaLGVBY3Hk6fdFzSo0Md9mVIFpZUoRz115lkoa2tY16uZTbNW2RuYcAU
lTIWOUTN1ioenBBXx7YgrkFNHJB1mh+3BPYFlE+zB8dQ9nv+KYDy2RT91K7s20gZHe+TfUh/QGZQ
7qoDkwDTxrVoP6Miova5ReXrH5vIxvZzhgALHt99smckBlN7HTGkwT8DIcMfpkCLVsgg2En9uQmW
LvnBJeYgkEMf4pK8i7136hfuk3HAhRL2GDpRQL/2wYMGPjAfNz6G4Ykm+iYIB2uU0LxC/qsBMtnZ
VqU/GrEAVmRJ201XBlR26m7HFPFVELLJd9W0R0ETViSHobDdSTW52SIqg9wt1PlY2Dq1uOm/LcJi
sEKzpTeIB+ZADougz8GhFASyOerhJeukfdHLaOcnNBOuP8KPpeyajSsYU84jIU5zI/jXYXGEY4uu
DGBsEe9wOU4SAVPyAP1JqBqdnokvmLAAdnBaOGyPv2skGq4xqi7XpohW9oPE1QUqIzN4ioXwD204
2J8Yn4ITIEhJFwDnRFE5f1toZBJoAZsdkYgM5v2FzXPfVn27Yp9JJrFoIc/pdIZ0Mc+nILiNNRkp
UkUvPkRNc0JoOTQn67PgFUaTPm1b6EDwGS75tbHUuqlsU+t2oDtB+yvL4H1+oGcN5HubReH3LIi4
+gEUM0cfuO1dmpliU92OGgCeZRcOhRFR+z23euvet3xXzQd1DfZGA3kz/w2DZVcnZ7rGnhfHkQL1
weChYXewIu6AeMcILrUo5OvGpjp8cdCz5qK9fbCnWPeBuWIOjZIPDVgMgODgJ4c35N4bHPTDaOlU
AOFO9XiIWRIlsA9RdP3sOiToWTE1E0tL6RQsxZFrdFSadC0+V/EYKyBP8Cd9bo8OL3nrizUeuH+a
G9jSdxOGnujvQq6LA1jVbj2YHbhQ6x1o53k6LWDsyM1k6f3VLyaKHmYo5bIIshEZoGLa0J41hQ8w
VOR9wrCPHuqIpNu9UEYmz5bgcjyJheBsVujQh3sOtNZfLCK84IHm0LBsL4PB6f7c62bKH3mTJdkD
86aJYLWgYkkhiszk9tSbOHCIxbJ1rUMCTeQNEbc+ryEDi1XXI59CHSFSQBdohWMLwLZaDaSXBcrp
lLZjLcBUBPOnOLCG5PfBFGPuDSbcoNBdMfUlS3r538Bu/0IB3tp3iikIWYJhoWkOouU/gh0UNTXG
AC370U4ijV9M4nL9JnkyDx97R2HaIe6Fst6PWKH3fMxx/fyBS/6eGvU3wfPX9KN/nnrxz0Mw/v8c
upHcYj//BOL8pyFWmCDSTR8//uf/kLfBvp9+fMAl/2c69e9v8DdtSkJQQP+Gl2LOBlY0xbSqiCQM
s6T+HS/FnD9Mlorxo0Fd4sttqu+/4aWYiUXQPqFwTzGhEU73/wtemob/srUIBRWfAaUE/Yo6NGL/
wkdRHDSkzZU4s960tYpQWMs1js6rpu2XHT3gFezmWG2YXfUIwzg+tewWJfSyw5D5PlwftMhGAEIk
P3Wa5mABWoiJRWvN94wHvFwXOJ3ZKl4J1/FZ5TBXiw7D9WsE/ZvaIY33giZqvOcEfRlx64CEJZU/
3bCOB+6H+RjS4YTBOgfnV1O3zfwcrUScbN5ECMCjQkltcw+dyd1llMhr59oMfcO8feItGwsOt7Ee
e+Dkatqbk53H6HOEoOZP4nDN7zlkJ2JU/63D+KKhUEm80iLrhHnJM5V9Hzt4QLEDYxQnAmOQxu02
fmuEHkmH1B5mRC0nBApwGEEVp4ce0Udbhq2jUBp5FpynJZ3KWcWix3CjYDtsLUQlGNJCQlrY9gs8
XV4qpML6IkYK8biyJqh9F4aIVo8+Q4Ps2Rk9YKrLNmDyAwDJfsrjrP3k8wyTr4gfn5M80JiXRTGz
CQ7u3cINLpc9ZeKTQhXwvUNl/LBnZnqeQdJCXNXTHe6f/j6SCwTRLjU5L8c9Ycd4AjSTi267oFYM
eUGaRbziVkW0LKAIXSDahNeZzHH+ulmr6iEUuvbayAvvRFa3wgXrdV5QRwI/E/Au4rRDVCvY+207
NqMyVwx02n4ObgEmvOU0OBLN9KvlEPFDjxxpkUKHLR14WIzAoGb/xNYRCjHfVjC7JJU1iAuLiwUu
lYiQXNqHuADXEh09xCTwtRl5CMXePbppOyILWmCF10s/O3PoWoodObRbMem9MUXYh2+ji4MQBRFg
z7LdY1MhUBvAzNm+Iq7tDjjU9feszbqneAUwRiy+Q5aT/Y7hgfoAcYBAV4OaPUubEN5oWClgIafM
Q+yBZmpEubk5KGaNXRPDq+gxy6ZYRg68ALBynazD3tdopGZbaUzSqkYoVJ9pNjDMPDDLg27n6JDC
xsPUrL4rnVhEVCFEM9BSxqr9LPZIHLaG7cjFWpWC0ssRdTtg6hfjhcAwE4PA8ZAMCKTh5jjuhozq
GC4meEEt6D+h2dyn0hok/CeHAVSFb9AqI/YXvFl0he8OrlmZky66mj4fP/cYc8EwEssgxe6XdS5U
5oOkEHGLs2Je8s9/QIEDqiKB0HrD8vGwxo0ZwWllBsZmnMztBYC53a4hDTGtBVY2y5AO15hzwARe
XAHZE+oy8tE7q1Gb2vd2Rk1auhn/jUORk4Hgw2cCw9iaDSa0WzcoRXmYYY6PxrwYjHP7iXiw/gr7
lRzTOY/ic+xSdmoc3P+W0Ckuoph3WZHtHEa7s7fBEtDis/GJY2sdvKbOFEHakfFpcVM0VRtdsV0w
VAS3vQgJatZNPes+EyUP1uHSx2xBgs5Y8q7MZmpoThjUEDY/kzy7gwolMeTCh2WAUSRV2MQTppVo
QIwttCVRLKAAf9Kd+J9amyWHh6cxziBcttxhkENAnhMT7ff4LxSAQvSNax8lCMU720gq6rDZIZ9j
fM3mC2RlIOthdlJaGpTdPyHd8qcokl1cjyYJP3hsp6mkOMmLAVR1jCW0EhtYsiqTNjh4VF5fEukB
Wo+zEi/Jzq2uAXjqa9uLKcNMJdlVLVKhr0JnHGhoPs5AIXTniygIBwVTHHpnMZkYkMwIoADKl5+y
pU5IgO1OpQN+6N63ftVXlWqQY6yLLjLKaIV4IUAu7OgjZtaJi94BwizobO3UDaedb/OhGcRwkgHc
wm1x3RvrKHkPjUrf6KKW30hrQNEfMRYGb01j6lkKj3H/8CZ4dfi/ZlSePAvMliqVhj7cQ8s55G12
tY2aa5uN5tAjUonZTcQj9yPkqK4eAn2RrunnTUBCm2Dl6S4SmCCAAU6FXiW8GYKpH8Dww7MFOVP0
+2YfF4yzgHhCfhOCmCwniXy4wUKPo4LPPrXhRz4n935tAOMsX0JY7MW66WcCFOWHZeNUcsvwPCDA
y6q1N5d582mN1KqodoiipximVYFsoCgDZn8hE/9zl2ClE4qoHULExUQRYNOoMa7QJsdi7XvQpdnI
x4IuQV6JnP7okjY4ATEidxJyqEe3fUSDNebFNraIxiaItIqZHoXmj7MFSFHCbd+/8HwXXy2Mz3Jo
++RXBAljBsboI4QBMAozdbBXNw8tZE2+5GRS13EHu9D3rTgrT+8nZLcKkdLfiXR7xRbIeujGNXpj
TK8rIW0iM4ZjsKmNHnFSofKoWoXqoUzHABMacAAUeKVXteGoXJvsU+R29lnz3dzNW4YFBNl5ga6h
AXXChQae1U+PNIZJFu/QsiBbD4+82+x9A8IPTxATH/bmd8bNSO/mMebgazEQRsGHffNsxSQU+F3+
YHj43UzJ29gkDQ5UNr+vtBnrlHX2nmNG6CHHqVmFTE7vkFyDt85123mbhbS3rGj3tLVx9kp0H5KS
7glmgslYvs0jUpjnDPIjQz+XDt8leMC3LcNgLcRXSWWwAT8nE4uRFmtCH5Um3qQu9j2eTNEp5m0R
0c0CEd6lgl/IMpfUDjNDMMfkRt1B9sHswaIjVDxmE6qfIm/67hcDj4dkLTpleorBo3wdxRZ/z6Mp
2IpgzpsXjK5K0JI6ihsIgjTGPpoctY/MZNuUQLspGlXQbu5ejQKUkbZPnUtAVwPoxPCFcbNMlHOc
yOQQbBtOhb7XdDxPY6CeBETz310QC8zUdAtvy2bvcl4pZu3zkGzgjpEC6HWR9gtJIdaxPUS81/t6
spEbywR6wuuYSMHOocjapFgkrJjeAaxSOjvjarQnG6TLR4oCB/twBbIoUo+Kq5mOBsNBNlCtZs2u
KyXXAJVNjRkowBXaSR0kJ+96zr9saYQZEZYPB4wEyx5ZjFJ0ixoY6S7tqzATGMhifF4mA1AzZNRx
EA8t4uw5RqFWHs0mCrRGnYYItB9mlezqa4pwwVpgKUDVDBKTV+Crhb7qfTx+XzMJnXwYov/F3pk1
x42c2/YXQYEhMb1WFWpicZ75giAlCvOMxPTr70p2Sy3RPu3Tr74n7Ai37WaTYlUh89vf3mv3AZgL
sWulHm4Q7Z5qBwTb3EXmY+xE2YFP6B0vXHmdpkZl7aeqDJc1LuvHEas9kj3RxsIHqZZUvb53Jny3
7dwn+4VIz87r8Py4k0g2ObmDTaPFc0DysFxNfIDlRSKHka3aAhGgzmLcLWXYtV9JlhlzIGunPoVZ
nOyKiHTpmq0gfIK1W9YczKghA3eBIcm+s19mqTGWgFsP1eSMR0hA/YpNChbKVZsMy7u0K3cEkuaK
Uz6Pz/83gv6v2BcGJEYCMz9DL/8ygv7VZfBLxPGPL/pBv/C+cLs3XMGSBtSFoXJVP6dQ8wv/3fJs
XUeFZm39cwol/kgqzCD2Z+sEk6iQ+WsKdb5YxBu5W1jINqQTxT+ZQoXxeQp1bPUTkJXRTVJotmod
+DW5Qga5ElKzhr3GEbApMzdr93W1FDxvM1gPa2Y7j6mzF1q54g/anPq+cp5zVgDZukvturgTHTHP
7TD5bbGdUdTKoNKSQR4q30nvsmzRX4x8jPpdNBO/8JpuObL4Ap/lLDJpuJ2wepCxn8Bfw8A9EOFm
CBACTfwQE6C58Di3X8xe6/dkzTmf9b53321rqepNMUzAdhZttOROg4B6Uwh3fDITaxkuc70M3yyS
fsvGGPArYeNQRA9taMcRt2iGSgn9iSxwVDj4uFVAOFNRYa+305Ufy3rdkCVeCnHbkS3uVQ7EVnFj
TwWPQ5VAdmv3JU/DZFd/hJQXlVfWVXKZT6Bxm6g0s6lyzc5HxFnPW3yt5LyJPhO5wp1I9rSEvEA2
uv+ISWudGQcJvvGr/CNGDblreuwaye1cpax5CBG4NlT2GlRccS1Ga7wY/Qq3MuLuG1ez8r3AG7ME
jii/VXEBLnHEfj+sWdwZJwOwwcGpJ7FvRdQ82kubWTt3ZKG+8mp9gr2Hn4CbuFU4XAmw3mPwC9t9
28GEMvNCnMtsjBmP+250js04+O2W35cruawV+resW/qruMgwaTiJFb1ho63vxqmInuzB9Y8pedJr
LxXfTR1/80rGRS4ZnVmkrafQqcaNy/xk71uTFE9g+fGAzyYqoksPUulVEaVpjm0cXYA7ofvAyq3f
R6P1WpZaPl+DwTLX7MS762LRtcu+51eMLSpnPSM95s7Mr7asj/R9X2XRA8K6+Zz1ssm2s+d47Jsd
jWmrHTQS+i7uvB22laTlTjjrWjBaUczydMrOsS/H997HZBe6EVOeJCCTYhrten/b22p9NXxMhWYy
FttCjYrlkKekXz4mSI+19NpVY2WrBsy4t9oLoYbOTI2fuguQG4oSNwJBNpYTbMQYMLSaTdxEkC7S
F8wj0bjHU6StCox4xRqDsTqFGH0dZmDvYxhWY3FUMCBTLmK/QpOdztjBsUxWg3QJiPA6qhmuczVm
C+ZtRw3esRrBI0NN48XHZG4wo5PC4LLB+nlcJWqEb8y2305qrC+Y7/Ht7Aw18Hv2yOivRIBUyQEz
ukCpBAJbSQWZEg0KJR+woUNJ8JWoAAN5umwEzoaVq0QH40N/GJUUYSpRYlLyRP6hVFhKtCj0qD+l
li3HHX9nCiHuQ+FoPtQOFkkdiDFnIdpR+r3/ktatsV9kbojARch4ypjIA9GxMHQSvbjI5mnY5J4B
yBn53TnXF5wXA6GYICZ7d3I7R+4S20z3Mm/jbe9d9E5jBPo8yE2fgZOZ/bbbMZOa7Urm1nLemuyM
Bir3FBk0xP0WM/Kz49YOvqixgphMuBcCBilcoGRTmu0TNpNhY3SN2ERKLivcpDyZ2jDj0fHOFzP5
Rmjuzc/y6z7tvxpKbhvd8qYxqj7AzL/1cKqUfOZ3YCnybQ40/hv26mw7dGYDLKfKzxcl67m8CIGv
G3oAZLLFri1S60AE78GsUOQ1DT2+cps37qvohT0JRV76vvdZvcz5WamkRUZT4mhYC9hLKemRmEV0
xcI82/STXZx6JVEWSqyslWzZYeG+8KGhXfoNk7TWpvOGlQYQfWtKl5fFzrR3e3CevXFuZqxbnXdr
Vo7Hs2Ls4VuYfhoFbueNm9ZJcR0YJOCQBLR6b1dO8bXAirdxx6o8AfjlYZR58ZPJRSlgO8gNCYN6
l23wRc/EF8rUZYwuml1mYohbjHJZuVpn7Hiy6FtjWOIbwmvOpeaPuPKGebxdWMHwAB2JCKJvHUro
d4QP3OXUT7549HJnLTA+YMfjcXADAsQ/9q7ZBayTu7VGyExlKC/oHoCVuNLHIo/2YnE0WHBx8RLp
DXEJA4fsmc5u/cEpRv65CwvCZUGEilzrPW19UXFTBPMtrDpLNGa0JK7ZOrbKHSoNVLKO32I2OE99
29rW15CQ3Fk2YeMk+8dOVY7jYRLFco3bpT03OgGwjyctefyR9CTMFgJBLZbDruVcS20nDiZM0Mdy
sl/N0UEQm3EsOlHyMuG+2NSjVQW6Uw4n5iiMagWhbfYr5PbWfm5a08FPRGVtoHxoYPFkmk/HdrFL
BU4eOePZMOaVvXZFheux64bxcmRif53cjo2VO8aE4MJJWvM+0irjGNXlFK0tq9O0cxC3nD4I0C/j
xIX4j0DwP1qi/JcxyU1+8393Nf0fSm//4LOpL/2xFzEAakDSsHV1+zMxJf11QaUkDLOzRVrdg6Lw
cRf+jcKhvs70uDeR7v55QTVZk/iexePFB9HBf/6jNcmn6ykUDnpJheB7UB2Hnqb+/1+C1RivEPhk
bZ0rRNNGWpgTPXfYmoRU9aCDKnFugyibCZHUxh9jD5s1elX+TXT+U4qcb+3YtsX3dLm4Uyn0KTpv
4RN3RTZO5zpGgbMpJZpjJQVZk3GBqfvLa/Nvvpeh9oi/EAh0l5s5cXlf1x0cF7b4FFl38mIi/NLn
nEmxdx1bPPrX7lKZOY0ZiYG/tZy1jHSI215iVvMx2urpVz0aZLQeQqHB4ZYyvuh8A9NFWOb229//
fP/yu2A+MLDZGLZh2bwSn6YEML5EJ0mZnidFO221KQ2voiktLsMsN/5Tml79UX//Vfj8GoSl894y
LUtXWJRfXvJBtyGhL404cWMf2a3o47WHfe028WNrz/Yrv0ZiGSF3QWMm+Oe/4M5UdVs/x7h/83p8
wiZAwDB0YPoObiehfpJPeX52d+i4InNPNRHpQ8zwf6gwHqo8mH5m16bYRbk5b//+m35CcCjeCyB/
ynFcPmymL1g9/voHj5NOt9x8mk7QS3jDSxcwZjUVw8NA5gp/nien/d9/R/vfImZc3/JMn7H1X9iH
WH0KsGogZuJExgdNzI297rO0uR1LZ3xuMH2WZ0QDInOv4zX/Xqbjouy+SYkVwqpXli+Hi8zxkvdh
WVhqkSQl1ts5wOFqPS6jQOTwslZkzVeu22rPWZVWb2ZHHAFE1ZS84VR2p1VVd9PbnLbD2+Rl1YUb
606xCasBAKDlVuz3I724n9reuWs08tZrIIzLkcHYz9duYYgdYMI6WY38ftayYBrY5saQnLpywEjE
5fbUyci40r2iuh+5Aeoo4F3X7nWXt65hFeh/PhGPb3mZatyGcBHc/f0v+aON6Lc3NI8R27KoeuEt
zaT96Q3d2tAQxki2pxFJ+45GFn0lvIGOkjjPp2wHBt2/wTIn74s5H7CpoZUd/YhMxaaOSQ3ul3Be
+5OcNOaCkWN36KNbTW+d67//OT83P3wso/nIeTo/o+k7n3lDbiVHTFLEDAT2poEsaFOmK6Eb7XM8
5Kjt9lyLh6ps/QF4c5UfTb0JLyCKJ9Eq6msU7Aj7/OVMeYw2Nsj4VZOlD566f61ya8zP47CuHohI
QhBjmHmL6yniUh/J8lLoucQmr9kYhbTUfaFZwNmTOSzfROotqmXdeoiqwrtkEu3+w6PtDw/Hb6+P
h1WAC78CkCoYqXo2//LAMRCi49bHKta0Q+YYhECWqMufl1ZzlJEmpdSA3EF68BsQ5v2iET8ASynq
dRsNyatTzC5vXLPV1gvMNqyWeVrvWIXkA2iHvH0riqR5h6LoHH1tBqfRRhEytJkHdtJcVJMnbwj+
cYGCN+myteGNuopEaEM8s0ese64WTpeRJvtn/OV9APw3vNLqXF665CLRXJM6+i79sjmLamM8B3CP
lwf8uXvnhK277WujuR+XhGyL4cTXdhSOeyz4NaAIEUIi1UV7P7oOS5/KvGs5DC+tImLHQqdb8+Jo
i7aPEiabEHjwOf4pteb2orNOn5NtuHjgzO1k5n09dKs0JgmidxTzhNFQXM05ySzD6pynkktovdV1
M35Su7yN5eXxFl2+f3DnMPvOQEGwNU4s9jxER7f4Ua2bSQvxH6A6x2sJXzRdp82U7blpjhcEktCc
rbnNH6VsWRMZXRG+uGafvvdT3xdB5eT5WU58fB2FceXtzMjS2nWMWTTfkmxfHt1QK/zAy8J38mTu
U4RkAFUZ3RxwpIuVMWjbYWHiH5iOQG6qpXGpnQY+DjBZYmLE0qm/Wk6qHXBaNc88Vcud0PTqazwY
2gkydLTr05jqoxCZCTZqb4Y7j5TIFSmr6Y7fU09W0060PNB4lJ7hGcJ4n9DXJjZtn8v3apba04LZ
/0ZgX0thL4xugC2ra5TNW7+LITQEGeLz5WQ2Ob4PQxQb6afhM1Z6KBEtdj7048rRD72JVxq6aDce
nUhL37OxQETyrESD9cotnr8NP9qZAZ7VX5lV6b3Gw1JehzpydupG+nsT2+llX1Z2SAo4B17TDBzJ
c9efnGGCqi9Z+Hq2291kRl6+uTBPSCoSzsei6Av2fM1QFu46sbOJxyyU2KDRPASQxh6dGo88RzzO
ALODRr/M8OMHHk8W0fFRgypYAjgJ+5YHdJS59baJGCsgcWgUiJAlFcuVXk32FcoKwvxUWGepVY3u
xhpM+ci6dbkgMG+tbHNONkUk41Ufw//0ByEu8jmx7ggppI8tW+1NSjrvOk85BFaJ60+HkN15MMXN
js0Kgh9D6crwTKwliwSjHht1drZEfgjcO0TM0Cw4vkSDzr05j25FWNfndZ6UG71rk50182OZSUEa
rPa2g5rsMqu3N/gANn5pwJUtsJdve380NpF0sEH0vOl8nWwcJPtmPwzeU9qzZrZkaq6KlsV7z/bp
POrSbOdIw16l8LrWU8yg2vX2m52IaG1quXGRYvVfk8K5QWo5W+oRDFIknOOSuLd8jK6iCIJEMj3F
yVS+dCFXKUCXKH+t/dranOENUg7nOmphYtAWkfLeXJbx60dQyaBQjZe3o9bKb5r9svCS2XRUWMBJ
n/kwsvHt3H6b5wM6Q41KBpQzbrZEoPi4Dm413LXdAMpr7/YGXGicfl0xNtOmGgwH45AuQbLP4YjW
a8SyKIKmyZQ0PfTNORBXfTPrjZ0ERdWYIA1wZ+KMn+10nSWiICmGU/BmYTy4sjhuy5UudS2mv4iE
zIrGGqYGsySaGVdm+oAxlcSgyXVmXVVOfVnhx97zPz6VA4xkOGRG/5TOiY+gp+niapp5aLH3YhHE
yFvul5qktVUQ+dDcqT6lHHLK+zLGKwhU2K2zqsGsIb3aOlTLOJODhoIBR0K0x8hwxnWiZ3G4KsMx
3WlAnR9bgGBrSRxIRQTKajuEY3YTd0Js58IJz4U2ktulDqjHwo17clRAhCY9eYUXvtWdB40V9Xbc
9GnKCiovedisCGo0yVndJBlNKojWNUpyCnenMckozLYNXT329FvhTMhV/lh6QRJ3/S5lQadj/m3z
M1G52VttYNkFBI/qu+om2Z+qWlpv2tRnxqaKGx4WBfElnvx4A7Zm2LGLohfReG36eQymKddeDCuu
Hgzf7wJWjeX10iwUOPWpHJK1OcxuvInNPqo3dYUZd41ui9Y7YSYxMH2g1KMsh6wbuB1muwqTFD58
1AnHa1RErk7tFc8iRRxyZ2ej29QMul1UYq7BxHJGrE3cD1FevoNIm78SLALwEaq2mcXlbF/PnWkH
BKWiW4qVUmKu/LaO9mThIJhpE2iyyRvgwwrSYNCxaT4BZlfcQqdxWRb7o3c9xmyCOSMmY9gKvcgv
h35KcXuguPMeyjWTSiEGPoa4CrjMdYE4ipc3tBBYrVmE2wYmLTcoPBzVymlKK1l1JdvPg6Rk4drT
F+eqXvz0uiPc5yu6Tz9jMQJncOAyxDK6JRH16NXN8OKbqfm8iAxEkAJHhIGd19WtPzfRJc9Iy9l2
Bk5zVR6hEL9Ez58UeiIKnLCn0yolvsPMKWOdcki4deNVRxD2ziYPxN3BKNubyU3oDQSkYnY7qqO6
a5v4/xmoScM46OR+8tXHhfQfqTb/Y03cbwbZ/zJtx2UC/OXu/i9rxzU9EwUT7V9Lxz++4oekg70V
37JiqlKO6tlqIPm5cxRfmOTpdReM1ig73HX/lHToaBU+rnTuwJ7BXymJ4ofz1fuCiO2bKESIMRhc
rH+yc/w05qodI2gZfjwUFhoB1B/11+v2bEQJLD3HOLC9PvCJW0PpC2b8LZyH/0FLoEGKf9gvd3sG
dYOltwM9Rrc951/AfE09zoUn9fEw2GyvMjZf3EuTu6huaLopQyc5t/s63WQoHATe06OyUe4rsxUb
xoJlnWRufCEz11oN+VSxkqnjw8SCZAsVHKN61sG0kd13GM7g0CH7bTymu4DIrI6oS/9kPiScZa5M
cJgO733s35tW9tolDbPzpCWbkTN45ZklW4taPgEg91b0Q9abyt/UWcqOzx82JNrPRkRbFhHafTpZ
T/U0nU2MWGvqjw5t2ol1ZNtPXtc9t9H0TW8QkSJxMtwMNk1U5EyNiNOm7ejvU127wdhZWHBYj4BG
iJKLqczFZi4FacM2puwOc8yOoaRaL84odzS4EcYz4/Ei7CIbSjSAuNbkAp+jYiHSh/NjSfqAfd2o
k//qp5BTiYAiK1koTdhEpN+/Sq2BX+JbidfQuqSZBuj4sOuw30HzWHuFpd9ovDHlxqjc4d134vCG
v4s2WGKZ87AuQT3EuxADMw9qvdB4BfRlh3AxB1ZXfm2iULJ11Ik0OVF42UvLCgri35vc9zV6TukN
2BKsXHa4nyJ2XMM94b4R6ciothGD3ToC+LFxWDYHWRZN9GNpQ5DW4qKDb4Qvx2tW2UIPF9Psdena
1yVn6s6drIc+d8J1VTrEitxspxdzBSJumTbAWmC7l+lhsbLsoKJlm6ygBqUoqiezqshqLdYDzRIs
0oR336TdjVZRWbyAk8IgSSOfRVPeVSylwzKmPLkEN4AwTvelnFhTWBT39UMkcerCDK0iSMSNM2NV
FeKSFr193ZXtwbVyZhflman04htMh25t9uWV37DUyjElTUPEeyCmpSDP6gtHn/R7fk/FptNaqGNA
TfTMueCwI79R0Blou2zYnDTVtnXiXgBnb7Yoxv2WmYprw+S0mKd64ndGxb5FRAk7yqnd1FIuhynH
Fc36q6Bt0HBBMs4JyUATtnot3OUohXOdtM2R6wqX6E6dNPkWheGqHsRTMbR3Xc5p7Ofc0/KG0r2U
X0e5z7RiXnlNusvZ+M5DdWHwXidw8qhb0THLuu+mY92XGeTMEKOT7d/XBTcPlyJmhX4EZSPFtK2i
gcAX8U03K75aXAp3rjSYntjVbkG2NUHIUB07tTJkVydJ5JkrJntMItdHZ+KOWo39vQP8EkZnjbO+
7W8E8tPT7IzKt1OTIfWufZMuKvwRMZKJYHkTxauoNDH10b3Nn2ARgKVxKcPApGrNwrLVJPV9I2dj
28mp/T5PEcgqZnqd2j32rOM+sj3zOIuMnVRXpukeGP9t7gF5ozfvHVui8ejPNqviqGpnqipi0AZg
zljYOoKbLZyI/cJS8p8f1P9lRzBZn78/guMklq/8+9dT+I8v+uUUVqU2NKI75Kscgez38xRG2v2x
STG+uGxL+Jdj/Jkq+XHsmjZnNVzZX7IoPzpu/5Sw/6413aZk/fezULcBoyMt2+Tpkdg/61wEqFiq
tjI8OktjF4+yDksI/UV/FWpa6/MOBbEw7ujdGDaDjl9xPbVR+NB1kROdvCUtqMKhgRT3IdnQdttW
MxJYTniKO6GpzVxHc4MWLSphg5Qsar4vhsQxIVHAMBPcW629LjWefpEZczePhqmClxeJBHtAZYOA
a41hj9Mcj43uDK6yA6TIYW0B2dFrkWky3w8KEn3v/VIuGwLQaDQkqC+5iA8oTxywOBbDCfhdLuEk
BItl5o+0lSxWYCTk7c8c9qKbcjEHsQZ7OQyBYgWSGGtoh3XWg+5k72VY9uZVi2/9lOnZOCJj6AQi
ggoEFLwI6K9bM3ajEz+x5GG2JFRbi24yBSVAPt1cWZL7Apf+UC0BplfCaTnX5/s87dtum1ITyVAi
lnlel5ndfvN47jZ4TSPvGby4u7NwrOKbGB0mAXvWwtueMhdJqGREOdnWnFjWZSZkcpbUXGl4ZrGt
2aBwk/HLMEeUj4bATHPwwwx/RkYfm/NRzbZ81LQ5f3S2+R8FbhTHsPpahR/VbnwRNW8IbFS+xR/1
b/AWG3w/JBkphjMsTRPnkc0+/1zDQ5s2V1lqj8jV5IwRRJg/QV3CAMHwu7wk851rNn7AkoRTOD6f
x/RWMxOIPx5L/ix8crzsRDJ9j71JeZGawAP3aMnQvvuERgJPEQeKmZN6Fe4QvTrozKbI3wzEYMMB
uwFLqkKJ+OBX59UgXxJQ0psYZ9OV6wF3LWtdrMHsHdqJXsxWDi7m0WXlKYxSUsNbQJm7E4DbHsC0
nP+FUwJfQz1qok3kxgf7aDtED2rb2n2wlYyQvtkVYJO3T3wlZLxmHY6GspGR0Sn4EGkVXJne7BjR
E6Ablt0fu7D/+kFc8kyYWR30wYAVU7KyGy0F//ODveSiwh4yGDcb0MRNUKcpuukc+bvc4pqlccyt
zFG+YOC+iCpJG6GmWlopCcCdZ4N8g8+USTO8zorF9Kjr44Y0pmOxmTOvp9jFSq7F0D1gzc4v/C7F
5NDm5Zo2Jux3Tu9CkcofBkJkqw92UwxjKbAcZC9riQX7x3l8hDfjX/Kx53Xt8mk9z5Z4qSH0WdEc
K6xc/4hb6NsH2gk5IPANy1rXP/FOLGzK87Yy34vED48zoZpV74iAjzjzrG03GzA32cn2s/Bywrru
r7KmVeBpfUuJynZZmm9J5G0aT2cNNZFyQBekqQBo6ZK/Zm7kbJbMMldQeumlLviE1TBETV9yeOMz
QIKLZ25Hk92vf/KhbFIhmKFFvItaJcA33bNrD83Jg3BKriX0LsKm0x9inztMlvvWs4lZfZVyE9q0
2H8qpY+om05jNN5FVYEnWvVumW4USwq/C+03rLVuXUh4Vzh2VsNQQMX+DSyVRbVN6S/3qbb4ZiqL
UFsX9PTY5MKotXICwOL2lUbGfg8G9Z5o2gSOOgdbLOt0bWedWJkfkZyIrkrnwGFgXMJH0nZlBonD
zLUHijR1ZOxl+F7VeRGA1CTUXdZhjpPPsOkepnjKBc3QjPFeErS9oeyKW3NNbrAOyclEhlJlSOjz
VxorqRx2lQVW6MHHt7mJOXXggOLgnDTtNeJpso5SsBi17+JiUkirOS2tLfZ6l7oMEZN8wUPSDfp3
agN5z2iRi1iGHrtqfBqNcMw2W1i4l47fsPguMddRzyyjU53oySfm1ZgNFNyU7WVd9heLKconqy46
PhS4X1JW9q9zJnaa6G0qf2BldBVJ+Q8Y1pDF8U6ADF758wQ2LGvJwgk8kh9YLIkpe1trGoCBpuTj
nLuHRlbTOmzFkTz0Cvurqt82RnhjThrIafLXMqQMxGFyFIYh7kuee5QseurqjzT4OzCrChFqKkHa
IFLULLMfuIjbwz5CD7sokgVMa0FTbwFI/6hJOd0MhXueA2O4ySVBG1R/eVxS84l/ariusWGlI7I/
zwZCM/5wxnNneYXcECLVZs+Fp+xX0jx09uKs6KOWlxKIzM7022c9HfVA6kiopSnrc72buwsWVBZq
UOd57z2l1DRvp2X2IhewNSM4/ZNBTSlOMmoVNk0m4mGNycs8lCQ4jyMvJHioFuyfAYjj7BcoFx+L
Lmh7eqbhhUMU7C32tIrM1Y5tfRiJPRxxUkIZNRptNzc99GYsDTctSfz9BKU2IDrPtdlHkp6aCLC8
a8of1K5l1tsUqslAsySWzhy5niPuYqqn+s2sphzvY3dvF3nLmil0MaFqc3wZuajVAp0wOTLi5e+A
MZwzsw9VsdbE8plyMnP6/kH7gialb32eswIX/4YC4domcQjcwUgO1BmkLi9CtpgO8YqKsDi1W7C8
9YBdf8eTrc1tqtS4cUFMqQ2fmvDOqKdTvIy7gjzad2g0t6016tG1W4jCoDDAn6MzPYmJjSylW7dg
r6uU+tJSt+0N+F1mc58u+HFXa3IedkXtmCzVqzZfbkpn9irYdTVRQyTOZHYRnSmGWukZpXkrx0QO
/toPPifJmHni0UCNJ8uX8kG/K7mppuBVElujIszq5IUPklgQ2RtaGtfFAkW08VyyuJvMxbrzpLUa
8y3YKIB83D3b+rrVUpab5sjy6yAtEckzYktzOKwc7pnLwaFGIeB9VdRy5ZWRVX+frQXmai6kc2pS
iDOcdl4eTCLr5A0Mlww4coEUy+Yk908coMl47lFWyI4cVC42sznUwRCk1QJzVF8enXastnXpV1/7
iuxn3md0ocYzvJZMSuu+WCQROdNoFbdkKgdaAj04vf2YhM+z03F9s4HecxI7gA6W8bxd4uiMSbY8
Y43W2kdd8jOtZKV5LkEge35EBPJID1WsgYEIpNVZX0RGvmN9RTZPlpMRn/zBbH3kaO6IQVLpi36K
IPvpB1u0WnyPrlosL5rvL1fgY7zzXtdEyRUmtdpVJRMnu6GThOrawksInELZWIbtKKv+cqGc9gxR
SV7yyGXhDhMivMITJQtqd3J3PoelpX0fpVHZL6IbJAXXnhjfwegsr5mIum0F5UM8/vNh8P9L1dYw
Mbz9nWy7k6/laypf+98wBX9+2Y+8iP+Fm4oLlABHGABwHxX259RoftERYQG4WQZNI8qp9+cQaRpf
FKJCkTjQbgXRkb+0W/+Lj9Sq8//DGEAN/Ufarel+MuShyyobnquTVxH4wMxPRjUbtI2lGTytpcvG
PsbmEKRMdCOGn9aoNm2RWPm1pcckA3pT8wIIXtp0NbsFtGaQYzsM+KSBIw4a8o+tkwAcztxkz0FV
EcTzq2ibES6502Wvv0a5zpKYRXgaQDOMqFFJKlkfKmCUFHyHpskEk7btLWtE4xuDHzoUmX4Kr9x8
KfsDxGEJ9qTPrDU9BKp/AoRydelALKdAwitMukjbbLzku2Zbu0tGStv9fjnjylXe5Bq5VxW3CL2N
BlMGfddIueCx8gorzkDdofKcp3aQh4OVbfnQsfN2jdkhdeeg4nHf1OmaaLhvMhx2Y3uhQ2fft9zz
bdaHPZKjYejRrVN2ebmJ8BrUa7KRhPtsfr5vYTZ47Uq3pXfbFm16zdreBUQOVWFtmLN4cfyx01mm
R8ylhOTceb0gmLJejaoEkBxZDgKpsoGx6HmZGwZAgKoHZuTlMcwmE/ia2V2E6eI0l/E4sX6ahRm/
Dpi10leKBewM7iAZZ1WznH+nmLutA+GPeRXwDhzBjjKwwy4wshu4QRVBvCatvaPVeJb5xDjg9Hdh
RIjodu7ANG2mIc3Ls6yDIEgO2xRcjjh7GJydgiecOXgs571Sz8uVCYSeqzIrbm8dFgDNaeZCJ1+5
pXQw3Vh9QeA+nNvlhDvMekBN8676sTLd7VyH2be05wm9zjnryH3kyMUUoIVsr+YB/Bm5V4dJnl7C
GjhY3IJ2ciu/QXA3jMI+9glh2SDjZXC2tiYork3DcqCYRAeNtbXzMS03hRwNAokQgeLoOjZjfvcj
WRWs911cJ1xSrWRipnOGPkibiDJMhuL0OrdICbRJlMOKGvKmO8l2wDvXqLgvGT7q5mWTX4Wzs+vH
UC0aiAePZY8bYVah4YL0sKVixKz2oWeRLO61jE6XxCJt3KvgcYrrBiIUYWRiRdg/PeGstGmxg1Fl
lvPufmYTEbJ/ED5OBLfuMMupkLMx1cWmr3uHq2t7dPXC2yQfqehFBzGiq6h0P3Y3eha6gSbs3RLW
lyTCn2omhTX5RfcqUbFrfG91EPJOZDAiltgY7gD9EUdenQr9UKjsdqtS3H5HniWjxSbiPDeijU3k
e1bZ71ylwCkdYBphMMM0klJoA2SBxHhbdncGY+kejWUCPk+u3Kuam2iy8ZBpD0yEr4T1d7rVsLRU
mXT4kIwC7EW/QxdxHjunMJ8GlWJv65k7ttlne596gq1UaXcx9g2v17yz26o8uioTL2QsLwqTnHyr
EvNJNUHH063uhFTz1Khc/ZgCjp4/wvbZR/Ce0hsOemMwcfsXFLI3q+ojqC9VZj+0K+L7Gl0jD9QJ
xhstVvH+TiX9yUYQ+s9q8v/WBwqAX+lwP+Ow3/Z9nlwKuxkOOLmGM1C6zQXttvo37kfxN21RLIOU
oJad+u61TQn1M3f26Ji2QtUrM+bmBNMuCoiviDh8bl+zsH6roSPedERF6JZngdPAQyVT8jLDqf+/
G8D/Ki/K3shAdP1pNP6Xxe1d/jp9ff29Lf3PL/px/rtfOKM9HQO0h9eJLcDP89/3gBZZLnFSDl42
maov86/drXIrqy/DzCtsriE/Vrf+FwMBGvu675H0VAvff6AhG+bnfSqpA2XpZ31MctVivfz78jY3
B7a6ZeGA8TOSAIEYuLlO3krsmQW9LZg7mnabXrXueqNjX8VIwQ8cDhRZtRG8ytXMxf9IFdhwbRpZ
cQJtTJcvh2yIk09W1msEWxBeA7Dv8KP4F/x3h2vJk8fU5PpAewQizv9j70yS5EbSLH2VlNyDAgVU
MSxqUTa6ufk80rmBOOlOzPOMG/W6j1AX608tJpJRyejoZVfuUihpYW5mAPQf3vveNFiHhnbl44xy
7Ytf5BimqrHnwGxG9RjFcQUcSRJOwtyV1SSw3WbN7Cp6MKtZPJPDGx8Ez+ZPc6pQZdWjd2hRC52Z
SLC/KhqDkcRpbyJ4lrnvpswidV22g32b1ZP54BAKeixdy4EAp+ZDhNTp3TGzbuOncjpW3pJd0cRY
100aGbd2iFHHimd5RMsT72Ac0hg6iW+99IsLDQ6f3XQvSDSJQWoo9wGWjntfew1qvDBqHxsk1ECf
DgtD8Fqg4fInxD8TUuLEJfFrLK9TD57KwJMZIsP00jvBOQD4Yi2nqNmick5XAYr5lQX0e+3W/S3e
rgH9cxYcks7wDnXkj9d+5tf3glDMi9xW2T0mX+ihquL9tyUxAE8N0ZTbRM7lo18MiEhS20bxGZXm
Jpmj5D63/DlZj2AWeMwbRCIjR3IuEesvLzbyclQzERK3bRv34gs+oWFJ2eJSMtLJnCQz4FGHbpOX
jfvknfKXJfzJfDNmsbHBaxbsK8Q3/35CfZfY+/qWozCM266Jv3Tfbqj0nPVnD6h13L+9vmme2n8T
3vvLi397UHkfoKPZlnsCqLnfPKb8DzbWZTZNwtTPw29t7TQ32rtOQK/Hkwiw+LfPKSY7luc7uD5+
edXfeE7p/9B3sg8H9KbJf83CUKE1MD90KfHgYLYYpX/mMIkBiu0A7Q/bZt5gKw7e4GsZLxOygXUe
9/2NsBkYYIq1UUmUZfIRa+Z93ZPcbnxFAxsyZAJrXjb+herTfe6KliVS+Qrc9auE4q3ahjlokHef
qy4kiZpbg3LW6QDWzjEdSuvHxLtLK3UbZosOKLWFSf1mKDzO6SQc3rJZhvtUTw/RpyTHkc3ALmdW
jl7eTA5E3bePYNr403E/nk2R8C9I8mMrRLGdX1eYWYmVWp4bHJv7KZThCkKWdSYDdmLjUrvrsM4f
e+V1hNpbZzHPdMSoXjOgHBeF98Vtq/LVlHnxXFR2eekWds/KvYxXiMeXT63ws0cjjNWznWgqtcNd
ibUwFYrtSzanb405sjpz6s5A+TIjIenwwO7/fjnx/9l22bOFA0PwZ3fif3P//f6qP25BHsbchVL6
lsDC93upIEzzA1YGDD3id4rhb6MCAIcc0byMCbTGDn4zKiB0G+uZliIyyQAI5v2dWoEo7z/dhGQK
c/Mxs4Aq9qdI4dIoA0RDRXjIp8J+0WbPJ0sb8UszqXaFNuePC4KRyYa/zhFlGNfj7LW3kzb0N01Y
zrfGYL9C1etpVfynuiPHZBUQRZLtXQ0GWDQiwDrRAozC7SEHENkAdxnzNUmzBWlh6x6eKa24kTIU
TgPna6pBBGyX/fNJwwkSw64elAYWhCd2QaIxBimu2zdi45lgVKPmHHiyptmvhxofTtRWabrpVTcX
582YmdGuYjL+kjlJ+dGoHeJaBqRlSJJPd0pnu3N8buhbiVJJvA1zQEAMaKaSoMCADLNDapf57chC
Z11bRvfW6ru4rRa6OiSgxXUksKSs0BmRojCO7T0qrvbRN7zkQACCvByDHFZ5qh8gWYSHH5GJClwS
VW0eNmRMOgDrGcgwMxBzSyhc1rSsq/McfAHdvdzRb2Ma0I/ENiAC5IAkbfxqRqJlx5jO2W3qDQDc
xmqBxpxZ7lxs46nP7gceWzNBhcFETKXFUg4PyhHWsvVECmZvHmMP9CCpmzkyq6iN/HMjrIkXdaPY
fUhiWb0teSBu8XYm94G0Jmvfdz2XQKsLjZIy52lGxT1svKhEY254dgob3IiFRuvlwY3rkOG6EQEg
6VUy99mZ2c3lGVEi0cHz5/4KR+v0YGVhSGocvmqrFwHcfB2A6OdsWLcpOgBifWKAE0bDdH5tu8ny
UvLZ/cs4TLyPWekMX4qEDDNqWMWqb1lgejlOgTYKCezyiVOx5R9GWz5MakTBZ8im6UhFa8jaCUSW
rAqVtFexl4uNRaLurbPEOKUwep2PdZKdWThw7sy+YKLepk7yGT29fQXXi521hbPqMsaPO6zkhGt9
jTiEq17zEA3yQ3R3GQfOZDyWILtZrlk4fcjcXRgytXVmayFAnYwrO6xVtPb4kqqdjW5sn7FMdAhB
t3Q8IVtGtmNIVoo7dB1JzeTGgomQnCCAotdAQPcEB7SJFWOFncRAA1M/1gBB8KDjRUw0RHhOjQhk
MED/l+mrGfhgoiRBUXU5LuhDROA9oJLMr6oTtNBvUVpCSoNl6CjMehviR+pHskid40Stue5N+IeF
6T0XTgISMQwmNHdNZCnwiRqamGl+Ioxm417kXVrvEx/Yyr7UXA7+7vRy0KyOoO4Xg5JZRM3G0TSP
+gT2qE6QDzIyAX4kJ/jH3z+i/mfOvLWz8WfH2PlrFrdfvh94//KaXw8xYYoPSlgejlfX/BW4+/vA
GwEUvlTL/pP/3MK0DlWJhldIk3bZQ6z1W8dLYaoUJSjzc3XiKv2dUwxd8g+nGApizmr9Fzr6AP5x
4N0Hsql7UQyHtEotlliWC4unDJtua1o+g7eMwCnsqnk1fK00hG1mcs5z3Rtdd5OC6F24Dd3wk52K
oli3Tmix7z0B3eDCDbeOxBALyhEtU6RAv+F3jYK1OiHhbE2HI+4OLEx9gsa5xhjcg84FlzZVkf1Z
5x2+QPge1Bmpf9rLQuJtsfJONDpEg/lNdmLUWSdenZNknAqdEywSGpoH0w4ZLHw74QwmE60T9663
NQMvO/Hw1ImNV5Vz9OAZmcSgBNGt5C2eF43T805kPfLsB3GsK0HX3xOctLKDIf0093X+0hqtOQGE
QNJ1xU+5oIOssPWsMTrA6KvVjM548sgFWLjjjyy1RLZG3ZtNuwZ1I5NJMk7KbeVE8OlHMPXETNVx
sTVqprkHh7llcqA6krdLnnPySaRTfE+OM26mKETIEuHhIQepSR6SuvpqDHADF00Q9DRLkIAK8pw1
X5D8iHybaeYggQLBSpkMDRPzc86QeWf4LMjWc9b4zwSBMFnOgmQvNcuQPR2M1K4pXvOY6CziYobL
oSiyG3dK2RG0uYZWwkbsaK7LlRlBTHTJNTnHoFZtTTQ2xz7Xj0fPv6ZTIN4O6KLS9MV5qZYrGXka
yajpjJHWBxC1rSl5Gt7IYxaQo4385sbVdEdbcx4zgI+hSJAYgYCMNAsy1VTICf3WhZxd+RhrZqRa
qEbWpiZJ1iAlSftap9Yk3/sB2uTgGPlLbhKYjmYd7P6FgYsMEbo7dMeiN1A+B4hJuHr0cJsgcgbd
yWnoPZ0G4FklGIbbRpqEt0EvpI6ShZZUcEARirIzIskonWyQhG1rnTSM2P0GcYZPlabOjWJpSFUt
PUby3mk8DymIUf1yGtvHc495lZyejulx2wTmWU2+3Vt/GvszpfCQCrML6KlolouMmyzbZHblPI0g
aD2SBXDztAzDo8OIydfc9KGbD1ez3atPlTksrKIFRKA9Ol4YYVWqmLyQ64Y4Pput7jHEnneTD2lR
bSIcvCN/wQTk2FN1/14vo2usAdn06otHTNQDIKwwR0o1KTQwDeTsdZDWMXzWqZv3A37RlvzIxEQI
g2ZEw6VK87lDbA76f4yZ1AB8pAAgcu1+wFnzQi5MSEiY33bmRvF0+IyParlFYVhcxtJr7m1Dus9x
6lTTJq3M+a6cl/FdNEHD3hcspto4dK/cgIsX3/Re0X7hXA7aBxm7FVKFysXcNasJfQib4bbfgX3I
5+fWR5K4Lb3A9dYJUsVxT4h9ww/PRB9ZVmN7d+R3tcYZeWDI3OZ6qiVyIEctXOC4pjaWYiewh3E6
oRiPLdtguDf06YGLFTWWj+s425iJJNhxqszRWblm5Wtx8tzbdwFJzBG6TSU+jRadJclObAvxE8P6
RGk6Tx9jxlbrGsk0Ik9/QvXee3gINsR/BO/B0AWfEzwMEGJ9jdGskApcxLB+WCypngKtqSOG7yoS
QbemsKsIZI3SBYDliCBxD5ApJAomMAWJt2wFjGOHmTNGgjj0z3MzArH1x9i7xH6MBAq+AZXiYjLH
KlPpXeFYZ6+E2a8rgSdXLByy2X1PHdA8K/ibZGHVUYL3EhkdZuRixPc7WcNGzcL4aBrt9BiR9Ekk
yBgulHjC43O3XIL2JsWmFlxJktvNNVkKRBBOYmxe5FBj2Rh9u22R1ztovIwE93aFUAGBG9VrsDPd
NHO52GZ+Ck+TEIgE9CPM0yy/SnndLwAkN904W4jQI8n+0SAwl7zJpZ3zfV8S7LOCVYmoBsWlQ34N
EOJ8wp7hJ/5Zk5XFhuHjCOKnzIfoop8r7i4Qvon/hQdV+ZZMfoxow6ujZbmPim7OPpJPlxI5AnK1
uXKmmKYCRPskLtq6wDwGsj33uVpGLzqwTDbLMyLW2vlMskcaoZyL3l4PQ2R/IYFPp0TYFWdSIirn
QNMk17JIfHR//bNTTMSPN9O4dYcoAWVf7qXEbB1A1+Tambm1oRKuF7+ZLr2heB3y+RrpkeAMh8CH
S9l75m8mO5ryHD3NljNyPBtYcePQ9foXGGNQA8cZl8eKMEAHmzl5fWx6YzXqTqBW7k4kNk1A2LoZ
7gaWOZczr7rlKmC8I1n4rCfJdFWZWIVZVRE4qMn2QaRBxlZae1ukx7eV1cXmdpwb7wYjPHmxTVFe
Sjfwzvh1X+eAYtwiqo4Y3Fl7ZI0kOedeaD6GQ7kJXSbTS2mTCQfhTVoNDZSdQfxN0hF8rZCLzjXx
NlOwJJ8T4tA+QzuncoiLJP5I0GbNKdB43gYFLR03I+61lC0+I6REQsP6y/hjh4FlY0+E7+Z+s+3D
zH3p0QYcoKgSQAqfAH2cNOLnOXbNdOvkaJp3KuQRUBrZ8uBUCBOVO4GuAwWBNdJp4vYBYN70xIJq
QmNkGNEzfH7zfizM67yL5KU32hVQYbd4oJmV9wiYMrFLCUW5aUMj3pPtnEEvTurX2B/g08u+PM8c
46Gsl+LRTcr8HTwek4UcQdR1WVTVhvSFfEPfl8B1UbRL3GLwVbmn1/bguzvPcb90OlAcnLBas9YG
k+bGpcPNNPFTnYtqSG6x4flrMY/LExpvYOmw+UN0WB69xhnFDQG8OIxiOtWq1eTd3oCww8ggGm46
OZl7n8gbrhMGetAOtECanf35SMLixyAK5F2g/PFyMiA1xnVC3H1iYXi1cWtPkAoa5zITCx2mMrxd
ZXOcJ0luVBSdPFY9pv3bfEhIIlSddQQcDnN7CpG48t3BYXfYzrNIGnd+nqFhR3zZTnuBIQV53IC/
LQQkELBZ9oPdbI9gMROBCIzPuMIYQNIfAVjnfuKa55wUJQCVwrpMKrxmyLXsq9kf5n0tezzjBCDs
AkvpDCEP2rMKips0EK06KqSw6yr3qkOCP+K5QAS68qIM1Gg82GtrsasD1rNyZ7V2vWO+dBVHtUGM
N5FyqzbGrzprv5LSzqXOjR9rx4+PRLja3DsUE26Sv0jteioKAPpWQdSCPw3NIWuCdUEc397PLSYk
0xW+QfHObC3ZpoRYHNLGFBAEkAHHHZXAOPm3YZnGB2qTad3HdnXmcU0hCkDzRlxCehgoxxJcWBQI
uaFe+wWiWaugS5qhy+BmSm4nnsJ3fhEBTTH0VJmFGe6hah9gMbryS0KvGVophmQO44Vp8e2tK5vg
Okbv98Qnq5oVwjCcb/nJBZcbhZWde9oiN3n1+B40teOirCZ6TIZTO28psXDWjSeXnaw9K7kBQxze
jRz0VLIKhzy/NKI1D/terY18edp2CXaKpLmFR9Pj1sehzHiKr+J9lI5zyxzpKoLhMmId2Fataa3t
Vkx7VbNUa8aqfQVpOZyRgBNeDjLE4HBiR7t5gwa6p/zHIt7J7AkTIAAJgLjMeOQ4Ey5AJd/+P8yK
/0c24lDaJLvaf716vurfh/IfF+//9b+LbxdCv77uj4my1OAp7iKsI6ShsWL+vRkXH3AieVDg2CEx
1GVu/NtI2f2A/sQkskWamIeV9hv/2oxbNi+iSWdIzcKFv1H9nWYc3doPzbiwGW1j5rWw81JJapry
t95hUvcQVMWDOACyqbCo5sZc76AGxu5RclHVKwdWosudKtvgmCF3ra5wZM7xdY++iGJkYi52i/Dc
wo3Af8e6T0ulm1bhBm8pI9r5TBVR7yOIcWwFVNwMl7dsIcCWno6uviHPuSem0ZyTXZnP3XUZj9J4
q3OeyJT8nY3zYPEVK5IhyMKrRFp7LD0VD+ZYBtesaZpun9HpkiYYNxnFBpDiBaMBWFJzhotsjhJ7
YZ2fLU4iKd17j1hJMfC52EwjMQ/Ahp+raPFxVHk16fBGSk5B5w4kBc48QQ8iCcxLWfdsrTqXNXYI
MFbxFA7y8EKRcWPuiwSXNKWx3Z1VI3Frwdw7N0ZIeZf7XXo1g6864+twTNJMpvYscooHHhV8yVZP
Ad0Yztb2xzf0SeNhtlRyTojE2jTMbtdJxtnl6KG101bcsFPn3pDf1rb5JXS6/jnHDrktE3VOtUeF
MizORw6Lpj4LyMNJrxpoyPxhgcMTQ3FOkig3j6bzCqdjXrtpR65lSF/qwLRQSUpaa5h77VWfxXFz
7sl2du7CvCdXxrUMrL9dMoZQWCvIIwfiROSexN3hs7CiDFVM4K9ab642vlewpHP65pJ8TUYvg4TJ
EZtwnDzYySC6nPPWCVzUtYNVjJx5DhLFjrFN8tKWHKOIe30/XwV9kC9o9Sv/pbZc6yKeAr86xtMc
AKHuY//Mj2RwX9fizpxqOilijcD955HX7MPB8O/k4uITEiy/X0ZJUekMeb6bpMmjeKYl/pgS4FOj
Tjym7jLvaKCMR4oReaA4CtbI4yg0AoYMELosjMqN2niWrHaQwkhqa8zP4TKjqRwDFBOGcXSNpWMN
SfDs1BgXFO7DqmuwuGYiWXKaGqe8bScxv4vWDnkZjJz5PJOjdx9Zo/GAxGOQO/icmXctfHIvr9Os
ihySUyElbkamJXfUStA86rwPg3OZT/6CSo9QY5DbXn1Tz5M46x2V4ftNgzfXL8sbRGMNJa05ZW9G
ZuMVDIF1eGT/MqGP1nXCG/eroap80MeD3Vifymw0401fh/lb49VZ98DlLl6ikDJCr3uZVXShAXQY
+UN2vjC8u48jM4F/gj501WJoP9YL8/eSrFDBrKwF7+WG8UQNOmTpbdCQV8AXYZkR4NN2vsYEU2Gb
CYormdYt02wnCimFhrF8DHD2k4Zk9lO4oxrwCO0BBw26ugLYBOFU8pNJ7NMZOvGjOYb+JwJzWuPN
7+Y8aAD2OhGkvAFKcU3CvGmUcLBCDX9js5ftRD6b5RY6cUrpsXQUNYvQidaLWqBkDZVyVj2kxIPU
v0NkiCq7LcWES33Fn0kAseH23QHhOT946y10zPY4j/bGzVyAQYs9Pge5j2fA4ZY7OlWjDuwDqKuy
kKgcsmYyBIS9RVtIfZpNe8cK0QiyxNp7o2jZ+Ub2dF+rkIASxL4w99JCbKKEy8/AX3Mn8FRu5rEg
BDchCXFN/GV6QPEzb8gIT/H4WE5KKo697O3UhgGAR0qtorGt1gOYnbNmMcQzPMxkl5fdeMktYEJF
d/oDxp7qKbTwd27GOGrG8xKg/D2Zi4N/nJd57I6ZDbsumbHVb0bZe7hbhYkcdyZRXl2VYRY9GjRe
3toS8ZDCFqAuX6UiGY6eh+gH2V/bWF+YEAAl3pjGyEyHyUaUAZoRhZEfrDKxNmNDgRtMuT2c4zU1
hj32g+G6N+34xa7i+qMZRPn84NuZe+sPCXuacmyzd7HYJaZDMJoIiNFwU9AXEdmGuEcolWwCcf/N
vf0nghPzp4XObf/e/Nf/6l6b8h//2XTvrxr9+Qco5deX/1bv+B9M27ZYhTvgTR3r+w06CneXea+L
Hg9Vyh/ljvjA/xMkLApulhBI9X8vd2Co4KwW1CUmABYWaOLvlDvQWn4odxDb277luCjVTcigP+4e
zDFFQ9+WOdHdBSzGpYvGBzbPGezvxHeKu9FJEK3I01avMvzCOTYDpXnvRzAvrHTp86NbLaG4y52y
3BiG6jY4nh9sgoTXo8+IqSt6gB1L97kIoQOSMzCvKkqcLfGn5qpfbOaRYqLBacPlsRIlwKAhwRzn
W6vMmOI9X4axEwsZLtgCRzIMs3JTT0TtCRsoU2CntwtTjHVkh6+5P793cMzXC4qFd99lxddkWFh9
Zc0HO+TUFdxXZvdU+laz8UT5WLfqNnIroHyhtpsX/kMedHdl17/DpmcKFiUTVNHhYLIvvPBNNLij
Je/HrMeaGNkc4NRWWlvsEJ0Dk1IbufH/sQKZ/GheE8bKQ8y2ONGZbW0GfE8bt2TSXNAhb5KxK7as
XoB8l7551U0VFWAaeQcRGuM2c6d3K+z7M38GxTuJLtqAv4oARJIkjOqX6iRyobUTX79igvxaAC9e
Q3J4y/r8mblLCk/Kf+19GtU0nRDlLfemE7yHM8q91K6S+4i57BYeVLCuvXxk0056tt/gmwCTY28i
G/7SHB/aDM0DuXrRrs+Q8IOd8BGEj8GZC5JyldgGEDpPBescLSBnVLXpm/o8MNziFqox3OBeWSs4
vN5tlru3Y0kYWMjhTfSzn8HZrS3SsZZPXTVfpki8D87U9WdpZT+4afgZv/ANYU8+4L2RycV0P5hY
rSjB03XOkMFZgi+Tk94zUk4vWL3UK6QA9g0DyYT0Cklo7coo5urRy9tiJjQkixaSJpgfrcvBXeov
dWG0O+a0ZMJbgVo1U0e4wMzocyyXaUXMDkZ0Yg5E1bkrPHDzvmhqnbemxvspnYq1MVX1qvF6f4+T
jaQmkefXmGOKLT//fM5UNd6WOXLRkRUehJQwh2fV3XaDzLZxKh5ER2oQlVTCJiaatkNWPZiKDj8w
/OyA2AWfa5K8VjP4jT7IvN1IiP2qChEsygL3Sb4IdT215ZtppcW6UwxInDidoLgpzAMdHucUoPpT
wpjhbtDvSWJAv5ndjPlpZBwSx4GwOtqR/bVs7Hw5GBFXCalVY0X0IZ7gYp8Jo7rLcgv1jHmyeiwC
GwItgLaA5Cc7CM59g5HD0DeY45pUfmoaRO7I9vGRtNpRIrS3RMcFfCQ3M9s42nXCMA15WJhxVlJ9
s/bYTKIM731n5LRmOox1pR6o+5jUdLBK+pqwKPKftd3FO1lf8JVig5nMxsJRg6zuReadC1H1ZJoh
qQkDjZsTYQ8uhZ0b444Ck00MReEu0c4bgUEOEw7bkJ0XVsnOkDxuPIODcVUS/Byi71XJ3g0aZR0d
Icnwhh8TcgmEYHf6k9OHOvPJHDDeHqKg/1hRf3HVnKxBaW6691nRRFrsgjCvONmImnKAWVdO0jvD
zzI7uwlonIlif66GtdCBiP+WCvzfieO12OxnE4r7knnCd4c1GY3fkupN7wM9DUMEzwfp9Z01Tihi
lvSOXhPUT8z534YTtgXWTHFWk71kCjhp/A2/DSecDxZvYPsKLSoDBUQEf0dz+v1ZzXxDpyjh2QKN
qyWnzEe+HU2keL9oWYz6Ihc1GSmEGbHTqEVgH12mA9nKrrIC/3Ejf4Hv/EtMvf3DTATRBNNp6P2Y
BSg8WLV9/8ZJHrVziJbmAlQytpqGNdNMsqKdK3JM8tLaUyHLbhXMYASvpYvNFX2Y+jjjT7sFl5KT
dNpmFarytnwa/ZEls1sqHrMBEWcX9ug0YqNp03IV5ygKdwlryCOuOmQ2vtZNpb5zZnCrd0RmKBdl
eJ9F5wmG554QHQJSgHg6zrJOozL5i09OnfWtyFd/cB0PQMFlSdf5E0iOj+lVoorLiyGapoeyaAn2
kLn5y0jxX36/P0qJ2eCR/K2/YpyPFoC8779eD+WrjbQhugikZz8FSKiqtZrx88neN9z1N1f8r9Ce
f5BSdVMSW9j+xz/1/OpbXB2aZYZlmDsRTeKw1wXptxdRQhEXklBLWCKcj2skipI5jFF64a5O5sVm
IB8glAvK2r1YYHKbf/H24kd7B++PixSzKIUBGtAfryWAfSTmxaU4zjZ7ah8AWr9yaXtveznmz8yA
+uM0chQY+DPoUb19YzA+w/Tkg/LGLz6tfv59EEH24zcCcZCxIfNGxkyKyd/330iXARAGjtUf69ae
7/KhsCg8FoOUy8pg+TEIZdw0zhA9DoMXpmuQplEO7ARltjXtFD0w0e2RMqZDnKT9DPIvhfBLxqpq
MIX36mHQzu5We7xT7faeEBteijrcwtfACt5rV7jQ/nBxsorbAncIG1JtIYdGYT8qDB3mKor6+SKy
+EdRttWX2bVKSkATVXaUxONmSYL5pjv51BUmHrQR2r7enZzsmY2pHaUGq9IR9h4l3sn3zroHDzx5
tcsx18b45eSR909++QSNIOZ5RyXWFi53ZB68Xwz2VofL4mifnPftyYXvnhz5vm/n5XMITYMYVU5E
+bH5xcLvn/z8djpob//J518bU99fdSwujW2SekGyI2ehtx4wYRThbjQrBVKJBTSieE0RECeiAH5A
6ALeL6iB5MQdKE8MguoXHsGJTVCfOAXBiVmAgBV+QXdiGWQnrkFhselYixPvQDcf4dFdqpn00rmu
0RBppanRNru+z96Wqrc7SCldjmN0aanwEFqUaphGdhdlaXxGs9hSB8Vzh9bnSrGRtu/7HGRBt++c
cUiis6qWdSkBSYRSWTc5H84zd0qlaX8RDJbbpBuywvxpgxdJkRQrADtBGlyzjik+FTHU5HC4m4Lo
hhfcNyFYZe3oIjCtPCKLuAMTNsHpdc0rh9ULCs7uVpXWAO4aOLbqmf6FsK32rQY5W8NIqa4MsbIh
va6byPmY+fiEiaaqztKSzWs08gDu5VDtJg8QE65e2iOu341rZNlKAlXcFWMAmjvAidWlNGWoHygk
Q02kVsYdwUnEscKolpkar2EIAa4ONcO6CJpprfJcEc2jGdeRpl13qtwbmn9dz2I6IOfRUGzNxy6i
lhQkzcyuQst6iMJeXtH5sEwPse9KTdkuWnjbWIrmK9ZWMLhPOO5ZDfax1IzuRdO6HVuDu5MTxLu0
k6Ekpa0gYn5ykAFUHoLhwS2C9zhtwmgbLJ3szvzUCoHS1I5kIKrM9lOZzjwb4dwnL9kICW8nG05f
OieyYjfBVKPrmCwCUWG3UCyvUsfsXxF5W1um/FGJWTfrb0khWAhji11/58oJlxLMxv6FASYdahK1
drotklaxAewqxNWdFXlIfSBYPnXh0tLk+AulbFTGFatqYtO+Rl5dvXIO8wia5QwMSOY9Yx4gfFnI
2Z9xBG8kBK4vbLvVuQs4q9lnS57QD09O8NSjLv4YGiZiAGZoU3XtETzarwwipipmpQVGkGZhcsjw
WWGLcurl67xE7ltFyoC1xcHcqLPAEWP/YhLh6N4D1DbzHeQRsOuD54wmA+XYfk+Bqg80VmkHxbOG
+gx7NTWWNTRw9WwOLOhWXlsNlz6yms/SSTv48IOAXN0bHb0DD9th1dpl4h563LmkvuWqttYeqsHN
UuYFYbT5SC6jH/gDqelt/DKqDmVTix0f7ojb2iDJ6SqID25cRuFD2fcIN9I5lMjRFI2bcOFI7hgb
tzsZhLCICFAYL/0pBdGDbD18IPeV/BkkgF8aWaBxM4moehfIBjtYLMNI9EE+uGxZwVaSV1DX7sYK
Z+QMXDhIpNFdFSQSlv5RxabN3WNklnEMHPji2y61nOEJxT4gZXcYhlsMzmGx7RvXT7axpYEyZGVD
4CbyL+LBpOzwETBqvGwq9D2fma0SXm6MnvuIstrxIfynkiD2iDTPXdV0SmwZ/EFGXWaICGd+MMyQ
zMd0eqxqx2bBHuXtY58Bxt9zUftfQ6wHAKaNUiY7fPmsVEyEdTzp3CyjezZdIhe6wSxu5KLyr4p8
OkaIzUAgYlUpVE5hgGJuV5nIzC9U5Q8aBIAS/pVrIq62Lo4iB8Q81od9gnm6AgqmauTtXSOJTB9p
xkjdS1n+quVrAu/vMQFV/WRZPdMaQA4tC2ISDOwd/KZh2AmjKM8D15kP8WIE+2GcimVdzKJLLwIy
eI+W6BaSNj0ENCt98c57yyiGcynUjA1dqv6WpXW8n4KKq8IIlQy2RbiYwwpBSHZWMT4R6My9r6Nf
+/tyDuKHLlqcY5L0xZYIGk0ZrC2TuBg8TNez2SvYTBXpnZ1s7828w0MYNlaxqtDhX3kDdvJByOxA
BnOLJT/MBLa4bonBqtal+8mB4X1ZJISxrOoyxereZGZZ7H5e2LAS/b7QQ1yBdpl+gfmjbZ4KsW8y
R8qyq1nHGN3RDmy32EhgTTwKs8LioRX027TAsvUXtZT4oVGgM+E90SdDd3aYdzq6nv7mPXMbIGOW
pf2RSUpybaq2+hgJIlfc1uz3hB3x1Up0MegNJCh2XDrTZTAYoOZOH/3fWO/5Ya7e/+Of/9J8STjZ
z3f093HxmpXft8C/vOZ3sbz6QJXgefyG6kexvP9BSg+4p+nRJJ+M43/s5/lnG6gG7ktFYf/HwBod
Pf+M3wvjOKUnrevfaYH/1L1gH8Nt7inpaYP4j+NqRK1mG7VxeUSB3R4YCRq7JlIyXstEi6xmckt4
/pvRfQOqrPmLy/vHWTl9t2JOLllJSZp9pe+4b65uR1K/wpAujmKidWoNb97VIikwphu1G9CEl8aK
UbUdbOoE3fMhzaYs2f78rv5Tr3j6G6CN8xvwP39s34oyc+PFa4pj3k3YrpvZ69bA/JHItlMjX37+
Zhot8P0zBKseVxTIQVx8OsLr+088d/Arkf8kxywyjxaBXathmNxd75r1uvV9XeCaWX6WyoH1MKeC
dT457ZMIvfqj2/XI1pwp2AZu81UmEUS1n/919p9+D0jxdLKcdRY+RNzA3/91nMMWxu8yOrajRViQ
0RqfIFo4FToijEpr0RE+sMHvZ3zx27R/SiNGjRsauWlrBNTXKyerOxbosTfcdl2R3zWlQAVsLJ6h
1kVSYu+qoqgdCNlBiMS4sKT5RB/n3lVDjx9vGZ/8oBk3Wc+H70b/nLKVFaod7qRrJWtkLDMCxd6C
0AM/Z4ceUxxhrhErYcaqEzu6HKx/w4ilbE3A8owfa1Ft/hcXrbJ+PAjwW+pyQPGuzG4YeH3/NclY
LcvsutX5wC+xYbXebAhRYzxT9sv/Ye9MluNG0i77Kr/1Hmlwh2Na9KIDMQfJ4CSK1AZGURLmecbT
90GoMk2iqlSV2+5aVJpVKqlgABFw9/vde26w8ltDL49OaJOSaOIWFp8BXbtBC61xXSjcel2i9ZT4
ukHzWERGol5TzHiUwYQuTEQ5DSFONKGPHA9Kut2aSNXO3iaOlnMcaQFR24gL48mNCm1vhovxLxur
zdwyLq51e51XED5FnYWfZ0IIt5qeYqCQ/hMY0sPsRo4Hvze+Mjlbb/Fumw+gOF3PdPphP8tJbRyC
n49zMmDoQ3DlP1vrHBfWfm9dJ7Uvd0MAsgmK20MlSUSGqZM86hP3NPFneZyTostWumk0qWfKUR5J
0FgUiHLKMDf0Owl7X6oST5kEP2m8tZVfrQufnNuqEHOlrc2pSD4PeTEd/MEuspfcDNtX3ZxSpv41
RTYrjOfLhEiXvnFn24TG9sQfu3OjpjvyErZaZ1JZmAUynCJ+71XUlIxsIYOoW2eDrQNWZEL0bA51
iP0tmouXICkU6Rng4flK2BkYhQKOU71Ks2F4SWhBpiNndDgRSqsQKyVm+JFxEAfptxCprFqRdyju
aI4KdpPK6jfmbC0Ou7y/d4aZ3arvg9YHmey35s4UYBagTTLZgP8w5NNtaLAj3uPQ6nb1PD0rnYfD
huMSzP1p1OjC67Nu2czkudzRhaDkwWx6kHDjBQ8XL6S49AKNUxeAHFAr/3b6jpVbCHP6wpobL9S5
C4Auv8DoUhRzWlsukDrnAqyjbgd43bhw7AKQ/ZC/FriddQHdhRfoXXwB4OkXGB6nbcB4/QWS130H
5l3geSwvgPS6hamXXvB6Y9BMH7m5zgLdWwB8lGOX5nHk2ACRYzLqqzqR9nioAqzcOHYrfzzEeC1p
rxWlTh1hlpTxRlqlPdQnPvHWNwovoHfqzK+6JqBw3Bqh1aewzQ5FRVARjSN4q5B3yBzoBLecUd0P
tZOzkATyZMAn24dtNG3MIDfWQ6ni18iO6w3zmWCPCY3Ppu0DonSwISxG7mQ9K6G/FPXIWC2dS0ol
Zn3PcdrYV5FOLIfil52VjsEaPrJ/73RjyC/dwrX3YJ/QPT+4WkgrQZ0PnuXK6MwWrovR3IhjnrEk
aBtRBhWnC5lFlBYMJQXHhIocy+uAUevYU2xODUh/8aaeAAyuSiq5jq0jv1QjxWgrP5qMO0DQYE5H
Z3jDW0U3t4MrjM4G+8gWmXyHDhOysEhWTm1dHSpF7RlFV2JdUUdwNRTkGgCQUpIRimpnNJO+UZZi
J9+PSXsOcczu6wkXLeZy58TpqXJx+VpKQ1QgPeTllgmItjAXOlqgtQ9uS2lbNbftG9aJiolbpxN3
Wt7evqqMN4WwvQWcmVKX6GsHoLD2bTkV7g7R2riatf6OfiqfNI2Li5rK531R4+xYkCPaPWrIfFMR
qz1bSz4lK9S8R8rt8biUuksEKXUeu7kjYcNnAvOOM8YctcKh99wpr4553sn7Zoq1XVXIAWpyYV3n
fhQ/SM7Oq9mWyaZvOSAFGtVpXaOuc7e88gPXvRISIbF0lb6NE7ziKrGe5hK7fzekaE2TLK64v5J5
fj1spzDpSTcgQYwJs825LxW5DXe6D+3qW8ZHyOfcOaderJwIGmpfdzfotMWD0sZ0DYTHfB5n5tqx
SJbzGCJmU4gDAEyxMQZQN4BZxm0yhsRQKmXszDmmjbxt2x2MMwWHdkaTwdu7Tf0qpkVBOt7cJv5m
pu9vO+FX3+V+/8J0g92UBiE57PCXMVbNycz07lvFY3aXKEgTAfixuByTAxKFTbGbxhi07YQnLTyT
JKbdYWdknfsU1X2HaEbh8JXEDudJAmn5Vneb7AiiUw48a5V8aOoucBeAKtZJQ42pOPQqH644z5Q3
oJjpBF/gn+VJC3LzPs60as0AD7ZZi7afHEforKeayMo6QaCp5sb5KGjN21icbc8m9fQrX0wYpK2h
HQmZldqxqvxibwzkK+yUcIZwwzMDJvyiSm/uMZQp8F1Ff7DzbGu4ZbXpY65CYbVvQRhEa0wdyWmC
eLczGXPvBsZAm8tTxzIYSAIfFbjSjaUapRBW+Mw6CS2kVaAAhq47Ok1PpUbrkKxUWiIOZM6zvR/E
rtfmhruLY2HfJrpPNJFQ0jG3RknTRTLM8zbS8ngfh6Z1bfmqOym+2ofcbO1tlde3OOh6L8S5+dDn
Pj46HHPWFfJWfzXkwslXPHg0A4aIk183vd9sKAmkJMRM+qXO3L4F89Psorx8pu6pulEiLq/r1E6b
U0/EYwOF+KjxH99S6+oiK3ZhnXv0BPNP6uUk3P0YS5030VOW3jM3Hr+WVNXcVT5lAxyUyYUInVcv
gph11AoT5zVJIhtY6sjM2dAjtkEhTpaRJD/ey1UW2Hhg+sqovbFo3KfR8NUXI0nl2kxr0XichIZt
C75kF6ouuE7ZJN7rsdHSWp9od84sg1uc7NNZ9kQVsk7HkRXXBDIq042Htcga62QXkRy9qszn+wlb
6JkzXkOpO8xvKMpkcODc5smVRchum+HLWJk8vZMVM5xlLO2byPl4XogUFH231XBGbufRhUqJclEa
b5nZDUiPLC0WzoomZSUkE8PfXEtNcyBW2HEgzqGfgKUWfhzOtLMV7cMounrvh1q6JzmA9pFgejww
Hcq67Tgm+dcFetVvLCKzchcSeIZpbTjdsJGiiYj6V9TyZXBu0iu23M68H0IDgvyC5I7p6HFbenmM
2iDYIeKPJLCrW6ycLlG73J0KrgW4aeK7hWuniWcQhgRoFYD2CE5UIhCvibo4OKd9Epaejzid385T
RL50bGnA2AaCMJZBavnrfyWF/2iozmT7tzN1LD2vefBT/P77j/wlKCAAWJybuZFLzflPhn/7D0H4
nrZvdiY/cZyk9YcjmXbzh98j+z8JCswI6e8x0baUXMbtf2OmblzGez8ORE21DP10qHaE+XV98dr9
eKqPqgiLdSLjY5ANTURWmYfNKsTGrz+MMKaKyYsb3Y0PaggYMQRj5orVaHSGu+3zXk8eJhQuaryc
JKmeM5dyVzCgPskjX0Vo7WVqjcPaFKn/eSTMe2CtCD4zm3NidniaVrB1M+qXqA6DgI2eRnVAYYQE
+Iuywm7Tx2y82XybgzpQcpun9xhCw53jOyxPSnN4Qrlx0r4IJkoFOWNn2CQaCQCTiQM9x7W/VuyC
do5R2UvN5FPgFvH9PLTyFcuQo3NqZQFvWn18yDu9uhpS2Z7bachMwpl5Uq4nLWS31WlGcRSh2VkF
w5e+SD6MSnM/hmHg3pZaSWOillgFKNtUH3eM/aKdmRFSWJdqnMYTFu10vNfLQgtHT/dV8GAWI7Z4
eAOrMS7q7L7tqCvLVxyVaTEoCr0EzRaqG23uG5vKJsLRawN+FCMzM0tAwg0Q2ps41Z4H3ISEd6Uw
T1i7Qm0TEUDeunz7nzAKqNeM4Hl6jmU5XVVKHz/wGwSnSfCrSWv+bDNU3litVd5ZEFVoTbKoVwlk
3G20ixNdMDhdG8mEZhDr4rofm+oG/5zAR8iJ+ggMUH+J8sj4UEVts2Mro85cym8NJyuOZSZUvRX5
vOGg81A7kj0PtiVbTHK9dIl6DBzLDRWy5S5FW9kMZh7s21rnpDtUb2AUPkKvhyvb8Y3am0Nq31u1
4y4uN5FtQ9+NvqQMI1ajmnwuNpVipcZ4UCcicMhLlo8ihPSCymwfIUiQo4iactMSHSOI3JkbXTOd
t7hL5BdR01i2dYaRZTeNdnXiboPBGe8HOUBTGGTcP7AeUbtcxIwTvB4kWXlK9ebccGZ2Nk6F0nWN
rFA+T4Hm7Hqnn6ebEIX/DgSO4YdeO8pmCVgvhTGcdemOSdulR2Yylk6ZubR0WjYpRBjeHMAuJ1HO
s3EWhNMZrUexAYQMj33QrkgLmLe1MDQsdVZu77Cu2y8OcfWKcDRFN6GPN66mmdPaMvKiCidbWnGI
grPk1JxP5k1j9A6fOPxfOVUDQK5XxaVcJ+/izua6jsHVdKnfKZcmngYvJ3upSjZDDzB3KK74+lHc
w5EuD/fZ91qfoCiKkn3dZIzX1qUGCJxd+pGdA+VADc6XxmuyvEclkyAGFnpvfA6XViEcAfM6X5qG
Alu6m4L55zMCQArrhmmMl1dVaG+bmgPdqi4nAuLdUmWkiXCpHO2WiiNQ+gOlsxZ2WDn7wUyvcTeq
Uz5F4bzVSYAcEviaMIAvHUpRDWLtMDfdRLeBBZ8DRLWDhWi4lDCVWhi9VvyL6YWmvj6/IYjUFp9K
c0G3pwvFPV947rxX0v8WvScH5ktih7wCltECBIDp56ICwLxAETDS4Zmu0m4XXPSCbpEO2u8ygrpo
CtlFX3AvWoN90R2qRYLgw0cixxL1W7QIFN0iVQQX1QJmEgqGcVEznIuyIReRI77oHckifWC6QAXB
I0FfOYEl1BGNQmFOY4tooi76iVYF1rN0RkEmv/JRWKqmB6wUNvHg1SgwWUDEq5ynBdpv6nf+ItRY
F80mueg3xUXLsS+6DrIKGk+2yD2U6aL89IsI1NompCU1l9q64FmZUWZF0Yy4aEfFRUdKLpqSe9GX
4ovWxAKDDnVRoHqczEB3F2EqSQpA1otYVS6yVZBNDwXHG08PDLmTkqSya7VrhDFacXESdrXhkXQ2
HqdFEiNWNPAJRZiwquQw2qq8x/qC1dFASMuNnIL4TB5SNDY6atMbSBb1rb4IcNkixTEh5vSNOMcZ
kW05YLGts0h31kXFI2ltBF4+x8RfiMFWzl7nUO2+Rk1eNEuZVli5z6C6B/EplxYoA6t1c52yuoHn
AYXo9dRt44md+83YTenNUEez8TRSPNt9oVGjSB7+u2v7j3ZtRAd+ENN/oQT/n6B7bcAER/xlX5sf
0wuXH/xr6yb+YGCDaxHtGNfWMvD4K6sp/wCEK3Gu4ZCTaqH4/jkLWvZ7wsJEicLn0urKUOFPOyS5
hssIiEkQNje42X9n6/ZLdoFRkHmZVTFxtC1+i593blnu0xvjdgbajCxestrR4bcZdQqZl/T/Lkjd
iApmIyLSlADE84QKTQblcfchxo7CmlL1Mwh0f0L8EU0pdvbAE2HT5KTVQmxVLnMcd8FXT0W8soJh
+lpomJJ3yyRgFwU4FsjUkVNj2ZCwGGwEnzUF5W7ljZ0EyjuOHIzaqHI6zyGG94Xek+hTrLEtBEjU
tcyhbQwPqyzUJMEmq2Q6z9r4QeWJ/8E2RvUlzmR/VYa5AxUvIOsAVgJykMf3UXxt8lZ9mPOYlOSg
KOCgcI7dEqO78HPtTMHdhPfjOOt6eC50GCqrhEjaR1FZ5qPrEnljoO5gbqqIyr9YtOvUFJg6UbDN
0BTzjYqyhLADXoQPJsaZFyKr5BYi5vsKJ08ftHvwP9MOGxHwGZ6ugGiMeoHSBBdATT3102NlZ9qJ
/08ripmFMvOwnqEKFpH9X9bu9J+xdvn2MRP714ns1Wv8+j8eX3Ns/Hn0+j8PXf3jd/37j//1ZWe6
K2yOYX/Naf/6suN9ZnqCYRPK9vKlBiv655fdJo6Etxk3Msbgy3T3ry87TwgeHJilhTIIVZt/K5jN
S/w4idSJVto2hSWEnvASKnv58x9mrwx86IBlsbvKqnS4zjFgnPIkTGevAJLIwoLRe6XMvv++gPxL
a+772RnWXGFwWQzqouENq3ePmKCiFRnETXDVIRxu+iBKeo99mXvbxH32qewc7dsPN+j2+7nzR3vu
LzNNyTQTmy9Gcgo0ebs/v09hVLM5xDK4EqkgkpCPRuhpDugsL8GNuar7MaMApp9uQFJqn1pNmuff
/wLvLjTRN3zBJNJ44vMPw343LaShjZPgUBt0DI3xI09xVCZi7mS73eS6a6hLwcPlHn//oovn/sfb
u7yqg3uEkxq4AFCuy3344fZmemqbKFj4Cy0KrFZ5Z7cfSfJaXxXlJgl9RU16h360VF1oJfw5rbBu
O9efX+OMrEwGLyb1kqwp3jA15+up1qbXYaKkEFNfNXx08TF+MWUI2J1qCvbgVNMfAitJruCt1zd+
0savjtupQy2d+UECJiY6S0fT+vfv8pc3aTCTshWfX2z0rKvv3iT2apu9sZpPc170T1nGN2qlg5S6
zwjmkJ0eqZYmX7tNsfPc//6lxa8mZ/z7NlE/4Atc5fe3Newb+g6DcjpxpHcfjFmyXY7YsoHP78sv
pONgPHHUqD1VJc5naPnspkW0eABt9W9+l4tH4UfFBZyiMCmP5StN4BAl5+ebrVsGRlF7Hk6hrWeP
5AqMHReDtE/rZ8UHfa7a2vN9nelMbwHUpuk1PsWhnXCszYK88vQRntfSVcyAPgGRgzucaF7TOvpN
aPbQ0DQ9SllQK0JgI15ljl+mD97ToKTPE+msaMCjs4uziz9G0er3V/oXywQ7Eh5TNpMn3VpyAz+/
OWMOSjHPxXDKiC4LL6MeBuafK5tDqov0+fcvtnAvfv7e0LfA5eTBTMrE+MWSgj6EElT22clvUvVN
c0eqT8Yy9W/7HCyvl0M4BOSgMg1jECQDr61pusaaoOOP6DEnO6t2NquHLK5o645Fybh+VtIHL+vI
/t9Z7Rep791vy8cfHxAfQwfD/fsbj0dxGkS7JKiJ2rFt0THrkRaFBMHH1gIOgK+gxgXRkFL0Xbve
o5rEA5y/xcYclNlnCGUNh4nWcD5MelZ/zQwNgbz1HfEWMBpbknZD960q2/n69xf61+vMPpaljE+K
xN+kv6O9KwKYABzr9mSm+rAtGz/2NNlNO11VNmMo1338/etdPiY/f0cIhEBDUaicWHDeu/davQdK
QJj7FEaOdYYISilyafQPsKmjQzcb6mrq6bCE3Gl+dAIjjj1ZgnjLh/oFY5e+nWspKeXDHg7rLanq
2w5kARUVYzCfZ1H0G8exmo1Wj+Eh7SeefCTqrhMECvBXQux+/26QVN/feUxTKBkME3W1JKTeWXUQ
eyaNgTEM58aIjC19WwvjmiKSZKVVHFq3qh0mzs7gMz2/xxd6lrMyXlWGiX7dpq6vjqljaLdGp3QT
z+psVCs85BYYQFc+uSbejckt1U74dAE5Y4FvPY0sZkZ4iJO9E4U4WkXa0fBj2259DQ48746M8Iti
6xaWswkCMk0rGIj6Vyy0UNziJl8kWrenaxorf/2JHkzSGgBM/HUSQ4SbkiJGa5CR/2UaHXWLgSYp
T4CfDOCqk+zcY1VaxBsn9B/tiCGpaxn9uNkT4EkeSZQxl1d0bl4HpaEO5kh+ZN1Bkw6xQxc7YsZ4
Z1t6k4RZFuecIMIXGwd1C6XFss/zlBqHqVBM4zPsO29EocOnyaiC5yLXZyzhujRxxDGUiyPq4CO/
w906GLjZeyp+H5gCYmPuymhsb3sstWqVY4Wipohmy1VVh0BZIMySM65RXNZtbwdfirCkPEBlpX4/
kYLTtpIa4GCdS4Kfq5CKz4d5UW64mWwgbzQ9KZ4j3Kkfs1gMznEsjHYLsWzovIaVOvA0usDeBAXb
11an2d9U6+fH3kHzXiPERjcNrUt8bDPTJg1aRdN2yGG5Utkruydlwt4zBs0+gGSrspWthXB0uqpy
4L7m4DLxsLjHyS60HSyWjIKV3L3CM1QLyKvgMJs0b65Hu5fBVnMYsHqTL+RMw5xD+JMTnPnKULuV
K+aH03VdWzXt9kIh29pNCZsrcG6nTkfSg2I5o1m21rkNW3gXC2OFEeSo3dl+1r7lod5dV0RGdrB9
4mtkUZAYkaYYzKUUXBpmqU6g6md3E8Ou/pSEiXbTW2n/NRxy/c6ubVDueHoZozGfTzPLJHKutwuP
zXVe6xEpXyMAERqi/8DxrTiYdkmJb+tibrO7Fovt2ASKDL0+Gi9BWANXH0X1SrhIQkmf2pwWsV5Y
2T11nXF2Hhyj+yaHwYbiV3dJv1Ni5COSOGOjrcZMc/yHoeHG2GbPcBauWLjrlCg6rxP1CTx9z6Cd
bGyxtaYKV4iVMkY1DBz5lQ63Livt8kGjRu9j3MPCHGl8e4utcby1/PhbNyv3HhL9/JZGWb5dFo5w
BdfXZ1ZeAs2AKTfpdwyfxbeEPVmy0m0dtFcYSv0RblFwMmsYbkvU7CWubcLa6TQT3fDF/VyR8qQ0
Iugf8gY45U6jsk4Qj5bxoXfsassD9skM3Pxzk/bfQK9Z1xx+yqcqCm3qZobBP4NWd+4bmgIE3pQo
fE61Ov/qAwc4CgquHm2R8QkLJ306x6SRIAJDkt8med0G67lTIPbneHAxeVdpqe/6ts/FXq8HtyMv
jo+MrHFRUiiWiQKCL1QK9AQzHqa9RpXzlwSNdSpfKs0MLHBKU1E4p8kt2nuD3nZYVI3+7PZW8dI6
EJk8Kg2Hxc1kbHPMuDdmw+yfk/kyMvBL8LEioo7NLiaQSG2b7VVcFFdKd8YPhIUSrH/Q2bCF0OlT
ndgQWo9aMmr1TjiyY/INbHPbaAXuPj9WLCtYAHrgxE1BwK1/SK0hOFAq1pfwZhRoFEPNXepBjzG/
9knUeQVdgNZKNUH8FWRUPGOSbaEJDNVs+RvZusmnuPBtRXxj9NuTg0uKMVA9kjHSCphaWDhj5FDO
hGTyZropv/mxrZCnNeNYKHxSKxVxOtz0Sed3VzTzFVS7OtPI9U1dzVibCWWT5BkEJh6OPi9DLcc7
6qVzzD6ZTp1JY5WlAKsVRNmOgTpUJIxe89E25fRlmoqBtH/EqoCWrrtHyxJox+1YQU3uGh9GQD3W
tIMnbZ8+0B44vNVz7X/o/Sy8Frmoz7paIkEI5CBd4fG7gQc0RtobQsbTpzmFn8q0MMq2FczufAN8
Jo1vkzFVBO/1oonuIXB1L32P32MFKFCeNCdQh26wXVxHkWg9YIm4XxPdwuHaNQhRhSOHaFv0dFB4
bWwFztGq4ugUNzL41ISAcdfMOsRDDbz4lbrAvF9BJZvFFjxx3lC4VfTDvSzd6tPsaszcW6iD150I
XVh7aRDtcf8zQUmFWW9RxCG7Yrjovzgt5GyPxS7CANhWcG8aE3IhPdyFpnuDLOU3Dlfxm5PhbyoL
zr7EfCNTrqMU0CsJUNtgHhZY2kQjptDwIZhd+zmeG0JQ+Wh2JRIeJzjWSNIfSSPsnSoFaCmTKYu2
I5vSLjYqeGSl2cmrQZWcCFwcXI91wdmqaVvH3sguqq/4TbAtj2nUguOsMpQxMaZ0Yhq+zHLIl2l9
TgPZYXia2+Kj5tq+v9M4sHFZMapt/KJhsla0tN+tu2IonRTYB5uXDTNuHAw05rgk1DoQRFz7EKBD
wtxhM5Y+OAzICFm0cvNivh9ETd6QccW3uplxE2VB0pLnwXdzVToitfHVhhBIdCvLz8IYy3qT8Rx7
qrOerkrHJIVzqsN6rtZVGtgPfeMkzwmwoRWWynp8bsSst0eTnKe5kYR81K4PumCjW031MsTjeFeJ
TD87mQ8ebZVEeaHugqbUorvYKroTFdtT5820bbzIZYm26wFu+kx7At/WJpD3KlfJm2P7+rGiiohG
UFCPciOrcJzWeNXSz6Kui2Opj9y7IhVMweiynp65udbtTP8lUzFCYaln8Y0m/gSa9ios6waKYz2E
JPdcqaFmdsOpytwOyEyWPfqdBEYLF26rjePAAgHk8bavQvMlShZfa8PE+FNNoOk+CurgCR8ULisw
9tA+dbsrvrQKkMTZAW4SHAw9Ll/IejdPUwwrXfrRfNZmH0QxeGnss0V5qyYz21UBkLXLnwJgJ3OF
/ehDKuiZpvGMyBebhd4+L+CvaEV2zbxPRUs6EW6merZC7bPMQgDBo2Y5O3gDyqPvfjR3qcUitDG5
ATGPj3nezEIHKD9xtpC4lCDHXuN9i8uvyCBD/GmuuwaaaxkB6Gso7zZfydvzvB4Zqpe70gQQ9dH0
A9PC+W5RWRu4Vtk9cgK07EfLx1CwiZ1KTw9VhvDvkSQGP0GslZ1NUi8UWgKw7UZNke++dcMSQHNa
/I/Hfkgeexd6317SwRR9N+7/rXjO/2N1SwgqCGX/Won1XrPy61uI6ej7+Obw5X//r+8/8w/51aFF
kUy+RGBdYujoan/NWtxloLJoJZyeLIvOJf7oT/lV/kFNI+LZgsBENllk0X/MWgTITCIbZHigT9gc
Jf+W/Pr+/IuY4ToGH1MO75w93utzNYsgfnZQijgCDiFIpJYC30Y1Z8PO9j9cmNvvZ9wfFdBfX4o2
DtcBvbAMkX5RyTrQ24QsVLFnO/CCW/MVVejRsMcPXBjrb4o1Fso0sFGpI3g6OqGin8Wapg/MwfdV
svf1olux9IfXUTRP+yTM/u0Z+N0J+PJSACil5Oi0SOw/v1QSZZXdCpHsh7R65EJ/ok7+PCTh4fdX
j7v//oWWsRiQEjLgcunGeidV5G5LMn5AUwvc1ownULjsmyewyYigNDKHaVVEpE2dvhvuea+6mZ1U
gCQwY+rXCe0cpwCSOBtyjhI03AXYoznrscNkElg8OoGVJjMC7Rx9G2uWfAdK/BN9IGh2wAzlAmCG
h1QNpb0biFN4YUAKo3Xp0yUWA6y64Iz04Pa9Xx+mUKmb2JQ0EAcabPHYp9tKmzsW0NlsjwGlQOu6
jRil1XDaj9EUfkboJes52fnOgDoGjMqI3NmToz+BxLaa/ki/Vx2tAmLZXoIVZWgHwuEVsHS6g6vW
93oY3vdTkUVLLNy3ITfNif7C9JN96jha/XmabLqfhtDqrkgedGc7VPN1Y0n53EF/YCMOdRS8YP0g
TBaXKQHl1daj8SAtp9B30RS395OWDntRDNd+61ASNNoFHu6+MaGg9nWM09qKFjtHqpVYTuYynTzM
HDyYIzGX41YlQ4dNFQxheDtbYfdIs4J+4vPJ8Wsc04+0hOnbZk6DnR3Z4bnro+mp5YRxNkfXPhU4
i5M1kCQJlqBjZEiPjHO2cehsBUeGl4EOMA9wMsnxDokJ2GOhOsH+IIGiJmKV3lWwCzc0dDuFV461
cyjK0CdmU/Z4TGqamg8agSK61rW8/hAMxgKoCAn4M4NsnGWLQ259lbtzdFJANLmVpWHeBKLSN8te
agEBxPnTGHYtVdihb9t8PvW58SxO7LCrVa/Z0zmPneE5tmHl7y0IVPWKq+rWpKmkGtvPoVm40WaO
p+k2IfV3rY0oERRqZbh2qDYMIHoWAX0Pqb/tSpn2HlgIUmiqVdtMb/sNoy6B+R0a2xgDqEnHUB6L
yCodFElsb2C9yoiuWK0Bd7Yyiyi6qQhAbUSSGFcyUxa2Ls6TJ0w+1RkbeH0yLHVvq7Y8tp2RA1XT
xussRzdqpio8DVriiuOkwRkAlpW0GLGCCJ3pG8fjTPveOvovx1W/SOtAlZH5WUR0wSNNvJf5ofT0
IZfV3eFYHl9JYJcf/SmmvwJuHqVatjPBfdCTg05W60xbfDPtpkH1nwZABm+dOcbbFgDGx0TPoSJo
RnU1Vvh0vLHijiJ5BKN+4xBL/8q3njBgq6Zp67Q1klfBo6Nhy9TpO2gSWIsuj7W/tWX4/5O6zRCO
EcK/3lncdXB+XvPX/7kvfjLhLiFsfvDP7YX1B/qBw/rNqsAitAiw/7ByXHYeCMzAtTmdMK1lI/Pn
9gK/xjLv1ZfZL5CcZY/zw/Zi+av4H+d4/EN/x8nxPjfOwss2hYEng0cMwjhHfl4cexg/je3mIwtF
VsLCSPIrPJecISwBKXuiTWQdNhnN805YhXCeG8ZVtjG0/0blfzf7NAkqc2ksyLuuiT1lmXP/OIUc
kpy0SJOIXUGd4OfYKUabs3GRXVXIHowJk+p+ngHl/XC//smG55+86lKezUsu0Wkp32njqpaZM9nm
vLOGGgydmBt43qqPorUzqfBAPl7cuHUA/+b3r3tJ7/4wY+Dt4oaG+SnAmjkMtxfR/oeha1AFvm+P
xbjTOnYs6y50zTOSFr5Vw3mKppnqjCSXtDzUPikHLecAeKx8zkH73IT2MsAgAp3ZpjBdupRuHVtU
yjMQuQklmhruTGmumTrNlExXwze34FTJ5W2dxxgZiOhEUDB0ZJHFOzNW7WIAK0+wK/2XZHZ3v3+v
y0bu57dqY/PGdcQmlgT3pUj0h7c6Z1rEzYd8YU3pdRa701YkIbSrEulnNftm+cJiGFzXkc8W/q8v
4z+5ucr89fa6SDl8xG1emH2t8fNV9m2MsnZQ9buU3AkE8g1WbWQRuiRq8YlsR7SxMwfOMsPpupoP
skr3lHGdYojnmyw4hD1yObVFK+JaX+e0OSd+xgqnHsnK3HRBc0nwin0p5c6KA2SC+ZjwvV0XimYz
M3xIephe9nyygv41cwaaw519nuawjrnN0EdqS6zTKn8eyuBglvnHuOyuW7aV+7YKD34kDoNg4M7Z
4+SEOK6tDgJ+a55Glw9lqb9kRniNwL0WWkvNU9xuUqP1WpOKNxHhBzYzw3OCQXqVpe0mAQs1D4Fh
UOJ5FlE6em1A4Sm+cCErD3F2o2f2vovNW0DJX0IV0Iqj6QO71YRip7gwrvrB6XemwgTJBHtDTxSE
5/SFCc45qUD4NATrON/a7i7QbmWb6LvY7nhU4HXeyqoO7knNPeeKoYYb2BS4VBsbjd4bNJo4lJuv
u7S9zUySz1SOfJxr5znx269RrgDEUpYkIvgfYUC1l/WppOAGsP9mKEjRzJFbblzRfsKGqq/9NK3n
nZb61oEOE+sr/mWY4z2Q8mhTZ0F4A2VTPwrA0bpHX2r16gz8NkDJDerbhZ1+y3Dbpqsexu6xqwn7
rW2/67SjAGvKW2TCSj99G/lHdoMi3dZTE/iHvMlDimCMBHhpZU53qsydJ7twx8xzmtl4s5uqe5EU
HM3rKPH1/qoLEwbElhNUb/B+q21iV8lXK9XES8u0+m6Ii5YRVJAX1absymkn4Ns/OiMB3kUxwnqs
3F5HyPGJQC5h5xWjdza1Va7qTV4vkYjk/7J3JtlxI22W3UpuADpozYApHN7SnT0pkhMcipJg6Pt2
T7WK2lhdMCLyKCIy68+YZuaEGkgUnXAH7Gveuw9B2egTxp6ctL6EhUpIe8qWSbQnFCzLzs6mGQww
avMOh/Sp0IvmeURB+kDUmeb9EK00r0i00rlnYd0d6APAeMMMqde59Jw/kHRdpfsWUoS2qViEwPMi
mPTWGGWWb93Kdsogt5rY2LjUbIqQLWpMYqjCfDi6UTJsJrdAD2HTjg+oiPouu1ODm5/DyZwPCVSY
3WAy4WHZqMw9e3ZsHHPmxvda2JpXolkcHFNaOOs7mE3k9vAwtS6VnrbXtk3fEk82kDh3IGfPjxAq
AyCv+2raRN5ABqBbd23BXrNt8dt59g2AJpeWmkjDZHLqJ68THgg3Xa/DnUwNZnug5vtNjOFk51Qu
rWo+kSa8qxipv3KyrisidqRwb2f53WwtdW54jNd+psgJdrJ2Wm8BbTpMXWkfwayPJRRc9On+SDRr
jKePjhD+IMb6fGpEMEWatUnyUhGmFhe7BfLC2XZVuFsibJ6m3VtbpYUyoHXj1lggQBSwg2cyyJPM
Cve6SsptVuYT+UaJvewlIH4j8PjoCN9jM/uIPzxk2J+Eh9AbSVuYRm87Z2N6cNz62yxFtmf3CheK
256VRDqfB6biiD9iEb5Q4jB9TZr9gmF/W5D/tElE/RqDlb3PljbfsaIxrmHW0drE3qhfaYaZyX0J
6XjakIml2fsJHACUh3ACiazsJ4MJP8ADr/Kiax22hnVt6nF5atksjFurqYgXWDxD0RIWhBbrlP7N
LT/cfbBxBWTBmmrsd1CeCG/snXWtQa31KDhyN16u5qeqt8WzwPJSsyIb2zta/vk6bYzY8ZPG6RjK
NZbg2co744UW8+uEXphQRjiEaCrJRnYlzTZBaJ246zE+PmhmE70JZ4UHWQXxkZup6qPbGcnNwIrb
0nHCRz9sry4AU4QpyHuSdHO/V2V74BfLdzH0x4PBuHu7AGm4SUjJvhRdRxQDuu0r4UwhFGVrOtAL
9U9VOKMoCfN4vJSkTCEdWYb5I51M+7aMUP6TzzUsh8TgWWHMfcOKwujFndBTMwysqCPVKle1QSgv
Cn7MIHKEcqHVIZbuqGI4G6RG1hk+TV/v+KLXQ7mRkZ49wWeKTonOAWFpc3Oyuyk7dx37/zRPZTA2
YYTD1Mu9dmuP8/KSJhZjcfQ/4TuhVMa5G6vqdrby8ZutMnHtMmwNcDSO20LVyan36MQiVYHvKifj
wqiB653m5VFNlXnoet31l7nFEMnsmrEBE9HmqeQNxSFUCexgdhm2X0NrWGiQWTwUG+lFVcvTTZhX
uE9DciHK6ZtTpCQHb0gbjdPA6KoWUQYZ4fSTTw48kSk7YYBFZczKYVZzdaN+m8ggCut1gBPGyGIx
7t8cDsek0g6TWPORuv4+YjKluhHHmekUBz3h6TqCbPO5YpgH+p49ldfih2ny5GBUcE580yaRiVty
mnjMl3rzjDJqDSQYk/uiqok/WGMoxpNJDON2UQ7W8kZtIxenbs4+zHDF0SmX88BOCtis9DXAfqxw
g9HGtJ4M8lrZxNTkuplsZ3PoNhBC7A3p1ASSsZqbJ2ytjfax4O/ks+3cK3I4/rc5/K/pfwVl+y/l
6N9k/ht8OzABfx06//Ytv3eFnv4FgScCf9hNq0z/947Qs78YjCnN3w2bKJ/+vSNkqgwUCgEReh7D
Y3rKGPOPjtD+4tA/2swffk8t+EctIa3lrxW7AaUUYbGUuoV51IE8/Oeyuekbd22L5F6i4N/oJQ5I
O+169AnsxSwZAR7ovJgtG1BOcx+5nj1DN0m9kSOjBNomlkR8/HLx/qNa3v37i3JplkiiwmunQ1X7
S4OIdhDockYtbzI5JKyc5N88Ba8pqDIv9tTHh6aQH+EE7KMj6+RijN6PifaO1yS8BxYqM8+hnmC3
MXSeyPhLADCG8U+kEzuAg8aD7Ybph22m1whIsaA3xoWo3KCztlaLWzLKSsIMQa8dZoHPm5H8g6aE
9zrX/fgY47RvoFxgUDuWobrqstzeWtD2wKGPPlPQ+eAO8XbKx3c3fjMQwiSrccItKKlqtKBafLQw
BDSq+AnD6rKgO7ZLuwGTMF8IBsYj1U3Cj6z4sEo79y2ypq9lYx8cq0h2AEXJkVnIuh09ESPQk/jM
+urZomAtDXMXi/qGyVdxA4IIkgnb48qSz3PTOPB1taHiXMECx1Wr4ylO7VO3dGOs0ZiZeA99wAnV
pKBP2nKGt2Fdp739MkwLDrm6/+l1YfOt6tthx+ktt63DAZ6EhB4jIpQ68oWmyL/lFl0monF9gw3W
76WTngmPH/0c/DsrY72BmBMSHGQWM+DGCaBPQlivWZvuFQvLfDvM/cFdPPdRmxzGqVVyTuz+PY9Y
JeeFySGaqkBXVX5uprLGeasvyk+KLN1GmllsBiN+spBH3Ud6uVeDcWmcqISpmljbwY39wY6/pgZK
11ygdAnzp7FKl7thpMARSpEXRt07GH2473PDORB2QIo1wowHPVm+eVHzGlWE2yuT0GmUKM3tSIoQ
jTZTeifKv02R9yMXXbr3PEJaZR19nWr5nKl6eRhyDCaU8JTLdtTvlDG95+HU7vFwJbCI6mOTVs9r
lMWx1cfy2Il2Y9rtrhnDj5Eh8TPbgQ9OjciX4dEUU0rO5Cgx5SON2YZuPt85qXMLgpeWaCaytECE
+8gcpA6KRrsselgEGva3wGUFcyHkCTvpyNrbn+tm3oLiny82nIeWELk7Yk21zczsJoic0lorHtrK
iaCgSpN73VIAikp9+ImOQfi0JGxyVmiARrv8MnqVQ4BJfVUo8yNMmYSitsFRKWW+Z0Ut2f9TYdOm
MCsPl/B7JY0jQhNj8MOJg4xFAskLKKYOy1g9JkWdPDco5zfxUsdXg5sk23Ku3dthTqcrxJSb0n6F
S5WedGKzdtDIUl5st2wQrctALNNV6s533UKKWC+qB4NP+7Gr+k1TQpF1LAEjqMufMlASAcuJq3mM
z8RonjswmEXfdvUWI6e47vU+3A19kdVbLc4jpLEtLM0k7x9DN1WveZEk56GeSt8xqvGiCVkFkkmv
IBj1vlOhda1FCv05dCh8woO3DfOGdUq8hjwaJI1b8sNeL3qNhpQjHzjJYYHfflAe7TveH9fXFwhp
VT3cNtydWqvsEyr9/ioCqvUTUm76PWoqjTijHhgFBQ1vlfQesgXyOJOl+Q6oTriXJJUEi+4ecjyG
vj7F/c+4HI2npaqq5zi28WFlzcdCOjJrhPJn4hIGFc+RQjsVVZ32Xdf0mXaeQYrvhmX8I57BzWil
Mr+mwuj3fetc9fTncWR/n0lL21SaYx1zw76y60GDIVG1W3Qzpu2juCrvGpY596FCUeDPFV38xmss
g4WQrp2XKeE2zlAwlTH80ti28odcH3qUHDPyLr+YC+kESKl3iLmqXQhL9Gloxnir28twXxFFFvkk
2TYF8S4e7WGyjOib1JB5W5mIyt5kUx+WsAYabSAmfhXsauiG8JkgILPtQ8f27SWZNANmzkSW05DT
wPi5OzWPjHG19CpsAKf58eBG3kHziIPzpSGbM48O4xI35mNiOctxIMaMyN1pnF5qJGi+kyWoRbDd
b8oiQkmgtxji3L4Pj5PVNz8mu6tPpelCLPXEgyR2VwFNIu9iY+lIkRHRTltPRNYGnGw/kUcyp6Yf
OZl2Lzu8uxjQuP8wqz2HhIfeuVHUXZmVsN5ENYdkrCo1gxpS3iMfGY2dneYdTCszCItROODQ4ijr
rQ/XeDiza+9CMVn1RrU8Of0KF7La5DV6FX9oh2xHiuz8tZBWd5O6ghIVkIF+XQHGOZi57l2FJhHn
pAwbjYIo7tjlTJye1Bcevyjijpwz2VOla8W3wTJyBs4xi7JkUQsrTHRJYGw5g0y/7J3Q2jDAJUum
atvaCOxeLOqukql1pOvzDhnKvBsuWNJvoq5BCqfT739XS1l/6zhVHtwUznSoatiDGVcI0aBTd7up
m+ZdGNaglizmtLVvjEhGD2CEYoCOmOmTi7TahKNby/XwvFRaVz9NTrXccuRjYIB3EL1EkArZvA1R
JA5m3U6vSdcxLPbquOHJm3hgrjH5A9Ii0HA7QV9BURV2jASQtfxkKS76jXKV2s6T2X9NkkhsnCXu
D0Mh1zjdVt9kCSAWom8QhNK67NzJCa+6JEHrks3jnZsSW3ZlKKWK8wJuWf9Y+IBS2fSLo+U7MRa8
s5u0TCtx1q2CR2LgEAu57NDNNe6WCZu5PK62HnJolzQsnEvqlf347vRyeRpQ/3KbF3YU/hbt8I82
Sv/NRCg4aSymy/8+nv5bP3D9Pr83cfdrP/D79/zeEGDB+gLTBK0J9hVsfb80BciQvggX+YluC2Gx
D/pFhWKRcYZLeOW+WPgG1q3j702BqX8R6/yJdaSN/I7h+D9gtbC++lNLwAoKH+H63zn4FGlQ/twS
VDhTYx6J5WmwOvs4mFp4biIz/xc7VH6Pv/4UNKzIbV1JKodYO5xftyINM8Nh0b3mVCOTvmSdXILB
lsVhsjIW0To7Yc1p7TsCi/Tdyhv4FwKOv1nh+C3x3pmgBdZd1KcQ6Nef3ydgBAVIrNPSg+BXaeRs
FIyaSweWvHAceUgFRQ/ppwyFpn6+E72q1ym+sc+R7kMDmdNzhALzUoGzJ0MZw5TWjhso9lPlk1HQ
vHTsQvZWQoIk+FpkjLExaxtVKmOnGZ01bnLZIx2lNk93TFqqzS8fuf+gi2I1+LcLzEdEBwasc4X1
v+67vCQH1DVn1cmRDYEMkee9dvb00GiF2g1owK+nZe62fK/q94kaCYI37PGkwko8jZmRbqWruYcM
u2CQaa25hS9j72iD6o3bu+a/MCb+zTfHu8FngS8kEnOqffp0flkcJT1UqYIR3MmuaLlCUTCBb1B2
GIPxFurGKa/SPtAp1cFztHr5RHReGiBoyO///1ftr6ooHPgGthp7vf/QYZl/2ZDawO8b8r/iUzkr
7TTJwtrEYsmuQi+pdz0iyH/xLmHh/9vbhCPTQVTFF/n3BjzD890APotOtejbRyfBlYg0d6QFjR1L
20cM3h6Zj2UEyIVJiXhF8t6sqV1fa83p6dqqYqZbjdTRTBb5KnOv2UoVnybNAWhvl/ELcJV1wtvg
ZN+EYmT2l9oS5pnyAgXDHaiYw7uvZ7pdoCxv6m+eEaffTFaEAc7ZJbA6pCGGlWWdb5mNwFQfaf5c
WicNu8SRCiGQsd68VFqSnMwZxF5fGE7uT0DVaM6Sd0uG7qFvivICOMcMhrlxb8sVpbkFlHfH9Blw
osdScquQqFL+kZ8e2Hp1AZrUbge7qvNNT2dyNSUIplTXZZcVySTuWCyg7myQEwHE01oCEsinJcYM
jqJQm0h3EOpiJBJlQJU1vHoAUk54XTGkUK0SimQRZ0aDp5hnzEaQDLXPiPsIXjJ5xnP0uTMtefxN
OXNymm+7QWfqFNhikKlvHaoaODteMA/gqjQ1i6PZlfTZaRsxbV700foYdXC2myzn76xGsptAzdfO
BwpDvTzk4eiqYwu/xNvgfCFiit3eYpyFJO6QvGALx2zZM/LcLl6xcO2K0rB+rkNmHo0JWxCi3uEx
pA/dbMb99+kT8TGvtA8gDIA/vE8ISDiuQBDRIMFpNwupbe6FBcJsvHmfCBHsVytPhAQO4CJaPlQO
d7dcGOHTsm5FjXz9Ez88qTwXm7EAW74dk9GNT9HKKe4+kcUgiRBsgY4TmFgoc2N4pRCO5yJlW8OD
8EqQmoNf0iSuBgN6HTQ2wZD2Co9TK0ZOutCItnLS2qd0luGrKuyiCbJJ7zVWCWyQJAOh8jSxnSSr
tbHFSwGpZdiRjQtHxTLbp9ptzM2QS3xMlI3ry7BapihNQxTFRlYId1mxzfNwY6Yl+hzWUlm0dSRw
JADUKjpKyeb3mOJN8vakYSa1j/69v0Iih+3GlY3u2yWDoVwQS2JonrfTbcf6OgKx9EtdCOZkdbid
MXrfejCqglI6xYnwAvug8q0VhcbjUi4lXCB85EGVlhksplClF9fkdoD5c0Ow50+03HqgML0cQ2eI
2Eo13BDpUARVI8ajzKphZ+mNd7O4znQDnVmcx3yoj2PXflRZg5+0owlNxo8OwdiWzdZwQy6odhRz
Lu5mHAe+XkE/WtgPKb930xi0+9wcpt60HhDSiatsDM+2B1rUtMdnldkZ6ccdwyo6wuul0yIok7N+
UeSMvuXGaJzaonD3HDxsMOIF7HY6G0eELwQwsgnp/GSszY1oR/kikl79aJAuBEYocZJFTV4exhh1
3dwKNNZJb2Ks+XyM/6Oq83+mjmlVDv9y5P2tNr15n94/3v9Umv72LX/MqqlMLWQGaOVp3hBEU1b8
Ma92vzg6qIlVuONwo66z4t8VTIb7ZR0fk2yLBhqwwfoa/phXO/wVCmMwNGtdu2qa/0ltKv6i8wCx
TnXKS+YPkwL1r1riSU1aYRYyPfQWLqyxcjq6y7gC06SJ5Fs6LJKuDxfZ6wLtcmYYoDUPbJUIMGim
/LYhyOqDMd1IjF4uLZZD6D1j2Vh+V3vZOe1xrnVYPrn1VAwItN9LDE5VM7h+k+BbshLd/DbOWX6W
tlYtAZIeIzq4ky4PZqzlP1oeyav6NbODaOBWhHUqDG0v6xUDNjUk0QQKqQWZsHVkbMkOqVyCeXWY
5kLzUIgUyHYIc8PiOTaRdPdamTvvM3itG6uQw7YVU3RND2zeIMA1H2QR4dSzFgjnZpto642NK80v
TY75rdmpOjqGJY/zs6PcfJ/NNsKXkcqpfY/rqdaJNaBr39A+LvO+H7D1QQPTLXJcqym664yOYQoA
tJ6lY+NRlkRaWHf7OSnjGzkbGeJHIBbMK4gA5mGRi3mXu6Z1IUF4fjNjPSRJrPNgTbhLeN3p83hq
ZLtsw2k0Lk7uYuYBYT9uGJlRQjh1MrzUbH1RFfdx0m7cZqp2uZkbBAg5lZw3llvN6Qaaebo3GS8A
5APd7h4X/veXjAAFErlEHJZHCwhXzBjFcotsF6laFEdeJqFREcOA2edj40x7Syrx2NkpdTn4texb
VPWGd2VmiY2PrS+PPXC7w4hSb2uuV5dQt/AetXcE+34xWAkvVpPucyrhwG7xcdmzKD4IbM4PzqAz
8QmVrI/W0BrC1xrbqjkdnURthrHznhJWEYyqEu25oJcLYjbkARP6Zt9THW0qePUNfB+w94NkBisj
Vq6c6MRL6az3R1smgWaE8Y2IFxJVjXFm66vVQie0S7xGjuax6lynE03eKXGwFkFGM0os+POfo4x5
nWrgoxnrp7YOjfAcWqJh99GhyXjonCaxffNzOJLUFYYf3nGGJhEOLmqSto8RB3tiYk0xNlqciQvA
+BjbJ5usVV+QXVczP9GnwGg/TJBRq2+skxfE4DR14H49QaKXHibX7Jmao8oz7YhkD83BUtmXWurI
D5DKjKBpmWtV9ZwQhNHZ3AtmDbdOkkYZr/4tnFZJgzUJ81tVPCxFKI9GlpVH5NAISdysPTIHnO6Z
tlW73mys3SLD6gdwZ+s5cZbuPq/Y9WiSWDOiA2xoJal8jtL2x0DD6AsP9q5fGEy7Ha2cTumSTX4p
QGJOUfXkEcYU9GM/7HrNSE/WmLxiL45QpFMgWOVysfKVRpWb96ReQHAO2wEtftztOfaWV7tt4US5
DelZqB6GahkoQQsCGglBusi8oDZvqF1zWTiYoCGU0gcVYdhepcjNjyJstMclcsXTEtvpNaQY81SF
9nVj9mb1EDEviy8j4u8btxSN5rMiiq4bd1q+meyQr5EaqbtUZHnNy2O+Hi3L5G6aNOpnmoNafHhI
9V6zHs4oBjmJG2p9fIHz5kabGcDGYfbKkxY/qVd9NyeX/YBRAGyeXUWmmSWWt4QP59Vs6uEWBOPJ
mBugeQXCm2vyQ9awa6271TTdNbZpyUA+txdxlp35oar6+xJngLJ7NDuLW6F4topzNXX1bqmb92rB
7wBoLz9ndjh8MxlB31D/ibMzZY7aQA1EttoTeN6UZruN2FT6SyNIbZlNM/pWxqMmgqSciTaGIgp5
oceQDn+5116rYYpusZoZh4XrcOYDHO4xuipUk7L30pMnkqnd5Har7UXU8tyXzPscDgtyjeM9mkpM
nSRYFj8kUOxXjNoOruzJ0kjI8UB2+tLNKpf31vQOk9N5d0s/J2+jIRITNV6Zfq2qIvqBkZbNoVXM
7TPO15goAy33Ai/WucINXPtb10qEeRqJtPiGXxQctWi9NV1PNvhRc5UyGy9CReFamG86uWXPZVQD
ENONgqXbOKq2DioFC3cbJc4Q+gAk2qeqJetAM6oZyqlp7DlT2/dJlOKQVWN3rze9kwYwdAp2MopL
s6lLuIxBqTj9D3PceWTO2HPztSMCggGxtpbIHYbvc6zBfWCw3PUxhxlO/a5CBtMQxVihaEDNik5W
PmCMjawgtR1unCnqX12tIyacKHL7GjwBwrPGBv3AWkyxSU1JoUC3ApFUxFZ+nTmuWvEg1rlPR4fF
aUr3APnX9r6FQICHm8yW40soOguDyGj1+2yYDLJiLKI2g6Xr5A/TrrscQZHVHdw8bt+iZR6uLTtu
vWNuGlAQZlCSPiSSeIU1mMkVUp60PpMBRB/Bhmc5EeltHByDbPO966T6W8EH5RErwtBTb7tjsU2w
0JPaB0zS2KXRUuSPzJXphybAcK9IyLpziCsr9wtduTO5hv0aeEr+wVmvtKnzG9alzYGXke+cesAt
IGrdeOVKQJbplmph4C2TJ32qimNWJk20rhG9CKWRNmvpbW2G9MXkjITPVoZbdZtpsbYLQSO84qq0
VMDIieBuWm7ShbFfeFdpNjRvyBWTG/zyFmsG8zLOEYqsTsehUZXVEJ6cOTVodMH1NatzQ96EbIuv
HDayDbsZFnBu2bjIaReyHUPHJozYTKb+rjLHWu27ruYeHjUYp3KqMxuFEKi+YIyY7vn/vPT/7zZw
ZhaLNuQ/Hzg/vBf/du7j9t9uy65s/+//+VN5/9s3/1Heu1+YsMFYozTiy2cN/3t5Dxzsy2dFTYi2
BwzHovL/w6CA5sThn0OEYySMdYFX88fk2fiCNw6hMn0BdCSYM/+kvIfl8pdxGBw4xmC66VCmCb6u
47JfBoERA+mu7pzsGDJVKK/DRXVzgNwxf59BZXzXKCjI/RiQu+70DNXgOY2rMDk5bvNzwaL8lcZ4
Opaek381wWdsMaAbW8NA5N85DIgsLPEfhpHBpMqXE57tbk9Jglo2ZwiNDdzKrnmSg6U0szfSsWOf
s58tvq0oPLu0v+ubBQFC75JjVNSdX3SjCoTRmU8FS+xjI0mpLGbGWD54hKOXNDY35uKdsyopDs3c
kHpVNPoWfcFN1efuZp4bGx5Al2/QZUaYgAmpTau5COpBeQd7KOs3tWgZsLAy+annsbNBW+Fsybcs
1EYkWrYHkfI4qPYHhXO0HQ17Oua6M1FZQdWcdbSNc7l0p8LkJnXJmb4sRRdu+zZH0B053QOL/Omi
k370A4Ghui4dW510tIgvMXiSYIptGUxzO9+5nYouiOvNmyYMw1OZZvUOVgLlw2zy/jAffqFYC7/j
UKv35SismwiDHELJCJvipS1rNGw5ohaxjdq0QDsuncrc632aaztkn85y9pyJiDWvbin8ypSYA6Jv
RsS7hQtC4Nx71QRaXXNj63YcE5qmtCci2Yc9LOSVraUtb7UxinAjuqX0CEJncnww9LTmaK+Vxq5t
BNSAlDxs0xXd4C3NV5Odu9xCMhrmo+HFueVreVl8mKlevZGiw+bTicdJbQl2JMjRcJr5+wIZQL5E
REjPSIwzrqVOMNRb7yT9W1plqXdErIGHHLsnlOOBz2K9Y6dWlRs7AuK51dXUUVYWigXzxC2QBCB7
gB6YCwwqav82+6FAMVtBaGXyzghVPj/aVVy/mGOWkPzSDzdQr7WBwx5C/WlqBiJdCQ0Kag6j/Ogu
ii24oY3gQTdm2HkJ0d8JP+wW3DRjqChu1deSwRdLY1lgylNukkdXkTOK7r5trCnZm8JKr0edO2bP
ZlXyJuWFDb4ZjcRyUgjdbc5wwMWDXy1M44OhH12YOXk55M8pkzP3MMXcWy9mPcOCmmuyavN+Xmzf
cL36p+eSzrtRUJuX60VbxUJzCoTaZ8rUscCt7Yeu9VI3GI1U2icxav0DLeQ47VQKl/92AIykkEpF
RHGDqtTwHNQw7uCed8Ij7iXu9QbV2pLNMZcF6r3fTV6k7yMJe587yygvPVJY6qp8sCLkYWYyPpAx
7aqgoNEVqyYJoXPmQp+xStlu0flzSoc9yBO/xciK1Kwchvp+rlpjCKol7kCJp1h4sbhYUEl8UfSC
QPG6nzW/Z6OB6nsZB3eDqUBCzS10tF952hK0bAk2YD55jihQx3FEyO/qpcQkMSRZcTW1SR6idqjK
5aHJJtE9mjXTtRd7MWr31OEadRGnG+m9kSbC2FSk7Z2icMrLbdGlTA5z4D8/kXhAuqbgx0SOGrdP
3oneUe/ROKGf9pIFtdikVMeoeDIPS+8uXyF9ls/STWW4VRb8nSuXfYC1YViJHYt+1uluYzLwBpi1
0SkGgBXYi1ZiAdFljNZdR9ehe2WxGXuktz6762y/qNR4huAt74ssTpRvUuYgs9bnCzGm2mOY9dnP
crJDro7ozKOdeDy1zCWvfpZIz/2alEnmq0TvtGEf/ywG3AcfddsTx025rpaDjhR33kktrJ5yOwRF
SL4ZNQ/xz8ntrKT24rT1UgTDIvKHeV5q7zcz2/+OGud/FYJq2jbrs/+8Knl8//befvzJLQnUYP2e
P4oR/QsMUqwEjmn8ZQ3+qY21GRt8cqw/F+S/jBoB/bGcJjoOgahLBfHHqFF+MTHb4SqkhvA+fZT/
YNQIC/avtQh7QN2yWIe7VEtwEv5ci7CIMUTXuHz07Hz5yprF9ZDRSZ3oph1pVdiK1afFuPm0Gy+/
eY+nTyMywkR1Vazu5Dw2povSp2KrpSxjG8u8X8V5V9wG9Y0hYxzOKsXsrK++ZzT82padXXydK4Ej
gBhU+YjNPdtNv3mmq08Ddb56qem/jJ8ohQ1QVKvdWsvtXTRgwR4+3diVbo57byStqPt0a1didW5H
CP6CbLVz66ux20gr3FL60Ordt+U38zduQ9Z9ydCMCWdHO7xJ6XZPIddnk0d2mAS1ByPnHj9YfKiM
8S21qnBTs2B7tHoPR1mOKjLSZ2JIVdvSTeULK6DAjMIyv7ZRqKUnB1mSxm3a7vPSIL6LefPPoUDP
mpIpRvgRcL5yjuRBpNiJMBGY17oV/lgTsTCol/N8aGc1Nbta5dOws7EjAL2i6b9hN18GKQ3NV6o5
IFSePT5ZOZbyXC31FV4vg22DMFr7kBZsRvS2LY7NELc5q6M2RGGHzKD4Xtdpu21N616NYYlRLs9v
57DVKR0k0X+Lp5DDyvF5FIg3Iynck2xFcrBCCa2pq3KIiLVTaXc45Ip75lslZpwK70DJoQ6XzME2
lsuPIUuSg82282zL2AjonPn1JS/tu9Ea4d4bVPTdbscftpGaezfmuButOTlkrITfeiqY4wyg9dAK
erWJmM7RpEtjqccA1D5QyhhM0bpT2rPbJfvEvIk8TCvJ0J4tonGyQtN3yAITrINjv81NB6/h1LXZ
JUm18M52whvZkZuBawMhq5M/F47uBEOoQTNbWI3ZIOoCWfWahl1RG8qdTkUX4GDDMtRqOdlwfUSH
OtkMKdZMrUDMTCdTEEBlUz/3o+XdWUyqzmwjR9+kJXwuli6HBoWxPYO30JLIAFWV9PCkWDMjp8Cj
okTTmDsM/4Nw8rwrw9D0w+KG2OTx0VJuo6S6UYS7fkWhke36ca3ejERDw0abi56tr2q7Rlu9tHfD
KngDFma9GZ8quJAJvekPqzgO/1t0RXfuPboQJ1itryo6YxXUyVVa560iuwS1HQUUZSojhmiv2Yjx
sk9dnpN3sFzDVa5XeBBBsIPm1H2rmg+vEMo+ZIYPpWYitVxlfx7Iqh9plIdHY3BATo6pU+7NVSpo
r6LBapUPKhAWL0m68NsM3bQQ2G4+cvsYFyudm3P4qULETYci0ftUJ+afSsXMRbTYf+oXnU8tY7zK
GlUsyxc9IYeevSTr5X4jZ25NnzukGrdu23Tlgxg7zEUWw6+XdnKSIP0UUUZLM8BCUw6ffRSo28gI
u4OUdn9q5rk6e3a1ai9XGWYT89sltTm+AoWudq3j1Kwr6mnfGHoWUPsT+eIQMTRCTFylnWpVeRar
3nOs0RSzxU93ntHqz15l4p7zPpWiiwVZ0Y892W6kFoPR7CoDgJqQ4cY2p7PrROOReqjbEO/0EzpZ
gOboKivdch/amnOXM3s60TepH0THoG8mo9izfsZtF2GbMf8fe2eyHLmVZulXSes9ZJiHRW/c4SOd
c3CKDYxTABfjBXAxvk09S79Yf/BQKEPKSmWqN21WVdJGJgYZpNMB/Pf853wnAWTaZKm5qtNo3EyL
KzY5+2MXpyyqtYcy5+21VBYhjUbRjncDar9Db2mqxdCbWstfqzre/nUR47/l/tIy2ev9+VBRvEJQ
/kPc5tdP+zFX0HeGdZoND8Yy04fR89sO09B1QjeLlKFDsDWJiv9d5PCW1gywwy4TbEDyA/3jh8iB
MqLzpfDo+Lj2/MD4KyLHH51vBgRpAjwwmk2DL+b+wWPkEX1za1VNB7/N6zVTMLnBeuJma2vJNq/a
5KZEfv2C7Bpt6bzqNz+9Xv+ZMWz5+j+F9I3l76fvCbOVwfBFYv73Y00QF7NXuN14IFy7d0ZFwFGy
oauz9MEr7LdsKG+JeCh8JxFjBdas7wrdP6WnLF//D38/XXQLId3gNOn/EXLVz7auOIWdK36vGN/B
TcTXRUrbopkGV5YWoQNI61+QCf4B4c1PTdIqwGHG8Oh4/zDM8eikXDceIQon7oYnhHGoWxI5eDz8
jWxICJK4+oz5A5Ag5pXVBz6PwBgvn298miLXQ/a9HyklIjsTuN+/ek3OaOufXxUaxnhPODbNELaN
DvcH4SuFG6KNQ1Fg9bDddWOr7ItGGAWyajuXFJk1CW490sJTcAmqetz3fka4RTpjNsM+Mufp2Z3N
XOHNN4ZyqyoguFuKWVp5IQSa0jMLN3T/2JCOvKl7dF9WUBzaIqfqfUzjGFdCMBbKebFqp8k+ubgM
9dHWVR0Nq8hC54GGx0OjlItoHcjQDjT9rbIT9ojcRG/ofavFMeny4VmZZv449KDHNUOX87roY5Jc
biE3WeGwG4maZjb2dSk7m1TMSLlyQ0LtAA8Kzwo6yGZijOn5a2odn7+jXJfCOUHra+s3H9iVLRan
GZ3EknTMOkGAMEPPlcQwRN/srWm+Gkthb42x5RHuOvouohX6qyTSGiJqOVsrNw3Ap3TQQ1Ts7Str
5CqFzGq1TzXumOu+Z+zMlZN8Y7I1xMYZEo09fMKe0FGEOfOOFYzWlfi/hhYoUdteuXWDpadlG6Gs
zkRBu2D38Wj7ldpjyx6vmra9pUBh3saKc76b59vWm+197EXbooBaZfBuW7ejJ26GznDpAwYXuktm
Xra6T5NDo+vNtnNEcI9hdTq4cYaU2RVdCy0kTfWQhbv+ULRO+2LlSfDVgF+6s21URuxvtTyKIAef
2U1Nf4dD0Lip88xEicoopNYEQp1ztDv2cZHWzaz4DS3s6hZKo19T7tB4L1VBInnNQmvrJdal72pk
c53JzHfZzCew4IneDL1qjibp+xPVpdEKdjKLT7z/XkcTQO8M8WYy4OYCjKqPzD/emgLEeuU3VfBC
poZtoX69aMwfAP/N44g9DuNYNW2UyRsxmQh+zV1zExUOgIguITIQuwdKUa1d3QggHaUG1WFyg42u
vHJTRZVzh6omQqIO5qYJZgQWq6u7PdJwFXYFGw2n6LJDFgWY/GTcOA8MypQOGXFzuYSc7gSTW8Vb
szbfG3b0O+l19pHK7WXbo7ffat9lcsmC+WlQxiTWNrCTC4/fwXNFE9hH2cv+C4lK+82t0V7WRKO5
wWe5PX6wnMOm2doEUyKLahXyANazbw4J3dCII+CWI8QRZWhQdvuu+mLMNoOh7TXPKEranT655hON
b9nKA8nBD5Rogtwd4qjhQvlU9N4nkT6jYQOjm/fTbALQJotTrfrGPvmSKEE7UDnCsj2+cdlDkzGY
ilNvc5bBlsXhigxg7e9oYKzWPTvfy86wSC1roj0avPs8jD80LVSf7SwoaC6LfEe2cNr2lnvpMLJv
gBP7q4oA1S7XJxxnbhCtqLJudi2duFfGoH9Novkm6EeaojAa+JTSP2hD+6RTtbRfjmBIh3v85hZr
YwsTpStdNPuGDsFB41ZNVq27pEDvo/Rj85QOAL4HIx0PyHN3dj/epI17nWQC76Ds5QbSRLmXy2EJ
rb7ATQs/d+UM/qUYh1stiU4eod0tpWjzlsiNu+JFtLZJlZa3rWYae9zfj0LZz3PSYJFxo24r8R4e
e5qvdrOeXoLy3Xtxt9eVmz0XEZtn3S33LqtijDs7MbovCR0AUQco3ho445WT04dOnN7ZijpzScHV
IZ87czsUcl5xauFFqNdR2bwBHHxwGPzDJiXFT/UW5By24MOsf0spFm7LweKZYD4XhXgcFbTjmPff
Bn9ue+Ho0a2bzf6GbTybUX2+rsjyshLH/jFmLRUViY3XVq/rQ5FH8fISneQgvUMwttErQf46zD3E
0D5Kogu90Sw8GVp3I7zYQu2rWxxMVnOIuAZDE2L0RhdKAlTpYxAXBWiByXGiMGGNe5L4ZgXhHF3u
qXOFBKIpbMm8DTGQZOlX+HxOOM0zKroxNy8kyJC8/TrbVZVrbpjV1doOPPnhIrXs+nZsPOTsnneE
6ZoHCNicETGw7Wp0841l9Mv9Ohq2Jaw0kQyP7D+nkP9QW2Ny40sLMuO67BCepWV+HdymDu3M5Mk/
ck+jQvJTH7mjR0NsHYSp2Wu3dzueKKo59mXgra3R5TA8sXPQFU4CT6NShX5W90ErpPOGcT+H6DhD
XYh7wSKpKw9d5MhbAV+bAK4O2ccjim/N5teg8B4NtNeThGK3ZocbrQce6q3w6jVaeMltC+R6bzvF
gTXqsBVslS6aWn92Ox+RPGtt7QULrjy5Rg1NQJ+ID0AbiLY5tWEbnLcaC+0UmUUo7TbSAjIH+kyn
6NyOJyAV46ejdf1DMvAdFJ5sl2cy4H6uni0k6P4YyO5zthMLCAkCqra8L5xyvtAjsm++4YEaitt0
B8SSTdNMeywsDX9dB0piSg9UiOwk9wzRhAGDAIfTEga70l2FNkBf64g0jlxjRjm4fPpqJQ0xvr9v
+fbhPJtWPbAKaHEmsc0OW1mkmySJnMfMMCcALEVqpcStKTEVacFWyIbvnV71+FJoF489/Y6QmUYY
zJbNldW1xuUQMTy3s1GsaflG3Xf8koIBKeNjmUvvimkGfGWX1jVWXwJg98KqEaaGakvA0nxuTOwd
vus/RZBnipUCj3pncla9BdVtED8T4tEohmkXV95Jx1d4bAEPPpUEly95ppHJQj7rjmOshiebpqVV
rGvVDnMVufpEev4dS6BxP8jEvC3zzrgh04MVoEirMZzi3nyqadu7k7bpbqGp8sLOow4tlJ1+X9a3
3YhnTJMBRRPyG9R7f6vmPju2RpA+G2PAorKp2ZFAYnmJzPKjaVqxQfFo4Qp2Rhd2Y2/iXyLtFbuF
Nz/WthcFx8Ki0TzsK0e/G+Ae0v5LUJjWD3j1oRMRpLwTEbzoz9gctC+ZPfj3knxES951OWazgZ4+
fT/nGaq71e1s9BqPnMh7zvuEVUGjnTiEBFutsdQKOZ87d2SyoqymnUfl2XqcKkWAFENwOjdOmGYw
pSvke3YDhCzZftgHzYq0hzZXE9eE019kenPCpVUycwkyN5QRYbbQuSQSZ/IxwQEkX9mUDt4VReLz
9LEmhLd55D0ma+Ou84ilHiajo01knKLrZCS4ejHFk3mKpbMQVig02KmSvuoVhyH8Z20xWOmLxPXF
lwHlU33j1NQcNV9i9bNEHKaxPqxTh7egnwXy0qX3JJzH/RzbmLlsmI5kccAR+ay9gEanb5wMo40m
2WBd58A5vQ2w7F5eeTbx4Tsul8DZlwnVIH7rRB7w1zYYnXs3UxTVlCZBAtfL3VeqeRWBDpaEzspS
ZKmNVVSNcXZF85ms9wkrj2dVl1VYjdYx4n2zSVzVPTU0mQR9cRsnIFaDXE8gSQZrFir5AVVNbWWA
npuPaJZahvG86D7KzHE3g8lBkJNVvQ3m/At0hnbvpSX2jRljwL4w0uwqzQxWcXXq3lQkD/dGOah9
wXqKOXQ2In03jVERn5I515yw84DIO3UXA06hWOFyMrzkIGf0TnRjHWnIbiKCL1QFBSzNS+MYTI2T
bkQZQPiZNdTU0u8tqEZ0KO4zv2XBOM1HvPF9aJTR/GIU7FGpC8BiZ+0a32vVTqTCjq6xwlZrCxar
ZsOXvbJo2bABMHWmG9awMCCnicHWPko05OvY1ad0WyOmdiG5gvxQ0DKCwBkFwfRB7Qk8mNwO2mBD
i0OEzQkZ+cN38qqnFSdozfvRycylMjaundtIJcSHW8gW4hptX8gr8mEA6FzLTL21PzBgHQAJd1/1
rs2/grzveIewNpjW+AZ673lU/vgxZ7gqN4bfD8nG9DXgOcZ5W73srfXzCjv4vs4+r7bL85obHgCP
3JV7XoCzoWMZrp8X44QWWJKLxpXBdjgvz63zIr08L9U597Ng78/LdnFevKvzEr44L+RxQSpuw1jE
fChby9LesXkUrGlXc+JQi+VILW6ik+DIctWE/mxAOWZs9xr1lfeCtYpaFrASdpdb9cw/dUGpjeN6
a3ydFri2mcIiBdmDfuiAQgh2JZxlCBV58Vzc89pYgBg0edlMVroVbbpY7UT+1iX8otxizNaR0Q6P
IptASvAFtzI17Cuv0Iwj3S3TCYNLstNLjrT5QnxjR5x/Q3n1uSn0YdATNs64NInuZ9raY22wS7s0
2giiewDzXYwiahpB7MfddapEcZgHt9/1vj88sLSSt3Yx9N/4FScJTqrUp6ej8A5pk46veaq42uxG
y1dk7F19VxIrwaKJPWo1lPN86/CtPFp+1Qf7QlEa/D+q4nfO+79aVWJo+lNV8fGzeX1vuvlvH59/
O8Tl67uolv/MX/92yl/7z5/9VEQjlq/1Q2q0fjmncY2F1OOTl0Ds+9VPFZCJgLCOx4owBYkFF0Xn
h58K1Dwlm6iM8G14xC1I0L/vMMHJ44Ai4QBpb/nQX9hh/kMVHKpSwMMVFq3vBYb1x0I1dB5Zy8oT
h1j6HRdJzH1LALN0bal96kU2XnWoPiKctTLeeBJVdZeqQf9gy96HZjFxYetJ+dFL9LJVZKTQ1Fpl
fqK9Qsr0M3Xf91qgh/9CoVy0rt9rYWDUDGsh8aO9gOL/vUKptKmz58aOD3KoR/klknpxURYVxxbX
z9J9NPnitpoarFjYAwgMUlQ/T5X/UaHThz4QwX8hmZLD/ON3hCXNNFkro9e6/4lmOshJ5VMS4+Ly
5wEae9R8EKNU+0np8a3FcDgzSUYt5s1ERENIz1n5lpz3WLKK2GkVy3qrqeziuhBdy8oLBl1qR+LU
LwsxyWaspfbExR8dRrBxF7Ah+zOQc/OHWpZqyff92pSw3jhv3fzzBs5ZlnHOeS83sKFjgIMFO2SP
xdTaa39Z43Eku9bsWrudlhUf4G22feay+POXFSAAbX1rsxXM2A4CpsXPLCLzOkcR4b6uH2ptBN3R
ZgtUQb65y6KxZOOo2DwyG9b7qPZxci9ryXFZUAbLqpJAs7lz2F6O1aS9F62u76lJIqaG8C5wVnMY
joPJPXXLEtRY1qHDshgdHA62EbvSwtaJgVrLAhXKnHbbnbeqDI/UX/nLshXGIGVnywK27avxEYdd
so3dOA/nZVHr515+I5blrWKL2yzrXOS5WR0GSufNvWE1Tb/18MBWIU+UpORXI61so3JaolcAN4Z8
VXk2BVr0k9kbr2IODydfK5nv6uSVnrh0sfO0KB2k8HA/WxZi+y6v3QJqUlAR2/TjEkVxGvKmWBns
Xy+TWp/eQaQDTfHs+iOyyuquapkNMbx7GtgMTaPhAZP0aiq19HkQEOgv6nIUy2sxph82jAci55pB
QIQUjHfE/S7sK6pqrXIr5Dw8wbrvnF2vi2XKE8l4Gnxn1lbOqPcOKWCLGphyrO27wYW6iewZPfnp
rF0QW4l3LIytG9HP5S2Gef+YDH18cpCqThDIt6ZDFd/VwIMM1xRFMDIslJe+QgLBpQhUYt0FsRPQ
N6hoBNXnQH2piVcnK7uu9TuWqFT8ETR49zxDsK+W7Xb0XSq5jSDDXqfKQrCxN4rsYcwBUvLsDsa7
gYHZes2yvLEOQVMmlgirYCiMK4Y572ZU8MBw6hVJfkTpdocH4WUF5bT0GbJ9jevZ2xUNXKTXdExr
eJu0aAxjwySSe1aFn82Mu/RiViUVw7kOHEQYDkqIY9pkjQt1Sdq7BDc2z/oGJlEm17UpmwPHK/k4
ZO68KVr2lyt/TAHS6sNUfhkjPS5XEA/VA0QNgkuqiL46XsvBLJ1J57hlygDED3xrde508k3QXCuz
AGlIrKpsWLIi77J7h9q4Ur1jHKbO9+iHdEx3QhSOo+ey1COO0lbXbbnf20e6HRHrtd61d5UH0HON
WNo+TmWUPqlgXDiOri2OUyHTfSdcQZo5Na80JOlVzW67IeKryIrN8JihOQqfdtLG7fUPXHPgtZLB
TMwT+tiwLWK/eGxzaV8vTnoCSe5sH1hryXUacKMzAg3akgNF+gu5QLtZRZk5PbhwejZLmaq2Rmp1
3jseghBuk5ZXodB9kE2WBvwg5dJbs6FqaZT1E5bOjHuwE9mJ27eZgWBQA1GY6TVfmbzU5WkqgyQn
9GR4Zuha9OANM41nnTPpNEhl1nvWFP4dijuTU4Dj/HFcxqn2PFkholpXUQm/ZV1rFddB1WEMbPEq
LMxeeJQ27bTQuXD66YOHyBuwbk4TvXztiH7cS/o0sffFVv3AkiSy+VW3zZ3dOPrG4HS9qrB1YBiJ
O0jTsttzwZKA7gpY6pQSoZJAj6AssfJ2cTGc6rFgaZN106HAkXc3WXmxneKMnLnmdx8gjTXygLGX
E2vvykszGyiOWiZi5A1vXSYpe3CzmVc1gzMVn0zaDCur0qu/ugzXnLLAOWExDidlK20NfJMxvE1n
7q5dk9jGvj/7brVm8eDmZz8uJ8wBNFtL2uESss2A4qj31rVheNCKFksvGN7nsuZgGnJf8NHrmnoL
jTha5CL9OjWq5LLliHfVTHRPDLB8w7bOy2e5WIm9OsdU3IL7Mh07ukzzvMPgifkYy5698Q2tuTRY
xuX9oF0LM3ZOkxWkxyTXtP1sclU2Un6K2aVzkyrMjONmwuYgdjaR3BjAvdaNU0ef9Fzj4KknmzgP
rum24GBiLE7qcfFUe4u7eqaNg3dnQC6MLr4bd35ubVPtXEcGJxyO7ChEf6DZsVxWoTTFgbqwD8KN
zYdqcXjTW6ZW+CPzdaegCg6LE7w4e8JpyHscFp94izc3zJgRgObFWMk5lmchWx3ikrYOFQG9y6Qg
6wFwgR7WHMPXw+JMj61SbVi0WFdJMXxtGz06yGRJBuIpXdXjnKTH+exyl3YRZRjE0ZFRC4xOa+gs
hfI+A2YEOECDuR9/dOmkEEKkY4VznHlfUn32eBc6yj5wMoUq6wSjeLXpc5erRjcQgFONuQ8hlFvl
OsdZuusnbq6cpZbIXEcr6OiW1zIZ4/3S48cSqVFFui6Yhm+cXFj5vtUMwnJzpI3TKsiU1FdUWrfE
jnhgSkJTdAjvpFruzMlkNS+TaNrPKLCqu9gwyIz0xiDBNgRiOsXIZ4/K7XlyFoVBmE5KZCfswIh+
fQbTf0/J8tCGqazNbmflMyNMwqP+UzSNjQ/Yr25N4qf3yHTRkw2dCnB4EMVv0J9RaZZaWUJVvI0r
8AQJ2scrJjTKmEc+nXMaSdBh1WEThpLrm3JYyuDTY42cwE1iyt5Lz7QtqI20KK4as8Tpy20y8VdB
P4h8RfQ4kkRlZ5b4PW527vl+e6QHV9jr0e/l50w7XLQ0fUMoEO4QzWHbVdQ/g4ymhh0dSRfbRiSk
KBENp69aX3TyKIkqiq1Oc+dXMQ3ZhVAxZIimGfoLpNCKySOJmq3blnLdSpNjqZFY3JYDKxswspja
ppOStufOHO56Fw8ymGKMT5q1kMuk5byauL/TFcvb+B1w/gJhpxg19FQcfWMLgC2gtXvP3sKH0VFM
opK3dY+9vrnw2QqzF0nPkQmYOVt64oPkkVyob+Ny1CI0mMbTMLrj+ovWHRZl99WZyzk/mUNkf6as
L8R7IFoDMrssFKgfEmUX7hTklwow1y5TUX2seaNCzwoSgz5MYD7uys/99GZe7tOjXwcfXWGehJga
oHWopqvcEtG7yQ7wmmlS4y0YZPFzObb5Q8TD4Amz9HhqMYjvIXQAWcgVTOwULM6tTX41XSszT9YG
BJC3iCMR9Yh+BnM9KloRTk5Dw04HGefFMbUe7JmW6xzrBXs9wGeRufKqCeGKpgX5tty9D7VX+w9d
4GpvvUYh3uDVGlAKJjAizZmbPhdtE2jc1FM3W3tYUa4xseSfChAriEXuEbfCxU0X2f3wUEx6REti
17TmCuLgpG1LQydIkYhe3FHa2lUnfeqtlhWZIvpuDCar/RjzI6JjJEZSmjEjZgsrBUda3EfXCkbL
dBWIbm6hjUUYMu1z5JF5Faj4koM0l0QkubP4Jl1Skh3JQ2ysS3RS/BqjXCKVo0m6cmqWoCXwFUKI
hd9uOGWSJtVBPdvncGbOpHqq2YewQ5NZenIimOc8Yd4Q4LOt4U2XbtExdi/Jz2nJgMaEQUt7fmeQ
c08o4steeomMum0hr5u+pUqgb4IrAJyESynSBgtC3hQie3pRLxnUcUmjDudgqrFkVPslrToRW3Xb
6sXABIDnUJBpzTPAywE20y1x72wH0JF07ui47wxb/AjatIRjZWGlj1lhF/WqX9Kz5GvSq3pJ1LIC
jq+8c8y2XxK3GohGcamVWBbuKyK5XkA2l6slu+rT3n2oay36ki4ZXjZ97YX3PdlbYMGXe0tFCfxt
Vlyq9S/VOQ7cLcngkYgw2wju8Qhe13Grzy9ySRIDw+qJTersLaV9Zy554xlLYLokkLGnxTv0pRe1
pJMJO/QE/0gsG1XzwOaLpFPKDVdZ43hsaFpiXcanrdKJCafyu8+8Dx6rJREdMSvzK5VLTprdxh3L
XutRI6HxWfRgF2qdZLVFgcLdtKStoyV37UhVHRhCPUZEo7wXzRLQjpastlhS2xb4OrRnqLQBpgaG
uxSg6ZL1FiM5T5CmbBudCDRnvKTCh3poDsOSFC+/p8a7c4TcPsfJI50CyGko2ncVEJxmViJ5Prsp
t0+yWMk9PTdLNr35nlQH8VPe/I+Q9u8JafC5EGP+uef/pXt/Vf/nP8rfKWbfP+lXxcz3fsFJz6FZ
h7q25AX/XpEEJxuZzCL459Iio58/9EMxoyKJNsKzZ8y3EbXAgvxQzIJfzCUwiFj2Q2f7C4qZ94cA
ooO8ZywcMiqK0d8Mc/n4TwHEPo3h41e4PrwCs428BqCTLeawJOjG/OiPWi7FQ0I6FtB8eabOFya3
WyBOJdsH6kqDJHG+yMrC1Kp5FfcSRTEIfl6czPq+UTAj0Mrp5oii+TDO4Kuh/TbDVUyFyo0yu3mD
/2jJ+TpUrDld0b5Jm6fYSgLLYJiTem1sYE2CTS7riZVXD6w4QRLxrQO1xZj2OXmW7zbD9ZcyahV5
aTnAUULsyT9phFKhXsY+XS9UiAvWJ0CMxgtEh/ELbI5O3BleT7eENgzjfW0PyrkgflWGXtJ25Tqj
gWymy0dPdynUSsEhqVPHWTjdZ1zYMaF6NjWKvLso+t3sT/ioatOMnrrZqq8bQpD6Kve87s1jABs5
US2AiGEpNyyWmkN/LgUw5ZT3TPUFxaPU1/a5F3FMAfhugC80sHJ1RXWiFZ+LFJPvtYp//dr+L5Yf
tjyK6v7sqv0KEkh9vr+2v79sz5/162W7GGfJpeCdtNFBWUqhkP4WHLZ/IWdCBNgxTehAS6b3x2Xr
/GKgUwQ+l/yCpdRRzn94ag1olkhBgWdYhmV77l/iAlmLS/h3mjF/ORqNC7HSDUzn7N79+bplTMxo
2knB149mHbEe0kv3C85y56s5++LGSSGpIFnHix6WWmq6LKd5+EwleOOptOsxxCfmPwm/au/1iLO3
Ydb6bVAMzpunmk4P28mgqTP1BxySYhL3tNzMjH8NqB5XDLWLO7LSn2YiMdpmIJnAUpiOCdrWS8wZ
nBw6H1fnRPtTpLG5C8WUWwdXjxnJMT0NzdYXzjCHetvP2FYknoZ1Sa/SDMu2WLtzZaw8T1in1p/i
W6dpxJsQtX2jxcRoEA3R7A9+6toPDTi+m6k3RhiaGVfLwW2NvAqDIlfUhwH9fYgR4R7ofTKxeFgp
pSp9kHT4ZjThNuiXqfjqIel/tKzDurUxjkwXQ7d0g9oR7Meqx8YQRkoZoLNdbF2ryZ7bfQklprvQ
hniXmGl/H0mTgChqoJcdkEgjPWzG2UkOmYNHtI8mfCNgJ1zcHWWZhx2CAQFK5QSkKelvNdk8nFOW
6py4LFwXT2FqC7tYFXXNkJkhDX+SjCByeE5tZuaS4PQKYJ8XVWBUaNQt1dFhZ7mZtc7aprqspL5Q
7Rpdm3f2ORmKsWoSO9NJsfwCXFhSpO73SCm8XK/YmlbHWCLOuVMrTTzuTIOmtyHnCCS47hxT7ZbE
qhfU3dt4jrH2QYVy15Zep1PiDrBuS4DToXpLdPW3/ByDpX7e+oyyssAFk3n1pV8YU3Tn01hKctYf
x+JxLupgWhuVMRnA4hKcsBxSDGK3ecb98ZjlHnlcHX+uucM4mIpdJASyQ0AB5c6eZl/dGb1JjqVt
K7O6jSPoNJj7nOSJLFhMfMTR8ubGJV9x0jyAvzsuz8LZoAyI7NaNebhFQRXoG0SuQr8JqkqPtxW+
j5NGwoSaFuGVL/Cr67uUnPKJIittXGOYH+190BvySoe3pfZZn5tPeErIs3peanwFQclCwRZxMm9S
pbo9gBiUtL5pTI15vKsIhlpRPTiYOA0KuQWDb87Sml9V2WwpDY/vZ1lplLTYRZfSZOUQCr4glTcH
IcYTsUtYvexinJbkyTTJQC+SOLiZbC14apK+yh7MxCF1vGrw51bHWUsqCtEp4glHv8idna0adc1u
vz7pzJuYW4j5G1L3dM7mkfFqF4G4s6r4kTii+2xLTGmp1kQwCucxhACidsrgmcpNsK427PzblwGY
D169EW/0yrSrhD/v5fndnNUkaeaajOtqoKu+XiNj4ka2Yw1oAKjuON7Ahm1eKC7SMG6khZ9edGMT
vxF11Q7KMoO3GsrJgAqfcyE6HcjpNeAOlCuXLon6WfD2mNezaKbsPrBLk9W+PfoGEkXOyUuz+YIH
Zbc2Jl6yhaV+bwrdZePRETP/LHF/pWEz+MM7DlKVfBQ5SkNYdd6QnHwWHMO1hgwQRuxegj3+gWr8
7DiZo/ebGsCbTRRoMlp5xKaptJmzHk+FpdFV0A6TaYccR8l2x42o7OsmSNyZEz0JS9IPQTvZC7u6
8MJM1na0pdp0oSg0mvGm66oqQmSWtsWVX6MzB5zgXty6HpPVMDWZvtZdrYuumnzCFpJQNIa4DRAI
6paDjH0xczx9YP6JX/yRe4sqHHFRNiKnTKzuvXu/1zNuv5ANYS35if85kQp6MqOkI4BkwPxa23gz
ropZh01fA2x5Vi6jysojKehf4nbxThGX1lMbSSj6AbE2cdTbAV2TetvYWBtJ26udn2SslGIyeRB4
EgJUa2ukxATlyavVShTtUC7qvDgJHRfbiigT81XQq+gtQ4X9NK2MtxqPBboPJixcNPkWFQo7yuKz
Fg+yWMtG49dQ0R3G6bVtjK8mv8CEczMRpTstiv1uN0h9AN+a2om8ioou55Niq7l2Yp1b6yiFyg4e
F/UyLcYoWaxo7XLnsnqCFWTHONfr1Of8NsdOXG9M6SttT5lVcNemrcRTGZQk1noIegPA1MgDDhGM
er2BtVuQy+u7tttOWUV/YSW9Jr/462Pbf8vElG8ZDnX1fzbeXVbNJ7mhn4e73z7rh48BswKhnMBn
2/8d7vjbeBcEHNgC38RA4JKoojj2t/HOCAhT8b8DzAy+SdcaH/pxKgM0Y/quEeig9QKHG+Nf8jGc
j12/swQw3emIrAZLeI6BxoKF/OlY1sI3jLETu/vSMM0WJAOYNLJLKNvSolJCmeOncCNvx6BVHoqS
xQ/dC11zCQbCApVqdHKLS3fG7mT2Ey0OaWyuhG23F64f9DfMPe09+QemLM1JjiAN52+DMT1mY69U
iMeRTW7Nnya5qhebNlL2EWB5vmPCUzs8h0jUHGrkihBpckPS2Ce+CnEL112jqOjB3rSL6KLxwkav
9Z5jHX3WIRaR9gVDdryNgyT70tJbgjee8c+0FwhUTcT6XtqoqlzE0/xg1qo4DXotr4ykaK7jfMpv
dYlTUTLT3oOx6bZOklkXY5fXsJGXhu4e89V90lJ547hmezHNlaZCPNvJtENyp7KoVlqI2X1kS5tP
2QedvA6CJEvXOUwZmF1aDc3yWan0PZ4G78YakznZdqObsFwyZ0BoSqgUs8KUus+xW+OS7U37GNFi
ThdSjLq1wsu9pESEbt+mbjWuZ37eb5mv+jV25XirfG/alW3U7DVKHSlCsAoWSFVtA4yOu5vaamdG
pLz62vfkL1Yqhd6xIzyTH5q8A2KzLC7kyCjB5tuB6cV6JrL1cm0E86dlVO8d2BEkbsdAjBPpSTWk
zMivkx7HT7ftfWOpWjG+yah7TnyM82Se+3ej0uyrum7KT5HZEwQcRnpoKdmG+a75Hvz6r4OP+PUn
WUCysEOEmm67z2a6+2y7XLU/hJblozeko9WXBTDy//CH/vwL/Xs1bdzTXPizf7gTnr+t8/f8Z18l
f+W77j4+//f/4p5mkcLjH25m+YKr/v7/wTr/4tqQJxCnlo/qOq4lhLCfXp9/9gr8+Q/3/aX88z/z
u2/9nV41tfwKYlH9Tmjjx//3fvg/fIW///Cm9UtgWUhpHo60n3/4BQ7mEIFd/v3/9GO/fhTgtcll
N+Jd/fws+7/MnV1u2kAQx6+CegBkA8b0oZFaKiWt2qhqeoEtuMWRwZWLq+RIee4RuFh/s/YSrwGL
ZCLVq7wQzN87H7s7OzszS84HzgjPJ/lUoY/xPEbkYkjBDydbj/wwGhKRF7Cc4dz4L1I/ST4hcvhC
VOSj87g7ZzHpuL7Y0XnqsclNCIH4fiji3DfqyYY6U+lbDGwo/WxIfRcJ8POJD7mKhYDOILRuq34J
PebAUyn0EdVyXuMmIBG8km1rvpMhH0zIkqceX9+kTiSrhNPqlN7m+4vga/Jb9KP7VAGYkr1AvQBp
/ePCiHhUJRe4OYiqBnhtmfWr1h4E+GmJh5+M5Lqhfg2CMKLkvJ7+aEY5iIjiDrZxHOXN/FzVNMUF
xl6mfwufbIW09EfDKObwLIK6Jt2i/Wx9Yg7AKrXoH/UxM5SW+mDIqQXhSifmQLjAsYUsfhwuSuvd
HEC1M70OTLhtOGYNZBqwDbY2dSEMYvIVKNkxk6oZ584BZxjG+/0DHvBsaXcOafL72Abj1APObD78
vjaZPywx6RtnS/ZBSRep3p3Y3Yp8vvDsA2vWN750Zn7z5zWBh68+2in3z6uUXJNisbq35N7X3bw2
a/Yeb3+WVMwzGZ7WbeL5a2C+M3mP5rrsV8Iu+Hfm1gzmwP/Ii03qXwJibehHgt+88tjRGGZPeMHg
pixcr0UOGOqssdqXzM36V7JYJQ5JkJnCXoA/SPLEPd57LXkeXwBelYa/Zp8ry1XNjRzcNPOQK+NQ
j5ylax83klo9WtzPyV26yAdzvAQOTERYbWO04O/LwhDJ7QGToOU+P3/sXJZmY25Ls/Www8oC0/b6
EpdKkRQ+dGXiaqGv0qXJfIawoxtjNmqRPzKRtMp71gaZFrnj/kzlQLwukz/54FOy++s5TqxPWc+R
03crKbv9pUy++0N8NLVrsZbTstTuHrbGV71RZVnpwXEIMmoGX3NPs4GXzasW/pyi90q+36Qbk+Xe
HFjbW+rO50TI+MChjanRAncU3VUy45vpqrynBc/MHYaPz5FxFGJvaznicnsdkiw2LolX2euuaEcl
dGdIlhKbc9JVbhatMM0JgVMvYJ51HjZqO757ENuhKcm9079bTY7Z6nvf/aEF73zyx37mb0/kiUWW
mOLiHwAAAP//</cx:binary>
              </cx:geoCache>
            </cx:geography>
          </cx:layoutPr>
        </cx:series>
      </cx:plotAreaRegion>
    </cx:plotArea>
    <cx:legend pos="r" align="min" overlay="0">
      <cx:txPr>
        <a:bodyPr vertOverflow="overflow" horzOverflow="overflow" wrap="square" lIns="0" tIns="0" rIns="0" bIns="0"/>
        <a:lstStyle/>
        <a:p>
          <a:pPr algn="ctr" rtl="0">
            <a:defRPr sz="900" b="0" i="0">
              <a:solidFill>
                <a:schemeClr val="bg1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s-MX">
            <a:solidFill>
              <a:schemeClr val="bg1"/>
            </a:solidFill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microsoft.com/office/2014/relationships/chartEx" Target="../charts/chartEx2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147637</xdr:rowOff>
    </xdr:from>
    <xdr:to>
      <xdr:col>8</xdr:col>
      <xdr:colOff>457200</xdr:colOff>
      <xdr:row>15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A071A1-E8F2-F784-35E5-76539278B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504824</xdr:colOff>
      <xdr:row>2</xdr:row>
      <xdr:rowOff>57150</xdr:rowOff>
    </xdr:from>
    <xdr:to>
      <xdr:col>20</xdr:col>
      <xdr:colOff>504824</xdr:colOff>
      <xdr:row>16</xdr:row>
      <xdr:rowOff>133350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DAF54B86-7057-5438-7943-07CF31B9B8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78774" y="438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12</xdr:col>
      <xdr:colOff>466724</xdr:colOff>
      <xdr:row>17</xdr:row>
      <xdr:rowOff>76200</xdr:rowOff>
    </xdr:from>
    <xdr:to>
      <xdr:col>18</xdr:col>
      <xdr:colOff>47624</xdr:colOff>
      <xdr:row>31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AB7A710-FEF0-9B4C-C9FA-EBE947D92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551888</xdr:colOff>
      <xdr:row>35</xdr:row>
      <xdr:rowOff>10085</xdr:rowOff>
    </xdr:from>
    <xdr:to>
      <xdr:col>8</xdr:col>
      <xdr:colOff>551888</xdr:colOff>
      <xdr:row>49</xdr:row>
      <xdr:rowOff>86285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1ADD46D-A7F3-3903-2F47-42DCEBC9E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244079</xdr:colOff>
      <xdr:row>38</xdr:row>
      <xdr:rowOff>94356</xdr:rowOff>
    </xdr:from>
    <xdr:to>
      <xdr:col>19</xdr:col>
      <xdr:colOff>261938</xdr:colOff>
      <xdr:row>52</xdr:row>
      <xdr:rowOff>128884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0C631E9-FA75-B80E-8B03-E7A0D3737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515471</xdr:colOff>
      <xdr:row>19</xdr:row>
      <xdr:rowOff>29135</xdr:rowOff>
    </xdr:from>
    <xdr:to>
      <xdr:col>7</xdr:col>
      <xdr:colOff>493059</xdr:colOff>
      <xdr:row>33</xdr:row>
      <xdr:rowOff>26894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B38053F-4968-2408-2A6A-B29F2EF59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345142</xdr:colOff>
      <xdr:row>0</xdr:row>
      <xdr:rowOff>140074</xdr:rowOff>
    </xdr:from>
    <xdr:to>
      <xdr:col>8</xdr:col>
      <xdr:colOff>345142</xdr:colOff>
      <xdr:row>15</xdr:row>
      <xdr:rowOff>25774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783B9A01-8C8D-BE13-BBF9-24B3CD431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606798</xdr:colOff>
      <xdr:row>18</xdr:row>
      <xdr:rowOff>12607</xdr:rowOff>
    </xdr:from>
    <xdr:to>
      <xdr:col>18</xdr:col>
      <xdr:colOff>187698</xdr:colOff>
      <xdr:row>32</xdr:row>
      <xdr:rowOff>88807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5BC0187F-24F0-0230-C45F-0DCBC97E6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551889</xdr:colOff>
      <xdr:row>34</xdr:row>
      <xdr:rowOff>142596</xdr:rowOff>
    </xdr:from>
    <xdr:to>
      <xdr:col>8</xdr:col>
      <xdr:colOff>551889</xdr:colOff>
      <xdr:row>49</xdr:row>
      <xdr:rowOff>22693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6CC15957-1606-6270-5455-C3F054FB5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319369</xdr:colOff>
      <xdr:row>18</xdr:row>
      <xdr:rowOff>77601</xdr:rowOff>
    </xdr:from>
    <xdr:to>
      <xdr:col>8</xdr:col>
      <xdr:colOff>296957</xdr:colOff>
      <xdr:row>32</xdr:row>
      <xdr:rowOff>75360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338CDAA-8AD2-D419-3FCE-2E1ADA9DA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418196</xdr:colOff>
      <xdr:row>15</xdr:row>
      <xdr:rowOff>119248</xdr:rowOff>
    </xdr:from>
    <xdr:to>
      <xdr:col>23</xdr:col>
      <xdr:colOff>483124</xdr:colOff>
      <xdr:row>41</xdr:row>
      <xdr:rowOff>162622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902C675-C710-4015-97A3-92E1B60EC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4196" y="2976748"/>
              <a:ext cx="7684928" cy="49963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512933</xdr:colOff>
      <xdr:row>37</xdr:row>
      <xdr:rowOff>119828</xdr:rowOff>
    </xdr:from>
    <xdr:to>
      <xdr:col>8</xdr:col>
      <xdr:colOff>524139</xdr:colOff>
      <xdr:row>52</xdr:row>
      <xdr:rowOff>79545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4E13384-0944-4FFE-85A2-2C87F2DDC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306773</xdr:colOff>
      <xdr:row>19</xdr:row>
      <xdr:rowOff>101607</xdr:rowOff>
    </xdr:from>
    <xdr:to>
      <xdr:col>6</xdr:col>
      <xdr:colOff>278781</xdr:colOff>
      <xdr:row>37</xdr:row>
      <xdr:rowOff>116159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7CD190-1BF9-4078-AA87-91BAEC4F3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47613</xdr:colOff>
      <xdr:row>21</xdr:row>
      <xdr:rowOff>112352</xdr:rowOff>
    </xdr:from>
    <xdr:to>
      <xdr:col>14</xdr:col>
      <xdr:colOff>58818</xdr:colOff>
      <xdr:row>36</xdr:row>
      <xdr:rowOff>76493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EF07DB4-4CFE-454F-9DEE-A21504939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538700</xdr:colOff>
      <xdr:row>5</xdr:row>
      <xdr:rowOff>27488</xdr:rowOff>
    </xdr:from>
    <xdr:to>
      <xdr:col>12</xdr:col>
      <xdr:colOff>534329</xdr:colOff>
      <xdr:row>19</xdr:row>
      <xdr:rowOff>113712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F23D27-7B5F-4DA7-9293-87CBA1910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25</xdr:col>
      <xdr:colOff>548243</xdr:colOff>
      <xdr:row>14</xdr:row>
      <xdr:rowOff>127163</xdr:rowOff>
    </xdr:from>
    <xdr:to>
      <xdr:col>28</xdr:col>
      <xdr:colOff>121122</xdr:colOff>
      <xdr:row>27</xdr:row>
      <xdr:rowOff>172648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Forma de pago">
              <a:extLst>
                <a:ext uri="{FF2B5EF4-FFF2-40B4-BE49-F238E27FC236}">
                  <a16:creationId xmlns:a16="http://schemas.microsoft.com/office/drawing/2014/main" id="{EE2C7072-AC45-0B49-DB20-99478B0BB3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orma de pa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98243" y="2794163"/>
              <a:ext cx="1858879" cy="2521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473046</xdr:colOff>
      <xdr:row>14</xdr:row>
      <xdr:rowOff>127163</xdr:rowOff>
    </xdr:from>
    <xdr:to>
      <xdr:col>31</xdr:col>
      <xdr:colOff>45925</xdr:colOff>
      <xdr:row>27</xdr:row>
      <xdr:rowOff>172648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ategoría">
              <a:extLst>
                <a:ext uri="{FF2B5EF4-FFF2-40B4-BE49-F238E27FC236}">
                  <a16:creationId xmlns:a16="http://schemas.microsoft.com/office/drawing/2014/main" id="{28192337-BBA6-76C2-4C04-21CF217F83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09046" y="2794163"/>
              <a:ext cx="1858879" cy="25219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25</xdr:col>
      <xdr:colOff>473046</xdr:colOff>
      <xdr:row>28</xdr:row>
      <xdr:rowOff>127164</xdr:rowOff>
    </xdr:from>
    <xdr:to>
      <xdr:col>28</xdr:col>
      <xdr:colOff>45925</xdr:colOff>
      <xdr:row>41</xdr:row>
      <xdr:rowOff>172648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eses (Fecha de orden)">
              <a:extLst>
                <a:ext uri="{FF2B5EF4-FFF2-40B4-BE49-F238E27FC236}">
                  <a16:creationId xmlns:a16="http://schemas.microsoft.com/office/drawing/2014/main" id="{C1AC7774-E8BD-C0B1-B1BD-9701AC6BA8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Fecha de orden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523046" y="5461164"/>
              <a:ext cx="1858879" cy="25219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28</xdr:col>
      <xdr:colOff>322651</xdr:colOff>
      <xdr:row>29</xdr:row>
      <xdr:rowOff>77032</xdr:rowOff>
    </xdr:from>
    <xdr:to>
      <xdr:col>30</xdr:col>
      <xdr:colOff>662177</xdr:colOff>
      <xdr:row>42</xdr:row>
      <xdr:rowOff>137189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Vendedor">
              <a:extLst>
                <a:ext uri="{FF2B5EF4-FFF2-40B4-BE49-F238E27FC236}">
                  <a16:creationId xmlns:a16="http://schemas.microsoft.com/office/drawing/2014/main" id="{F830F284-5F22-3C7D-A4DF-8917AB49EE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658651" y="5601532"/>
              <a:ext cx="1863526" cy="25366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IL ARIADNA MONTALVO CONTRERAS" refreshedDate="45757.436542939817" createdVersion="8" refreshedVersion="8" minRefreshableVersion="3" recordCount="369" xr:uid="{A1888CFE-A72D-49C5-B7FE-2CE4199A2FA4}">
  <cacheSource type="worksheet">
    <worksheetSource ref="B5:R374" sheet="Hoja1"/>
  </cacheSource>
  <cacheFields count="21">
    <cacheField name="Folio" numFmtId="0">
      <sharedItems containsSemiMixedTypes="0" containsString="0" containsNumber="1" containsInteger="1" minValue="1001" maxValue="1432" count="369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4"/>
        <n v="1065"/>
        <n v="1067"/>
        <n v="1070"/>
        <n v="1071"/>
        <n v="1075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8"/>
        <n v="1129"/>
        <n v="1131"/>
        <n v="1134"/>
        <n v="1135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1"/>
        <n v="1162"/>
        <n v="1164"/>
        <n v="1167"/>
        <n v="1168"/>
        <n v="1172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3"/>
        <n v="1204"/>
        <n v="1206"/>
        <n v="1209"/>
        <n v="1210"/>
        <n v="1214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70"/>
        <n v="1271"/>
        <n v="1273"/>
        <n v="1276"/>
        <n v="1277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9"/>
        <n v="1310"/>
        <n v="1312"/>
        <n v="1315"/>
        <n v="1316"/>
        <n v="1320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50"/>
        <n v="1351"/>
        <n v="1353"/>
        <n v="1356"/>
        <n v="1357"/>
        <n v="1361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6"/>
        <n v="1407"/>
        <n v="1409"/>
        <n v="1412"/>
        <n v="1413"/>
        <n v="1417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</sharedItems>
    </cacheField>
    <cacheField name="Fecha de orden" numFmtId="14">
      <sharedItems containsSemiMixedTypes="0" containsNonDate="0" containsDate="1" containsString="0" minDate="2018-01-01T00:00:00" maxDate="2018-12-30T00:00:00" count="149">
        <d v="2018-01-27T00:00:00"/>
        <d v="2018-01-04T00:00:00"/>
        <d v="2018-01-12T00:00:00"/>
        <d v="2018-01-08T00:00:00"/>
        <d v="2018-01-29T00:00:00"/>
        <d v="2018-01-03T00:00:00"/>
        <d v="2018-01-06T00:00:00"/>
        <d v="2018-01-28T00:00:00"/>
        <d v="2018-01-10T00:00:00"/>
        <d v="2018-01-07T00:00:00"/>
        <d v="2018-01-11T00:00:00"/>
        <d v="2018-01-01T00:00:00"/>
        <d v="2018-01-09T00:00:00"/>
        <d v="2018-02-08T00:00:00"/>
        <d v="2018-02-03T00:00:00"/>
        <d v="2018-02-06T00:00:00"/>
        <d v="2018-02-28T00:00:00"/>
        <d v="2018-02-10T00:00:00"/>
        <d v="2018-02-11T00:00:00"/>
        <d v="2018-02-01T00:00:00"/>
        <d v="2018-02-09T00:00:00"/>
        <d v="2018-02-25T00:00:00"/>
        <d v="2018-02-26T00:00:00"/>
        <d v="2018-03-01T00:00:00"/>
        <d v="2018-02-04T00:00:00"/>
        <d v="2018-03-09T00:00:00"/>
        <d v="2018-03-06T00:00:00"/>
        <d v="2018-03-08T00:00:00"/>
        <d v="2018-03-25T00:00:00"/>
        <d v="2018-03-26T00:00:00"/>
        <d v="2018-03-29T00:00:00"/>
        <d v="2018-03-04T00:00:00"/>
        <d v="2018-03-03T00:00:00"/>
        <d v="2018-03-10T00:00:00"/>
        <d v="2018-03-11T00:00:00"/>
        <d v="2018-03-28T00:00:00"/>
        <d v="2018-04-04T00:00:00"/>
        <d v="2018-04-12T00:00:00"/>
        <d v="2018-04-08T00:00:00"/>
        <d v="2018-04-29T00:00:00"/>
        <d v="2018-04-03T00:00:00"/>
        <d v="2018-04-06T00:00:00"/>
        <d v="2018-04-28T00:00:00"/>
        <d v="2018-04-10T00:00:00"/>
        <d v="2018-04-07T00:00:00"/>
        <d v="2018-04-11T00:00:00"/>
        <d v="2018-04-01T00:00:00"/>
        <d v="2018-05-29T00:00:00"/>
        <d v="2018-05-03T00:00:00"/>
        <d v="2018-05-06T00:00:00"/>
        <d v="2018-05-28T00:00:00"/>
        <d v="2018-05-08T00:00:00"/>
        <d v="2018-05-10T00:00:00"/>
        <d v="2018-05-07T00:00:00"/>
        <d v="2018-05-11T00:00:00"/>
        <d v="2018-05-01T00:00:00"/>
        <d v="2018-05-09T00:00:00"/>
        <d v="2018-05-25T00:00:00"/>
        <d v="2018-05-26T00:00:00"/>
        <d v="2018-05-04T00:00:00"/>
        <d v="2018-06-07T00:00:00"/>
        <d v="2018-06-10T00:00:00"/>
        <d v="2018-06-11T00:00:00"/>
        <d v="2018-06-01T00:00:00"/>
        <d v="2018-06-28T00:00:00"/>
        <d v="2018-06-09T00:00:00"/>
        <d v="2018-06-06T00:00:00"/>
        <d v="2018-06-08T00:00:00"/>
        <d v="2018-06-25T00:00:00"/>
        <d v="2018-06-26T00:00:00"/>
        <d v="2018-06-29T00:00:00"/>
        <d v="2018-06-04T00:00:00"/>
        <d v="2018-06-03T00:00:00"/>
        <d v="2018-07-01T00:00:00"/>
        <d v="2018-07-28T00:00:00"/>
        <d v="2018-07-09T00:00:00"/>
        <d v="2018-07-06T00:00:00"/>
        <d v="2018-07-08T00:00:00"/>
        <d v="2018-07-25T00:00:00"/>
        <d v="2018-07-26T00:00:00"/>
        <d v="2018-07-29T00:00:00"/>
        <d v="2018-07-04T00:00:00"/>
        <d v="2018-07-03T00:00:00"/>
        <d v="2018-07-10T00:00:00"/>
        <d v="2018-07-11T00:00:00"/>
        <d v="2018-08-28T00:00:00"/>
        <d v="2018-08-08T00:00:00"/>
        <d v="2018-08-10T00:00:00"/>
        <d v="2018-08-07T00:00:00"/>
        <d v="2018-08-11T00:00:00"/>
        <d v="2018-08-01T00:00:00"/>
        <d v="2018-08-09T00:00:00"/>
        <d v="2018-08-06T00:00:00"/>
        <d v="2018-08-25T00:00:00"/>
        <d v="2018-08-26T00:00:00"/>
        <d v="2018-08-29T00:00:00"/>
        <d v="2018-08-04T00:00:00"/>
        <d v="2018-09-10T00:00:00"/>
        <d v="2018-09-11T00:00:00"/>
        <d v="2018-09-01T00:00:00"/>
        <d v="2018-09-28T00:00:00"/>
        <d v="2018-09-09T00:00:00"/>
        <d v="2018-09-06T00:00:00"/>
        <d v="2018-09-08T00:00:00"/>
        <d v="2018-09-25T00:00:00"/>
        <d v="2018-09-26T00:00:00"/>
        <d v="2018-09-29T00:00:00"/>
        <d v="2018-09-04T00:00:00"/>
        <d v="2018-09-03T00:00:00"/>
        <d v="2018-10-06T00:00:00"/>
        <d v="2018-10-28T00:00:00"/>
        <d v="2018-10-08T00:00:00"/>
        <d v="2018-10-10T00:00:00"/>
        <d v="2018-10-07T00:00:00"/>
        <d v="2018-10-11T00:00:00"/>
        <d v="2018-10-01T00:00:00"/>
        <d v="2018-10-09T00:00:00"/>
        <d v="2018-10-25T00:00:00"/>
        <d v="2018-10-26T00:00:00"/>
        <d v="2018-10-29T00:00:00"/>
        <d v="2018-10-04T00:00:00"/>
        <d v="2018-10-03T00:00:00"/>
        <d v="2018-11-10T00:00:00"/>
        <d v="2018-11-11T00:00:00"/>
        <d v="2018-11-01T00:00:00"/>
        <d v="2018-11-28T00:00:00"/>
        <d v="2018-11-09T00:00:00"/>
        <d v="2018-11-06T00:00:00"/>
        <d v="2018-11-08T00:00:00"/>
        <d v="2018-11-25T00:00:00"/>
        <d v="2018-11-26T00:00:00"/>
        <d v="2018-11-29T00:00:00"/>
        <d v="2018-11-04T00:00:00"/>
        <d v="2018-11-03T00:00:00"/>
        <d v="2018-12-27T00:00:00"/>
        <d v="2018-12-04T00:00:00"/>
        <d v="2018-12-12T00:00:00"/>
        <d v="2018-12-08T00:00:00"/>
        <d v="2018-12-29T00:00:00"/>
        <d v="2018-12-03T00:00:00"/>
        <d v="2018-12-06T00:00:00"/>
        <d v="2018-12-28T00:00:00"/>
        <d v="2018-12-10T00:00:00"/>
        <d v="2018-12-07T00:00:00"/>
        <d v="2018-12-11T00:00:00"/>
        <d v="2018-12-01T00:00:00"/>
        <d v="2018-12-09T00:00:00"/>
        <d v="2018-12-25T00:00:00"/>
        <d v="2018-12-26T00:00:00"/>
      </sharedItems>
      <fieldGroup par="18"/>
    </cacheField>
    <cacheField name="Num. cliente" numFmtId="0">
      <sharedItems containsSemiMixedTypes="0" containsString="0" containsNumber="1" containsInteger="1" minValue="1" maxValue="29"/>
    </cacheField>
    <cacheField name="Nombre cliente" numFmtId="0">
      <sharedItems/>
    </cacheField>
    <cacheField name="Ciudad" numFmtId="0">
      <sharedItems count="12">
        <s v="Mazatlán"/>
        <s v="Querétaro"/>
        <s v="Monterrey"/>
        <s v="Puerto Vallarta"/>
        <s v="Acapulco"/>
        <s v="Tijuana"/>
        <s v="Toluca"/>
        <s v="León"/>
        <s v="Chihuahua"/>
        <s v="Ciudad de México"/>
        <s v="Torreón"/>
        <s v="Guadalajara"/>
      </sharedItems>
    </cacheField>
    <cacheField name="Estado" numFmtId="0">
      <sharedItems count="11">
        <s v="Sinaloa"/>
        <s v="Querétaro"/>
        <s v="Nuevo León"/>
        <s v="Jalisco"/>
        <s v="Guerrero"/>
        <s v="Baja California"/>
        <s v="Estado de México"/>
        <s v="Guanajuato"/>
        <s v="Chihuahua"/>
        <s v="Ciudad de México"/>
        <s v="Coahuila"/>
      </sharedItems>
    </cacheField>
    <cacheField name="Vendedor" numFmtId="0">
      <sharedItems count="8">
        <s v="Mayra Aguilar Sepúlveda"/>
        <s v="Andrés González Rico"/>
        <s v="Nancy Gil de la Peña"/>
        <s v="José de Jesús Morales"/>
        <s v="Luis Miguel Valdés Garza"/>
        <s v="Ana del Valle Hinojosa"/>
        <s v="Laura Gutiérrez Saenz"/>
        <s v="Robert Zárate Carrillo"/>
      </sharedItems>
    </cacheField>
    <cacheField name="Region" numFmtId="0">
      <sharedItems count="4">
        <s v="Occidente"/>
        <s v="Bajío"/>
        <s v="Norte"/>
        <s v="Centro"/>
      </sharedItems>
    </cacheField>
    <cacheField name="Fecha de embarque" numFmtId="0">
      <sharedItems containsNonDate="0" containsDate="1" containsString="0" containsBlank="1" minDate="2018-01-05T00:00:00" maxDate="2019-01-01T00:00:00" count="119">
        <d v="2018-01-29T00:00:00"/>
        <d v="2018-01-06T00:00:00"/>
        <d v="2018-01-14T00:00:00"/>
        <d v="2018-01-10T00:00:00"/>
        <d v="2018-01-31T00:00:00"/>
        <d v="2018-01-05T00:00:00"/>
        <d v="2018-01-08T00:00:00"/>
        <d v="2018-01-30T00:00:00"/>
        <d v="2018-01-12T00:00:00"/>
        <m/>
        <d v="2018-01-11T00:00:00"/>
        <d v="2018-02-10T00:00:00"/>
        <d v="2018-02-05T00:00:00"/>
        <d v="2018-02-08T00:00:00"/>
        <d v="2018-03-02T00:00:00"/>
        <d v="2018-02-12T00:00:00"/>
        <d v="2018-02-11T00:00:00"/>
        <d v="2018-02-27T00:00:00"/>
        <d v="2018-02-28T00:00:00"/>
        <d v="2018-03-03T00:00:00"/>
        <d v="2018-03-11T00:00:00"/>
        <d v="2018-03-08T00:00:00"/>
        <d v="2018-03-10T00:00:00"/>
        <d v="2018-03-27T00:00:00"/>
        <d v="2018-03-28T00:00:00"/>
        <d v="2018-03-31T00:00:00"/>
        <d v="2018-03-06T00:00:00"/>
        <d v="2018-03-05T00:00:00"/>
        <d v="2018-03-12T00:00:00"/>
        <d v="2018-03-30T00:00:00"/>
        <d v="2018-04-06T00:00:00"/>
        <d v="2018-04-14T00:00:00"/>
        <d v="2018-04-10T00:00:00"/>
        <d v="2018-05-01T00:00:00"/>
        <d v="2018-04-05T00:00:00"/>
        <d v="2018-04-08T00:00:00"/>
        <d v="2018-04-30T00:00:00"/>
        <d v="2018-04-12T00:00:00"/>
        <d v="2018-05-31T00:00:00"/>
        <d v="2018-05-05T00:00:00"/>
        <d v="2018-05-08T00:00:00"/>
        <d v="2018-05-30T00:00:00"/>
        <d v="2018-05-10T00:00:00"/>
        <d v="2018-05-12T00:00:00"/>
        <d v="2018-05-11T00:00:00"/>
        <d v="2018-05-27T00:00:00"/>
        <d v="2018-05-28T00:00:00"/>
        <d v="2018-05-06T00:00:00"/>
        <d v="2018-06-12T00:00:00"/>
        <d v="2018-06-30T00:00:00"/>
        <d v="2018-06-11T00:00:00"/>
        <d v="2018-06-08T00:00:00"/>
        <d v="2018-06-10T00:00:00"/>
        <d v="2018-06-27T00:00:00"/>
        <d v="2018-06-28T00:00:00"/>
        <d v="2018-07-01T00:00:00"/>
        <d v="2018-06-06T00:00:00"/>
        <d v="2018-06-05T00:00:00"/>
        <d v="2018-07-30T00:00:00"/>
        <d v="2018-07-11T00:00:00"/>
        <d v="2018-07-08T00:00:00"/>
        <d v="2018-07-10T00:00:00"/>
        <d v="2018-07-27T00:00:00"/>
        <d v="2018-07-28T00:00:00"/>
        <d v="2018-07-31T00:00:00"/>
        <d v="2018-07-06T00:00:00"/>
        <d v="2018-07-05T00:00:00"/>
        <d v="2018-07-12T00:00:00"/>
        <d v="2018-08-30T00:00:00"/>
        <d v="2018-08-10T00:00:00"/>
        <d v="2018-08-12T00:00:00"/>
        <d v="2018-08-11T00:00:00"/>
        <d v="2018-08-08T00:00:00"/>
        <d v="2018-08-27T00:00:00"/>
        <d v="2018-08-28T00:00:00"/>
        <d v="2018-08-31T00:00:00"/>
        <d v="2018-08-06T00:00:00"/>
        <d v="2018-09-12T00:00:00"/>
        <d v="2018-09-30T00:00:00"/>
        <d v="2018-09-11T00:00:00"/>
        <d v="2018-09-08T00:00:00"/>
        <d v="2018-09-10T00:00:00"/>
        <d v="2018-09-27T00:00:00"/>
        <d v="2018-09-28T00:00:00"/>
        <d v="2018-10-01T00:00:00"/>
        <d v="2018-09-06T00:00:00"/>
        <d v="2018-09-05T00:00:00"/>
        <d v="2018-10-08T00:00:00"/>
        <d v="2018-10-30T00:00:00"/>
        <d v="2018-10-10T00:00:00"/>
        <d v="2018-10-12T00:00:00"/>
        <d v="2018-10-11T00:00:00"/>
        <d v="2018-10-27T00:00:00"/>
        <d v="2018-10-28T00:00:00"/>
        <d v="2018-10-31T00:00:00"/>
        <d v="2018-10-06T00:00:00"/>
        <d v="2018-10-05T00:00:00"/>
        <d v="2018-11-12T00:00:00"/>
        <d v="2018-11-30T00:00:00"/>
        <d v="2018-11-11T00:00:00"/>
        <d v="2018-11-08T00:00:00"/>
        <d v="2018-11-10T00:00:00"/>
        <d v="2018-11-27T00:00:00"/>
        <d v="2018-11-28T00:00:00"/>
        <d v="2018-12-01T00:00:00"/>
        <d v="2018-11-06T00:00:00"/>
        <d v="2018-11-05T00:00:00"/>
        <d v="2018-12-29T00:00:00"/>
        <d v="2018-12-06T00:00:00"/>
        <d v="2018-12-14T00:00:00"/>
        <d v="2018-12-10T00:00:00"/>
        <d v="2018-12-31T00:00:00"/>
        <d v="2018-12-05T00:00:00"/>
        <d v="2018-12-08T00:00:00"/>
        <d v="2018-12-30T00:00:00"/>
        <d v="2018-12-12T00:00:00"/>
        <d v="2018-12-11T00:00:00"/>
        <d v="2018-12-27T00:00:00"/>
        <d v="2018-12-28T00:00:00"/>
      </sharedItems>
      <fieldGroup par="20"/>
    </cacheField>
    <cacheField name="Empresa fletera" numFmtId="0">
      <sharedItems containsBlank="1" count="4">
        <s v="Empresa de embarque B"/>
        <s v="Empresa de embarque A"/>
        <s v="Empresa de embarque C"/>
        <m/>
      </sharedItems>
    </cacheField>
    <cacheField name="Forma de pago" numFmtId="0">
      <sharedItems containsBlank="1" count="4">
        <s v="Cheque"/>
        <s v="Tarjeta de crédito"/>
        <s v="Efectivo"/>
        <m/>
      </sharedItems>
    </cacheField>
    <cacheField name="Nombre del producto" numFmtId="0">
      <sharedItems containsBlank="1" count="25">
        <s v="Cerveza"/>
        <s v="Ciruelas secas"/>
        <s v="Peras secas"/>
        <s v="Manzanas secas"/>
        <s v="Té chai"/>
        <s v="Café"/>
        <s v="Galletas de chocolate"/>
        <s v="Chocolate"/>
        <s v="Almejas"/>
        <s v="Salsa curry"/>
        <s v="Té verde"/>
        <s v="Jalea de fresa"/>
        <s v="Condimento cajún"/>
        <s v="Carne de cangrejo"/>
        <s v="Ravioli"/>
        <s v="Mozzarella"/>
        <s v="Jarabe"/>
        <m/>
        <s v="Almendras"/>
        <s v="Cóctel de frutas"/>
        <s v="Pasta penne"/>
        <s v="Bolillos"/>
        <s v="Aceite de oliva"/>
        <s v="Mermelada de zarzamora"/>
        <s v="Arroz de grano largo"/>
      </sharedItems>
    </cacheField>
    <cacheField name="Categoría" numFmtId="0">
      <sharedItems count="15">
        <s v="Bebidas"/>
        <s v="Frutas secas"/>
        <s v="Productos horneados"/>
        <s v="Dulces"/>
        <s v="Sopas"/>
        <s v="Salsas"/>
        <s v="Mermeladas y jaleas"/>
        <s v="Condimentos"/>
        <s v="Carne enlatada"/>
        <s v="Pasta"/>
        <s v="Productos lácteos"/>
        <s v="Tarifa de envío"/>
        <s v="Frutas y vegetales"/>
        <s v="Aceite"/>
        <s v="Granos"/>
      </sharedItems>
    </cacheField>
    <cacheField name="Precio unitario" numFmtId="0">
      <sharedItems containsString="0" containsBlank="1" containsNumber="1" minValue="41.86" maxValue="1134" count="23">
        <n v="196"/>
        <n v="49"/>
        <n v="420"/>
        <n v="742"/>
        <n v="252"/>
        <n v="644"/>
        <n v="128.80000000000001"/>
        <n v="178.5"/>
        <n v="135.1"/>
        <n v="560"/>
        <n v="41.86"/>
        <n v="350"/>
        <n v="308"/>
        <n v="257.60000000000002"/>
        <n v="273"/>
        <n v="487.2"/>
        <n v="140"/>
        <m/>
        <n v="546"/>
        <n v="532"/>
        <n v="298.89999999999998"/>
        <n v="1134"/>
        <n v="98"/>
      </sharedItems>
    </cacheField>
    <cacheField name="Cantidad" numFmtId="0">
      <sharedItems containsString="0" containsBlank="1" containsNumber="1" containsInteger="1" minValue="10" maxValue="100" count="91">
        <n v="49"/>
        <n v="47"/>
        <n v="69"/>
        <n v="89"/>
        <n v="11"/>
        <n v="81"/>
        <n v="44"/>
        <n v="38"/>
        <n v="88"/>
        <n v="94"/>
        <n v="91"/>
        <n v="32"/>
        <n v="55"/>
        <n v="90"/>
        <n v="24"/>
        <n v="34"/>
        <n v="17"/>
        <n v="42"/>
        <n v="58"/>
        <n v="67"/>
        <n v="100"/>
        <n v="63"/>
        <n v="57"/>
        <n v="71"/>
        <n v="30"/>
        <m/>
        <n v="72"/>
        <n v="13"/>
        <n v="27"/>
        <n v="98"/>
        <n v="21"/>
        <n v="26"/>
        <n v="96"/>
        <n v="16"/>
        <n v="75"/>
        <n v="53"/>
        <n v="85"/>
        <n v="97"/>
        <n v="46"/>
        <n v="65"/>
        <n v="77"/>
        <n v="37"/>
        <n v="48"/>
        <n v="74"/>
        <n v="12"/>
        <n v="62"/>
        <n v="35"/>
        <n v="95"/>
        <n v="83"/>
        <n v="59"/>
        <n v="14"/>
        <n v="43"/>
        <n v="36"/>
        <n v="41"/>
        <n v="31"/>
        <n v="52"/>
        <n v="29"/>
        <n v="73"/>
        <n v="25"/>
        <n v="82"/>
        <n v="84"/>
        <n v="51"/>
        <n v="66"/>
        <n v="87"/>
        <n v="64"/>
        <n v="19"/>
        <n v="23"/>
        <n v="22"/>
        <n v="40"/>
        <n v="80"/>
        <n v="28"/>
        <n v="60"/>
        <n v="33"/>
        <n v="39"/>
        <n v="79"/>
        <n v="61"/>
        <n v="76"/>
        <n v="92"/>
        <n v="93"/>
        <n v="18"/>
        <n v="99"/>
        <n v="10"/>
        <n v="86"/>
        <n v="78"/>
        <n v="54"/>
        <n v="68"/>
        <n v="50"/>
        <n v="20"/>
        <n v="70"/>
        <n v="15"/>
        <n v="45"/>
      </sharedItems>
    </cacheField>
    <cacheField name="Ingresos" numFmtId="0">
      <sharedItems containsString="0" containsBlank="1" containsNumber="1" minValue="539" maxValue="111132" count="314">
        <n v="9604"/>
        <n v="2303"/>
        <n v="28980"/>
        <n v="66038"/>
        <n v="539"/>
        <n v="20412"/>
        <n v="28336"/>
        <n v="4894.3999999999996"/>
        <n v="11334.4"/>
        <n v="16779"/>
        <n v="12294.1"/>
        <n v="17920"/>
        <n v="35420"/>
        <n v="8389.5"/>
        <n v="3767.4"/>
        <n v="15456"/>
        <n v="11900"/>
        <n v="5236"/>
        <n v="5667.2"/>
        <n v="3969"/>
        <n v="2051.14"/>
        <n v="10584"/>
        <n v="37352"/>
        <n v="2804.62"/>
        <n v="13510"/>
        <n v="16228.8"/>
        <n v="15561"/>
        <n v="39463.199999999997"/>
        <n v="13916"/>
        <n v="8820"/>
        <n v="16800"/>
        <m/>
        <n v="6580"/>
        <n v="2401"/>
        <n v="40320"/>
        <n v="3348.8"/>
        <n v="20608"/>
        <n v="3647.7"/>
        <n v="12673.5"/>
        <n v="2320.5"/>
        <n v="30184"/>
        <n v="7350"/>
        <n v="14196"/>
        <n v="11872"/>
        <n v="51072"/>
        <n v="3139.5"/>
        <n v="15015"/>
        <n v="5359.2"/>
        <n v="10388"/>
        <n v="47600"/>
        <n v="12493.6"/>
        <n v="6440"/>
        <n v="28993.3"/>
        <n v="13104.7"/>
        <n v="16744"/>
        <n v="14112"/>
        <n v="2856"/>
        <n v="87318"/>
        <n v="3626"/>
        <n v="30693.599999999999"/>
        <n v="6720"/>
        <n v="39760"/>
        <n v="7700"/>
        <n v="1029"/>
        <n v="37520"/>
        <n v="19320"/>
        <n v="10948"/>
        <n v="2352"/>
        <n v="18648"/>
        <n v="61824"/>
        <n v="1545.6"/>
        <n v="7985.6"/>
        <n v="6247.5"/>
        <n v="12834.5"/>
        <n v="9520"/>
        <n v="14815.5"/>
        <n v="3683.68"/>
        <n v="37996"/>
        <n v="9450"/>
        <n v="11396"/>
        <n v="9660"/>
        <n v="3479"/>
        <n v="13860"/>
        <n v="2499"/>
        <n v="5809.3"/>
        <n v="35280"/>
        <n v="23184"/>
        <n v="7318.5"/>
        <n v="1465.1"/>
        <n v="19964"/>
        <n v="18200"/>
        <n v="9240"/>
        <n v="5280.8"/>
        <n v="2156"/>
        <n v="3223.22"/>
        <n v="7308"/>
        <n v="49588"/>
        <n v="3055.78"/>
        <n v="9997.4"/>
        <n v="22386"/>
        <n v="18026.400000000001"/>
        <n v="16464"/>
        <n v="40880"/>
        <n v="6568.8"/>
        <n v="10760.4"/>
        <n v="11753.7"/>
        <n v="16486.400000000001"/>
        <n v="4116"/>
        <n v="3391.5"/>
        <n v="26082"/>
        <n v="7056"/>
        <n v="10718.4"/>
        <n v="11480"/>
        <n v="54880"/>
        <n v="45724"/>
        <n v="14000"/>
        <n v="24640"/>
        <n v="1372"/>
        <n v="2511.6"/>
        <n v="8316"/>
        <n v="14168"/>
        <n v="2134.86"/>
        <n v="8106"/>
        <n v="25244.799999999999"/>
        <n v="7371"/>
        <n v="42873.599999999999"/>
        <n v="12740"/>
        <n v="21280"/>
        <n v="10304"/>
        <n v="6860"/>
        <n v="26901"/>
        <n v="10046.4"/>
        <n v="15484"/>
        <n v="7854"/>
        <n v="111132"/>
        <n v="5978"/>
        <n v="14616"/>
        <n v="3360"/>
        <n v="15680"/>
        <n v="10360"/>
        <n v="4410"/>
        <n v="15120"/>
        <n v="18289.599999999999"/>
        <n v="47656"/>
        <n v="10267.6"/>
        <n v="17136"/>
        <n v="16422"/>
        <n v="28644"/>
        <n v="6300"/>
        <n v="53508"/>
        <n v="45220"/>
        <n v="3390.66"/>
        <n v="4458.3"/>
        <n v="12107.2"/>
        <n v="16653"/>
        <n v="13154.4"/>
        <n v="50960"/>
        <n v="4636.8"/>
        <n v="4760"/>
        <n v="24210.9"/>
        <n v="3377.5"/>
        <n v="3091.2"/>
        <n v="4508"/>
        <n v="13566"/>
        <n v="62370"/>
        <n v="1862"/>
        <n v="5600"/>
        <n v="11200"/>
        <n v="1323"/>
        <n v="54320"/>
        <n v="10819.2"/>
        <n v="12159"/>
        <n v="4998"/>
        <n v="18032"/>
        <n v="10174.5"/>
        <n v="962.78"/>
        <n v="55384"/>
        <n v="16450"/>
        <n v="29876"/>
        <n v="12364.8"/>
        <n v="1519"/>
        <n v="2176.7199999999998"/>
        <n v="22932"/>
        <n v="9016"/>
        <n v="1841.84"/>
        <n v="18018"/>
        <n v="15590.4"/>
        <n v="10192"/>
        <n v="43680"/>
        <n v="6955.2"/>
        <n v="17934"/>
        <n v="2566.9"/>
        <n v="17001.599999999999"/>
        <n v="8232"/>
        <n v="12852"/>
        <n v="36288"/>
        <n v="7448"/>
        <n v="10690.4"/>
        <n v="4459"/>
        <n v="2679.04"/>
        <n v="62468"/>
        <n v="586.04"/>
        <n v="9186.7999999999993"/>
        <n v="8243.2000000000007"/>
        <n v="13104"/>
        <n v="27770.400000000001"/>
        <n v="13132"/>
        <n v="26880"/>
        <n v="9917.6"/>
        <n v="13160"/>
        <n v="16140.6"/>
        <n v="9800"/>
        <n v="61236"/>
        <n v="3822"/>
        <n v="9940"/>
        <n v="49280"/>
        <n v="8260"/>
        <n v="52640"/>
        <n v="10888.5"/>
        <n v="1339.52"/>
        <n v="39928"/>
        <n v="21000"/>
        <n v="15708"/>
        <n v="6311.2"/>
        <n v="980"/>
        <n v="5544"/>
        <n v="47012"/>
        <n v="3558.1"/>
        <n v="5944.4"/>
        <n v="6182.4"/>
        <n v="17472"/>
        <n v="34104"/>
        <n v="19208"/>
        <n v="12880"/>
        <n v="12600"/>
        <n v="14646.1"/>
        <n v="9592.1"/>
        <n v="2576"/>
        <n v="15288"/>
        <n v="92988"/>
        <n v="2842"/>
        <n v="45309.599999999999"/>
        <n v="1540"/>
        <n v="1680"/>
        <n v="33600"/>
        <n v="5924.8"/>
        <n v="21896"/>
        <n v="12023.9"/>
        <n v="14637"/>
        <n v="7675.5"/>
        <n v="29568"/>
        <n v="4379.2"/>
        <n v="2058"/>
        <n v="4186"/>
        <n v="920.92"/>
        <n v="6214.6"/>
        <n v="25760"/>
        <n v="23751"/>
        <n v="28257.599999999999"/>
        <n v="16660"/>
        <n v="2447.1999999999998"/>
        <n v="20624.099999999999"/>
        <n v="4998.7"/>
        <n v="2677.5"/>
        <n v="58968"/>
        <n v="11692.8"/>
        <n v="5040"/>
        <n v="13440"/>
        <n v="2800"/>
        <n v="19577.599999999999"/>
        <n v="36708"/>
        <n v="1891.4"/>
        <n v="2744"/>
        <n v="3430"/>
        <n v="42000"/>
        <n v="20034"/>
        <n v="14364"/>
        <n v="53452"/>
        <n v="9788.7999999999993"/>
        <n v="12969.6"/>
        <n v="1716.26"/>
        <n v="26404"/>
        <n v="32900"/>
        <n v="6160"/>
        <n v="1674.4"/>
        <n v="2218.58"/>
        <n v="24948"/>
        <n v="57316"/>
        <n v="13239.8"/>
        <n v="22153.599999999999"/>
        <n v="5460"/>
        <n v="33616.800000000003"/>
        <n v="13328"/>
        <n v="29120"/>
        <n v="5152"/>
        <n v="26303.200000000001"/>
        <n v="23956.799999999999"/>
        <n v="18816"/>
        <n v="2142"/>
        <n v="43092"/>
        <n v="48720"/>
        <n v="12460"/>
        <n v="13580"/>
        <n v="2597"/>
        <n v="34160"/>
        <n v="11592"/>
        <n v="27692"/>
        <n v="2431.8000000000002"/>
        <n v="20020"/>
        <n v="4550"/>
        <n v="29484"/>
        <n v="25228"/>
        <n v="31388"/>
        <n v="1004.64"/>
      </sharedItems>
    </cacheField>
    <cacheField name="Tarifa de envío" numFmtId="8">
      <sharedItems containsSemiMixedTypes="0" containsString="0" containsNumber="1" minValue="52.28" maxValue="10779.8" count="360">
        <n v="931.59"/>
        <n v="232.6"/>
        <n v="2782.08"/>
        <n v="6273.61"/>
        <n v="52.28"/>
        <n v="1979.96"/>
        <n v="2776.93"/>
        <n v="504.12"/>
        <n v="1110.77"/>
        <n v="1711.46"/>
        <n v="1290.8800000000001"/>
        <n v="1863.68"/>
        <n v="3542"/>
        <n v="864.12"/>
        <n v="388.04"/>
        <n v="1545.6"/>
        <n v="1130.5"/>
        <n v="502.66"/>
        <n v="589.39"/>
        <n v="384.99"/>
        <n v="211.27"/>
        <n v="1058.4000000000001"/>
        <n v="3772.55"/>
        <n v="280.45999999999998"/>
        <n v="1310.47"/>
        <n v="1606.65"/>
        <n v="1540.54"/>
        <n v="4143.6400000000003"/>
        <n v="1335.94"/>
        <n v="1809.92"/>
        <n v="917.28"/>
        <n v="1680"/>
        <n v="602"/>
        <n v="434"/>
        <n v="644"/>
        <n v="684.32"/>
        <n v="230.5"/>
        <n v="3991.68"/>
        <n v="331.53"/>
        <n v="2081.41"/>
        <n v="346.53"/>
        <n v="1280.02"/>
        <n v="220.45"/>
        <n v="2867.48"/>
        <n v="749.7"/>
        <n v="1490.58"/>
        <n v="4152.96"/>
        <n v="1234.69"/>
        <n v="4851.84"/>
        <n v="323.37"/>
        <n v="1516.52"/>
        <n v="514.48"/>
        <n v="1007.64"/>
        <n v="4998"/>
        <n v="1274.3499999999999"/>
        <n v="650.44000000000005"/>
        <n v="2754.36"/>
        <n v="1336.68"/>
        <n v="1724.63"/>
        <n v="1411.2"/>
        <n v="282.74"/>
        <n v="8993.75"/>
        <n v="344.47"/>
        <n v="3038.67"/>
        <n v="672"/>
        <n v="4135.04"/>
        <n v="770"/>
        <n v="102.9"/>
        <n v="3789.52"/>
        <n v="1932"/>
        <n v="1127.6400000000001"/>
        <n v="228.14"/>
        <n v="1920.74"/>
        <n v="5996.93"/>
        <n v="159.19999999999999"/>
        <n v="822.52"/>
        <n v="643.49"/>
        <n v="1283.45"/>
        <n v="961.52"/>
        <n v="6491.52"/>
        <n v="1437.1"/>
        <n v="364.68"/>
        <n v="3989.58"/>
        <n v="963.9"/>
        <n v="1196.58"/>
        <n v="966"/>
        <n v="337.46"/>
        <n v="1358.28"/>
        <n v="237.41"/>
        <n v="592.54999999999995"/>
        <n v="3563.28"/>
        <n v="2318.4"/>
        <n v="761.12"/>
        <n v="143.58000000000001"/>
        <n v="1916.54"/>
        <n v="1729"/>
        <n v="942.48"/>
        <n v="538.64"/>
        <n v="213.44"/>
        <n v="322.32"/>
        <n v="738.11"/>
        <n v="5157.1499999999996"/>
        <n v="305.58"/>
        <n v="949.75"/>
        <n v="2149.06"/>
        <n v="1856.72"/>
        <n v="1580.54"/>
        <n v="3965.36"/>
        <n v="624.04"/>
        <n v="960.96"/>
        <n v="1043.76"/>
        <n v="1222.3800000000001"/>
        <n v="1615.67"/>
        <n v="432.18"/>
        <n v="342.54"/>
        <n v="2738.61"/>
        <n v="726.77"/>
        <n v="1050.4000000000001"/>
        <n v="1193.92"/>
        <n v="5762.4"/>
        <n v="4343.78"/>
        <n v="1470"/>
        <n v="2414.7199999999998"/>
        <n v="464.97"/>
        <n v="144.06"/>
        <n v="246.14"/>
        <n v="814.97"/>
        <n v="1416.8"/>
        <n v="209.22"/>
        <n v="802.49"/>
        <n v="2574.9699999999998"/>
        <n v="714.99"/>
        <n v="4244.49"/>
        <n v="1337.7"/>
        <n v="2085.44"/>
        <n v="989.18"/>
        <n v="658.56"/>
        <n v="2609.4"/>
        <n v="834.92"/>
        <n v="1004.64"/>
        <n v="1594.85"/>
        <n v="801.11"/>
        <n v="10779.8"/>
        <n v="591.82000000000005"/>
        <n v="1534.68"/>
        <n v="352.8"/>
        <n v="1536.64"/>
        <n v="1004.92"/>
        <n v="423.36"/>
        <n v="1557.36"/>
        <n v="1920.41"/>
        <n v="4765.6000000000004"/>
        <n v="1016.49"/>
        <n v="1730.74"/>
        <n v="1625.78"/>
        <n v="2807.11"/>
        <n v="598.5"/>
        <n v="5564.83"/>
        <n v="1893.36"/>
        <n v="1038.8"/>
        <n v="4476.78"/>
        <n v="357.32"/>
        <n v="335.68"/>
        <n v="423.54"/>
        <n v="1271.26"/>
        <n v="1731.91"/>
        <n v="1341.75"/>
        <n v="1662.86"/>
        <n v="5045.04"/>
        <n v="482.23"/>
        <n v="480.76"/>
        <n v="2493.7199999999998"/>
        <n v="327.62"/>
        <n v="309.12"/>
        <n v="432.77"/>
        <n v="1370.17"/>
        <n v="6237"/>
        <n v="180.61"/>
        <n v="1249.67"/>
        <n v="1330.56"/>
        <n v="560"/>
        <n v="1086.4000000000001"/>
        <n v="127.01"/>
        <n v="5323.36"/>
        <n v="1125.2"/>
        <n v="1483.78"/>
        <n v="1167.26"/>
        <n v="499.8"/>
        <n v="1875.33"/>
        <n v="976.75"/>
        <n v="93.39"/>
        <n v="5593.78"/>
        <n v="1628.55"/>
        <n v="3107.1"/>
        <n v="1211.75"/>
        <n v="151.9"/>
        <n v="224.2"/>
        <n v="2224.4"/>
        <n v="892.58"/>
        <n v="186.03"/>
        <n v="2102.02"/>
        <n v="1855.85"/>
        <n v="1559.04"/>
        <n v="1019.2"/>
        <n v="4455.3599999999997"/>
        <n v="688.56"/>
        <n v="731.5"/>
        <n v="1811.33"/>
        <n v="243.86"/>
        <n v="1751.16"/>
        <n v="831.43"/>
        <n v="1246.6400000000001"/>
        <n v="3519.94"/>
        <n v="752.25"/>
        <n v="1047.6600000000001"/>
        <n v="436.98"/>
        <n v="273.26"/>
        <n v="1446.98"/>
        <n v="6496.67"/>
        <n v="60.95"/>
        <n v="900.31"/>
        <n v="824.32"/>
        <n v="1323.5"/>
        <n v="2721.5"/>
        <n v="1378.86"/>
        <n v="2634.24"/>
        <n v="1011.6"/>
        <n v="1368.64"/>
        <n v="1694.76"/>
        <n v="563.5"/>
        <n v="1883.83"/>
        <n v="940.8"/>
        <n v="1679.33"/>
        <n v="6123.6"/>
        <n v="382.2"/>
        <n v="3222.83"/>
        <n v="1023.82"/>
        <n v="5125.12"/>
        <n v="834.26"/>
        <n v="5264"/>
        <n v="5316.86"/>
        <n v="1099.74"/>
        <n v="136.63"/>
        <n v="4072.66"/>
        <n v="2163"/>
        <n v="1539.38"/>
        <n v="624.80999999999995"/>
        <n v="97.02"/>
        <n v="205.11"/>
        <n v="532.22"/>
        <n v="4748.21"/>
        <n v="345.14"/>
        <n v="618.22"/>
        <n v="599.69000000000005"/>
        <n v="1677.31"/>
        <n v="3444.5"/>
        <n v="1940.01"/>
        <n v="1275.1199999999999"/>
        <n v="1222.2"/>
        <n v="1435.32"/>
        <n v="920.84"/>
        <n v="267.89999999999998"/>
        <n v="1574.66"/>
        <n v="753.98"/>
        <n v="9763.74"/>
        <n v="284.2"/>
        <n v="4395.03"/>
        <n v="160.16"/>
        <n v="5096"/>
        <n v="173.04"/>
        <n v="3192"/>
        <n v="610.25"/>
        <n v="2211.5"/>
        <n v="1214.4100000000001"/>
        <n v="1449.06"/>
        <n v="736.85"/>
        <n v="3104.64"/>
        <n v="437.92"/>
        <n v="211.97"/>
        <n v="426.97"/>
        <n v="1068.98"/>
        <n v="89.33"/>
        <n v="640.1"/>
        <n v="2576"/>
        <n v="2446.35"/>
        <n v="2882.28"/>
        <n v="1682.66"/>
        <n v="1552.32"/>
        <n v="239.83"/>
        <n v="1441.44"/>
        <n v="2144.91"/>
        <n v="474.88"/>
        <n v="1665.13"/>
        <n v="774.59"/>
        <n v="259.72000000000003"/>
        <n v="5778.86"/>
        <n v="355.35"/>
        <n v="1122.51"/>
        <n v="519.12"/>
        <n v="1344"/>
        <n v="280"/>
        <n v="4193.28"/>
        <n v="2016.49"/>
        <n v="3817.63"/>
        <n v="181.57"/>
        <n v="277.14"/>
        <n v="353.29"/>
        <n v="4074"/>
        <n v="2003.4"/>
        <n v="336.14"/>
        <n v="1436.4"/>
        <n v="5238.3"/>
        <n v="939.72"/>
        <n v="1020.1"/>
        <n v="830.56"/>
        <n v="1322.9"/>
        <n v="1881.6"/>
        <n v="1030.4000000000001"/>
        <n v="717.21"/>
        <n v="180.21"/>
        <n v="2719.61"/>
        <n v="3290"/>
        <n v="646.79999999999995"/>
        <n v="174.14"/>
        <n v="377.1"/>
        <n v="224.08"/>
        <n v="2444.9"/>
        <n v="5445.02"/>
        <n v="1350.46"/>
        <n v="2171.0500000000002"/>
        <n v="573.29999999999995"/>
        <n v="3361.68"/>
        <n v="1279.49"/>
        <n v="2853.76"/>
        <n v="540.96"/>
        <n v="1372"/>
        <n v="2577.71"/>
        <n v="596.6"/>
        <n v="2347.77"/>
        <n v="1975.68"/>
        <n v="224.91"/>
        <n v="4093.74"/>
        <n v="407.48"/>
        <n v="4823.28"/>
        <n v="1221.08"/>
        <n v="651.84"/>
        <n v="1412.32"/>
        <n v="246.72"/>
        <n v="3484.32"/>
        <n v="1136.02"/>
        <n v="2769.2"/>
        <n v="231.02"/>
        <n v="709.89"/>
        <n v="335.76"/>
        <n v="1941.94"/>
        <n v="450.45"/>
        <n v="3007.37"/>
        <n v="2598.48"/>
        <n v="3170.19"/>
        <n v="99.46"/>
      </sharedItems>
    </cacheField>
    <cacheField name="Días (Fecha de orden)" numFmtId="0" databaseField="0">
      <fieldGroup base="1">
        <rangePr groupBy="days" startDate="2018-01-01T00:00:00" endDate="2018-12-30T00:00:00"/>
        <groupItems count="368">
          <s v="&lt;01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2018"/>
        </groupItems>
      </fieldGroup>
    </cacheField>
    <cacheField name="Meses (Fecha de orden)" numFmtId="0" databaseField="0">
      <fieldGroup base="1">
        <rangePr groupBy="months" startDate="2018-01-01T00:00:00" endDate="2018-12-30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30/12/2018"/>
        </groupItems>
      </fieldGroup>
    </cacheField>
    <cacheField name="Días (Fecha de embarque)" numFmtId="0" databaseField="0">
      <fieldGroup base="8">
        <rangePr groupBy="days" startDate="2018-01-05T00:00:00" endDate="2019-01-01T00:00:00"/>
        <groupItems count="368">
          <s v="&lt;05/01/2018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1/01/2019"/>
        </groupItems>
      </fieldGroup>
    </cacheField>
    <cacheField name="Meses (Fecha de embarque)" numFmtId="0" databaseField="0">
      <fieldGroup base="8">
        <rangePr groupBy="months" startDate="2018-01-05T00:00:00" endDate="2019-01-01T00:00:00"/>
        <groupItems count="14">
          <s v="&lt;05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19"/>
        </groupItems>
      </fieldGroup>
    </cacheField>
  </cacheFields>
  <extLst>
    <ext xmlns:x14="http://schemas.microsoft.com/office/spreadsheetml/2009/9/main" uri="{725AE2AE-9491-48be-B2B4-4EB974FC3084}">
      <x14:pivotCacheDefinition pivotCacheId="112909731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RIL ARIADNA MONTALVO CONTRERAS" refreshedDate="45757.456646180559" createdVersion="8" refreshedVersion="8" minRefreshableVersion="3" recordCount="36" xr:uid="{A04593B7-78B3-4711-9AC7-093C691853AD}">
  <cacheSource type="worksheet">
    <worksheetSource ref="A1:E37" sheet="Hoja4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9">
  <r>
    <x v="0"/>
    <x v="0"/>
    <n v="27"/>
    <s v="Empresa AA"/>
    <x v="0"/>
    <x v="0"/>
    <x v="0"/>
    <x v="0"/>
    <x v="0"/>
    <x v="0"/>
    <x v="0"/>
    <x v="0"/>
    <x v="0"/>
    <x v="0"/>
    <x v="0"/>
    <x v="0"/>
    <x v="0"/>
  </r>
  <r>
    <x v="1"/>
    <x v="0"/>
    <n v="27"/>
    <s v="Empresa AA"/>
    <x v="0"/>
    <x v="0"/>
    <x v="0"/>
    <x v="0"/>
    <x v="0"/>
    <x v="0"/>
    <x v="0"/>
    <x v="1"/>
    <x v="1"/>
    <x v="1"/>
    <x v="1"/>
    <x v="1"/>
    <x v="1"/>
  </r>
  <r>
    <x v="2"/>
    <x v="1"/>
    <n v="4"/>
    <s v="Empresa D"/>
    <x v="1"/>
    <x v="1"/>
    <x v="1"/>
    <x v="1"/>
    <x v="1"/>
    <x v="1"/>
    <x v="1"/>
    <x v="2"/>
    <x v="1"/>
    <x v="2"/>
    <x v="2"/>
    <x v="2"/>
    <x v="2"/>
  </r>
  <r>
    <x v="3"/>
    <x v="1"/>
    <n v="4"/>
    <s v="Empresa D"/>
    <x v="1"/>
    <x v="1"/>
    <x v="1"/>
    <x v="1"/>
    <x v="1"/>
    <x v="1"/>
    <x v="1"/>
    <x v="3"/>
    <x v="1"/>
    <x v="3"/>
    <x v="3"/>
    <x v="3"/>
    <x v="3"/>
  </r>
  <r>
    <x v="4"/>
    <x v="1"/>
    <n v="4"/>
    <s v="Empresa D"/>
    <x v="1"/>
    <x v="1"/>
    <x v="1"/>
    <x v="1"/>
    <x v="1"/>
    <x v="1"/>
    <x v="1"/>
    <x v="1"/>
    <x v="1"/>
    <x v="1"/>
    <x v="4"/>
    <x v="4"/>
    <x v="4"/>
  </r>
  <r>
    <x v="5"/>
    <x v="2"/>
    <n v="12"/>
    <s v="Empresa L"/>
    <x v="0"/>
    <x v="0"/>
    <x v="0"/>
    <x v="0"/>
    <x v="2"/>
    <x v="0"/>
    <x v="1"/>
    <x v="4"/>
    <x v="0"/>
    <x v="4"/>
    <x v="5"/>
    <x v="5"/>
    <x v="5"/>
  </r>
  <r>
    <x v="6"/>
    <x v="2"/>
    <n v="12"/>
    <s v="Empresa L"/>
    <x v="0"/>
    <x v="0"/>
    <x v="0"/>
    <x v="0"/>
    <x v="2"/>
    <x v="0"/>
    <x v="1"/>
    <x v="5"/>
    <x v="0"/>
    <x v="5"/>
    <x v="6"/>
    <x v="6"/>
    <x v="6"/>
  </r>
  <r>
    <x v="7"/>
    <x v="3"/>
    <n v="8"/>
    <s v="Empresa H"/>
    <x v="2"/>
    <x v="2"/>
    <x v="2"/>
    <x v="2"/>
    <x v="3"/>
    <x v="2"/>
    <x v="1"/>
    <x v="6"/>
    <x v="2"/>
    <x v="6"/>
    <x v="7"/>
    <x v="7"/>
    <x v="7"/>
  </r>
  <r>
    <x v="8"/>
    <x v="1"/>
    <n v="4"/>
    <s v="Empresa D"/>
    <x v="1"/>
    <x v="1"/>
    <x v="1"/>
    <x v="1"/>
    <x v="1"/>
    <x v="2"/>
    <x v="0"/>
    <x v="6"/>
    <x v="2"/>
    <x v="6"/>
    <x v="8"/>
    <x v="8"/>
    <x v="8"/>
  </r>
  <r>
    <x v="9"/>
    <x v="4"/>
    <n v="29"/>
    <s v="Empresa CC"/>
    <x v="3"/>
    <x v="3"/>
    <x v="3"/>
    <x v="0"/>
    <x v="4"/>
    <x v="0"/>
    <x v="0"/>
    <x v="7"/>
    <x v="3"/>
    <x v="7"/>
    <x v="9"/>
    <x v="9"/>
    <x v="9"/>
  </r>
  <r>
    <x v="10"/>
    <x v="5"/>
    <n v="3"/>
    <s v="Empresa C"/>
    <x v="4"/>
    <x v="4"/>
    <x v="0"/>
    <x v="0"/>
    <x v="5"/>
    <x v="0"/>
    <x v="2"/>
    <x v="8"/>
    <x v="4"/>
    <x v="8"/>
    <x v="10"/>
    <x v="10"/>
    <x v="10"/>
  </r>
  <r>
    <x v="11"/>
    <x v="6"/>
    <n v="6"/>
    <s v="Empresa F"/>
    <x v="5"/>
    <x v="5"/>
    <x v="4"/>
    <x v="2"/>
    <x v="6"/>
    <x v="0"/>
    <x v="1"/>
    <x v="9"/>
    <x v="5"/>
    <x v="9"/>
    <x v="11"/>
    <x v="11"/>
    <x v="11"/>
  </r>
  <r>
    <x v="12"/>
    <x v="7"/>
    <n v="28"/>
    <s v="Empresa BB"/>
    <x v="6"/>
    <x v="6"/>
    <x v="5"/>
    <x v="3"/>
    <x v="7"/>
    <x v="2"/>
    <x v="0"/>
    <x v="5"/>
    <x v="0"/>
    <x v="5"/>
    <x v="12"/>
    <x v="12"/>
    <x v="12"/>
  </r>
  <r>
    <x v="13"/>
    <x v="3"/>
    <n v="8"/>
    <s v="Empresa H"/>
    <x v="2"/>
    <x v="2"/>
    <x v="2"/>
    <x v="2"/>
    <x v="3"/>
    <x v="2"/>
    <x v="0"/>
    <x v="7"/>
    <x v="3"/>
    <x v="7"/>
    <x v="1"/>
    <x v="13"/>
    <x v="13"/>
  </r>
  <r>
    <x v="14"/>
    <x v="8"/>
    <n v="10"/>
    <s v="Empresa J"/>
    <x v="7"/>
    <x v="7"/>
    <x v="6"/>
    <x v="1"/>
    <x v="8"/>
    <x v="0"/>
    <x v="1"/>
    <x v="10"/>
    <x v="0"/>
    <x v="10"/>
    <x v="13"/>
    <x v="14"/>
    <x v="14"/>
  </r>
  <r>
    <x v="15"/>
    <x v="9"/>
    <n v="7"/>
    <s v="Empresa G"/>
    <x v="8"/>
    <x v="8"/>
    <x v="2"/>
    <x v="2"/>
    <x v="9"/>
    <x v="3"/>
    <x v="3"/>
    <x v="5"/>
    <x v="0"/>
    <x v="5"/>
    <x v="14"/>
    <x v="15"/>
    <x v="15"/>
  </r>
  <r>
    <x v="16"/>
    <x v="8"/>
    <n v="10"/>
    <s v="Empresa J"/>
    <x v="7"/>
    <x v="7"/>
    <x v="6"/>
    <x v="1"/>
    <x v="8"/>
    <x v="1"/>
    <x v="3"/>
    <x v="11"/>
    <x v="6"/>
    <x v="11"/>
    <x v="15"/>
    <x v="16"/>
    <x v="16"/>
  </r>
  <r>
    <x v="17"/>
    <x v="8"/>
    <n v="10"/>
    <s v="Empresa J"/>
    <x v="7"/>
    <x v="7"/>
    <x v="6"/>
    <x v="1"/>
    <x v="8"/>
    <x v="1"/>
    <x v="3"/>
    <x v="12"/>
    <x v="7"/>
    <x v="12"/>
    <x v="16"/>
    <x v="17"/>
    <x v="17"/>
  </r>
  <r>
    <x v="18"/>
    <x v="8"/>
    <n v="10"/>
    <s v="Empresa J"/>
    <x v="7"/>
    <x v="7"/>
    <x v="6"/>
    <x v="1"/>
    <x v="8"/>
    <x v="1"/>
    <x v="3"/>
    <x v="6"/>
    <x v="2"/>
    <x v="6"/>
    <x v="6"/>
    <x v="18"/>
    <x v="18"/>
  </r>
  <r>
    <x v="19"/>
    <x v="10"/>
    <n v="11"/>
    <s v="Empresa K"/>
    <x v="9"/>
    <x v="9"/>
    <x v="5"/>
    <x v="3"/>
    <x v="9"/>
    <x v="2"/>
    <x v="3"/>
    <x v="1"/>
    <x v="1"/>
    <x v="1"/>
    <x v="5"/>
    <x v="19"/>
    <x v="19"/>
  </r>
  <r>
    <x v="20"/>
    <x v="10"/>
    <n v="11"/>
    <s v="Empresa K"/>
    <x v="9"/>
    <x v="9"/>
    <x v="5"/>
    <x v="3"/>
    <x v="9"/>
    <x v="2"/>
    <x v="3"/>
    <x v="10"/>
    <x v="0"/>
    <x v="10"/>
    <x v="0"/>
    <x v="20"/>
    <x v="20"/>
  </r>
  <r>
    <x v="21"/>
    <x v="11"/>
    <n v="1"/>
    <s v="Empresa A"/>
    <x v="10"/>
    <x v="10"/>
    <x v="2"/>
    <x v="2"/>
    <x v="9"/>
    <x v="3"/>
    <x v="3"/>
    <x v="4"/>
    <x v="0"/>
    <x v="4"/>
    <x v="17"/>
    <x v="21"/>
    <x v="21"/>
  </r>
  <r>
    <x v="22"/>
    <x v="11"/>
    <n v="1"/>
    <s v="Empresa A"/>
    <x v="10"/>
    <x v="10"/>
    <x v="2"/>
    <x v="2"/>
    <x v="9"/>
    <x v="3"/>
    <x v="3"/>
    <x v="5"/>
    <x v="0"/>
    <x v="5"/>
    <x v="18"/>
    <x v="22"/>
    <x v="22"/>
  </r>
  <r>
    <x v="23"/>
    <x v="11"/>
    <n v="1"/>
    <s v="Empresa A"/>
    <x v="10"/>
    <x v="10"/>
    <x v="2"/>
    <x v="2"/>
    <x v="9"/>
    <x v="3"/>
    <x v="3"/>
    <x v="10"/>
    <x v="0"/>
    <x v="10"/>
    <x v="19"/>
    <x v="23"/>
    <x v="23"/>
  </r>
  <r>
    <x v="24"/>
    <x v="7"/>
    <n v="28"/>
    <s v="Empresa BB"/>
    <x v="6"/>
    <x v="6"/>
    <x v="5"/>
    <x v="3"/>
    <x v="7"/>
    <x v="2"/>
    <x v="1"/>
    <x v="8"/>
    <x v="4"/>
    <x v="8"/>
    <x v="20"/>
    <x v="24"/>
    <x v="24"/>
  </r>
  <r>
    <x v="25"/>
    <x v="7"/>
    <n v="28"/>
    <s v="Empresa BB"/>
    <x v="6"/>
    <x v="6"/>
    <x v="5"/>
    <x v="3"/>
    <x v="7"/>
    <x v="2"/>
    <x v="1"/>
    <x v="13"/>
    <x v="8"/>
    <x v="13"/>
    <x v="21"/>
    <x v="25"/>
    <x v="25"/>
  </r>
  <r>
    <x v="26"/>
    <x v="12"/>
    <n v="9"/>
    <s v="Empresa I"/>
    <x v="11"/>
    <x v="3"/>
    <x v="7"/>
    <x v="0"/>
    <x v="10"/>
    <x v="1"/>
    <x v="0"/>
    <x v="14"/>
    <x v="9"/>
    <x v="14"/>
    <x v="22"/>
    <x v="26"/>
    <x v="26"/>
  </r>
  <r>
    <x v="27"/>
    <x v="12"/>
    <n v="9"/>
    <s v="Empresa I"/>
    <x v="11"/>
    <x v="3"/>
    <x v="7"/>
    <x v="0"/>
    <x v="10"/>
    <x v="1"/>
    <x v="0"/>
    <x v="15"/>
    <x v="10"/>
    <x v="15"/>
    <x v="5"/>
    <x v="27"/>
    <x v="27"/>
  </r>
  <r>
    <x v="28"/>
    <x v="6"/>
    <n v="6"/>
    <s v="Empresa F"/>
    <x v="5"/>
    <x v="5"/>
    <x v="4"/>
    <x v="2"/>
    <x v="6"/>
    <x v="0"/>
    <x v="1"/>
    <x v="0"/>
    <x v="0"/>
    <x v="0"/>
    <x v="23"/>
    <x v="28"/>
    <x v="28"/>
  </r>
  <r>
    <x v="29"/>
    <x v="13"/>
    <n v="8"/>
    <s v="Empresa H"/>
    <x v="2"/>
    <x v="2"/>
    <x v="2"/>
    <x v="2"/>
    <x v="11"/>
    <x v="0"/>
    <x v="0"/>
    <x v="9"/>
    <x v="5"/>
    <x v="9"/>
    <x v="11"/>
    <x v="11"/>
    <x v="29"/>
  </r>
  <r>
    <x v="30"/>
    <x v="14"/>
    <n v="3"/>
    <s v="Empresa C"/>
    <x v="4"/>
    <x v="4"/>
    <x v="0"/>
    <x v="0"/>
    <x v="12"/>
    <x v="0"/>
    <x v="2"/>
    <x v="16"/>
    <x v="7"/>
    <x v="16"/>
    <x v="21"/>
    <x v="29"/>
    <x v="30"/>
  </r>
  <r>
    <x v="31"/>
    <x v="14"/>
    <n v="3"/>
    <s v="Empresa C"/>
    <x v="4"/>
    <x v="4"/>
    <x v="0"/>
    <x v="0"/>
    <x v="12"/>
    <x v="0"/>
    <x v="2"/>
    <x v="9"/>
    <x v="5"/>
    <x v="9"/>
    <x v="24"/>
    <x v="30"/>
    <x v="31"/>
  </r>
  <r>
    <x v="32"/>
    <x v="15"/>
    <n v="6"/>
    <s v="Empresa F"/>
    <x v="5"/>
    <x v="5"/>
    <x v="4"/>
    <x v="2"/>
    <x v="13"/>
    <x v="0"/>
    <x v="1"/>
    <x v="17"/>
    <x v="11"/>
    <x v="17"/>
    <x v="25"/>
    <x v="31"/>
    <x v="32"/>
  </r>
  <r>
    <x v="33"/>
    <x v="16"/>
    <n v="28"/>
    <s v="Empresa BB"/>
    <x v="6"/>
    <x v="6"/>
    <x v="5"/>
    <x v="3"/>
    <x v="14"/>
    <x v="2"/>
    <x v="0"/>
    <x v="17"/>
    <x v="11"/>
    <x v="17"/>
    <x v="25"/>
    <x v="31"/>
    <x v="33"/>
  </r>
  <r>
    <x v="34"/>
    <x v="13"/>
    <n v="8"/>
    <s v="Empresa H"/>
    <x v="2"/>
    <x v="2"/>
    <x v="2"/>
    <x v="2"/>
    <x v="11"/>
    <x v="2"/>
    <x v="0"/>
    <x v="17"/>
    <x v="11"/>
    <x v="17"/>
    <x v="25"/>
    <x v="31"/>
    <x v="34"/>
  </r>
  <r>
    <x v="35"/>
    <x v="17"/>
    <n v="10"/>
    <s v="Empresa J"/>
    <x v="7"/>
    <x v="7"/>
    <x v="6"/>
    <x v="1"/>
    <x v="15"/>
    <x v="0"/>
    <x v="1"/>
    <x v="18"/>
    <x v="1"/>
    <x v="16"/>
    <x v="1"/>
    <x v="32"/>
    <x v="35"/>
  </r>
  <r>
    <x v="36"/>
    <x v="17"/>
    <n v="10"/>
    <s v="Empresa J"/>
    <x v="7"/>
    <x v="7"/>
    <x v="6"/>
    <x v="1"/>
    <x v="9"/>
    <x v="1"/>
    <x v="3"/>
    <x v="1"/>
    <x v="1"/>
    <x v="1"/>
    <x v="0"/>
    <x v="33"/>
    <x v="36"/>
  </r>
  <r>
    <x v="37"/>
    <x v="18"/>
    <n v="11"/>
    <s v="Empresa K"/>
    <x v="9"/>
    <x v="9"/>
    <x v="5"/>
    <x v="3"/>
    <x v="9"/>
    <x v="2"/>
    <x v="3"/>
    <x v="9"/>
    <x v="5"/>
    <x v="9"/>
    <x v="26"/>
    <x v="34"/>
    <x v="37"/>
  </r>
  <r>
    <x v="38"/>
    <x v="19"/>
    <n v="1"/>
    <s v="Empresa A"/>
    <x v="10"/>
    <x v="10"/>
    <x v="2"/>
    <x v="2"/>
    <x v="9"/>
    <x v="2"/>
    <x v="3"/>
    <x v="13"/>
    <x v="8"/>
    <x v="13"/>
    <x v="27"/>
    <x v="35"/>
    <x v="38"/>
  </r>
  <r>
    <x v="39"/>
    <x v="16"/>
    <n v="28"/>
    <s v="Empresa BB"/>
    <x v="6"/>
    <x v="6"/>
    <x v="5"/>
    <x v="3"/>
    <x v="14"/>
    <x v="2"/>
    <x v="1"/>
    <x v="5"/>
    <x v="0"/>
    <x v="5"/>
    <x v="11"/>
    <x v="36"/>
    <x v="39"/>
  </r>
  <r>
    <x v="40"/>
    <x v="20"/>
    <n v="9"/>
    <s v="Empresa I"/>
    <x v="11"/>
    <x v="3"/>
    <x v="7"/>
    <x v="0"/>
    <x v="16"/>
    <x v="1"/>
    <x v="0"/>
    <x v="8"/>
    <x v="4"/>
    <x v="8"/>
    <x v="28"/>
    <x v="37"/>
    <x v="40"/>
  </r>
  <r>
    <x v="41"/>
    <x v="15"/>
    <n v="6"/>
    <s v="Empresa F"/>
    <x v="5"/>
    <x v="5"/>
    <x v="4"/>
    <x v="2"/>
    <x v="13"/>
    <x v="0"/>
    <x v="1"/>
    <x v="7"/>
    <x v="3"/>
    <x v="7"/>
    <x v="23"/>
    <x v="38"/>
    <x v="41"/>
  </r>
  <r>
    <x v="42"/>
    <x v="13"/>
    <n v="8"/>
    <s v="Empresa H"/>
    <x v="2"/>
    <x v="2"/>
    <x v="2"/>
    <x v="2"/>
    <x v="11"/>
    <x v="0"/>
    <x v="0"/>
    <x v="7"/>
    <x v="3"/>
    <x v="7"/>
    <x v="27"/>
    <x v="39"/>
    <x v="42"/>
  </r>
  <r>
    <x v="43"/>
    <x v="21"/>
    <n v="25"/>
    <s v="Empresa Y"/>
    <x v="7"/>
    <x v="7"/>
    <x v="6"/>
    <x v="1"/>
    <x v="17"/>
    <x v="1"/>
    <x v="2"/>
    <x v="12"/>
    <x v="7"/>
    <x v="12"/>
    <x v="29"/>
    <x v="40"/>
    <x v="43"/>
  </r>
  <r>
    <x v="44"/>
    <x v="22"/>
    <n v="26"/>
    <s v="Empresa Z"/>
    <x v="9"/>
    <x v="9"/>
    <x v="5"/>
    <x v="3"/>
    <x v="18"/>
    <x v="2"/>
    <x v="1"/>
    <x v="11"/>
    <x v="6"/>
    <x v="11"/>
    <x v="30"/>
    <x v="41"/>
    <x v="44"/>
  </r>
  <r>
    <x v="45"/>
    <x v="23"/>
    <n v="29"/>
    <s v="Empresa CC"/>
    <x v="3"/>
    <x v="3"/>
    <x v="3"/>
    <x v="0"/>
    <x v="19"/>
    <x v="0"/>
    <x v="0"/>
    <x v="19"/>
    <x v="12"/>
    <x v="18"/>
    <x v="31"/>
    <x v="42"/>
    <x v="45"/>
  </r>
  <r>
    <x v="46"/>
    <x v="15"/>
    <n v="6"/>
    <s v="Empresa F"/>
    <x v="5"/>
    <x v="5"/>
    <x v="4"/>
    <x v="2"/>
    <x v="13"/>
    <x v="2"/>
    <x v="0"/>
    <x v="2"/>
    <x v="1"/>
    <x v="2"/>
    <x v="32"/>
    <x v="34"/>
    <x v="46"/>
  </r>
  <r>
    <x v="47"/>
    <x v="15"/>
    <n v="6"/>
    <s v="Empresa F"/>
    <x v="5"/>
    <x v="5"/>
    <x v="4"/>
    <x v="2"/>
    <x v="13"/>
    <x v="2"/>
    <x v="0"/>
    <x v="3"/>
    <x v="1"/>
    <x v="3"/>
    <x v="33"/>
    <x v="43"/>
    <x v="47"/>
  </r>
  <r>
    <x v="48"/>
    <x v="24"/>
    <n v="4"/>
    <s v="Empresa D"/>
    <x v="1"/>
    <x v="1"/>
    <x v="1"/>
    <x v="1"/>
    <x v="9"/>
    <x v="3"/>
    <x v="3"/>
    <x v="20"/>
    <x v="9"/>
    <x v="19"/>
    <x v="32"/>
    <x v="44"/>
    <x v="48"/>
  </r>
  <r>
    <x v="49"/>
    <x v="14"/>
    <n v="3"/>
    <s v="Empresa C"/>
    <x v="4"/>
    <x v="4"/>
    <x v="0"/>
    <x v="0"/>
    <x v="9"/>
    <x v="3"/>
    <x v="3"/>
    <x v="10"/>
    <x v="0"/>
    <x v="10"/>
    <x v="34"/>
    <x v="45"/>
    <x v="49"/>
  </r>
  <r>
    <x v="50"/>
    <x v="25"/>
    <n v="9"/>
    <s v="Empresa I"/>
    <x v="11"/>
    <x v="3"/>
    <x v="7"/>
    <x v="0"/>
    <x v="20"/>
    <x v="1"/>
    <x v="0"/>
    <x v="14"/>
    <x v="9"/>
    <x v="14"/>
    <x v="12"/>
    <x v="46"/>
    <x v="50"/>
  </r>
  <r>
    <x v="51"/>
    <x v="25"/>
    <n v="9"/>
    <s v="Empresa I"/>
    <x v="11"/>
    <x v="3"/>
    <x v="7"/>
    <x v="0"/>
    <x v="20"/>
    <x v="1"/>
    <x v="0"/>
    <x v="15"/>
    <x v="10"/>
    <x v="15"/>
    <x v="4"/>
    <x v="47"/>
    <x v="51"/>
  </r>
  <r>
    <x v="52"/>
    <x v="26"/>
    <n v="6"/>
    <s v="Empresa F"/>
    <x v="5"/>
    <x v="5"/>
    <x v="4"/>
    <x v="2"/>
    <x v="21"/>
    <x v="0"/>
    <x v="1"/>
    <x v="0"/>
    <x v="0"/>
    <x v="0"/>
    <x v="35"/>
    <x v="48"/>
    <x v="52"/>
  </r>
  <r>
    <x v="53"/>
    <x v="27"/>
    <n v="8"/>
    <s v="Empresa H"/>
    <x v="2"/>
    <x v="2"/>
    <x v="2"/>
    <x v="2"/>
    <x v="22"/>
    <x v="0"/>
    <x v="0"/>
    <x v="9"/>
    <x v="5"/>
    <x v="9"/>
    <x v="36"/>
    <x v="49"/>
    <x v="53"/>
  </r>
  <r>
    <x v="54"/>
    <x v="27"/>
    <n v="8"/>
    <s v="Empresa H"/>
    <x v="2"/>
    <x v="2"/>
    <x v="2"/>
    <x v="2"/>
    <x v="22"/>
    <x v="0"/>
    <x v="0"/>
    <x v="6"/>
    <x v="2"/>
    <x v="6"/>
    <x v="37"/>
    <x v="50"/>
    <x v="54"/>
  </r>
  <r>
    <x v="55"/>
    <x v="28"/>
    <n v="25"/>
    <s v="Empresa Y"/>
    <x v="7"/>
    <x v="7"/>
    <x v="6"/>
    <x v="1"/>
    <x v="23"/>
    <x v="1"/>
    <x v="2"/>
    <x v="21"/>
    <x v="2"/>
    <x v="16"/>
    <x v="38"/>
    <x v="51"/>
    <x v="55"/>
  </r>
  <r>
    <x v="56"/>
    <x v="29"/>
    <n v="26"/>
    <s v="Empresa Z"/>
    <x v="9"/>
    <x v="9"/>
    <x v="5"/>
    <x v="3"/>
    <x v="24"/>
    <x v="2"/>
    <x v="1"/>
    <x v="22"/>
    <x v="13"/>
    <x v="20"/>
    <x v="37"/>
    <x v="52"/>
    <x v="56"/>
  </r>
  <r>
    <x v="57"/>
    <x v="29"/>
    <n v="26"/>
    <s v="Empresa Z"/>
    <x v="9"/>
    <x v="9"/>
    <x v="5"/>
    <x v="3"/>
    <x v="24"/>
    <x v="2"/>
    <x v="1"/>
    <x v="8"/>
    <x v="4"/>
    <x v="8"/>
    <x v="37"/>
    <x v="53"/>
    <x v="57"/>
  </r>
  <r>
    <x v="58"/>
    <x v="29"/>
    <n v="26"/>
    <s v="Empresa Z"/>
    <x v="9"/>
    <x v="9"/>
    <x v="5"/>
    <x v="3"/>
    <x v="24"/>
    <x v="2"/>
    <x v="1"/>
    <x v="13"/>
    <x v="8"/>
    <x v="13"/>
    <x v="39"/>
    <x v="54"/>
    <x v="58"/>
  </r>
  <r>
    <x v="59"/>
    <x v="30"/>
    <n v="29"/>
    <s v="Empresa CC"/>
    <x v="3"/>
    <x v="3"/>
    <x v="3"/>
    <x v="0"/>
    <x v="25"/>
    <x v="0"/>
    <x v="0"/>
    <x v="0"/>
    <x v="0"/>
    <x v="0"/>
    <x v="26"/>
    <x v="55"/>
    <x v="59"/>
  </r>
  <r>
    <x v="60"/>
    <x v="26"/>
    <n v="6"/>
    <s v="Empresa F"/>
    <x v="5"/>
    <x v="5"/>
    <x v="4"/>
    <x v="2"/>
    <x v="21"/>
    <x v="2"/>
    <x v="0"/>
    <x v="7"/>
    <x v="3"/>
    <x v="7"/>
    <x v="33"/>
    <x v="56"/>
    <x v="60"/>
  </r>
  <r>
    <x v="61"/>
    <x v="31"/>
    <n v="4"/>
    <s v="Empresa D"/>
    <x v="1"/>
    <x v="1"/>
    <x v="1"/>
    <x v="1"/>
    <x v="26"/>
    <x v="1"/>
    <x v="1"/>
    <x v="23"/>
    <x v="6"/>
    <x v="21"/>
    <x v="40"/>
    <x v="57"/>
    <x v="61"/>
  </r>
  <r>
    <x v="62"/>
    <x v="31"/>
    <n v="4"/>
    <s v="Empresa D"/>
    <x v="1"/>
    <x v="1"/>
    <x v="1"/>
    <x v="1"/>
    <x v="26"/>
    <x v="1"/>
    <x v="1"/>
    <x v="24"/>
    <x v="14"/>
    <x v="22"/>
    <x v="41"/>
    <x v="58"/>
    <x v="62"/>
  </r>
  <r>
    <x v="63"/>
    <x v="27"/>
    <n v="8"/>
    <s v="Empresa H"/>
    <x v="2"/>
    <x v="2"/>
    <x v="2"/>
    <x v="2"/>
    <x v="22"/>
    <x v="2"/>
    <x v="1"/>
    <x v="15"/>
    <x v="10"/>
    <x v="15"/>
    <x v="21"/>
    <x v="59"/>
    <x v="63"/>
  </r>
  <r>
    <x v="64"/>
    <x v="32"/>
    <n v="3"/>
    <s v="Empresa C"/>
    <x v="4"/>
    <x v="4"/>
    <x v="0"/>
    <x v="0"/>
    <x v="27"/>
    <x v="0"/>
    <x v="2"/>
    <x v="16"/>
    <x v="7"/>
    <x v="16"/>
    <x v="42"/>
    <x v="60"/>
    <x v="64"/>
  </r>
  <r>
    <x v="65"/>
    <x v="32"/>
    <n v="3"/>
    <s v="Empresa C"/>
    <x v="4"/>
    <x v="4"/>
    <x v="0"/>
    <x v="0"/>
    <x v="27"/>
    <x v="0"/>
    <x v="2"/>
    <x v="9"/>
    <x v="5"/>
    <x v="9"/>
    <x v="23"/>
    <x v="61"/>
    <x v="65"/>
  </r>
  <r>
    <x v="66"/>
    <x v="33"/>
    <n v="10"/>
    <s v="Empresa J"/>
    <x v="7"/>
    <x v="7"/>
    <x v="6"/>
    <x v="1"/>
    <x v="28"/>
    <x v="0"/>
    <x v="1"/>
    <x v="18"/>
    <x v="1"/>
    <x v="16"/>
    <x v="12"/>
    <x v="62"/>
    <x v="66"/>
  </r>
  <r>
    <x v="67"/>
    <x v="33"/>
    <n v="10"/>
    <s v="Empresa J"/>
    <x v="7"/>
    <x v="7"/>
    <x v="6"/>
    <x v="1"/>
    <x v="9"/>
    <x v="1"/>
    <x v="3"/>
    <x v="1"/>
    <x v="1"/>
    <x v="1"/>
    <x v="30"/>
    <x v="63"/>
    <x v="67"/>
  </r>
  <r>
    <x v="68"/>
    <x v="34"/>
    <n v="11"/>
    <s v="Empresa K"/>
    <x v="9"/>
    <x v="9"/>
    <x v="5"/>
    <x v="3"/>
    <x v="9"/>
    <x v="2"/>
    <x v="3"/>
    <x v="9"/>
    <x v="5"/>
    <x v="9"/>
    <x v="19"/>
    <x v="64"/>
    <x v="68"/>
  </r>
  <r>
    <x v="69"/>
    <x v="23"/>
    <n v="1"/>
    <s v="Empresa A"/>
    <x v="10"/>
    <x v="10"/>
    <x v="2"/>
    <x v="2"/>
    <x v="9"/>
    <x v="2"/>
    <x v="3"/>
    <x v="13"/>
    <x v="8"/>
    <x v="13"/>
    <x v="34"/>
    <x v="65"/>
    <x v="69"/>
  </r>
  <r>
    <x v="70"/>
    <x v="35"/>
    <n v="28"/>
    <s v="Empresa BB"/>
    <x v="6"/>
    <x v="6"/>
    <x v="5"/>
    <x v="3"/>
    <x v="29"/>
    <x v="2"/>
    <x v="1"/>
    <x v="5"/>
    <x v="0"/>
    <x v="5"/>
    <x v="16"/>
    <x v="66"/>
    <x v="70"/>
  </r>
  <r>
    <x v="71"/>
    <x v="36"/>
    <n v="4"/>
    <s v="Empresa D"/>
    <x v="1"/>
    <x v="1"/>
    <x v="1"/>
    <x v="1"/>
    <x v="30"/>
    <x v="1"/>
    <x v="1"/>
    <x v="1"/>
    <x v="1"/>
    <x v="1"/>
    <x v="42"/>
    <x v="67"/>
    <x v="71"/>
  </r>
  <r>
    <x v="72"/>
    <x v="37"/>
    <n v="12"/>
    <s v="Empresa L"/>
    <x v="0"/>
    <x v="0"/>
    <x v="0"/>
    <x v="0"/>
    <x v="31"/>
    <x v="0"/>
    <x v="1"/>
    <x v="4"/>
    <x v="0"/>
    <x v="4"/>
    <x v="43"/>
    <x v="68"/>
    <x v="72"/>
  </r>
  <r>
    <x v="73"/>
    <x v="37"/>
    <n v="12"/>
    <s v="Empresa L"/>
    <x v="0"/>
    <x v="0"/>
    <x v="0"/>
    <x v="0"/>
    <x v="31"/>
    <x v="0"/>
    <x v="1"/>
    <x v="5"/>
    <x v="0"/>
    <x v="5"/>
    <x v="32"/>
    <x v="69"/>
    <x v="73"/>
  </r>
  <r>
    <x v="74"/>
    <x v="38"/>
    <n v="8"/>
    <s v="Empresa H"/>
    <x v="2"/>
    <x v="2"/>
    <x v="2"/>
    <x v="2"/>
    <x v="32"/>
    <x v="2"/>
    <x v="1"/>
    <x v="6"/>
    <x v="2"/>
    <x v="6"/>
    <x v="44"/>
    <x v="70"/>
    <x v="74"/>
  </r>
  <r>
    <x v="75"/>
    <x v="36"/>
    <n v="4"/>
    <s v="Empresa D"/>
    <x v="1"/>
    <x v="1"/>
    <x v="1"/>
    <x v="1"/>
    <x v="30"/>
    <x v="2"/>
    <x v="0"/>
    <x v="6"/>
    <x v="2"/>
    <x v="6"/>
    <x v="45"/>
    <x v="71"/>
    <x v="75"/>
  </r>
  <r>
    <x v="76"/>
    <x v="39"/>
    <n v="29"/>
    <s v="Empresa CC"/>
    <x v="3"/>
    <x v="3"/>
    <x v="3"/>
    <x v="0"/>
    <x v="33"/>
    <x v="0"/>
    <x v="0"/>
    <x v="7"/>
    <x v="3"/>
    <x v="7"/>
    <x v="46"/>
    <x v="72"/>
    <x v="76"/>
  </r>
  <r>
    <x v="77"/>
    <x v="40"/>
    <n v="3"/>
    <s v="Empresa C"/>
    <x v="4"/>
    <x v="4"/>
    <x v="0"/>
    <x v="0"/>
    <x v="34"/>
    <x v="0"/>
    <x v="2"/>
    <x v="8"/>
    <x v="4"/>
    <x v="8"/>
    <x v="47"/>
    <x v="73"/>
    <x v="77"/>
  </r>
  <r>
    <x v="78"/>
    <x v="41"/>
    <n v="6"/>
    <s v="Empresa F"/>
    <x v="5"/>
    <x v="5"/>
    <x v="4"/>
    <x v="2"/>
    <x v="35"/>
    <x v="0"/>
    <x v="1"/>
    <x v="9"/>
    <x v="5"/>
    <x v="9"/>
    <x v="16"/>
    <x v="74"/>
    <x v="78"/>
  </r>
  <r>
    <x v="79"/>
    <x v="42"/>
    <n v="28"/>
    <s v="Empresa BB"/>
    <x v="6"/>
    <x v="6"/>
    <x v="5"/>
    <x v="3"/>
    <x v="36"/>
    <x v="2"/>
    <x v="0"/>
    <x v="5"/>
    <x v="0"/>
    <x v="5"/>
    <x v="32"/>
    <x v="69"/>
    <x v="79"/>
  </r>
  <r>
    <x v="80"/>
    <x v="38"/>
    <n v="8"/>
    <s v="Empresa H"/>
    <x v="2"/>
    <x v="2"/>
    <x v="2"/>
    <x v="2"/>
    <x v="32"/>
    <x v="2"/>
    <x v="0"/>
    <x v="7"/>
    <x v="3"/>
    <x v="7"/>
    <x v="48"/>
    <x v="75"/>
    <x v="80"/>
  </r>
  <r>
    <x v="81"/>
    <x v="43"/>
    <n v="10"/>
    <s v="Empresa J"/>
    <x v="7"/>
    <x v="7"/>
    <x v="6"/>
    <x v="1"/>
    <x v="37"/>
    <x v="0"/>
    <x v="1"/>
    <x v="10"/>
    <x v="0"/>
    <x v="10"/>
    <x v="8"/>
    <x v="76"/>
    <x v="81"/>
  </r>
  <r>
    <x v="82"/>
    <x v="44"/>
    <n v="7"/>
    <s v="Empresa G"/>
    <x v="8"/>
    <x v="8"/>
    <x v="2"/>
    <x v="2"/>
    <x v="9"/>
    <x v="3"/>
    <x v="3"/>
    <x v="5"/>
    <x v="0"/>
    <x v="5"/>
    <x v="49"/>
    <x v="77"/>
    <x v="82"/>
  </r>
  <r>
    <x v="83"/>
    <x v="43"/>
    <n v="10"/>
    <s v="Empresa J"/>
    <x v="7"/>
    <x v="7"/>
    <x v="6"/>
    <x v="1"/>
    <x v="37"/>
    <x v="1"/>
    <x v="3"/>
    <x v="11"/>
    <x v="6"/>
    <x v="11"/>
    <x v="28"/>
    <x v="78"/>
    <x v="83"/>
  </r>
  <r>
    <x v="84"/>
    <x v="43"/>
    <n v="10"/>
    <s v="Empresa J"/>
    <x v="7"/>
    <x v="7"/>
    <x v="6"/>
    <x v="1"/>
    <x v="37"/>
    <x v="1"/>
    <x v="3"/>
    <x v="12"/>
    <x v="7"/>
    <x v="12"/>
    <x v="41"/>
    <x v="79"/>
    <x v="84"/>
  </r>
  <r>
    <x v="85"/>
    <x v="43"/>
    <n v="10"/>
    <s v="Empresa J"/>
    <x v="7"/>
    <x v="7"/>
    <x v="6"/>
    <x v="1"/>
    <x v="37"/>
    <x v="1"/>
    <x v="3"/>
    <x v="6"/>
    <x v="2"/>
    <x v="6"/>
    <x v="34"/>
    <x v="80"/>
    <x v="85"/>
  </r>
  <r>
    <x v="86"/>
    <x v="45"/>
    <n v="11"/>
    <s v="Empresa K"/>
    <x v="9"/>
    <x v="9"/>
    <x v="5"/>
    <x v="3"/>
    <x v="9"/>
    <x v="2"/>
    <x v="3"/>
    <x v="1"/>
    <x v="1"/>
    <x v="1"/>
    <x v="23"/>
    <x v="81"/>
    <x v="86"/>
  </r>
  <r>
    <x v="87"/>
    <x v="45"/>
    <n v="11"/>
    <s v="Empresa K"/>
    <x v="9"/>
    <x v="9"/>
    <x v="5"/>
    <x v="3"/>
    <x v="9"/>
    <x v="2"/>
    <x v="3"/>
    <x v="10"/>
    <x v="0"/>
    <x v="10"/>
    <x v="8"/>
    <x v="76"/>
    <x v="81"/>
  </r>
  <r>
    <x v="88"/>
    <x v="46"/>
    <n v="1"/>
    <s v="Empresa A"/>
    <x v="10"/>
    <x v="10"/>
    <x v="2"/>
    <x v="2"/>
    <x v="9"/>
    <x v="3"/>
    <x v="3"/>
    <x v="4"/>
    <x v="0"/>
    <x v="4"/>
    <x v="12"/>
    <x v="82"/>
    <x v="87"/>
  </r>
  <r>
    <x v="89"/>
    <x v="47"/>
    <n v="29"/>
    <s v="Empresa CC"/>
    <x v="3"/>
    <x v="3"/>
    <x v="3"/>
    <x v="0"/>
    <x v="38"/>
    <x v="0"/>
    <x v="0"/>
    <x v="7"/>
    <x v="3"/>
    <x v="7"/>
    <x v="50"/>
    <x v="83"/>
    <x v="88"/>
  </r>
  <r>
    <x v="90"/>
    <x v="48"/>
    <n v="3"/>
    <s v="Empresa C"/>
    <x v="4"/>
    <x v="4"/>
    <x v="0"/>
    <x v="0"/>
    <x v="39"/>
    <x v="0"/>
    <x v="2"/>
    <x v="8"/>
    <x v="4"/>
    <x v="8"/>
    <x v="51"/>
    <x v="84"/>
    <x v="89"/>
  </r>
  <r>
    <x v="91"/>
    <x v="49"/>
    <n v="6"/>
    <s v="Empresa F"/>
    <x v="5"/>
    <x v="5"/>
    <x v="4"/>
    <x v="2"/>
    <x v="40"/>
    <x v="0"/>
    <x v="1"/>
    <x v="9"/>
    <x v="5"/>
    <x v="9"/>
    <x v="21"/>
    <x v="85"/>
    <x v="90"/>
  </r>
  <r>
    <x v="92"/>
    <x v="50"/>
    <n v="28"/>
    <s v="Empresa BB"/>
    <x v="6"/>
    <x v="6"/>
    <x v="5"/>
    <x v="3"/>
    <x v="41"/>
    <x v="2"/>
    <x v="0"/>
    <x v="5"/>
    <x v="0"/>
    <x v="5"/>
    <x v="52"/>
    <x v="86"/>
    <x v="91"/>
  </r>
  <r>
    <x v="93"/>
    <x v="51"/>
    <n v="8"/>
    <s v="Empresa H"/>
    <x v="2"/>
    <x v="2"/>
    <x v="2"/>
    <x v="2"/>
    <x v="42"/>
    <x v="2"/>
    <x v="0"/>
    <x v="7"/>
    <x v="3"/>
    <x v="7"/>
    <x v="53"/>
    <x v="87"/>
    <x v="92"/>
  </r>
  <r>
    <x v="94"/>
    <x v="52"/>
    <n v="10"/>
    <s v="Empresa J"/>
    <x v="7"/>
    <x v="7"/>
    <x v="6"/>
    <x v="1"/>
    <x v="43"/>
    <x v="0"/>
    <x v="1"/>
    <x v="10"/>
    <x v="0"/>
    <x v="10"/>
    <x v="46"/>
    <x v="88"/>
    <x v="93"/>
  </r>
  <r>
    <x v="95"/>
    <x v="53"/>
    <n v="7"/>
    <s v="Empresa G"/>
    <x v="8"/>
    <x v="8"/>
    <x v="2"/>
    <x v="2"/>
    <x v="9"/>
    <x v="3"/>
    <x v="3"/>
    <x v="5"/>
    <x v="0"/>
    <x v="5"/>
    <x v="54"/>
    <x v="89"/>
    <x v="94"/>
  </r>
  <r>
    <x v="96"/>
    <x v="52"/>
    <n v="10"/>
    <s v="Empresa J"/>
    <x v="7"/>
    <x v="7"/>
    <x v="6"/>
    <x v="1"/>
    <x v="43"/>
    <x v="1"/>
    <x v="3"/>
    <x v="11"/>
    <x v="6"/>
    <x v="11"/>
    <x v="55"/>
    <x v="90"/>
    <x v="95"/>
  </r>
  <r>
    <x v="97"/>
    <x v="52"/>
    <n v="10"/>
    <s v="Empresa J"/>
    <x v="7"/>
    <x v="7"/>
    <x v="6"/>
    <x v="1"/>
    <x v="43"/>
    <x v="1"/>
    <x v="3"/>
    <x v="12"/>
    <x v="7"/>
    <x v="12"/>
    <x v="24"/>
    <x v="91"/>
    <x v="96"/>
  </r>
  <r>
    <x v="98"/>
    <x v="52"/>
    <n v="10"/>
    <s v="Empresa J"/>
    <x v="7"/>
    <x v="7"/>
    <x v="6"/>
    <x v="1"/>
    <x v="43"/>
    <x v="1"/>
    <x v="3"/>
    <x v="6"/>
    <x v="2"/>
    <x v="6"/>
    <x v="53"/>
    <x v="92"/>
    <x v="97"/>
  </r>
  <r>
    <x v="99"/>
    <x v="54"/>
    <n v="11"/>
    <s v="Empresa K"/>
    <x v="9"/>
    <x v="9"/>
    <x v="5"/>
    <x v="3"/>
    <x v="9"/>
    <x v="2"/>
    <x v="3"/>
    <x v="1"/>
    <x v="1"/>
    <x v="1"/>
    <x v="6"/>
    <x v="93"/>
    <x v="98"/>
  </r>
  <r>
    <x v="100"/>
    <x v="54"/>
    <n v="11"/>
    <s v="Empresa K"/>
    <x v="9"/>
    <x v="9"/>
    <x v="5"/>
    <x v="3"/>
    <x v="9"/>
    <x v="2"/>
    <x v="3"/>
    <x v="10"/>
    <x v="0"/>
    <x v="10"/>
    <x v="40"/>
    <x v="94"/>
    <x v="99"/>
  </r>
  <r>
    <x v="101"/>
    <x v="55"/>
    <n v="1"/>
    <s v="Empresa A"/>
    <x v="10"/>
    <x v="10"/>
    <x v="2"/>
    <x v="2"/>
    <x v="9"/>
    <x v="3"/>
    <x v="3"/>
    <x v="4"/>
    <x v="0"/>
    <x v="4"/>
    <x v="56"/>
    <x v="95"/>
    <x v="100"/>
  </r>
  <r>
    <x v="102"/>
    <x v="55"/>
    <n v="1"/>
    <s v="Empresa A"/>
    <x v="10"/>
    <x v="10"/>
    <x v="2"/>
    <x v="2"/>
    <x v="9"/>
    <x v="3"/>
    <x v="3"/>
    <x v="5"/>
    <x v="0"/>
    <x v="5"/>
    <x v="40"/>
    <x v="96"/>
    <x v="101"/>
  </r>
  <r>
    <x v="103"/>
    <x v="55"/>
    <n v="1"/>
    <s v="Empresa A"/>
    <x v="10"/>
    <x v="10"/>
    <x v="2"/>
    <x v="2"/>
    <x v="9"/>
    <x v="3"/>
    <x v="3"/>
    <x v="10"/>
    <x v="0"/>
    <x v="10"/>
    <x v="57"/>
    <x v="97"/>
    <x v="102"/>
  </r>
  <r>
    <x v="104"/>
    <x v="50"/>
    <n v="28"/>
    <s v="Empresa BB"/>
    <x v="6"/>
    <x v="6"/>
    <x v="5"/>
    <x v="3"/>
    <x v="41"/>
    <x v="2"/>
    <x v="1"/>
    <x v="8"/>
    <x v="4"/>
    <x v="8"/>
    <x v="43"/>
    <x v="98"/>
    <x v="103"/>
  </r>
  <r>
    <x v="105"/>
    <x v="50"/>
    <n v="28"/>
    <s v="Empresa BB"/>
    <x v="6"/>
    <x v="6"/>
    <x v="5"/>
    <x v="3"/>
    <x v="41"/>
    <x v="2"/>
    <x v="1"/>
    <x v="13"/>
    <x v="8"/>
    <x v="13"/>
    <x v="58"/>
    <x v="51"/>
    <x v="55"/>
  </r>
  <r>
    <x v="106"/>
    <x v="56"/>
    <n v="9"/>
    <s v="Empresa I"/>
    <x v="11"/>
    <x v="3"/>
    <x v="7"/>
    <x v="0"/>
    <x v="44"/>
    <x v="1"/>
    <x v="0"/>
    <x v="14"/>
    <x v="9"/>
    <x v="14"/>
    <x v="59"/>
    <x v="99"/>
    <x v="104"/>
  </r>
  <r>
    <x v="107"/>
    <x v="56"/>
    <n v="9"/>
    <s v="Empresa I"/>
    <x v="11"/>
    <x v="3"/>
    <x v="7"/>
    <x v="0"/>
    <x v="44"/>
    <x v="1"/>
    <x v="0"/>
    <x v="15"/>
    <x v="10"/>
    <x v="15"/>
    <x v="41"/>
    <x v="100"/>
    <x v="105"/>
  </r>
  <r>
    <x v="108"/>
    <x v="49"/>
    <n v="6"/>
    <s v="Empresa F"/>
    <x v="5"/>
    <x v="5"/>
    <x v="4"/>
    <x v="2"/>
    <x v="40"/>
    <x v="0"/>
    <x v="1"/>
    <x v="0"/>
    <x v="0"/>
    <x v="0"/>
    <x v="60"/>
    <x v="101"/>
    <x v="106"/>
  </r>
  <r>
    <x v="109"/>
    <x v="51"/>
    <n v="8"/>
    <s v="Empresa H"/>
    <x v="2"/>
    <x v="2"/>
    <x v="2"/>
    <x v="2"/>
    <x v="42"/>
    <x v="0"/>
    <x v="0"/>
    <x v="9"/>
    <x v="5"/>
    <x v="9"/>
    <x v="57"/>
    <x v="102"/>
    <x v="107"/>
  </r>
  <r>
    <x v="110"/>
    <x v="51"/>
    <n v="8"/>
    <s v="Empresa H"/>
    <x v="2"/>
    <x v="2"/>
    <x v="2"/>
    <x v="2"/>
    <x v="42"/>
    <x v="0"/>
    <x v="0"/>
    <x v="6"/>
    <x v="2"/>
    <x v="6"/>
    <x v="61"/>
    <x v="103"/>
    <x v="108"/>
  </r>
  <r>
    <x v="111"/>
    <x v="57"/>
    <n v="25"/>
    <s v="Empresa Y"/>
    <x v="7"/>
    <x v="7"/>
    <x v="6"/>
    <x v="1"/>
    <x v="45"/>
    <x v="1"/>
    <x v="2"/>
    <x v="21"/>
    <x v="2"/>
    <x v="16"/>
    <x v="62"/>
    <x v="91"/>
    <x v="109"/>
  </r>
  <r>
    <x v="112"/>
    <x v="58"/>
    <n v="26"/>
    <s v="Empresa Z"/>
    <x v="9"/>
    <x v="9"/>
    <x v="5"/>
    <x v="3"/>
    <x v="46"/>
    <x v="2"/>
    <x v="1"/>
    <x v="22"/>
    <x v="13"/>
    <x v="20"/>
    <x v="52"/>
    <x v="104"/>
    <x v="110"/>
  </r>
  <r>
    <x v="113"/>
    <x v="58"/>
    <n v="26"/>
    <s v="Empresa Z"/>
    <x v="9"/>
    <x v="9"/>
    <x v="5"/>
    <x v="3"/>
    <x v="46"/>
    <x v="2"/>
    <x v="1"/>
    <x v="8"/>
    <x v="4"/>
    <x v="8"/>
    <x v="63"/>
    <x v="105"/>
    <x v="111"/>
  </r>
  <r>
    <x v="114"/>
    <x v="58"/>
    <n v="26"/>
    <s v="Empresa Z"/>
    <x v="9"/>
    <x v="9"/>
    <x v="5"/>
    <x v="3"/>
    <x v="46"/>
    <x v="2"/>
    <x v="1"/>
    <x v="13"/>
    <x v="8"/>
    <x v="13"/>
    <x v="64"/>
    <x v="106"/>
    <x v="112"/>
  </r>
  <r>
    <x v="115"/>
    <x v="47"/>
    <n v="29"/>
    <s v="Empresa CC"/>
    <x v="3"/>
    <x v="3"/>
    <x v="3"/>
    <x v="0"/>
    <x v="38"/>
    <x v="0"/>
    <x v="0"/>
    <x v="0"/>
    <x v="0"/>
    <x v="0"/>
    <x v="30"/>
    <x v="107"/>
    <x v="113"/>
  </r>
  <r>
    <x v="116"/>
    <x v="49"/>
    <n v="6"/>
    <s v="Empresa F"/>
    <x v="5"/>
    <x v="5"/>
    <x v="4"/>
    <x v="2"/>
    <x v="40"/>
    <x v="2"/>
    <x v="0"/>
    <x v="7"/>
    <x v="3"/>
    <x v="7"/>
    <x v="65"/>
    <x v="108"/>
    <x v="114"/>
  </r>
  <r>
    <x v="117"/>
    <x v="59"/>
    <n v="4"/>
    <s v="Empresa D"/>
    <x v="1"/>
    <x v="1"/>
    <x v="1"/>
    <x v="1"/>
    <x v="47"/>
    <x v="1"/>
    <x v="1"/>
    <x v="23"/>
    <x v="6"/>
    <x v="21"/>
    <x v="66"/>
    <x v="109"/>
    <x v="115"/>
  </r>
  <r>
    <x v="118"/>
    <x v="59"/>
    <n v="4"/>
    <s v="Empresa D"/>
    <x v="1"/>
    <x v="1"/>
    <x v="1"/>
    <x v="1"/>
    <x v="47"/>
    <x v="1"/>
    <x v="1"/>
    <x v="24"/>
    <x v="14"/>
    <x v="22"/>
    <x v="26"/>
    <x v="110"/>
    <x v="116"/>
  </r>
  <r>
    <x v="119"/>
    <x v="51"/>
    <n v="8"/>
    <s v="Empresa H"/>
    <x v="2"/>
    <x v="2"/>
    <x v="2"/>
    <x v="2"/>
    <x v="42"/>
    <x v="2"/>
    <x v="1"/>
    <x v="15"/>
    <x v="10"/>
    <x v="15"/>
    <x v="67"/>
    <x v="111"/>
    <x v="117"/>
  </r>
  <r>
    <x v="120"/>
    <x v="48"/>
    <n v="3"/>
    <s v="Empresa C"/>
    <x v="4"/>
    <x v="4"/>
    <x v="0"/>
    <x v="0"/>
    <x v="39"/>
    <x v="0"/>
    <x v="2"/>
    <x v="16"/>
    <x v="7"/>
    <x v="16"/>
    <x v="59"/>
    <x v="112"/>
    <x v="118"/>
  </r>
  <r>
    <x v="121"/>
    <x v="48"/>
    <n v="3"/>
    <s v="Empresa C"/>
    <x v="4"/>
    <x v="4"/>
    <x v="0"/>
    <x v="0"/>
    <x v="39"/>
    <x v="0"/>
    <x v="2"/>
    <x v="9"/>
    <x v="5"/>
    <x v="9"/>
    <x v="29"/>
    <x v="113"/>
    <x v="119"/>
  </r>
  <r>
    <x v="122"/>
    <x v="60"/>
    <n v="7"/>
    <s v="Empresa G"/>
    <x v="8"/>
    <x v="8"/>
    <x v="2"/>
    <x v="2"/>
    <x v="9"/>
    <x v="3"/>
    <x v="3"/>
    <x v="5"/>
    <x v="0"/>
    <x v="5"/>
    <x v="23"/>
    <x v="114"/>
    <x v="120"/>
  </r>
  <r>
    <x v="123"/>
    <x v="61"/>
    <n v="10"/>
    <s v="Empresa J"/>
    <x v="7"/>
    <x v="7"/>
    <x v="6"/>
    <x v="1"/>
    <x v="48"/>
    <x v="1"/>
    <x v="3"/>
    <x v="11"/>
    <x v="6"/>
    <x v="11"/>
    <x v="68"/>
    <x v="115"/>
    <x v="121"/>
  </r>
  <r>
    <x v="124"/>
    <x v="61"/>
    <n v="10"/>
    <s v="Empresa J"/>
    <x v="7"/>
    <x v="7"/>
    <x v="6"/>
    <x v="1"/>
    <x v="48"/>
    <x v="1"/>
    <x v="3"/>
    <x v="12"/>
    <x v="7"/>
    <x v="12"/>
    <x v="69"/>
    <x v="116"/>
    <x v="122"/>
  </r>
  <r>
    <x v="125"/>
    <x v="61"/>
    <n v="10"/>
    <s v="Empresa J"/>
    <x v="7"/>
    <x v="7"/>
    <x v="6"/>
    <x v="1"/>
    <x v="48"/>
    <x v="1"/>
    <x v="3"/>
    <x v="6"/>
    <x v="2"/>
    <x v="6"/>
    <x v="7"/>
    <x v="7"/>
    <x v="123"/>
  </r>
  <r>
    <x v="126"/>
    <x v="62"/>
    <n v="11"/>
    <s v="Empresa K"/>
    <x v="9"/>
    <x v="9"/>
    <x v="5"/>
    <x v="3"/>
    <x v="9"/>
    <x v="2"/>
    <x v="3"/>
    <x v="1"/>
    <x v="1"/>
    <x v="1"/>
    <x v="70"/>
    <x v="117"/>
    <x v="124"/>
  </r>
  <r>
    <x v="127"/>
    <x v="62"/>
    <n v="11"/>
    <s v="Empresa K"/>
    <x v="9"/>
    <x v="9"/>
    <x v="5"/>
    <x v="3"/>
    <x v="9"/>
    <x v="2"/>
    <x v="3"/>
    <x v="10"/>
    <x v="0"/>
    <x v="10"/>
    <x v="71"/>
    <x v="118"/>
    <x v="125"/>
  </r>
  <r>
    <x v="128"/>
    <x v="63"/>
    <n v="1"/>
    <s v="Empresa A"/>
    <x v="10"/>
    <x v="10"/>
    <x v="2"/>
    <x v="2"/>
    <x v="9"/>
    <x v="3"/>
    <x v="3"/>
    <x v="4"/>
    <x v="0"/>
    <x v="4"/>
    <x v="72"/>
    <x v="119"/>
    <x v="126"/>
  </r>
  <r>
    <x v="129"/>
    <x v="63"/>
    <n v="1"/>
    <s v="Empresa A"/>
    <x v="10"/>
    <x v="10"/>
    <x v="2"/>
    <x v="2"/>
    <x v="9"/>
    <x v="3"/>
    <x v="3"/>
    <x v="5"/>
    <x v="0"/>
    <x v="5"/>
    <x v="67"/>
    <x v="120"/>
    <x v="127"/>
  </r>
  <r>
    <x v="130"/>
    <x v="63"/>
    <n v="1"/>
    <s v="Empresa A"/>
    <x v="10"/>
    <x v="10"/>
    <x v="2"/>
    <x v="2"/>
    <x v="9"/>
    <x v="3"/>
    <x v="3"/>
    <x v="10"/>
    <x v="0"/>
    <x v="10"/>
    <x v="61"/>
    <x v="121"/>
    <x v="128"/>
  </r>
  <r>
    <x v="131"/>
    <x v="64"/>
    <n v="28"/>
    <s v="Empresa BB"/>
    <x v="6"/>
    <x v="6"/>
    <x v="5"/>
    <x v="3"/>
    <x v="49"/>
    <x v="2"/>
    <x v="1"/>
    <x v="8"/>
    <x v="4"/>
    <x v="8"/>
    <x v="71"/>
    <x v="122"/>
    <x v="129"/>
  </r>
  <r>
    <x v="132"/>
    <x v="64"/>
    <n v="28"/>
    <s v="Empresa BB"/>
    <x v="6"/>
    <x v="6"/>
    <x v="5"/>
    <x v="3"/>
    <x v="49"/>
    <x v="2"/>
    <x v="1"/>
    <x v="13"/>
    <x v="8"/>
    <x v="13"/>
    <x v="29"/>
    <x v="123"/>
    <x v="130"/>
  </r>
  <r>
    <x v="133"/>
    <x v="65"/>
    <n v="9"/>
    <s v="Empresa I"/>
    <x v="11"/>
    <x v="3"/>
    <x v="7"/>
    <x v="0"/>
    <x v="50"/>
    <x v="1"/>
    <x v="0"/>
    <x v="14"/>
    <x v="9"/>
    <x v="14"/>
    <x v="28"/>
    <x v="124"/>
    <x v="131"/>
  </r>
  <r>
    <x v="134"/>
    <x v="65"/>
    <n v="9"/>
    <s v="Empresa I"/>
    <x v="11"/>
    <x v="3"/>
    <x v="7"/>
    <x v="0"/>
    <x v="50"/>
    <x v="1"/>
    <x v="0"/>
    <x v="15"/>
    <x v="10"/>
    <x v="15"/>
    <x v="8"/>
    <x v="125"/>
    <x v="132"/>
  </r>
  <r>
    <x v="135"/>
    <x v="66"/>
    <n v="6"/>
    <s v="Empresa F"/>
    <x v="5"/>
    <x v="5"/>
    <x v="4"/>
    <x v="2"/>
    <x v="51"/>
    <x v="0"/>
    <x v="1"/>
    <x v="0"/>
    <x v="0"/>
    <x v="0"/>
    <x v="39"/>
    <x v="126"/>
    <x v="133"/>
  </r>
  <r>
    <x v="136"/>
    <x v="67"/>
    <n v="8"/>
    <s v="Empresa H"/>
    <x v="2"/>
    <x v="2"/>
    <x v="2"/>
    <x v="2"/>
    <x v="52"/>
    <x v="0"/>
    <x v="0"/>
    <x v="9"/>
    <x v="5"/>
    <x v="9"/>
    <x v="7"/>
    <x v="127"/>
    <x v="134"/>
  </r>
  <r>
    <x v="137"/>
    <x v="67"/>
    <n v="8"/>
    <s v="Empresa H"/>
    <x v="2"/>
    <x v="2"/>
    <x v="2"/>
    <x v="2"/>
    <x v="52"/>
    <x v="0"/>
    <x v="0"/>
    <x v="6"/>
    <x v="2"/>
    <x v="6"/>
    <x v="69"/>
    <x v="128"/>
    <x v="135"/>
  </r>
  <r>
    <x v="138"/>
    <x v="68"/>
    <n v="25"/>
    <s v="Empresa Y"/>
    <x v="7"/>
    <x v="7"/>
    <x v="6"/>
    <x v="1"/>
    <x v="53"/>
    <x v="1"/>
    <x v="2"/>
    <x v="21"/>
    <x v="2"/>
    <x v="16"/>
    <x v="0"/>
    <x v="129"/>
    <x v="136"/>
  </r>
  <r>
    <x v="139"/>
    <x v="69"/>
    <n v="26"/>
    <s v="Empresa Z"/>
    <x v="9"/>
    <x v="9"/>
    <x v="5"/>
    <x v="3"/>
    <x v="54"/>
    <x v="2"/>
    <x v="1"/>
    <x v="22"/>
    <x v="13"/>
    <x v="20"/>
    <x v="13"/>
    <x v="130"/>
    <x v="137"/>
  </r>
  <r>
    <x v="140"/>
    <x v="69"/>
    <n v="26"/>
    <s v="Empresa Z"/>
    <x v="9"/>
    <x v="9"/>
    <x v="5"/>
    <x v="3"/>
    <x v="54"/>
    <x v="2"/>
    <x v="1"/>
    <x v="8"/>
    <x v="4"/>
    <x v="8"/>
    <x v="71"/>
    <x v="122"/>
    <x v="138"/>
  </r>
  <r>
    <x v="141"/>
    <x v="69"/>
    <n v="26"/>
    <s v="Empresa Z"/>
    <x v="9"/>
    <x v="9"/>
    <x v="5"/>
    <x v="3"/>
    <x v="54"/>
    <x v="2"/>
    <x v="1"/>
    <x v="13"/>
    <x v="8"/>
    <x v="13"/>
    <x v="73"/>
    <x v="131"/>
    <x v="139"/>
  </r>
  <r>
    <x v="142"/>
    <x v="70"/>
    <n v="29"/>
    <s v="Empresa CC"/>
    <x v="3"/>
    <x v="3"/>
    <x v="3"/>
    <x v="0"/>
    <x v="55"/>
    <x v="0"/>
    <x v="0"/>
    <x v="0"/>
    <x v="0"/>
    <x v="0"/>
    <x v="74"/>
    <x v="132"/>
    <x v="140"/>
  </r>
  <r>
    <x v="143"/>
    <x v="66"/>
    <n v="6"/>
    <s v="Empresa F"/>
    <x v="5"/>
    <x v="5"/>
    <x v="4"/>
    <x v="2"/>
    <x v="51"/>
    <x v="2"/>
    <x v="0"/>
    <x v="7"/>
    <x v="3"/>
    <x v="7"/>
    <x v="6"/>
    <x v="133"/>
    <x v="141"/>
  </r>
  <r>
    <x v="144"/>
    <x v="71"/>
    <n v="4"/>
    <s v="Empresa D"/>
    <x v="1"/>
    <x v="1"/>
    <x v="1"/>
    <x v="1"/>
    <x v="56"/>
    <x v="1"/>
    <x v="1"/>
    <x v="23"/>
    <x v="6"/>
    <x v="21"/>
    <x v="29"/>
    <x v="134"/>
    <x v="142"/>
  </r>
  <r>
    <x v="145"/>
    <x v="71"/>
    <n v="4"/>
    <s v="Empresa D"/>
    <x v="1"/>
    <x v="1"/>
    <x v="1"/>
    <x v="1"/>
    <x v="56"/>
    <x v="1"/>
    <x v="1"/>
    <x v="24"/>
    <x v="14"/>
    <x v="22"/>
    <x v="75"/>
    <x v="135"/>
    <x v="143"/>
  </r>
  <r>
    <x v="146"/>
    <x v="67"/>
    <n v="8"/>
    <s v="Empresa H"/>
    <x v="2"/>
    <x v="2"/>
    <x v="2"/>
    <x v="2"/>
    <x v="52"/>
    <x v="2"/>
    <x v="1"/>
    <x v="15"/>
    <x v="10"/>
    <x v="15"/>
    <x v="24"/>
    <x v="136"/>
    <x v="144"/>
  </r>
  <r>
    <x v="147"/>
    <x v="72"/>
    <n v="3"/>
    <s v="Empresa C"/>
    <x v="4"/>
    <x v="4"/>
    <x v="0"/>
    <x v="0"/>
    <x v="57"/>
    <x v="0"/>
    <x v="2"/>
    <x v="16"/>
    <x v="7"/>
    <x v="16"/>
    <x v="14"/>
    <x v="137"/>
    <x v="145"/>
  </r>
  <r>
    <x v="148"/>
    <x v="72"/>
    <n v="3"/>
    <s v="Empresa C"/>
    <x v="4"/>
    <x v="4"/>
    <x v="0"/>
    <x v="0"/>
    <x v="57"/>
    <x v="0"/>
    <x v="2"/>
    <x v="9"/>
    <x v="5"/>
    <x v="9"/>
    <x v="70"/>
    <x v="138"/>
    <x v="146"/>
  </r>
  <r>
    <x v="149"/>
    <x v="61"/>
    <n v="10"/>
    <s v="Empresa J"/>
    <x v="7"/>
    <x v="7"/>
    <x v="6"/>
    <x v="1"/>
    <x v="48"/>
    <x v="0"/>
    <x v="1"/>
    <x v="18"/>
    <x v="1"/>
    <x v="16"/>
    <x v="43"/>
    <x v="139"/>
    <x v="147"/>
  </r>
  <r>
    <x v="150"/>
    <x v="61"/>
    <n v="10"/>
    <s v="Empresa J"/>
    <x v="7"/>
    <x v="7"/>
    <x v="6"/>
    <x v="1"/>
    <x v="9"/>
    <x v="1"/>
    <x v="3"/>
    <x v="1"/>
    <x v="1"/>
    <x v="1"/>
    <x v="13"/>
    <x v="140"/>
    <x v="148"/>
  </r>
  <r>
    <x v="151"/>
    <x v="62"/>
    <n v="11"/>
    <s v="Empresa K"/>
    <x v="9"/>
    <x v="9"/>
    <x v="5"/>
    <x v="3"/>
    <x v="9"/>
    <x v="2"/>
    <x v="3"/>
    <x v="9"/>
    <x v="5"/>
    <x v="9"/>
    <x v="28"/>
    <x v="141"/>
    <x v="149"/>
  </r>
  <r>
    <x v="152"/>
    <x v="63"/>
    <n v="1"/>
    <s v="Empresa A"/>
    <x v="10"/>
    <x v="10"/>
    <x v="2"/>
    <x v="2"/>
    <x v="9"/>
    <x v="2"/>
    <x v="3"/>
    <x v="13"/>
    <x v="8"/>
    <x v="13"/>
    <x v="23"/>
    <x v="142"/>
    <x v="150"/>
  </r>
  <r>
    <x v="153"/>
    <x v="64"/>
    <n v="28"/>
    <s v="Empresa BB"/>
    <x v="6"/>
    <x v="6"/>
    <x v="5"/>
    <x v="3"/>
    <x v="49"/>
    <x v="2"/>
    <x v="1"/>
    <x v="5"/>
    <x v="0"/>
    <x v="5"/>
    <x v="43"/>
    <x v="143"/>
    <x v="151"/>
  </r>
  <r>
    <x v="154"/>
    <x v="65"/>
    <n v="9"/>
    <s v="Empresa I"/>
    <x v="11"/>
    <x v="3"/>
    <x v="7"/>
    <x v="0"/>
    <x v="50"/>
    <x v="1"/>
    <x v="0"/>
    <x v="8"/>
    <x v="4"/>
    <x v="8"/>
    <x v="76"/>
    <x v="144"/>
    <x v="152"/>
  </r>
  <r>
    <x v="155"/>
    <x v="66"/>
    <n v="6"/>
    <s v="Empresa F"/>
    <x v="5"/>
    <x v="5"/>
    <x v="4"/>
    <x v="2"/>
    <x v="51"/>
    <x v="0"/>
    <x v="1"/>
    <x v="7"/>
    <x v="3"/>
    <x v="7"/>
    <x v="32"/>
    <x v="145"/>
    <x v="153"/>
  </r>
  <r>
    <x v="156"/>
    <x v="67"/>
    <n v="8"/>
    <s v="Empresa H"/>
    <x v="2"/>
    <x v="2"/>
    <x v="2"/>
    <x v="2"/>
    <x v="52"/>
    <x v="0"/>
    <x v="0"/>
    <x v="7"/>
    <x v="3"/>
    <x v="7"/>
    <x v="77"/>
    <x v="146"/>
    <x v="154"/>
  </r>
  <r>
    <x v="157"/>
    <x v="68"/>
    <n v="25"/>
    <s v="Empresa Y"/>
    <x v="7"/>
    <x v="7"/>
    <x v="6"/>
    <x v="1"/>
    <x v="53"/>
    <x v="1"/>
    <x v="2"/>
    <x v="12"/>
    <x v="7"/>
    <x v="12"/>
    <x v="78"/>
    <x v="147"/>
    <x v="155"/>
  </r>
  <r>
    <x v="158"/>
    <x v="69"/>
    <n v="26"/>
    <s v="Empresa Z"/>
    <x v="9"/>
    <x v="9"/>
    <x v="5"/>
    <x v="3"/>
    <x v="54"/>
    <x v="2"/>
    <x v="1"/>
    <x v="11"/>
    <x v="6"/>
    <x v="11"/>
    <x v="79"/>
    <x v="148"/>
    <x v="156"/>
  </r>
  <r>
    <x v="159"/>
    <x v="70"/>
    <n v="29"/>
    <s v="Empresa CC"/>
    <x v="3"/>
    <x v="3"/>
    <x v="3"/>
    <x v="0"/>
    <x v="55"/>
    <x v="0"/>
    <x v="0"/>
    <x v="19"/>
    <x v="12"/>
    <x v="18"/>
    <x v="29"/>
    <x v="149"/>
    <x v="157"/>
  </r>
  <r>
    <x v="160"/>
    <x v="66"/>
    <n v="6"/>
    <s v="Empresa F"/>
    <x v="5"/>
    <x v="5"/>
    <x v="4"/>
    <x v="2"/>
    <x v="51"/>
    <x v="2"/>
    <x v="0"/>
    <x v="2"/>
    <x v="1"/>
    <x v="2"/>
    <x v="38"/>
    <x v="65"/>
    <x v="158"/>
  </r>
  <r>
    <x v="161"/>
    <x v="66"/>
    <n v="6"/>
    <s v="Empresa F"/>
    <x v="5"/>
    <x v="5"/>
    <x v="4"/>
    <x v="2"/>
    <x v="51"/>
    <x v="2"/>
    <x v="0"/>
    <x v="3"/>
    <x v="1"/>
    <x v="3"/>
    <x v="50"/>
    <x v="48"/>
    <x v="159"/>
  </r>
  <r>
    <x v="162"/>
    <x v="71"/>
    <n v="4"/>
    <s v="Empresa D"/>
    <x v="1"/>
    <x v="1"/>
    <x v="1"/>
    <x v="1"/>
    <x v="9"/>
    <x v="3"/>
    <x v="3"/>
    <x v="20"/>
    <x v="9"/>
    <x v="19"/>
    <x v="36"/>
    <x v="150"/>
    <x v="160"/>
  </r>
  <r>
    <x v="163"/>
    <x v="72"/>
    <n v="3"/>
    <s v="Empresa C"/>
    <x v="4"/>
    <x v="4"/>
    <x v="0"/>
    <x v="0"/>
    <x v="9"/>
    <x v="3"/>
    <x v="3"/>
    <x v="10"/>
    <x v="0"/>
    <x v="10"/>
    <x v="8"/>
    <x v="76"/>
    <x v="161"/>
  </r>
  <r>
    <x v="164"/>
    <x v="73"/>
    <n v="1"/>
    <s v="Empresa A"/>
    <x v="10"/>
    <x v="10"/>
    <x v="2"/>
    <x v="2"/>
    <x v="9"/>
    <x v="3"/>
    <x v="3"/>
    <x v="10"/>
    <x v="0"/>
    <x v="10"/>
    <x v="5"/>
    <x v="151"/>
    <x v="162"/>
  </r>
  <r>
    <x v="165"/>
    <x v="74"/>
    <n v="28"/>
    <s v="Empresa BB"/>
    <x v="6"/>
    <x v="6"/>
    <x v="5"/>
    <x v="3"/>
    <x v="58"/>
    <x v="2"/>
    <x v="1"/>
    <x v="8"/>
    <x v="4"/>
    <x v="8"/>
    <x v="72"/>
    <x v="152"/>
    <x v="163"/>
  </r>
  <r>
    <x v="166"/>
    <x v="74"/>
    <n v="28"/>
    <s v="Empresa BB"/>
    <x v="6"/>
    <x v="6"/>
    <x v="5"/>
    <x v="3"/>
    <x v="58"/>
    <x v="2"/>
    <x v="1"/>
    <x v="13"/>
    <x v="8"/>
    <x v="13"/>
    <x v="1"/>
    <x v="153"/>
    <x v="164"/>
  </r>
  <r>
    <x v="167"/>
    <x v="75"/>
    <n v="9"/>
    <s v="Empresa I"/>
    <x v="11"/>
    <x v="3"/>
    <x v="7"/>
    <x v="0"/>
    <x v="59"/>
    <x v="1"/>
    <x v="0"/>
    <x v="14"/>
    <x v="9"/>
    <x v="14"/>
    <x v="75"/>
    <x v="154"/>
    <x v="165"/>
  </r>
  <r>
    <x v="168"/>
    <x v="75"/>
    <n v="9"/>
    <s v="Empresa I"/>
    <x v="11"/>
    <x v="3"/>
    <x v="7"/>
    <x v="0"/>
    <x v="59"/>
    <x v="1"/>
    <x v="0"/>
    <x v="15"/>
    <x v="10"/>
    <x v="15"/>
    <x v="28"/>
    <x v="155"/>
    <x v="166"/>
  </r>
  <r>
    <x v="169"/>
    <x v="76"/>
    <n v="6"/>
    <s v="Empresa F"/>
    <x v="5"/>
    <x v="5"/>
    <x v="4"/>
    <x v="2"/>
    <x v="60"/>
    <x v="0"/>
    <x v="1"/>
    <x v="0"/>
    <x v="0"/>
    <x v="0"/>
    <x v="60"/>
    <x v="101"/>
    <x v="167"/>
  </r>
  <r>
    <x v="170"/>
    <x v="77"/>
    <n v="8"/>
    <s v="Empresa H"/>
    <x v="2"/>
    <x v="2"/>
    <x v="2"/>
    <x v="2"/>
    <x v="61"/>
    <x v="0"/>
    <x v="0"/>
    <x v="9"/>
    <x v="5"/>
    <x v="9"/>
    <x v="10"/>
    <x v="156"/>
    <x v="168"/>
  </r>
  <r>
    <x v="171"/>
    <x v="77"/>
    <n v="8"/>
    <s v="Empresa H"/>
    <x v="2"/>
    <x v="2"/>
    <x v="2"/>
    <x v="2"/>
    <x v="61"/>
    <x v="0"/>
    <x v="0"/>
    <x v="6"/>
    <x v="2"/>
    <x v="6"/>
    <x v="52"/>
    <x v="157"/>
    <x v="169"/>
  </r>
  <r>
    <x v="172"/>
    <x v="78"/>
    <n v="25"/>
    <s v="Empresa Y"/>
    <x v="7"/>
    <x v="7"/>
    <x v="6"/>
    <x v="1"/>
    <x v="62"/>
    <x v="1"/>
    <x v="2"/>
    <x v="21"/>
    <x v="2"/>
    <x v="16"/>
    <x v="15"/>
    <x v="158"/>
    <x v="170"/>
  </r>
  <r>
    <x v="173"/>
    <x v="79"/>
    <n v="26"/>
    <s v="Empresa Z"/>
    <x v="9"/>
    <x v="9"/>
    <x v="5"/>
    <x v="3"/>
    <x v="63"/>
    <x v="2"/>
    <x v="1"/>
    <x v="22"/>
    <x v="13"/>
    <x v="20"/>
    <x v="5"/>
    <x v="159"/>
    <x v="171"/>
  </r>
  <r>
    <x v="174"/>
    <x v="79"/>
    <n v="26"/>
    <s v="Empresa Z"/>
    <x v="9"/>
    <x v="9"/>
    <x v="5"/>
    <x v="3"/>
    <x v="63"/>
    <x v="2"/>
    <x v="1"/>
    <x v="8"/>
    <x v="4"/>
    <x v="8"/>
    <x v="58"/>
    <x v="160"/>
    <x v="172"/>
  </r>
  <r>
    <x v="175"/>
    <x v="79"/>
    <n v="26"/>
    <s v="Empresa Z"/>
    <x v="9"/>
    <x v="9"/>
    <x v="5"/>
    <x v="3"/>
    <x v="63"/>
    <x v="2"/>
    <x v="1"/>
    <x v="13"/>
    <x v="8"/>
    <x v="13"/>
    <x v="44"/>
    <x v="161"/>
    <x v="173"/>
  </r>
  <r>
    <x v="176"/>
    <x v="80"/>
    <n v="29"/>
    <s v="Empresa CC"/>
    <x v="3"/>
    <x v="3"/>
    <x v="3"/>
    <x v="0"/>
    <x v="64"/>
    <x v="0"/>
    <x v="0"/>
    <x v="0"/>
    <x v="0"/>
    <x v="0"/>
    <x v="66"/>
    <x v="162"/>
    <x v="174"/>
  </r>
  <r>
    <x v="177"/>
    <x v="76"/>
    <n v="6"/>
    <s v="Empresa F"/>
    <x v="5"/>
    <x v="5"/>
    <x v="4"/>
    <x v="2"/>
    <x v="60"/>
    <x v="2"/>
    <x v="0"/>
    <x v="7"/>
    <x v="3"/>
    <x v="7"/>
    <x v="76"/>
    <x v="163"/>
    <x v="175"/>
  </r>
  <r>
    <x v="178"/>
    <x v="81"/>
    <n v="4"/>
    <s v="Empresa D"/>
    <x v="1"/>
    <x v="1"/>
    <x v="1"/>
    <x v="1"/>
    <x v="65"/>
    <x v="1"/>
    <x v="1"/>
    <x v="23"/>
    <x v="6"/>
    <x v="21"/>
    <x v="12"/>
    <x v="164"/>
    <x v="176"/>
  </r>
  <r>
    <x v="179"/>
    <x v="81"/>
    <n v="4"/>
    <s v="Empresa D"/>
    <x v="1"/>
    <x v="1"/>
    <x v="1"/>
    <x v="1"/>
    <x v="65"/>
    <x v="1"/>
    <x v="1"/>
    <x v="24"/>
    <x v="14"/>
    <x v="22"/>
    <x v="65"/>
    <x v="165"/>
    <x v="177"/>
  </r>
  <r>
    <x v="180"/>
    <x v="77"/>
    <n v="8"/>
    <s v="Empresa H"/>
    <x v="2"/>
    <x v="2"/>
    <x v="2"/>
    <x v="2"/>
    <x v="61"/>
    <x v="2"/>
    <x v="1"/>
    <x v="15"/>
    <x v="10"/>
    <x v="15"/>
    <x v="28"/>
    <x v="155"/>
    <x v="178"/>
  </r>
  <r>
    <x v="181"/>
    <x v="82"/>
    <n v="3"/>
    <s v="Empresa C"/>
    <x v="4"/>
    <x v="4"/>
    <x v="0"/>
    <x v="0"/>
    <x v="66"/>
    <x v="0"/>
    <x v="2"/>
    <x v="16"/>
    <x v="7"/>
    <x v="16"/>
    <x v="80"/>
    <x v="82"/>
    <x v="179"/>
  </r>
  <r>
    <x v="182"/>
    <x v="82"/>
    <n v="3"/>
    <s v="Empresa C"/>
    <x v="4"/>
    <x v="4"/>
    <x v="0"/>
    <x v="0"/>
    <x v="66"/>
    <x v="0"/>
    <x v="2"/>
    <x v="9"/>
    <x v="5"/>
    <x v="9"/>
    <x v="81"/>
    <x v="166"/>
    <x v="180"/>
  </r>
  <r>
    <x v="183"/>
    <x v="83"/>
    <n v="10"/>
    <s v="Empresa J"/>
    <x v="7"/>
    <x v="7"/>
    <x v="6"/>
    <x v="1"/>
    <x v="67"/>
    <x v="0"/>
    <x v="1"/>
    <x v="18"/>
    <x v="1"/>
    <x v="16"/>
    <x v="69"/>
    <x v="167"/>
    <x v="181"/>
  </r>
  <r>
    <x v="184"/>
    <x v="83"/>
    <n v="10"/>
    <s v="Empresa J"/>
    <x v="7"/>
    <x v="7"/>
    <x v="6"/>
    <x v="1"/>
    <x v="9"/>
    <x v="1"/>
    <x v="3"/>
    <x v="1"/>
    <x v="1"/>
    <x v="1"/>
    <x v="28"/>
    <x v="168"/>
    <x v="182"/>
  </r>
  <r>
    <x v="185"/>
    <x v="84"/>
    <n v="11"/>
    <s v="Empresa K"/>
    <x v="9"/>
    <x v="9"/>
    <x v="5"/>
    <x v="3"/>
    <x v="9"/>
    <x v="2"/>
    <x v="3"/>
    <x v="9"/>
    <x v="5"/>
    <x v="9"/>
    <x v="37"/>
    <x v="169"/>
    <x v="183"/>
  </r>
  <r>
    <x v="186"/>
    <x v="73"/>
    <n v="1"/>
    <s v="Empresa A"/>
    <x v="10"/>
    <x v="10"/>
    <x v="2"/>
    <x v="2"/>
    <x v="9"/>
    <x v="2"/>
    <x v="3"/>
    <x v="13"/>
    <x v="8"/>
    <x v="13"/>
    <x v="17"/>
    <x v="170"/>
    <x v="184"/>
  </r>
  <r>
    <x v="187"/>
    <x v="74"/>
    <n v="28"/>
    <s v="Empresa BB"/>
    <x v="6"/>
    <x v="6"/>
    <x v="5"/>
    <x v="3"/>
    <x v="58"/>
    <x v="2"/>
    <x v="1"/>
    <x v="5"/>
    <x v="0"/>
    <x v="5"/>
    <x v="14"/>
    <x v="15"/>
    <x v="185"/>
  </r>
  <r>
    <x v="188"/>
    <x v="75"/>
    <n v="9"/>
    <s v="Empresa I"/>
    <x v="11"/>
    <x v="3"/>
    <x v="7"/>
    <x v="0"/>
    <x v="59"/>
    <x v="1"/>
    <x v="0"/>
    <x v="8"/>
    <x v="4"/>
    <x v="8"/>
    <x v="13"/>
    <x v="171"/>
    <x v="186"/>
  </r>
  <r>
    <x v="189"/>
    <x v="76"/>
    <n v="6"/>
    <s v="Empresa F"/>
    <x v="5"/>
    <x v="5"/>
    <x v="4"/>
    <x v="2"/>
    <x v="60"/>
    <x v="0"/>
    <x v="1"/>
    <x v="7"/>
    <x v="3"/>
    <x v="7"/>
    <x v="70"/>
    <x v="172"/>
    <x v="187"/>
  </r>
  <r>
    <x v="190"/>
    <x v="85"/>
    <n v="28"/>
    <s v="Empresa BB"/>
    <x v="6"/>
    <x v="6"/>
    <x v="5"/>
    <x v="3"/>
    <x v="68"/>
    <x v="2"/>
    <x v="0"/>
    <x v="5"/>
    <x v="0"/>
    <x v="5"/>
    <x v="70"/>
    <x v="173"/>
    <x v="188"/>
  </r>
  <r>
    <x v="191"/>
    <x v="86"/>
    <n v="8"/>
    <s v="Empresa H"/>
    <x v="2"/>
    <x v="2"/>
    <x v="2"/>
    <x v="2"/>
    <x v="69"/>
    <x v="2"/>
    <x v="0"/>
    <x v="7"/>
    <x v="3"/>
    <x v="7"/>
    <x v="22"/>
    <x v="174"/>
    <x v="189"/>
  </r>
  <r>
    <x v="192"/>
    <x v="87"/>
    <n v="10"/>
    <s v="Empresa J"/>
    <x v="7"/>
    <x v="7"/>
    <x v="6"/>
    <x v="1"/>
    <x v="70"/>
    <x v="0"/>
    <x v="1"/>
    <x v="10"/>
    <x v="0"/>
    <x v="10"/>
    <x v="66"/>
    <x v="175"/>
    <x v="190"/>
  </r>
  <r>
    <x v="193"/>
    <x v="88"/>
    <n v="7"/>
    <s v="Empresa G"/>
    <x v="8"/>
    <x v="8"/>
    <x v="2"/>
    <x v="2"/>
    <x v="9"/>
    <x v="3"/>
    <x v="3"/>
    <x v="5"/>
    <x v="0"/>
    <x v="5"/>
    <x v="82"/>
    <x v="176"/>
    <x v="191"/>
  </r>
  <r>
    <x v="194"/>
    <x v="87"/>
    <n v="10"/>
    <s v="Empresa J"/>
    <x v="7"/>
    <x v="7"/>
    <x v="6"/>
    <x v="1"/>
    <x v="70"/>
    <x v="1"/>
    <x v="3"/>
    <x v="11"/>
    <x v="6"/>
    <x v="11"/>
    <x v="1"/>
    <x v="177"/>
    <x v="192"/>
  </r>
  <r>
    <x v="195"/>
    <x v="87"/>
    <n v="10"/>
    <s v="Empresa J"/>
    <x v="7"/>
    <x v="7"/>
    <x v="6"/>
    <x v="1"/>
    <x v="70"/>
    <x v="1"/>
    <x v="3"/>
    <x v="12"/>
    <x v="7"/>
    <x v="12"/>
    <x v="37"/>
    <x v="178"/>
    <x v="193"/>
  </r>
  <r>
    <x v="196"/>
    <x v="87"/>
    <n v="10"/>
    <s v="Empresa J"/>
    <x v="7"/>
    <x v="7"/>
    <x v="6"/>
    <x v="1"/>
    <x v="70"/>
    <x v="1"/>
    <x v="3"/>
    <x v="6"/>
    <x v="2"/>
    <x v="6"/>
    <x v="32"/>
    <x v="179"/>
    <x v="194"/>
  </r>
  <r>
    <x v="197"/>
    <x v="89"/>
    <n v="11"/>
    <s v="Empresa K"/>
    <x v="9"/>
    <x v="9"/>
    <x v="5"/>
    <x v="3"/>
    <x v="9"/>
    <x v="2"/>
    <x v="3"/>
    <x v="1"/>
    <x v="1"/>
    <x v="1"/>
    <x v="54"/>
    <x v="180"/>
    <x v="195"/>
  </r>
  <r>
    <x v="198"/>
    <x v="89"/>
    <n v="11"/>
    <s v="Empresa K"/>
    <x v="9"/>
    <x v="9"/>
    <x v="5"/>
    <x v="3"/>
    <x v="9"/>
    <x v="2"/>
    <x v="3"/>
    <x v="10"/>
    <x v="0"/>
    <x v="10"/>
    <x v="55"/>
    <x v="181"/>
    <x v="196"/>
  </r>
  <r>
    <x v="199"/>
    <x v="90"/>
    <n v="1"/>
    <s v="Empresa A"/>
    <x v="10"/>
    <x v="10"/>
    <x v="2"/>
    <x v="2"/>
    <x v="9"/>
    <x v="3"/>
    <x v="3"/>
    <x v="4"/>
    <x v="0"/>
    <x v="4"/>
    <x v="10"/>
    <x v="182"/>
    <x v="197"/>
  </r>
  <r>
    <x v="200"/>
    <x v="90"/>
    <n v="1"/>
    <s v="Empresa A"/>
    <x v="10"/>
    <x v="10"/>
    <x v="2"/>
    <x v="2"/>
    <x v="9"/>
    <x v="3"/>
    <x v="3"/>
    <x v="5"/>
    <x v="0"/>
    <x v="5"/>
    <x v="50"/>
    <x v="183"/>
    <x v="198"/>
  </r>
  <r>
    <x v="201"/>
    <x v="90"/>
    <n v="1"/>
    <s v="Empresa A"/>
    <x v="10"/>
    <x v="10"/>
    <x v="2"/>
    <x v="2"/>
    <x v="9"/>
    <x v="3"/>
    <x v="3"/>
    <x v="10"/>
    <x v="0"/>
    <x v="10"/>
    <x v="6"/>
    <x v="184"/>
    <x v="199"/>
  </r>
  <r>
    <x v="202"/>
    <x v="85"/>
    <n v="28"/>
    <s v="Empresa BB"/>
    <x v="6"/>
    <x v="6"/>
    <x v="5"/>
    <x v="3"/>
    <x v="68"/>
    <x v="2"/>
    <x v="1"/>
    <x v="8"/>
    <x v="4"/>
    <x v="8"/>
    <x v="37"/>
    <x v="53"/>
    <x v="57"/>
  </r>
  <r>
    <x v="203"/>
    <x v="85"/>
    <n v="28"/>
    <s v="Empresa BB"/>
    <x v="6"/>
    <x v="6"/>
    <x v="5"/>
    <x v="3"/>
    <x v="68"/>
    <x v="2"/>
    <x v="1"/>
    <x v="13"/>
    <x v="8"/>
    <x v="13"/>
    <x v="69"/>
    <x v="36"/>
    <x v="200"/>
  </r>
  <r>
    <x v="204"/>
    <x v="91"/>
    <n v="9"/>
    <s v="Empresa I"/>
    <x v="11"/>
    <x v="3"/>
    <x v="7"/>
    <x v="0"/>
    <x v="71"/>
    <x v="1"/>
    <x v="0"/>
    <x v="14"/>
    <x v="9"/>
    <x v="14"/>
    <x v="62"/>
    <x v="185"/>
    <x v="201"/>
  </r>
  <r>
    <x v="205"/>
    <x v="91"/>
    <n v="9"/>
    <s v="Empresa I"/>
    <x v="11"/>
    <x v="3"/>
    <x v="7"/>
    <x v="0"/>
    <x v="71"/>
    <x v="1"/>
    <x v="0"/>
    <x v="15"/>
    <x v="10"/>
    <x v="15"/>
    <x v="11"/>
    <x v="186"/>
    <x v="202"/>
  </r>
  <r>
    <x v="206"/>
    <x v="92"/>
    <n v="6"/>
    <s v="Empresa F"/>
    <x v="5"/>
    <x v="5"/>
    <x v="4"/>
    <x v="2"/>
    <x v="72"/>
    <x v="0"/>
    <x v="1"/>
    <x v="0"/>
    <x v="0"/>
    <x v="0"/>
    <x v="55"/>
    <x v="187"/>
    <x v="203"/>
  </r>
  <r>
    <x v="207"/>
    <x v="86"/>
    <n v="8"/>
    <s v="Empresa H"/>
    <x v="2"/>
    <x v="2"/>
    <x v="2"/>
    <x v="2"/>
    <x v="69"/>
    <x v="0"/>
    <x v="0"/>
    <x v="9"/>
    <x v="5"/>
    <x v="9"/>
    <x v="83"/>
    <x v="188"/>
    <x v="204"/>
  </r>
  <r>
    <x v="208"/>
    <x v="86"/>
    <n v="8"/>
    <s v="Empresa H"/>
    <x v="2"/>
    <x v="2"/>
    <x v="2"/>
    <x v="2"/>
    <x v="69"/>
    <x v="0"/>
    <x v="0"/>
    <x v="6"/>
    <x v="2"/>
    <x v="6"/>
    <x v="84"/>
    <x v="189"/>
    <x v="205"/>
  </r>
  <r>
    <x v="209"/>
    <x v="93"/>
    <n v="25"/>
    <s v="Empresa Y"/>
    <x v="7"/>
    <x v="7"/>
    <x v="6"/>
    <x v="1"/>
    <x v="73"/>
    <x v="1"/>
    <x v="2"/>
    <x v="21"/>
    <x v="2"/>
    <x v="16"/>
    <x v="12"/>
    <x v="62"/>
    <x v="206"/>
  </r>
  <r>
    <x v="210"/>
    <x v="94"/>
    <n v="26"/>
    <s v="Empresa Z"/>
    <x v="9"/>
    <x v="9"/>
    <x v="5"/>
    <x v="3"/>
    <x v="74"/>
    <x v="2"/>
    <x v="1"/>
    <x v="22"/>
    <x v="13"/>
    <x v="20"/>
    <x v="71"/>
    <x v="190"/>
    <x v="207"/>
  </r>
  <r>
    <x v="211"/>
    <x v="94"/>
    <n v="26"/>
    <s v="Empresa Z"/>
    <x v="9"/>
    <x v="9"/>
    <x v="5"/>
    <x v="3"/>
    <x v="74"/>
    <x v="2"/>
    <x v="1"/>
    <x v="8"/>
    <x v="4"/>
    <x v="8"/>
    <x v="65"/>
    <x v="191"/>
    <x v="208"/>
  </r>
  <r>
    <x v="212"/>
    <x v="94"/>
    <n v="26"/>
    <s v="Empresa Z"/>
    <x v="9"/>
    <x v="9"/>
    <x v="5"/>
    <x v="3"/>
    <x v="74"/>
    <x v="2"/>
    <x v="1"/>
    <x v="13"/>
    <x v="8"/>
    <x v="13"/>
    <x v="62"/>
    <x v="192"/>
    <x v="209"/>
  </r>
  <r>
    <x v="213"/>
    <x v="95"/>
    <n v="29"/>
    <s v="Empresa CC"/>
    <x v="3"/>
    <x v="3"/>
    <x v="3"/>
    <x v="0"/>
    <x v="75"/>
    <x v="0"/>
    <x v="0"/>
    <x v="0"/>
    <x v="0"/>
    <x v="0"/>
    <x v="17"/>
    <x v="193"/>
    <x v="210"/>
  </r>
  <r>
    <x v="214"/>
    <x v="92"/>
    <n v="6"/>
    <s v="Empresa F"/>
    <x v="5"/>
    <x v="5"/>
    <x v="4"/>
    <x v="2"/>
    <x v="72"/>
    <x v="2"/>
    <x v="0"/>
    <x v="7"/>
    <x v="3"/>
    <x v="7"/>
    <x v="26"/>
    <x v="194"/>
    <x v="211"/>
  </r>
  <r>
    <x v="215"/>
    <x v="96"/>
    <n v="4"/>
    <s v="Empresa D"/>
    <x v="1"/>
    <x v="1"/>
    <x v="1"/>
    <x v="1"/>
    <x v="76"/>
    <x v="1"/>
    <x v="1"/>
    <x v="23"/>
    <x v="6"/>
    <x v="21"/>
    <x v="11"/>
    <x v="195"/>
    <x v="212"/>
  </r>
  <r>
    <x v="216"/>
    <x v="96"/>
    <n v="4"/>
    <s v="Empresa D"/>
    <x v="1"/>
    <x v="1"/>
    <x v="1"/>
    <x v="1"/>
    <x v="76"/>
    <x v="1"/>
    <x v="1"/>
    <x v="24"/>
    <x v="14"/>
    <x v="22"/>
    <x v="76"/>
    <x v="196"/>
    <x v="213"/>
  </r>
  <r>
    <x v="217"/>
    <x v="97"/>
    <n v="10"/>
    <s v="Empresa J"/>
    <x v="7"/>
    <x v="7"/>
    <x v="6"/>
    <x v="1"/>
    <x v="77"/>
    <x v="1"/>
    <x v="3"/>
    <x v="6"/>
    <x v="2"/>
    <x v="6"/>
    <x v="48"/>
    <x v="197"/>
    <x v="214"/>
  </r>
  <r>
    <x v="218"/>
    <x v="98"/>
    <n v="11"/>
    <s v="Empresa K"/>
    <x v="9"/>
    <x v="9"/>
    <x v="5"/>
    <x v="3"/>
    <x v="9"/>
    <x v="2"/>
    <x v="3"/>
    <x v="1"/>
    <x v="1"/>
    <x v="1"/>
    <x v="10"/>
    <x v="198"/>
    <x v="215"/>
  </r>
  <r>
    <x v="219"/>
    <x v="98"/>
    <n v="11"/>
    <s v="Empresa K"/>
    <x v="9"/>
    <x v="9"/>
    <x v="5"/>
    <x v="3"/>
    <x v="9"/>
    <x v="2"/>
    <x v="3"/>
    <x v="10"/>
    <x v="0"/>
    <x v="10"/>
    <x v="64"/>
    <x v="199"/>
    <x v="216"/>
  </r>
  <r>
    <x v="220"/>
    <x v="99"/>
    <n v="1"/>
    <s v="Empresa A"/>
    <x v="10"/>
    <x v="10"/>
    <x v="2"/>
    <x v="2"/>
    <x v="9"/>
    <x v="3"/>
    <x v="3"/>
    <x v="4"/>
    <x v="0"/>
    <x v="4"/>
    <x v="18"/>
    <x v="136"/>
    <x v="217"/>
  </r>
  <r>
    <x v="221"/>
    <x v="99"/>
    <n v="1"/>
    <s v="Empresa A"/>
    <x v="10"/>
    <x v="10"/>
    <x v="2"/>
    <x v="2"/>
    <x v="9"/>
    <x v="3"/>
    <x v="3"/>
    <x v="5"/>
    <x v="0"/>
    <x v="5"/>
    <x v="37"/>
    <x v="200"/>
    <x v="218"/>
  </r>
  <r>
    <x v="222"/>
    <x v="99"/>
    <n v="1"/>
    <s v="Empresa A"/>
    <x v="10"/>
    <x v="10"/>
    <x v="2"/>
    <x v="2"/>
    <x v="9"/>
    <x v="3"/>
    <x v="3"/>
    <x v="10"/>
    <x v="0"/>
    <x v="10"/>
    <x v="50"/>
    <x v="201"/>
    <x v="219"/>
  </r>
  <r>
    <x v="223"/>
    <x v="100"/>
    <n v="28"/>
    <s v="Empresa BB"/>
    <x v="6"/>
    <x v="6"/>
    <x v="5"/>
    <x v="3"/>
    <x v="78"/>
    <x v="2"/>
    <x v="1"/>
    <x v="8"/>
    <x v="4"/>
    <x v="8"/>
    <x v="85"/>
    <x v="202"/>
    <x v="220"/>
  </r>
  <r>
    <x v="224"/>
    <x v="100"/>
    <n v="28"/>
    <s v="Empresa BB"/>
    <x v="6"/>
    <x v="6"/>
    <x v="5"/>
    <x v="3"/>
    <x v="78"/>
    <x v="2"/>
    <x v="1"/>
    <x v="13"/>
    <x v="8"/>
    <x v="13"/>
    <x v="11"/>
    <x v="203"/>
    <x v="221"/>
  </r>
  <r>
    <x v="225"/>
    <x v="101"/>
    <n v="9"/>
    <s v="Empresa I"/>
    <x v="11"/>
    <x v="3"/>
    <x v="7"/>
    <x v="0"/>
    <x v="79"/>
    <x v="1"/>
    <x v="0"/>
    <x v="14"/>
    <x v="9"/>
    <x v="14"/>
    <x v="42"/>
    <x v="204"/>
    <x v="222"/>
  </r>
  <r>
    <x v="226"/>
    <x v="101"/>
    <n v="9"/>
    <s v="Empresa I"/>
    <x v="11"/>
    <x v="3"/>
    <x v="7"/>
    <x v="0"/>
    <x v="79"/>
    <x v="1"/>
    <x v="0"/>
    <x v="15"/>
    <x v="10"/>
    <x v="15"/>
    <x v="22"/>
    <x v="205"/>
    <x v="223"/>
  </r>
  <r>
    <x v="227"/>
    <x v="102"/>
    <n v="6"/>
    <s v="Empresa F"/>
    <x v="5"/>
    <x v="5"/>
    <x v="4"/>
    <x v="2"/>
    <x v="80"/>
    <x v="0"/>
    <x v="1"/>
    <x v="0"/>
    <x v="0"/>
    <x v="0"/>
    <x v="19"/>
    <x v="206"/>
    <x v="224"/>
  </r>
  <r>
    <x v="228"/>
    <x v="103"/>
    <n v="8"/>
    <s v="Empresa H"/>
    <x v="2"/>
    <x v="2"/>
    <x v="2"/>
    <x v="2"/>
    <x v="81"/>
    <x v="0"/>
    <x v="0"/>
    <x v="9"/>
    <x v="5"/>
    <x v="9"/>
    <x v="42"/>
    <x v="207"/>
    <x v="225"/>
  </r>
  <r>
    <x v="229"/>
    <x v="103"/>
    <n v="8"/>
    <s v="Empresa H"/>
    <x v="2"/>
    <x v="2"/>
    <x v="2"/>
    <x v="2"/>
    <x v="81"/>
    <x v="0"/>
    <x v="0"/>
    <x v="6"/>
    <x v="2"/>
    <x v="6"/>
    <x v="40"/>
    <x v="208"/>
    <x v="226"/>
  </r>
  <r>
    <x v="230"/>
    <x v="104"/>
    <n v="25"/>
    <s v="Empresa Y"/>
    <x v="7"/>
    <x v="7"/>
    <x v="6"/>
    <x v="1"/>
    <x v="82"/>
    <x v="1"/>
    <x v="2"/>
    <x v="21"/>
    <x v="2"/>
    <x v="16"/>
    <x v="9"/>
    <x v="209"/>
    <x v="227"/>
  </r>
  <r>
    <x v="231"/>
    <x v="105"/>
    <n v="26"/>
    <s v="Empresa Z"/>
    <x v="9"/>
    <x v="9"/>
    <x v="5"/>
    <x v="3"/>
    <x v="83"/>
    <x v="2"/>
    <x v="1"/>
    <x v="22"/>
    <x v="13"/>
    <x v="20"/>
    <x v="84"/>
    <x v="210"/>
    <x v="228"/>
  </r>
  <r>
    <x v="232"/>
    <x v="105"/>
    <n v="26"/>
    <s v="Empresa Z"/>
    <x v="9"/>
    <x v="9"/>
    <x v="5"/>
    <x v="3"/>
    <x v="83"/>
    <x v="2"/>
    <x v="1"/>
    <x v="8"/>
    <x v="4"/>
    <x v="8"/>
    <x v="51"/>
    <x v="84"/>
    <x v="229"/>
  </r>
  <r>
    <x v="233"/>
    <x v="105"/>
    <n v="26"/>
    <s v="Empresa Z"/>
    <x v="9"/>
    <x v="9"/>
    <x v="5"/>
    <x v="3"/>
    <x v="83"/>
    <x v="2"/>
    <x v="1"/>
    <x v="13"/>
    <x v="8"/>
    <x v="13"/>
    <x v="23"/>
    <x v="142"/>
    <x v="230"/>
  </r>
  <r>
    <x v="234"/>
    <x v="106"/>
    <n v="29"/>
    <s v="Empresa CC"/>
    <x v="3"/>
    <x v="3"/>
    <x v="3"/>
    <x v="0"/>
    <x v="84"/>
    <x v="0"/>
    <x v="0"/>
    <x v="0"/>
    <x v="0"/>
    <x v="0"/>
    <x v="86"/>
    <x v="211"/>
    <x v="231"/>
  </r>
  <r>
    <x v="235"/>
    <x v="102"/>
    <n v="6"/>
    <s v="Empresa F"/>
    <x v="5"/>
    <x v="5"/>
    <x v="4"/>
    <x v="2"/>
    <x v="80"/>
    <x v="2"/>
    <x v="0"/>
    <x v="7"/>
    <x v="3"/>
    <x v="7"/>
    <x v="32"/>
    <x v="145"/>
    <x v="232"/>
  </r>
  <r>
    <x v="236"/>
    <x v="107"/>
    <n v="4"/>
    <s v="Empresa D"/>
    <x v="1"/>
    <x v="1"/>
    <x v="1"/>
    <x v="1"/>
    <x v="85"/>
    <x v="1"/>
    <x v="1"/>
    <x v="23"/>
    <x v="6"/>
    <x v="21"/>
    <x v="84"/>
    <x v="212"/>
    <x v="233"/>
  </r>
  <r>
    <x v="237"/>
    <x v="107"/>
    <n v="4"/>
    <s v="Empresa D"/>
    <x v="1"/>
    <x v="1"/>
    <x v="1"/>
    <x v="1"/>
    <x v="85"/>
    <x v="1"/>
    <x v="1"/>
    <x v="24"/>
    <x v="14"/>
    <x v="22"/>
    <x v="73"/>
    <x v="213"/>
    <x v="234"/>
  </r>
  <r>
    <x v="238"/>
    <x v="103"/>
    <n v="8"/>
    <s v="Empresa H"/>
    <x v="2"/>
    <x v="2"/>
    <x v="2"/>
    <x v="2"/>
    <x v="81"/>
    <x v="2"/>
    <x v="1"/>
    <x v="15"/>
    <x v="10"/>
    <x v="15"/>
    <x v="21"/>
    <x v="59"/>
    <x v="235"/>
  </r>
  <r>
    <x v="239"/>
    <x v="108"/>
    <n v="3"/>
    <s v="Empresa C"/>
    <x v="4"/>
    <x v="4"/>
    <x v="0"/>
    <x v="0"/>
    <x v="86"/>
    <x v="0"/>
    <x v="2"/>
    <x v="16"/>
    <x v="7"/>
    <x v="16"/>
    <x v="23"/>
    <x v="214"/>
    <x v="236"/>
  </r>
  <r>
    <x v="240"/>
    <x v="108"/>
    <n v="3"/>
    <s v="Empresa C"/>
    <x v="4"/>
    <x v="4"/>
    <x v="0"/>
    <x v="0"/>
    <x v="86"/>
    <x v="0"/>
    <x v="2"/>
    <x v="9"/>
    <x v="5"/>
    <x v="9"/>
    <x v="8"/>
    <x v="215"/>
    <x v="237"/>
  </r>
  <r>
    <x v="241"/>
    <x v="97"/>
    <n v="10"/>
    <s v="Empresa J"/>
    <x v="7"/>
    <x v="7"/>
    <x v="6"/>
    <x v="1"/>
    <x v="77"/>
    <x v="0"/>
    <x v="1"/>
    <x v="18"/>
    <x v="1"/>
    <x v="16"/>
    <x v="49"/>
    <x v="216"/>
    <x v="238"/>
  </r>
  <r>
    <x v="242"/>
    <x v="109"/>
    <n v="6"/>
    <s v="Empresa F"/>
    <x v="5"/>
    <x v="5"/>
    <x v="4"/>
    <x v="2"/>
    <x v="87"/>
    <x v="0"/>
    <x v="1"/>
    <x v="9"/>
    <x v="5"/>
    <x v="9"/>
    <x v="9"/>
    <x v="217"/>
    <x v="239"/>
  </r>
  <r>
    <x v="243"/>
    <x v="110"/>
    <n v="28"/>
    <s v="Empresa BB"/>
    <x v="6"/>
    <x v="6"/>
    <x v="5"/>
    <x v="3"/>
    <x v="88"/>
    <x v="2"/>
    <x v="0"/>
    <x v="5"/>
    <x v="0"/>
    <x v="5"/>
    <x v="82"/>
    <x v="176"/>
    <x v="240"/>
  </r>
  <r>
    <x v="244"/>
    <x v="111"/>
    <n v="8"/>
    <s v="Empresa H"/>
    <x v="2"/>
    <x v="2"/>
    <x v="2"/>
    <x v="2"/>
    <x v="89"/>
    <x v="2"/>
    <x v="0"/>
    <x v="7"/>
    <x v="3"/>
    <x v="7"/>
    <x v="75"/>
    <x v="218"/>
    <x v="241"/>
  </r>
  <r>
    <x v="245"/>
    <x v="112"/>
    <n v="10"/>
    <s v="Empresa J"/>
    <x v="7"/>
    <x v="7"/>
    <x v="6"/>
    <x v="1"/>
    <x v="90"/>
    <x v="0"/>
    <x v="1"/>
    <x v="10"/>
    <x v="0"/>
    <x v="10"/>
    <x v="11"/>
    <x v="219"/>
    <x v="242"/>
  </r>
  <r>
    <x v="246"/>
    <x v="113"/>
    <n v="7"/>
    <s v="Empresa G"/>
    <x v="8"/>
    <x v="8"/>
    <x v="2"/>
    <x v="2"/>
    <x v="9"/>
    <x v="3"/>
    <x v="3"/>
    <x v="5"/>
    <x v="0"/>
    <x v="5"/>
    <x v="45"/>
    <x v="220"/>
    <x v="243"/>
  </r>
  <r>
    <x v="247"/>
    <x v="112"/>
    <n v="10"/>
    <s v="Empresa J"/>
    <x v="7"/>
    <x v="7"/>
    <x v="6"/>
    <x v="1"/>
    <x v="90"/>
    <x v="1"/>
    <x v="3"/>
    <x v="11"/>
    <x v="6"/>
    <x v="11"/>
    <x v="71"/>
    <x v="221"/>
    <x v="244"/>
  </r>
  <r>
    <x v="248"/>
    <x v="112"/>
    <n v="10"/>
    <s v="Empresa J"/>
    <x v="7"/>
    <x v="7"/>
    <x v="6"/>
    <x v="1"/>
    <x v="90"/>
    <x v="1"/>
    <x v="3"/>
    <x v="12"/>
    <x v="7"/>
    <x v="12"/>
    <x v="61"/>
    <x v="222"/>
    <x v="245"/>
  </r>
  <r>
    <x v="249"/>
    <x v="112"/>
    <n v="10"/>
    <s v="Empresa J"/>
    <x v="7"/>
    <x v="7"/>
    <x v="6"/>
    <x v="1"/>
    <x v="90"/>
    <x v="1"/>
    <x v="3"/>
    <x v="6"/>
    <x v="2"/>
    <x v="6"/>
    <x v="0"/>
    <x v="223"/>
    <x v="246"/>
  </r>
  <r>
    <x v="250"/>
    <x v="114"/>
    <n v="11"/>
    <s v="Empresa K"/>
    <x v="9"/>
    <x v="9"/>
    <x v="5"/>
    <x v="3"/>
    <x v="9"/>
    <x v="2"/>
    <x v="3"/>
    <x v="1"/>
    <x v="1"/>
    <x v="1"/>
    <x v="87"/>
    <x v="224"/>
    <x v="247"/>
  </r>
  <r>
    <x v="251"/>
    <x v="114"/>
    <n v="11"/>
    <s v="Empresa K"/>
    <x v="9"/>
    <x v="9"/>
    <x v="5"/>
    <x v="3"/>
    <x v="9"/>
    <x v="2"/>
    <x v="3"/>
    <x v="10"/>
    <x v="0"/>
    <x v="10"/>
    <x v="0"/>
    <x v="20"/>
    <x v="248"/>
  </r>
  <r>
    <x v="252"/>
    <x v="115"/>
    <n v="1"/>
    <s v="Empresa A"/>
    <x v="10"/>
    <x v="10"/>
    <x v="2"/>
    <x v="2"/>
    <x v="9"/>
    <x v="3"/>
    <x v="3"/>
    <x v="4"/>
    <x v="0"/>
    <x v="4"/>
    <x v="67"/>
    <x v="225"/>
    <x v="249"/>
  </r>
  <r>
    <x v="253"/>
    <x v="115"/>
    <n v="1"/>
    <s v="Empresa A"/>
    <x v="10"/>
    <x v="10"/>
    <x v="2"/>
    <x v="2"/>
    <x v="9"/>
    <x v="3"/>
    <x v="3"/>
    <x v="5"/>
    <x v="0"/>
    <x v="5"/>
    <x v="57"/>
    <x v="226"/>
    <x v="250"/>
  </r>
  <r>
    <x v="254"/>
    <x v="115"/>
    <n v="1"/>
    <s v="Empresa A"/>
    <x v="10"/>
    <x v="10"/>
    <x v="2"/>
    <x v="2"/>
    <x v="9"/>
    <x v="3"/>
    <x v="3"/>
    <x v="10"/>
    <x v="0"/>
    <x v="10"/>
    <x v="36"/>
    <x v="227"/>
    <x v="251"/>
  </r>
  <r>
    <x v="255"/>
    <x v="110"/>
    <n v="28"/>
    <s v="Empresa BB"/>
    <x v="6"/>
    <x v="6"/>
    <x v="5"/>
    <x v="3"/>
    <x v="88"/>
    <x v="2"/>
    <x v="1"/>
    <x v="8"/>
    <x v="4"/>
    <x v="8"/>
    <x v="6"/>
    <x v="228"/>
    <x v="252"/>
  </r>
  <r>
    <x v="256"/>
    <x v="110"/>
    <n v="28"/>
    <s v="Empresa BB"/>
    <x v="6"/>
    <x v="6"/>
    <x v="5"/>
    <x v="3"/>
    <x v="88"/>
    <x v="2"/>
    <x v="1"/>
    <x v="13"/>
    <x v="8"/>
    <x v="13"/>
    <x v="14"/>
    <x v="229"/>
    <x v="253"/>
  </r>
  <r>
    <x v="257"/>
    <x v="116"/>
    <n v="9"/>
    <s v="Empresa I"/>
    <x v="11"/>
    <x v="3"/>
    <x v="7"/>
    <x v="0"/>
    <x v="91"/>
    <x v="1"/>
    <x v="0"/>
    <x v="14"/>
    <x v="9"/>
    <x v="14"/>
    <x v="64"/>
    <x v="230"/>
    <x v="254"/>
  </r>
  <r>
    <x v="258"/>
    <x v="116"/>
    <n v="9"/>
    <s v="Empresa I"/>
    <x v="11"/>
    <x v="3"/>
    <x v="7"/>
    <x v="0"/>
    <x v="91"/>
    <x v="1"/>
    <x v="0"/>
    <x v="15"/>
    <x v="10"/>
    <x v="15"/>
    <x v="88"/>
    <x v="231"/>
    <x v="255"/>
  </r>
  <r>
    <x v="259"/>
    <x v="109"/>
    <n v="6"/>
    <s v="Empresa F"/>
    <x v="5"/>
    <x v="5"/>
    <x v="4"/>
    <x v="2"/>
    <x v="87"/>
    <x v="0"/>
    <x v="1"/>
    <x v="0"/>
    <x v="0"/>
    <x v="0"/>
    <x v="29"/>
    <x v="232"/>
    <x v="256"/>
  </r>
  <r>
    <x v="260"/>
    <x v="111"/>
    <n v="8"/>
    <s v="Empresa H"/>
    <x v="2"/>
    <x v="2"/>
    <x v="2"/>
    <x v="2"/>
    <x v="89"/>
    <x v="0"/>
    <x v="0"/>
    <x v="9"/>
    <x v="5"/>
    <x v="9"/>
    <x v="42"/>
    <x v="207"/>
    <x v="225"/>
  </r>
  <r>
    <x v="261"/>
    <x v="111"/>
    <n v="8"/>
    <s v="Empresa H"/>
    <x v="2"/>
    <x v="2"/>
    <x v="2"/>
    <x v="2"/>
    <x v="89"/>
    <x v="0"/>
    <x v="0"/>
    <x v="6"/>
    <x v="2"/>
    <x v="6"/>
    <x v="20"/>
    <x v="233"/>
    <x v="257"/>
  </r>
  <r>
    <x v="262"/>
    <x v="117"/>
    <n v="25"/>
    <s v="Empresa Y"/>
    <x v="7"/>
    <x v="7"/>
    <x v="6"/>
    <x v="1"/>
    <x v="92"/>
    <x v="1"/>
    <x v="2"/>
    <x v="21"/>
    <x v="2"/>
    <x v="16"/>
    <x v="13"/>
    <x v="234"/>
    <x v="258"/>
  </r>
  <r>
    <x v="263"/>
    <x v="118"/>
    <n v="26"/>
    <s v="Empresa Z"/>
    <x v="9"/>
    <x v="9"/>
    <x v="5"/>
    <x v="3"/>
    <x v="93"/>
    <x v="2"/>
    <x v="1"/>
    <x v="22"/>
    <x v="13"/>
    <x v="20"/>
    <x v="0"/>
    <x v="235"/>
    <x v="259"/>
  </r>
  <r>
    <x v="264"/>
    <x v="118"/>
    <n v="26"/>
    <s v="Empresa Z"/>
    <x v="9"/>
    <x v="9"/>
    <x v="5"/>
    <x v="3"/>
    <x v="93"/>
    <x v="2"/>
    <x v="1"/>
    <x v="8"/>
    <x v="4"/>
    <x v="8"/>
    <x v="23"/>
    <x v="236"/>
    <x v="260"/>
  </r>
  <r>
    <x v="265"/>
    <x v="118"/>
    <n v="26"/>
    <s v="Empresa Z"/>
    <x v="9"/>
    <x v="9"/>
    <x v="5"/>
    <x v="3"/>
    <x v="93"/>
    <x v="2"/>
    <x v="1"/>
    <x v="13"/>
    <x v="8"/>
    <x v="13"/>
    <x v="81"/>
    <x v="237"/>
    <x v="261"/>
  </r>
  <r>
    <x v="266"/>
    <x v="119"/>
    <n v="29"/>
    <s v="Empresa CC"/>
    <x v="3"/>
    <x v="3"/>
    <x v="3"/>
    <x v="0"/>
    <x v="94"/>
    <x v="0"/>
    <x v="0"/>
    <x v="0"/>
    <x v="0"/>
    <x v="0"/>
    <x v="83"/>
    <x v="238"/>
    <x v="262"/>
  </r>
  <r>
    <x v="267"/>
    <x v="109"/>
    <n v="6"/>
    <s v="Empresa F"/>
    <x v="5"/>
    <x v="5"/>
    <x v="4"/>
    <x v="2"/>
    <x v="87"/>
    <x v="2"/>
    <x v="0"/>
    <x v="7"/>
    <x v="3"/>
    <x v="7"/>
    <x v="6"/>
    <x v="133"/>
    <x v="263"/>
  </r>
  <r>
    <x v="268"/>
    <x v="120"/>
    <n v="4"/>
    <s v="Empresa D"/>
    <x v="1"/>
    <x v="1"/>
    <x v="1"/>
    <x v="1"/>
    <x v="95"/>
    <x v="1"/>
    <x v="1"/>
    <x v="23"/>
    <x v="6"/>
    <x v="21"/>
    <x v="59"/>
    <x v="239"/>
    <x v="264"/>
  </r>
  <r>
    <x v="269"/>
    <x v="120"/>
    <n v="4"/>
    <s v="Empresa D"/>
    <x v="1"/>
    <x v="1"/>
    <x v="1"/>
    <x v="1"/>
    <x v="95"/>
    <x v="1"/>
    <x v="1"/>
    <x v="24"/>
    <x v="14"/>
    <x v="22"/>
    <x v="56"/>
    <x v="240"/>
    <x v="265"/>
  </r>
  <r>
    <x v="270"/>
    <x v="111"/>
    <n v="8"/>
    <s v="Empresa H"/>
    <x v="2"/>
    <x v="2"/>
    <x v="2"/>
    <x v="2"/>
    <x v="89"/>
    <x v="2"/>
    <x v="1"/>
    <x v="15"/>
    <x v="10"/>
    <x v="15"/>
    <x v="78"/>
    <x v="241"/>
    <x v="266"/>
  </r>
  <r>
    <x v="271"/>
    <x v="121"/>
    <n v="3"/>
    <s v="Empresa C"/>
    <x v="4"/>
    <x v="4"/>
    <x v="0"/>
    <x v="0"/>
    <x v="96"/>
    <x v="0"/>
    <x v="2"/>
    <x v="16"/>
    <x v="7"/>
    <x v="16"/>
    <x v="4"/>
    <x v="242"/>
    <x v="267"/>
  </r>
  <r>
    <x v="272"/>
    <x v="121"/>
    <n v="3"/>
    <s v="Empresa C"/>
    <x v="4"/>
    <x v="4"/>
    <x v="0"/>
    <x v="0"/>
    <x v="96"/>
    <x v="0"/>
    <x v="2"/>
    <x v="9"/>
    <x v="5"/>
    <x v="9"/>
    <x v="10"/>
    <x v="156"/>
    <x v="268"/>
  </r>
  <r>
    <x v="273"/>
    <x v="112"/>
    <n v="10"/>
    <s v="Empresa J"/>
    <x v="7"/>
    <x v="7"/>
    <x v="6"/>
    <x v="1"/>
    <x v="90"/>
    <x v="0"/>
    <x v="1"/>
    <x v="18"/>
    <x v="1"/>
    <x v="16"/>
    <x v="44"/>
    <x v="243"/>
    <x v="269"/>
  </r>
  <r>
    <x v="274"/>
    <x v="112"/>
    <n v="10"/>
    <s v="Empresa J"/>
    <x v="7"/>
    <x v="7"/>
    <x v="6"/>
    <x v="1"/>
    <x v="9"/>
    <x v="1"/>
    <x v="3"/>
    <x v="1"/>
    <x v="1"/>
    <x v="1"/>
    <x v="83"/>
    <x v="213"/>
    <x v="234"/>
  </r>
  <r>
    <x v="275"/>
    <x v="114"/>
    <n v="11"/>
    <s v="Empresa K"/>
    <x v="9"/>
    <x v="9"/>
    <x v="5"/>
    <x v="3"/>
    <x v="9"/>
    <x v="2"/>
    <x v="3"/>
    <x v="9"/>
    <x v="5"/>
    <x v="9"/>
    <x v="71"/>
    <x v="244"/>
    <x v="270"/>
  </r>
  <r>
    <x v="276"/>
    <x v="115"/>
    <n v="1"/>
    <s v="Empresa A"/>
    <x v="10"/>
    <x v="10"/>
    <x v="2"/>
    <x v="2"/>
    <x v="9"/>
    <x v="2"/>
    <x v="3"/>
    <x v="13"/>
    <x v="8"/>
    <x v="13"/>
    <x v="66"/>
    <x v="245"/>
    <x v="271"/>
  </r>
  <r>
    <x v="277"/>
    <x v="110"/>
    <n v="28"/>
    <s v="Empresa BB"/>
    <x v="6"/>
    <x v="6"/>
    <x v="5"/>
    <x v="3"/>
    <x v="88"/>
    <x v="2"/>
    <x v="1"/>
    <x v="5"/>
    <x v="0"/>
    <x v="5"/>
    <x v="15"/>
    <x v="246"/>
    <x v="272"/>
  </r>
  <r>
    <x v="278"/>
    <x v="116"/>
    <n v="9"/>
    <s v="Empresa I"/>
    <x v="11"/>
    <x v="3"/>
    <x v="7"/>
    <x v="0"/>
    <x v="91"/>
    <x v="1"/>
    <x v="0"/>
    <x v="8"/>
    <x v="4"/>
    <x v="8"/>
    <x v="3"/>
    <x v="247"/>
    <x v="273"/>
  </r>
  <r>
    <x v="279"/>
    <x v="109"/>
    <n v="6"/>
    <s v="Empresa F"/>
    <x v="5"/>
    <x v="5"/>
    <x v="4"/>
    <x v="2"/>
    <x v="87"/>
    <x v="0"/>
    <x v="1"/>
    <x v="7"/>
    <x v="3"/>
    <x v="7"/>
    <x v="59"/>
    <x v="248"/>
    <x v="274"/>
  </r>
  <r>
    <x v="280"/>
    <x v="111"/>
    <n v="8"/>
    <s v="Empresa H"/>
    <x v="2"/>
    <x v="2"/>
    <x v="2"/>
    <x v="2"/>
    <x v="89"/>
    <x v="0"/>
    <x v="0"/>
    <x v="7"/>
    <x v="3"/>
    <x v="7"/>
    <x v="51"/>
    <x v="249"/>
    <x v="275"/>
  </r>
  <r>
    <x v="281"/>
    <x v="122"/>
    <n v="10"/>
    <s v="Empresa J"/>
    <x v="7"/>
    <x v="7"/>
    <x v="6"/>
    <x v="1"/>
    <x v="97"/>
    <x v="1"/>
    <x v="3"/>
    <x v="12"/>
    <x v="7"/>
    <x v="12"/>
    <x v="32"/>
    <x v="250"/>
    <x v="276"/>
  </r>
  <r>
    <x v="282"/>
    <x v="122"/>
    <n v="10"/>
    <s v="Empresa J"/>
    <x v="7"/>
    <x v="7"/>
    <x v="6"/>
    <x v="1"/>
    <x v="97"/>
    <x v="1"/>
    <x v="3"/>
    <x v="6"/>
    <x v="2"/>
    <x v="6"/>
    <x v="15"/>
    <x v="251"/>
    <x v="277"/>
  </r>
  <r>
    <x v="283"/>
    <x v="123"/>
    <n v="11"/>
    <s v="Empresa K"/>
    <x v="9"/>
    <x v="9"/>
    <x v="5"/>
    <x v="3"/>
    <x v="9"/>
    <x v="2"/>
    <x v="3"/>
    <x v="1"/>
    <x v="1"/>
    <x v="1"/>
    <x v="17"/>
    <x v="252"/>
    <x v="278"/>
  </r>
  <r>
    <x v="284"/>
    <x v="123"/>
    <n v="11"/>
    <s v="Empresa K"/>
    <x v="9"/>
    <x v="9"/>
    <x v="5"/>
    <x v="3"/>
    <x v="9"/>
    <x v="2"/>
    <x v="3"/>
    <x v="10"/>
    <x v="0"/>
    <x v="10"/>
    <x v="20"/>
    <x v="253"/>
    <x v="279"/>
  </r>
  <r>
    <x v="285"/>
    <x v="124"/>
    <n v="1"/>
    <s v="Empresa A"/>
    <x v="10"/>
    <x v="10"/>
    <x v="2"/>
    <x v="2"/>
    <x v="9"/>
    <x v="3"/>
    <x v="3"/>
    <x v="4"/>
    <x v="0"/>
    <x v="4"/>
    <x v="17"/>
    <x v="21"/>
    <x v="280"/>
  </r>
  <r>
    <x v="286"/>
    <x v="124"/>
    <n v="1"/>
    <s v="Empresa A"/>
    <x v="10"/>
    <x v="10"/>
    <x v="2"/>
    <x v="2"/>
    <x v="9"/>
    <x v="3"/>
    <x v="3"/>
    <x v="5"/>
    <x v="0"/>
    <x v="5"/>
    <x v="33"/>
    <x v="128"/>
    <x v="135"/>
  </r>
  <r>
    <x v="287"/>
    <x v="124"/>
    <n v="1"/>
    <s v="Empresa A"/>
    <x v="10"/>
    <x v="10"/>
    <x v="2"/>
    <x v="2"/>
    <x v="9"/>
    <x v="3"/>
    <x v="3"/>
    <x v="10"/>
    <x v="0"/>
    <x v="10"/>
    <x v="67"/>
    <x v="254"/>
    <x v="281"/>
  </r>
  <r>
    <x v="288"/>
    <x v="125"/>
    <n v="28"/>
    <s v="Empresa BB"/>
    <x v="6"/>
    <x v="6"/>
    <x v="5"/>
    <x v="3"/>
    <x v="98"/>
    <x v="2"/>
    <x v="1"/>
    <x v="8"/>
    <x v="4"/>
    <x v="8"/>
    <x v="38"/>
    <x v="255"/>
    <x v="282"/>
  </r>
  <r>
    <x v="289"/>
    <x v="125"/>
    <n v="28"/>
    <s v="Empresa BB"/>
    <x v="6"/>
    <x v="6"/>
    <x v="5"/>
    <x v="3"/>
    <x v="98"/>
    <x v="2"/>
    <x v="1"/>
    <x v="13"/>
    <x v="8"/>
    <x v="13"/>
    <x v="20"/>
    <x v="256"/>
    <x v="283"/>
  </r>
  <r>
    <x v="290"/>
    <x v="126"/>
    <n v="9"/>
    <s v="Empresa I"/>
    <x v="11"/>
    <x v="3"/>
    <x v="7"/>
    <x v="0"/>
    <x v="99"/>
    <x v="1"/>
    <x v="0"/>
    <x v="14"/>
    <x v="9"/>
    <x v="14"/>
    <x v="63"/>
    <x v="257"/>
    <x v="284"/>
  </r>
  <r>
    <x v="291"/>
    <x v="126"/>
    <n v="9"/>
    <s v="Empresa I"/>
    <x v="11"/>
    <x v="3"/>
    <x v="7"/>
    <x v="0"/>
    <x v="99"/>
    <x v="1"/>
    <x v="0"/>
    <x v="15"/>
    <x v="10"/>
    <x v="15"/>
    <x v="18"/>
    <x v="258"/>
    <x v="285"/>
  </r>
  <r>
    <x v="292"/>
    <x v="127"/>
    <n v="6"/>
    <s v="Empresa F"/>
    <x v="5"/>
    <x v="5"/>
    <x v="4"/>
    <x v="2"/>
    <x v="100"/>
    <x v="0"/>
    <x v="1"/>
    <x v="0"/>
    <x v="0"/>
    <x v="0"/>
    <x v="36"/>
    <x v="259"/>
    <x v="286"/>
  </r>
  <r>
    <x v="293"/>
    <x v="128"/>
    <n v="8"/>
    <s v="Empresa H"/>
    <x v="2"/>
    <x v="2"/>
    <x v="2"/>
    <x v="2"/>
    <x v="101"/>
    <x v="0"/>
    <x v="0"/>
    <x v="9"/>
    <x v="5"/>
    <x v="9"/>
    <x v="70"/>
    <x v="138"/>
    <x v="287"/>
  </r>
  <r>
    <x v="294"/>
    <x v="128"/>
    <n v="8"/>
    <s v="Empresa H"/>
    <x v="2"/>
    <x v="2"/>
    <x v="2"/>
    <x v="2"/>
    <x v="101"/>
    <x v="0"/>
    <x v="0"/>
    <x v="6"/>
    <x v="2"/>
    <x v="6"/>
    <x v="65"/>
    <x v="260"/>
    <x v="288"/>
  </r>
  <r>
    <x v="295"/>
    <x v="129"/>
    <n v="25"/>
    <s v="Empresa Y"/>
    <x v="7"/>
    <x v="7"/>
    <x v="6"/>
    <x v="1"/>
    <x v="102"/>
    <x v="1"/>
    <x v="2"/>
    <x v="21"/>
    <x v="2"/>
    <x v="16"/>
    <x v="80"/>
    <x v="82"/>
    <x v="289"/>
  </r>
  <r>
    <x v="296"/>
    <x v="130"/>
    <n v="26"/>
    <s v="Empresa Z"/>
    <x v="9"/>
    <x v="9"/>
    <x v="5"/>
    <x v="3"/>
    <x v="103"/>
    <x v="2"/>
    <x v="1"/>
    <x v="22"/>
    <x v="13"/>
    <x v="20"/>
    <x v="2"/>
    <x v="261"/>
    <x v="290"/>
  </r>
  <r>
    <x v="297"/>
    <x v="130"/>
    <n v="26"/>
    <s v="Empresa Z"/>
    <x v="9"/>
    <x v="9"/>
    <x v="5"/>
    <x v="3"/>
    <x v="103"/>
    <x v="2"/>
    <x v="1"/>
    <x v="8"/>
    <x v="4"/>
    <x v="8"/>
    <x v="41"/>
    <x v="262"/>
    <x v="291"/>
  </r>
  <r>
    <x v="298"/>
    <x v="130"/>
    <n v="26"/>
    <s v="Empresa Z"/>
    <x v="9"/>
    <x v="9"/>
    <x v="5"/>
    <x v="3"/>
    <x v="103"/>
    <x v="2"/>
    <x v="1"/>
    <x v="13"/>
    <x v="8"/>
    <x v="13"/>
    <x v="64"/>
    <x v="106"/>
    <x v="292"/>
  </r>
  <r>
    <x v="299"/>
    <x v="131"/>
    <n v="29"/>
    <s v="Empresa CC"/>
    <x v="3"/>
    <x v="3"/>
    <x v="3"/>
    <x v="0"/>
    <x v="104"/>
    <x v="0"/>
    <x v="0"/>
    <x v="0"/>
    <x v="0"/>
    <x v="0"/>
    <x v="7"/>
    <x v="196"/>
    <x v="293"/>
  </r>
  <r>
    <x v="300"/>
    <x v="127"/>
    <n v="6"/>
    <s v="Empresa F"/>
    <x v="5"/>
    <x v="5"/>
    <x v="4"/>
    <x v="2"/>
    <x v="100"/>
    <x v="2"/>
    <x v="0"/>
    <x v="7"/>
    <x v="3"/>
    <x v="7"/>
    <x v="89"/>
    <x v="263"/>
    <x v="294"/>
  </r>
  <r>
    <x v="301"/>
    <x v="132"/>
    <n v="4"/>
    <s v="Empresa D"/>
    <x v="1"/>
    <x v="1"/>
    <x v="1"/>
    <x v="1"/>
    <x v="105"/>
    <x v="1"/>
    <x v="1"/>
    <x v="23"/>
    <x v="6"/>
    <x v="21"/>
    <x v="55"/>
    <x v="264"/>
    <x v="295"/>
  </r>
  <r>
    <x v="302"/>
    <x v="132"/>
    <n v="4"/>
    <s v="Empresa D"/>
    <x v="1"/>
    <x v="1"/>
    <x v="1"/>
    <x v="1"/>
    <x v="105"/>
    <x v="1"/>
    <x v="1"/>
    <x v="24"/>
    <x v="14"/>
    <x v="22"/>
    <x v="41"/>
    <x v="58"/>
    <x v="296"/>
  </r>
  <r>
    <x v="303"/>
    <x v="128"/>
    <n v="8"/>
    <s v="Empresa H"/>
    <x v="2"/>
    <x v="2"/>
    <x v="2"/>
    <x v="2"/>
    <x v="101"/>
    <x v="2"/>
    <x v="1"/>
    <x v="15"/>
    <x v="10"/>
    <x v="15"/>
    <x v="14"/>
    <x v="265"/>
    <x v="297"/>
  </r>
  <r>
    <x v="304"/>
    <x v="133"/>
    <n v="3"/>
    <s v="Empresa C"/>
    <x v="4"/>
    <x v="4"/>
    <x v="0"/>
    <x v="0"/>
    <x v="106"/>
    <x v="0"/>
    <x v="2"/>
    <x v="16"/>
    <x v="7"/>
    <x v="16"/>
    <x v="52"/>
    <x v="266"/>
    <x v="298"/>
  </r>
  <r>
    <x v="305"/>
    <x v="133"/>
    <n v="3"/>
    <s v="Empresa C"/>
    <x v="4"/>
    <x v="4"/>
    <x v="0"/>
    <x v="0"/>
    <x v="106"/>
    <x v="0"/>
    <x v="2"/>
    <x v="9"/>
    <x v="5"/>
    <x v="9"/>
    <x v="14"/>
    <x v="267"/>
    <x v="299"/>
  </r>
  <r>
    <x v="306"/>
    <x v="122"/>
    <n v="10"/>
    <s v="Empresa J"/>
    <x v="7"/>
    <x v="7"/>
    <x v="6"/>
    <x v="1"/>
    <x v="97"/>
    <x v="0"/>
    <x v="1"/>
    <x v="18"/>
    <x v="1"/>
    <x v="16"/>
    <x v="87"/>
    <x v="268"/>
    <x v="300"/>
  </r>
  <r>
    <x v="307"/>
    <x v="122"/>
    <n v="10"/>
    <s v="Empresa J"/>
    <x v="7"/>
    <x v="7"/>
    <x v="6"/>
    <x v="1"/>
    <x v="9"/>
    <x v="1"/>
    <x v="3"/>
    <x v="1"/>
    <x v="1"/>
    <x v="1"/>
    <x v="4"/>
    <x v="4"/>
    <x v="4"/>
  </r>
  <r>
    <x v="308"/>
    <x v="123"/>
    <n v="11"/>
    <s v="Empresa K"/>
    <x v="9"/>
    <x v="9"/>
    <x v="5"/>
    <x v="3"/>
    <x v="9"/>
    <x v="2"/>
    <x v="3"/>
    <x v="9"/>
    <x v="5"/>
    <x v="9"/>
    <x v="83"/>
    <x v="188"/>
    <x v="301"/>
  </r>
  <r>
    <x v="309"/>
    <x v="124"/>
    <n v="1"/>
    <s v="Empresa A"/>
    <x v="10"/>
    <x v="10"/>
    <x v="2"/>
    <x v="2"/>
    <x v="9"/>
    <x v="2"/>
    <x v="3"/>
    <x v="13"/>
    <x v="8"/>
    <x v="13"/>
    <x v="76"/>
    <x v="269"/>
    <x v="302"/>
  </r>
  <r>
    <x v="310"/>
    <x v="125"/>
    <n v="28"/>
    <s v="Empresa BB"/>
    <x v="6"/>
    <x v="6"/>
    <x v="5"/>
    <x v="3"/>
    <x v="98"/>
    <x v="2"/>
    <x v="1"/>
    <x v="5"/>
    <x v="0"/>
    <x v="5"/>
    <x v="22"/>
    <x v="270"/>
    <x v="303"/>
  </r>
  <r>
    <x v="311"/>
    <x v="126"/>
    <n v="9"/>
    <s v="Empresa I"/>
    <x v="11"/>
    <x v="3"/>
    <x v="7"/>
    <x v="0"/>
    <x v="99"/>
    <x v="1"/>
    <x v="0"/>
    <x v="8"/>
    <x v="4"/>
    <x v="8"/>
    <x v="50"/>
    <x v="271"/>
    <x v="304"/>
  </r>
  <r>
    <x v="312"/>
    <x v="134"/>
    <n v="27"/>
    <s v="Empresa AA"/>
    <x v="0"/>
    <x v="0"/>
    <x v="0"/>
    <x v="0"/>
    <x v="107"/>
    <x v="0"/>
    <x v="0"/>
    <x v="0"/>
    <x v="0"/>
    <x v="0"/>
    <x v="50"/>
    <x v="272"/>
    <x v="305"/>
  </r>
  <r>
    <x v="313"/>
    <x v="134"/>
    <n v="27"/>
    <s v="Empresa AA"/>
    <x v="0"/>
    <x v="0"/>
    <x v="0"/>
    <x v="0"/>
    <x v="107"/>
    <x v="0"/>
    <x v="0"/>
    <x v="1"/>
    <x v="1"/>
    <x v="1"/>
    <x v="88"/>
    <x v="273"/>
    <x v="306"/>
  </r>
  <r>
    <x v="314"/>
    <x v="135"/>
    <n v="4"/>
    <s v="Empresa D"/>
    <x v="1"/>
    <x v="1"/>
    <x v="1"/>
    <x v="1"/>
    <x v="108"/>
    <x v="1"/>
    <x v="1"/>
    <x v="2"/>
    <x v="1"/>
    <x v="2"/>
    <x v="20"/>
    <x v="274"/>
    <x v="307"/>
  </r>
  <r>
    <x v="315"/>
    <x v="135"/>
    <n v="4"/>
    <s v="Empresa D"/>
    <x v="1"/>
    <x v="1"/>
    <x v="1"/>
    <x v="1"/>
    <x v="108"/>
    <x v="1"/>
    <x v="1"/>
    <x v="3"/>
    <x v="1"/>
    <x v="3"/>
    <x v="28"/>
    <x v="275"/>
    <x v="308"/>
  </r>
  <r>
    <x v="316"/>
    <x v="135"/>
    <n v="4"/>
    <s v="Empresa D"/>
    <x v="1"/>
    <x v="1"/>
    <x v="1"/>
    <x v="1"/>
    <x v="108"/>
    <x v="1"/>
    <x v="1"/>
    <x v="1"/>
    <x v="1"/>
    <x v="1"/>
    <x v="88"/>
    <x v="273"/>
    <x v="309"/>
  </r>
  <r>
    <x v="317"/>
    <x v="136"/>
    <n v="12"/>
    <s v="Empresa L"/>
    <x v="0"/>
    <x v="0"/>
    <x v="0"/>
    <x v="0"/>
    <x v="109"/>
    <x v="0"/>
    <x v="1"/>
    <x v="4"/>
    <x v="0"/>
    <x v="4"/>
    <x v="22"/>
    <x v="276"/>
    <x v="310"/>
  </r>
  <r>
    <x v="318"/>
    <x v="136"/>
    <n v="12"/>
    <s v="Empresa L"/>
    <x v="0"/>
    <x v="0"/>
    <x v="0"/>
    <x v="0"/>
    <x v="109"/>
    <x v="0"/>
    <x v="1"/>
    <x v="5"/>
    <x v="0"/>
    <x v="5"/>
    <x v="48"/>
    <x v="277"/>
    <x v="311"/>
  </r>
  <r>
    <x v="319"/>
    <x v="137"/>
    <n v="8"/>
    <s v="Empresa H"/>
    <x v="2"/>
    <x v="2"/>
    <x v="2"/>
    <x v="2"/>
    <x v="110"/>
    <x v="2"/>
    <x v="1"/>
    <x v="6"/>
    <x v="2"/>
    <x v="6"/>
    <x v="76"/>
    <x v="278"/>
    <x v="312"/>
  </r>
  <r>
    <x v="320"/>
    <x v="135"/>
    <n v="4"/>
    <s v="Empresa D"/>
    <x v="1"/>
    <x v="1"/>
    <x v="1"/>
    <x v="1"/>
    <x v="108"/>
    <x v="2"/>
    <x v="0"/>
    <x v="6"/>
    <x v="2"/>
    <x v="6"/>
    <x v="69"/>
    <x v="128"/>
    <x v="313"/>
  </r>
  <r>
    <x v="321"/>
    <x v="138"/>
    <n v="29"/>
    <s v="Empresa CC"/>
    <x v="3"/>
    <x v="3"/>
    <x v="3"/>
    <x v="0"/>
    <x v="111"/>
    <x v="0"/>
    <x v="0"/>
    <x v="7"/>
    <x v="3"/>
    <x v="7"/>
    <x v="1"/>
    <x v="13"/>
    <x v="314"/>
  </r>
  <r>
    <x v="322"/>
    <x v="139"/>
    <n v="3"/>
    <s v="Empresa C"/>
    <x v="4"/>
    <x v="4"/>
    <x v="0"/>
    <x v="0"/>
    <x v="112"/>
    <x v="0"/>
    <x v="2"/>
    <x v="8"/>
    <x v="4"/>
    <x v="8"/>
    <x v="32"/>
    <x v="279"/>
    <x v="315"/>
  </r>
  <r>
    <x v="323"/>
    <x v="140"/>
    <n v="6"/>
    <s v="Empresa F"/>
    <x v="5"/>
    <x v="5"/>
    <x v="4"/>
    <x v="2"/>
    <x v="113"/>
    <x v="0"/>
    <x v="1"/>
    <x v="9"/>
    <x v="5"/>
    <x v="9"/>
    <x v="11"/>
    <x v="11"/>
    <x v="316"/>
  </r>
  <r>
    <x v="324"/>
    <x v="141"/>
    <n v="28"/>
    <s v="Empresa BB"/>
    <x v="6"/>
    <x v="6"/>
    <x v="5"/>
    <x v="3"/>
    <x v="114"/>
    <x v="2"/>
    <x v="0"/>
    <x v="5"/>
    <x v="0"/>
    <x v="5"/>
    <x v="33"/>
    <x v="128"/>
    <x v="317"/>
  </r>
  <r>
    <x v="325"/>
    <x v="137"/>
    <n v="8"/>
    <s v="Empresa H"/>
    <x v="2"/>
    <x v="2"/>
    <x v="2"/>
    <x v="2"/>
    <x v="110"/>
    <x v="2"/>
    <x v="0"/>
    <x v="7"/>
    <x v="3"/>
    <x v="7"/>
    <x v="53"/>
    <x v="87"/>
    <x v="318"/>
  </r>
  <r>
    <x v="326"/>
    <x v="142"/>
    <n v="10"/>
    <s v="Empresa J"/>
    <x v="7"/>
    <x v="7"/>
    <x v="6"/>
    <x v="1"/>
    <x v="115"/>
    <x v="0"/>
    <x v="1"/>
    <x v="10"/>
    <x v="0"/>
    <x v="10"/>
    <x v="53"/>
    <x v="280"/>
    <x v="319"/>
  </r>
  <r>
    <x v="327"/>
    <x v="143"/>
    <n v="7"/>
    <s v="Empresa G"/>
    <x v="8"/>
    <x v="8"/>
    <x v="2"/>
    <x v="2"/>
    <x v="9"/>
    <x v="3"/>
    <x v="3"/>
    <x v="5"/>
    <x v="0"/>
    <x v="5"/>
    <x v="53"/>
    <x v="281"/>
    <x v="320"/>
  </r>
  <r>
    <x v="328"/>
    <x v="142"/>
    <n v="10"/>
    <s v="Empresa J"/>
    <x v="7"/>
    <x v="7"/>
    <x v="6"/>
    <x v="1"/>
    <x v="115"/>
    <x v="1"/>
    <x v="3"/>
    <x v="11"/>
    <x v="6"/>
    <x v="11"/>
    <x v="9"/>
    <x v="282"/>
    <x v="321"/>
  </r>
  <r>
    <x v="329"/>
    <x v="142"/>
    <n v="10"/>
    <s v="Empresa J"/>
    <x v="7"/>
    <x v="7"/>
    <x v="6"/>
    <x v="1"/>
    <x v="115"/>
    <x v="1"/>
    <x v="3"/>
    <x v="12"/>
    <x v="7"/>
    <x v="12"/>
    <x v="87"/>
    <x v="283"/>
    <x v="322"/>
  </r>
  <r>
    <x v="330"/>
    <x v="142"/>
    <n v="10"/>
    <s v="Empresa J"/>
    <x v="7"/>
    <x v="7"/>
    <x v="6"/>
    <x v="1"/>
    <x v="115"/>
    <x v="1"/>
    <x v="3"/>
    <x v="6"/>
    <x v="2"/>
    <x v="6"/>
    <x v="27"/>
    <x v="284"/>
    <x v="323"/>
  </r>
  <r>
    <x v="331"/>
    <x v="144"/>
    <n v="11"/>
    <s v="Empresa K"/>
    <x v="9"/>
    <x v="9"/>
    <x v="5"/>
    <x v="3"/>
    <x v="9"/>
    <x v="2"/>
    <x v="3"/>
    <x v="1"/>
    <x v="1"/>
    <x v="1"/>
    <x v="43"/>
    <x v="58"/>
    <x v="324"/>
  </r>
  <r>
    <x v="332"/>
    <x v="144"/>
    <n v="11"/>
    <s v="Empresa K"/>
    <x v="9"/>
    <x v="9"/>
    <x v="5"/>
    <x v="3"/>
    <x v="9"/>
    <x v="2"/>
    <x v="3"/>
    <x v="10"/>
    <x v="0"/>
    <x v="10"/>
    <x v="35"/>
    <x v="285"/>
    <x v="325"/>
  </r>
  <r>
    <x v="333"/>
    <x v="145"/>
    <n v="1"/>
    <s v="Empresa A"/>
    <x v="10"/>
    <x v="10"/>
    <x v="2"/>
    <x v="2"/>
    <x v="9"/>
    <x v="3"/>
    <x v="3"/>
    <x v="4"/>
    <x v="0"/>
    <x v="4"/>
    <x v="80"/>
    <x v="286"/>
    <x v="326"/>
  </r>
  <r>
    <x v="334"/>
    <x v="145"/>
    <n v="1"/>
    <s v="Empresa A"/>
    <x v="10"/>
    <x v="10"/>
    <x v="2"/>
    <x v="2"/>
    <x v="9"/>
    <x v="3"/>
    <x v="3"/>
    <x v="5"/>
    <x v="0"/>
    <x v="5"/>
    <x v="3"/>
    <x v="287"/>
    <x v="327"/>
  </r>
  <r>
    <x v="335"/>
    <x v="145"/>
    <n v="1"/>
    <s v="Empresa A"/>
    <x v="10"/>
    <x v="10"/>
    <x v="2"/>
    <x v="2"/>
    <x v="9"/>
    <x v="3"/>
    <x v="3"/>
    <x v="10"/>
    <x v="0"/>
    <x v="10"/>
    <x v="64"/>
    <x v="199"/>
    <x v="216"/>
  </r>
  <r>
    <x v="336"/>
    <x v="141"/>
    <n v="28"/>
    <s v="Empresa BB"/>
    <x v="6"/>
    <x v="6"/>
    <x v="5"/>
    <x v="3"/>
    <x v="114"/>
    <x v="2"/>
    <x v="1"/>
    <x v="8"/>
    <x v="4"/>
    <x v="8"/>
    <x v="29"/>
    <x v="288"/>
    <x v="328"/>
  </r>
  <r>
    <x v="337"/>
    <x v="141"/>
    <n v="28"/>
    <s v="Empresa BB"/>
    <x v="6"/>
    <x v="6"/>
    <x v="5"/>
    <x v="3"/>
    <x v="114"/>
    <x v="2"/>
    <x v="1"/>
    <x v="13"/>
    <x v="8"/>
    <x v="13"/>
    <x v="82"/>
    <x v="289"/>
    <x v="329"/>
  </r>
  <r>
    <x v="338"/>
    <x v="146"/>
    <n v="9"/>
    <s v="Empresa I"/>
    <x v="11"/>
    <x v="3"/>
    <x v="7"/>
    <x v="0"/>
    <x v="116"/>
    <x v="1"/>
    <x v="0"/>
    <x v="14"/>
    <x v="9"/>
    <x v="14"/>
    <x v="87"/>
    <x v="290"/>
    <x v="330"/>
  </r>
  <r>
    <x v="339"/>
    <x v="146"/>
    <n v="9"/>
    <s v="Empresa I"/>
    <x v="11"/>
    <x v="3"/>
    <x v="7"/>
    <x v="0"/>
    <x v="116"/>
    <x v="1"/>
    <x v="0"/>
    <x v="15"/>
    <x v="10"/>
    <x v="15"/>
    <x v="2"/>
    <x v="291"/>
    <x v="331"/>
  </r>
  <r>
    <x v="340"/>
    <x v="140"/>
    <n v="6"/>
    <s v="Empresa F"/>
    <x v="5"/>
    <x v="5"/>
    <x v="4"/>
    <x v="2"/>
    <x v="113"/>
    <x v="0"/>
    <x v="1"/>
    <x v="0"/>
    <x v="0"/>
    <x v="0"/>
    <x v="85"/>
    <x v="292"/>
    <x v="332"/>
  </r>
  <r>
    <x v="341"/>
    <x v="137"/>
    <n v="8"/>
    <s v="Empresa H"/>
    <x v="2"/>
    <x v="2"/>
    <x v="2"/>
    <x v="2"/>
    <x v="110"/>
    <x v="0"/>
    <x v="0"/>
    <x v="9"/>
    <x v="5"/>
    <x v="9"/>
    <x v="55"/>
    <x v="293"/>
    <x v="333"/>
  </r>
  <r>
    <x v="342"/>
    <x v="137"/>
    <n v="8"/>
    <s v="Empresa H"/>
    <x v="2"/>
    <x v="2"/>
    <x v="2"/>
    <x v="2"/>
    <x v="110"/>
    <x v="0"/>
    <x v="0"/>
    <x v="6"/>
    <x v="2"/>
    <x v="6"/>
    <x v="68"/>
    <x v="294"/>
    <x v="334"/>
  </r>
  <r>
    <x v="343"/>
    <x v="147"/>
    <n v="25"/>
    <s v="Empresa Y"/>
    <x v="7"/>
    <x v="7"/>
    <x v="6"/>
    <x v="1"/>
    <x v="117"/>
    <x v="1"/>
    <x v="2"/>
    <x v="21"/>
    <x v="2"/>
    <x v="16"/>
    <x v="20"/>
    <x v="115"/>
    <x v="335"/>
  </r>
  <r>
    <x v="344"/>
    <x v="148"/>
    <n v="26"/>
    <s v="Empresa Z"/>
    <x v="9"/>
    <x v="9"/>
    <x v="5"/>
    <x v="3"/>
    <x v="118"/>
    <x v="2"/>
    <x v="1"/>
    <x v="22"/>
    <x v="13"/>
    <x v="20"/>
    <x v="8"/>
    <x v="295"/>
    <x v="336"/>
  </r>
  <r>
    <x v="345"/>
    <x v="148"/>
    <n v="26"/>
    <s v="Empresa Z"/>
    <x v="9"/>
    <x v="9"/>
    <x v="5"/>
    <x v="3"/>
    <x v="118"/>
    <x v="2"/>
    <x v="1"/>
    <x v="8"/>
    <x v="4"/>
    <x v="8"/>
    <x v="38"/>
    <x v="255"/>
    <x v="337"/>
  </r>
  <r>
    <x v="346"/>
    <x v="148"/>
    <n v="26"/>
    <s v="Empresa Z"/>
    <x v="9"/>
    <x v="9"/>
    <x v="5"/>
    <x v="3"/>
    <x v="118"/>
    <x v="2"/>
    <x v="1"/>
    <x v="13"/>
    <x v="8"/>
    <x v="13"/>
    <x v="78"/>
    <x v="296"/>
    <x v="338"/>
  </r>
  <r>
    <x v="347"/>
    <x v="138"/>
    <n v="29"/>
    <s v="Empresa CC"/>
    <x v="3"/>
    <x v="3"/>
    <x v="3"/>
    <x v="0"/>
    <x v="111"/>
    <x v="0"/>
    <x v="0"/>
    <x v="0"/>
    <x v="0"/>
    <x v="0"/>
    <x v="32"/>
    <x v="297"/>
    <x v="339"/>
  </r>
  <r>
    <x v="348"/>
    <x v="140"/>
    <n v="6"/>
    <s v="Empresa F"/>
    <x v="5"/>
    <x v="5"/>
    <x v="4"/>
    <x v="2"/>
    <x v="113"/>
    <x v="2"/>
    <x v="0"/>
    <x v="7"/>
    <x v="3"/>
    <x v="7"/>
    <x v="44"/>
    <x v="298"/>
    <x v="340"/>
  </r>
  <r>
    <x v="349"/>
    <x v="135"/>
    <n v="4"/>
    <s v="Empresa D"/>
    <x v="1"/>
    <x v="1"/>
    <x v="1"/>
    <x v="1"/>
    <x v="108"/>
    <x v="1"/>
    <x v="1"/>
    <x v="23"/>
    <x v="6"/>
    <x v="21"/>
    <x v="7"/>
    <x v="299"/>
    <x v="341"/>
  </r>
  <r>
    <x v="350"/>
    <x v="135"/>
    <n v="4"/>
    <s v="Empresa D"/>
    <x v="1"/>
    <x v="1"/>
    <x v="1"/>
    <x v="1"/>
    <x v="108"/>
    <x v="1"/>
    <x v="1"/>
    <x v="24"/>
    <x v="14"/>
    <x v="22"/>
    <x v="17"/>
    <x v="107"/>
    <x v="342"/>
  </r>
  <r>
    <x v="351"/>
    <x v="137"/>
    <n v="8"/>
    <s v="Empresa H"/>
    <x v="2"/>
    <x v="2"/>
    <x v="2"/>
    <x v="2"/>
    <x v="110"/>
    <x v="2"/>
    <x v="1"/>
    <x v="15"/>
    <x v="10"/>
    <x v="15"/>
    <x v="20"/>
    <x v="300"/>
    <x v="343"/>
  </r>
  <r>
    <x v="352"/>
    <x v="139"/>
    <n v="3"/>
    <s v="Empresa C"/>
    <x v="4"/>
    <x v="4"/>
    <x v="0"/>
    <x v="0"/>
    <x v="112"/>
    <x v="0"/>
    <x v="2"/>
    <x v="16"/>
    <x v="7"/>
    <x v="16"/>
    <x v="3"/>
    <x v="301"/>
    <x v="344"/>
  </r>
  <r>
    <x v="353"/>
    <x v="139"/>
    <n v="3"/>
    <s v="Empresa C"/>
    <x v="4"/>
    <x v="4"/>
    <x v="0"/>
    <x v="0"/>
    <x v="112"/>
    <x v="0"/>
    <x v="2"/>
    <x v="9"/>
    <x v="5"/>
    <x v="9"/>
    <x v="44"/>
    <x v="60"/>
    <x v="345"/>
  </r>
  <r>
    <x v="354"/>
    <x v="142"/>
    <n v="10"/>
    <s v="Empresa J"/>
    <x v="7"/>
    <x v="7"/>
    <x v="6"/>
    <x v="1"/>
    <x v="115"/>
    <x v="0"/>
    <x v="1"/>
    <x v="18"/>
    <x v="1"/>
    <x v="16"/>
    <x v="37"/>
    <x v="302"/>
    <x v="346"/>
  </r>
  <r>
    <x v="355"/>
    <x v="142"/>
    <n v="10"/>
    <s v="Empresa J"/>
    <x v="7"/>
    <x v="7"/>
    <x v="6"/>
    <x v="1"/>
    <x v="9"/>
    <x v="1"/>
    <x v="3"/>
    <x v="1"/>
    <x v="1"/>
    <x v="1"/>
    <x v="35"/>
    <x v="303"/>
    <x v="347"/>
  </r>
  <r>
    <x v="356"/>
    <x v="144"/>
    <n v="11"/>
    <s v="Empresa K"/>
    <x v="9"/>
    <x v="9"/>
    <x v="5"/>
    <x v="3"/>
    <x v="9"/>
    <x v="2"/>
    <x v="3"/>
    <x v="9"/>
    <x v="5"/>
    <x v="9"/>
    <x v="75"/>
    <x v="304"/>
    <x v="348"/>
  </r>
  <r>
    <x v="357"/>
    <x v="145"/>
    <n v="1"/>
    <s v="Empresa A"/>
    <x v="10"/>
    <x v="10"/>
    <x v="2"/>
    <x v="2"/>
    <x v="9"/>
    <x v="2"/>
    <x v="3"/>
    <x v="13"/>
    <x v="8"/>
    <x v="13"/>
    <x v="90"/>
    <x v="305"/>
    <x v="349"/>
  </r>
  <r>
    <x v="358"/>
    <x v="141"/>
    <n v="28"/>
    <s v="Empresa BB"/>
    <x v="6"/>
    <x v="6"/>
    <x v="5"/>
    <x v="3"/>
    <x v="114"/>
    <x v="2"/>
    <x v="1"/>
    <x v="5"/>
    <x v="0"/>
    <x v="5"/>
    <x v="51"/>
    <x v="306"/>
    <x v="350"/>
  </r>
  <r>
    <x v="359"/>
    <x v="146"/>
    <n v="9"/>
    <s v="Empresa I"/>
    <x v="11"/>
    <x v="3"/>
    <x v="7"/>
    <x v="0"/>
    <x v="116"/>
    <x v="1"/>
    <x v="0"/>
    <x v="8"/>
    <x v="4"/>
    <x v="8"/>
    <x v="79"/>
    <x v="307"/>
    <x v="351"/>
  </r>
  <r>
    <x v="360"/>
    <x v="140"/>
    <n v="6"/>
    <s v="Empresa F"/>
    <x v="5"/>
    <x v="5"/>
    <x v="4"/>
    <x v="2"/>
    <x v="113"/>
    <x v="0"/>
    <x v="1"/>
    <x v="7"/>
    <x v="3"/>
    <x v="7"/>
    <x v="53"/>
    <x v="87"/>
    <x v="352"/>
  </r>
  <r>
    <x v="361"/>
    <x v="137"/>
    <n v="8"/>
    <s v="Empresa H"/>
    <x v="2"/>
    <x v="2"/>
    <x v="2"/>
    <x v="2"/>
    <x v="110"/>
    <x v="0"/>
    <x v="0"/>
    <x v="7"/>
    <x v="3"/>
    <x v="7"/>
    <x v="65"/>
    <x v="108"/>
    <x v="353"/>
  </r>
  <r>
    <x v="362"/>
    <x v="147"/>
    <n v="25"/>
    <s v="Empresa Y"/>
    <x v="7"/>
    <x v="7"/>
    <x v="6"/>
    <x v="1"/>
    <x v="117"/>
    <x v="1"/>
    <x v="2"/>
    <x v="12"/>
    <x v="7"/>
    <x v="12"/>
    <x v="39"/>
    <x v="308"/>
    <x v="354"/>
  </r>
  <r>
    <x v="363"/>
    <x v="148"/>
    <n v="26"/>
    <s v="Empresa Z"/>
    <x v="9"/>
    <x v="9"/>
    <x v="5"/>
    <x v="3"/>
    <x v="118"/>
    <x v="2"/>
    <x v="1"/>
    <x v="11"/>
    <x v="6"/>
    <x v="11"/>
    <x v="27"/>
    <x v="309"/>
    <x v="355"/>
  </r>
  <r>
    <x v="364"/>
    <x v="138"/>
    <n v="29"/>
    <s v="Empresa CC"/>
    <x v="3"/>
    <x v="3"/>
    <x v="3"/>
    <x v="0"/>
    <x v="111"/>
    <x v="0"/>
    <x v="0"/>
    <x v="19"/>
    <x v="12"/>
    <x v="18"/>
    <x v="84"/>
    <x v="310"/>
    <x v="356"/>
  </r>
  <r>
    <x v="365"/>
    <x v="140"/>
    <n v="6"/>
    <s v="Empresa F"/>
    <x v="5"/>
    <x v="5"/>
    <x v="4"/>
    <x v="2"/>
    <x v="113"/>
    <x v="2"/>
    <x v="0"/>
    <x v="2"/>
    <x v="1"/>
    <x v="2"/>
    <x v="72"/>
    <x v="82"/>
    <x v="179"/>
  </r>
  <r>
    <x v="366"/>
    <x v="140"/>
    <n v="6"/>
    <s v="Empresa F"/>
    <x v="5"/>
    <x v="5"/>
    <x v="4"/>
    <x v="2"/>
    <x v="113"/>
    <x v="2"/>
    <x v="0"/>
    <x v="3"/>
    <x v="1"/>
    <x v="3"/>
    <x v="15"/>
    <x v="311"/>
    <x v="357"/>
  </r>
  <r>
    <x v="367"/>
    <x v="135"/>
    <n v="4"/>
    <s v="Empresa D"/>
    <x v="1"/>
    <x v="1"/>
    <x v="1"/>
    <x v="1"/>
    <x v="9"/>
    <x v="3"/>
    <x v="3"/>
    <x v="20"/>
    <x v="9"/>
    <x v="19"/>
    <x v="49"/>
    <x v="312"/>
    <x v="358"/>
  </r>
  <r>
    <x v="368"/>
    <x v="139"/>
    <n v="3"/>
    <s v="Empresa C"/>
    <x v="4"/>
    <x v="4"/>
    <x v="0"/>
    <x v="0"/>
    <x v="9"/>
    <x v="3"/>
    <x v="3"/>
    <x v="10"/>
    <x v="0"/>
    <x v="10"/>
    <x v="14"/>
    <x v="313"/>
    <x v="3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C005ED-4116-4197-A20B-1D1994EE3E17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10">
  <location ref="K20:L36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F6592-99DB-401A-B174-7037889002B0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J3:K15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>
      <items count="13">
        <item x="4"/>
        <item x="8"/>
        <item x="9"/>
        <item x="11"/>
        <item x="7"/>
        <item x="0"/>
        <item x="2"/>
        <item x="3"/>
        <item x="1"/>
        <item x="5"/>
        <item x="6"/>
        <item x="10"/>
        <item t="default"/>
      </items>
    </pivotField>
    <pivotField axis="axisRow" showAll="0">
      <items count="12">
        <item x="5"/>
        <item x="8"/>
        <item x="9"/>
        <item x="10"/>
        <item x="6"/>
        <item x="7"/>
        <item x="4"/>
        <item x="3"/>
        <item x="2"/>
        <item x="1"/>
        <item x="0"/>
        <item t="default"/>
      </items>
    </pivotField>
    <pivotField showAll="0"/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Ingresos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17DD0C-C394-4BDE-87FD-D4CD0616C914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9">
  <location ref="A18:B31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46749F-931F-44F6-AF98-12FF6FD466EF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A3:B12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axis="axisRow"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A043D-EBB5-44AC-8391-E23D41170E09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6">
  <location ref="K41:L46" firstHeaderRow="1" firstDataRow="1" firstDataCol="1"/>
  <pivotFields count="21">
    <pivotField showAll="0">
      <items count="3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t="default"/>
      </items>
    </pivotField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26">
        <item x="22"/>
        <item x="8"/>
        <item x="18"/>
        <item x="24"/>
        <item x="21"/>
        <item x="5"/>
        <item x="13"/>
        <item x="0"/>
        <item x="7"/>
        <item x="1"/>
        <item x="19"/>
        <item x="12"/>
        <item x="6"/>
        <item x="11"/>
        <item x="16"/>
        <item x="3"/>
        <item x="23"/>
        <item x="15"/>
        <item x="20"/>
        <item x="2"/>
        <item x="14"/>
        <item x="9"/>
        <item x="4"/>
        <item x="10"/>
        <item x="17"/>
        <item t="default"/>
      </items>
    </pivotField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>
      <items count="24">
        <item x="10"/>
        <item x="1"/>
        <item x="22"/>
        <item x="6"/>
        <item x="8"/>
        <item x="16"/>
        <item x="7"/>
        <item x="0"/>
        <item x="4"/>
        <item x="13"/>
        <item x="14"/>
        <item x="20"/>
        <item x="12"/>
        <item x="11"/>
        <item x="2"/>
        <item x="15"/>
        <item x="19"/>
        <item x="18"/>
        <item x="9"/>
        <item x="5"/>
        <item x="3"/>
        <item x="21"/>
        <item x="17"/>
        <item t="default"/>
      </items>
    </pivotField>
    <pivotField dataField="1" showAll="0">
      <items count="92">
        <item x="81"/>
        <item x="4"/>
        <item x="44"/>
        <item x="27"/>
        <item x="50"/>
        <item x="89"/>
        <item x="33"/>
        <item x="16"/>
        <item x="79"/>
        <item x="65"/>
        <item x="87"/>
        <item x="30"/>
        <item x="67"/>
        <item x="66"/>
        <item x="14"/>
        <item x="58"/>
        <item x="31"/>
        <item x="28"/>
        <item x="70"/>
        <item x="56"/>
        <item x="24"/>
        <item x="54"/>
        <item x="11"/>
        <item x="72"/>
        <item x="15"/>
        <item x="46"/>
        <item x="52"/>
        <item x="41"/>
        <item x="7"/>
        <item x="73"/>
        <item x="68"/>
        <item x="53"/>
        <item x="17"/>
        <item x="51"/>
        <item x="6"/>
        <item x="90"/>
        <item x="38"/>
        <item x="1"/>
        <item x="42"/>
        <item x="0"/>
        <item x="86"/>
        <item x="61"/>
        <item x="55"/>
        <item x="35"/>
        <item x="84"/>
        <item x="12"/>
        <item x="22"/>
        <item x="18"/>
        <item x="49"/>
        <item x="71"/>
        <item x="75"/>
        <item x="45"/>
        <item x="21"/>
        <item x="64"/>
        <item x="39"/>
        <item x="62"/>
        <item x="19"/>
        <item x="85"/>
        <item x="2"/>
        <item x="88"/>
        <item x="23"/>
        <item x="26"/>
        <item x="57"/>
        <item x="43"/>
        <item x="34"/>
        <item x="76"/>
        <item x="40"/>
        <item x="83"/>
        <item x="74"/>
        <item x="69"/>
        <item x="5"/>
        <item x="59"/>
        <item x="48"/>
        <item x="60"/>
        <item x="36"/>
        <item x="82"/>
        <item x="63"/>
        <item x="8"/>
        <item x="3"/>
        <item x="13"/>
        <item x="10"/>
        <item x="77"/>
        <item x="78"/>
        <item x="9"/>
        <item x="47"/>
        <item x="32"/>
        <item x="37"/>
        <item x="29"/>
        <item x="80"/>
        <item x="20"/>
        <item x="25"/>
        <item t="default"/>
      </items>
    </pivotField>
    <pivotField showAll="0">
      <items count="315">
        <item x="4"/>
        <item x="201"/>
        <item x="254"/>
        <item x="175"/>
        <item x="224"/>
        <item x="313"/>
        <item x="63"/>
        <item x="168"/>
        <item x="219"/>
        <item x="117"/>
        <item x="88"/>
        <item x="180"/>
        <item x="242"/>
        <item x="70"/>
        <item x="284"/>
        <item x="243"/>
        <item x="280"/>
        <item x="184"/>
        <item x="165"/>
        <item x="271"/>
        <item x="20"/>
        <item x="252"/>
        <item x="121"/>
        <item x="298"/>
        <item x="93"/>
        <item x="181"/>
        <item x="285"/>
        <item x="1"/>
        <item x="39"/>
        <item x="67"/>
        <item x="33"/>
        <item x="307"/>
        <item x="260"/>
        <item x="83"/>
        <item x="118"/>
        <item x="191"/>
        <item x="237"/>
        <item x="303"/>
        <item x="263"/>
        <item x="199"/>
        <item x="272"/>
        <item x="268"/>
        <item x="23"/>
        <item x="240"/>
        <item x="56"/>
        <item x="97"/>
        <item x="161"/>
        <item x="45"/>
        <item x="94"/>
        <item x="35"/>
        <item x="137"/>
        <item x="160"/>
        <item x="151"/>
        <item x="108"/>
        <item x="273"/>
        <item x="81"/>
        <item x="227"/>
        <item x="58"/>
        <item x="37"/>
        <item x="76"/>
        <item x="14"/>
        <item x="213"/>
        <item x="19"/>
        <item x="107"/>
        <item x="253"/>
        <item x="251"/>
        <item x="140"/>
        <item x="152"/>
        <item x="198"/>
        <item x="162"/>
        <item x="309"/>
        <item x="157"/>
        <item x="158"/>
        <item x="7"/>
        <item x="172"/>
        <item x="262"/>
        <item x="266"/>
        <item x="294"/>
        <item x="17"/>
        <item x="92"/>
        <item x="47"/>
        <item x="290"/>
        <item x="225"/>
        <item x="166"/>
        <item x="18"/>
        <item x="84"/>
        <item x="245"/>
        <item x="228"/>
        <item x="135"/>
        <item x="283"/>
        <item x="229"/>
        <item x="255"/>
        <item x="72"/>
        <item x="148"/>
        <item x="223"/>
        <item x="51"/>
        <item x="103"/>
        <item x="32"/>
        <item x="60"/>
        <item x="129"/>
        <item x="189"/>
        <item x="110"/>
        <item x="95"/>
        <item x="87"/>
        <item x="41"/>
        <item x="124"/>
        <item x="196"/>
        <item x="249"/>
        <item x="62"/>
        <item x="133"/>
        <item x="71"/>
        <item x="122"/>
        <item x="193"/>
        <item x="203"/>
        <item x="216"/>
        <item x="119"/>
        <item x="13"/>
        <item x="29"/>
        <item x="183"/>
        <item x="202"/>
        <item x="91"/>
        <item x="78"/>
        <item x="74"/>
        <item x="236"/>
        <item x="0"/>
        <item x="80"/>
        <item x="278"/>
        <item x="211"/>
        <item x="208"/>
        <item x="214"/>
        <item x="98"/>
        <item x="131"/>
        <item x="174"/>
        <item x="187"/>
        <item x="144"/>
        <item x="128"/>
        <item x="139"/>
        <item x="48"/>
        <item x="21"/>
        <item x="197"/>
        <item x="111"/>
        <item x="104"/>
        <item x="170"/>
        <item x="218"/>
        <item x="66"/>
        <item x="167"/>
        <item x="8"/>
        <item x="79"/>
        <item x="112"/>
        <item x="305"/>
        <item x="265"/>
        <item x="105"/>
        <item x="43"/>
        <item x="16"/>
        <item x="247"/>
        <item x="153"/>
        <item x="171"/>
        <item x="10"/>
        <item x="179"/>
        <item x="301"/>
        <item x="50"/>
        <item x="234"/>
        <item x="38"/>
        <item x="126"/>
        <item x="73"/>
        <item x="194"/>
        <item x="233"/>
        <item x="279"/>
        <item x="204"/>
        <item x="53"/>
        <item x="206"/>
        <item x="155"/>
        <item x="209"/>
        <item x="288"/>
        <item x="292"/>
        <item x="267"/>
        <item x="24"/>
        <item x="163"/>
        <item x="302"/>
        <item x="82"/>
        <item x="28"/>
        <item x="115"/>
        <item x="55"/>
        <item x="120"/>
        <item x="42"/>
        <item x="276"/>
        <item x="136"/>
        <item x="248"/>
        <item x="235"/>
        <item x="75"/>
        <item x="46"/>
        <item x="141"/>
        <item x="238"/>
        <item x="15"/>
        <item x="132"/>
        <item x="26"/>
        <item x="186"/>
        <item x="138"/>
        <item x="222"/>
        <item x="210"/>
        <item x="25"/>
        <item x="146"/>
        <item x="177"/>
        <item x="101"/>
        <item x="106"/>
        <item x="154"/>
        <item x="259"/>
        <item x="54"/>
        <item x="9"/>
        <item x="30"/>
        <item x="192"/>
        <item x="145"/>
        <item x="230"/>
        <item x="11"/>
        <item x="190"/>
        <item x="185"/>
        <item x="100"/>
        <item x="173"/>
        <item x="90"/>
        <item x="142"/>
        <item x="68"/>
        <item x="297"/>
        <item x="232"/>
        <item x="65"/>
        <item x="269"/>
        <item x="89"/>
        <item x="308"/>
        <item x="275"/>
        <item x="5"/>
        <item x="36"/>
        <item x="261"/>
        <item x="221"/>
        <item x="127"/>
        <item x="246"/>
        <item x="289"/>
        <item x="99"/>
        <item x="182"/>
        <item x="86"/>
        <item x="257"/>
        <item x="296"/>
        <item x="159"/>
        <item x="116"/>
        <item x="286"/>
        <item x="311"/>
        <item x="123"/>
        <item x="256"/>
        <item x="109"/>
        <item x="295"/>
        <item x="281"/>
        <item x="207"/>
        <item x="130"/>
        <item x="306"/>
        <item x="205"/>
        <item x="258"/>
        <item x="6"/>
        <item x="147"/>
        <item x="2"/>
        <item x="52"/>
        <item x="293"/>
        <item x="310"/>
        <item x="250"/>
        <item x="178"/>
        <item x="40"/>
        <item x="59"/>
        <item x="312"/>
        <item x="282"/>
        <item x="244"/>
        <item x="291"/>
        <item x="231"/>
        <item x="304"/>
        <item x="85"/>
        <item x="12"/>
        <item x="195"/>
        <item x="270"/>
        <item x="22"/>
        <item x="64"/>
        <item x="77"/>
        <item x="27"/>
        <item x="61"/>
        <item x="220"/>
        <item x="34"/>
        <item x="102"/>
        <item x="274"/>
        <item x="125"/>
        <item x="299"/>
        <item x="188"/>
        <item x="150"/>
        <item x="241"/>
        <item x="114"/>
        <item x="226"/>
        <item x="49"/>
        <item x="143"/>
        <item x="300"/>
        <item x="215"/>
        <item x="96"/>
        <item x="156"/>
        <item x="44"/>
        <item x="217"/>
        <item x="277"/>
        <item x="149"/>
        <item x="169"/>
        <item x="113"/>
        <item x="176"/>
        <item x="287"/>
        <item x="264"/>
        <item x="212"/>
        <item x="69"/>
        <item x="164"/>
        <item x="200"/>
        <item x="3"/>
        <item x="57"/>
        <item x="239"/>
        <item x="134"/>
        <item x="31"/>
        <item t="default"/>
      </items>
    </pivotField>
    <pivotField numFmtId="8" showAll="0">
      <items count="361">
        <item x="4"/>
        <item x="219"/>
        <item x="281"/>
        <item x="190"/>
        <item x="247"/>
        <item x="359"/>
        <item x="67"/>
        <item x="182"/>
        <item x="242"/>
        <item x="93"/>
        <item x="124"/>
        <item x="195"/>
        <item x="74"/>
        <item x="267"/>
        <item x="269"/>
        <item x="323"/>
        <item x="319"/>
        <item x="177"/>
        <item x="304"/>
        <item x="199"/>
        <item x="248"/>
        <item x="128"/>
        <item x="20"/>
        <item x="278"/>
        <item x="98"/>
        <item x="42"/>
        <item x="325"/>
        <item x="196"/>
        <item x="340"/>
        <item x="71"/>
        <item x="36"/>
        <item x="351"/>
        <item x="1"/>
        <item x="88"/>
        <item x="288"/>
        <item x="208"/>
        <item x="125"/>
        <item x="347"/>
        <item x="294"/>
        <item x="261"/>
        <item x="216"/>
        <item x="305"/>
        <item x="300"/>
        <item x="23"/>
        <item x="60"/>
        <item x="265"/>
        <item x="102"/>
        <item x="173"/>
        <item x="99"/>
        <item x="49"/>
        <item x="172"/>
        <item x="38"/>
        <item x="162"/>
        <item x="353"/>
        <item x="309"/>
        <item x="86"/>
        <item x="114"/>
        <item x="62"/>
        <item x="251"/>
        <item x="40"/>
        <item x="145"/>
        <item x="306"/>
        <item x="296"/>
        <item x="161"/>
        <item x="81"/>
        <item x="324"/>
        <item x="234"/>
        <item x="19"/>
        <item x="14"/>
        <item x="342"/>
        <item x="148"/>
        <item x="163"/>
        <item x="279"/>
        <item x="113"/>
        <item x="174"/>
        <item x="33"/>
        <item x="215"/>
        <item x="277"/>
        <item x="355"/>
        <item x="123"/>
        <item x="291"/>
        <item x="170"/>
        <item x="169"/>
        <item x="187"/>
        <item x="17"/>
        <item x="7"/>
        <item x="51"/>
        <item x="298"/>
        <item x="249"/>
        <item x="97"/>
        <item x="334"/>
        <item x="180"/>
        <item x="229"/>
        <item x="330"/>
        <item x="18"/>
        <item x="143"/>
        <item x="89"/>
        <item x="337"/>
        <item x="156"/>
        <item x="253"/>
        <item x="32"/>
        <item x="271"/>
        <item x="252"/>
        <item x="108"/>
        <item x="246"/>
        <item x="282"/>
        <item x="76"/>
        <item x="34"/>
        <item x="322"/>
        <item x="55"/>
        <item x="345"/>
        <item x="136"/>
        <item x="64"/>
        <item x="35"/>
        <item x="205"/>
        <item x="352"/>
        <item x="131"/>
        <item x="318"/>
        <item x="116"/>
        <item x="206"/>
        <item x="275"/>
        <item x="100"/>
        <item x="44"/>
        <item x="213"/>
        <item x="263"/>
        <item x="92"/>
        <item x="66"/>
        <item x="293"/>
        <item x="141"/>
        <item x="129"/>
        <item x="126"/>
        <item x="75"/>
        <item x="221"/>
        <item x="314"/>
        <item x="210"/>
        <item x="238"/>
        <item x="138"/>
        <item x="13"/>
        <item x="198"/>
        <item x="220"/>
        <item x="30"/>
        <item x="260"/>
        <item x="0"/>
        <item x="312"/>
        <item x="231"/>
        <item x="96"/>
        <item x="103"/>
        <item x="109"/>
        <item x="78"/>
        <item x="83"/>
        <item x="85"/>
        <item x="189"/>
        <item x="135"/>
        <item x="139"/>
        <item x="147"/>
        <item x="52"/>
        <item x="226"/>
        <item x="152"/>
        <item x="203"/>
        <item x="313"/>
        <item x="236"/>
        <item x="317"/>
        <item x="159"/>
        <item x="110"/>
        <item x="214"/>
        <item x="117"/>
        <item x="21"/>
        <item x="280"/>
        <item x="181"/>
        <item x="241"/>
        <item x="8"/>
        <item x="297"/>
        <item x="184"/>
        <item x="70"/>
        <item x="16"/>
        <item x="349"/>
        <item x="186"/>
        <item x="118"/>
        <item x="84"/>
        <item x="194"/>
        <item x="273"/>
        <item x="344"/>
        <item x="258"/>
        <item x="111"/>
        <item x="47"/>
        <item x="211"/>
        <item x="178"/>
        <item x="164"/>
        <item x="54"/>
        <item x="257"/>
        <item x="332"/>
        <item x="41"/>
        <item x="77"/>
        <item x="10"/>
        <item x="24"/>
        <item x="315"/>
        <item x="222"/>
        <item x="179"/>
        <item x="28"/>
        <item x="57"/>
        <item x="133"/>
        <item x="166"/>
        <item x="299"/>
        <item x="328"/>
        <item x="87"/>
        <item x="227"/>
        <item x="175"/>
        <item x="335"/>
        <item x="224"/>
        <item x="59"/>
        <item x="346"/>
        <item x="127"/>
        <item x="259"/>
        <item x="310"/>
        <item x="80"/>
        <item x="289"/>
        <item x="217"/>
        <item x="274"/>
        <item x="121"/>
        <item x="185"/>
        <item x="45"/>
        <item x="50"/>
        <item x="144"/>
        <item x="146"/>
        <item x="245"/>
        <item x="26"/>
        <item x="15"/>
        <item x="287"/>
        <item x="149"/>
        <item x="202"/>
        <item x="262"/>
        <item x="106"/>
        <item x="140"/>
        <item x="25"/>
        <item x="112"/>
        <item x="154"/>
        <item x="192"/>
        <item x="167"/>
        <item x="292"/>
        <item x="254"/>
        <item x="232"/>
        <item x="31"/>
        <item x="286"/>
        <item x="228"/>
        <item x="9"/>
        <item x="58"/>
        <item x="95"/>
        <item x="153"/>
        <item x="165"/>
        <item x="209"/>
        <item x="29"/>
        <item x="207"/>
        <item x="201"/>
        <item x="105"/>
        <item x="11"/>
        <item x="188"/>
        <item x="316"/>
        <item x="230"/>
        <item x="158"/>
        <item x="94"/>
        <item x="150"/>
        <item x="72"/>
        <item x="69"/>
        <item x="256"/>
        <item x="354"/>
        <item x="339"/>
        <item x="5"/>
        <item x="308"/>
        <item x="302"/>
        <item x="39"/>
        <item x="134"/>
        <item x="200"/>
        <item x="290"/>
        <item x="104"/>
        <item x="244"/>
        <item x="329"/>
        <item x="272"/>
        <item x="197"/>
        <item x="91"/>
        <item x="338"/>
        <item x="122"/>
        <item x="326"/>
        <item x="284"/>
        <item x="171"/>
        <item x="130"/>
        <item x="283"/>
        <item x="336"/>
        <item x="357"/>
        <item x="137"/>
        <item x="225"/>
        <item x="320"/>
        <item x="223"/>
        <item x="115"/>
        <item x="56"/>
        <item x="350"/>
        <item x="6"/>
        <item x="2"/>
        <item x="155"/>
        <item x="333"/>
        <item x="43"/>
        <item x="285"/>
        <item x="356"/>
        <item x="63"/>
        <item x="276"/>
        <item x="193"/>
        <item x="358"/>
        <item x="270"/>
        <item x="235"/>
        <item x="321"/>
        <item x="331"/>
        <item x="255"/>
        <item x="348"/>
        <item x="212"/>
        <item x="12"/>
        <item x="90"/>
        <item x="22"/>
        <item x="68"/>
        <item x="303"/>
        <item x="107"/>
        <item x="82"/>
        <item x="37"/>
        <item x="243"/>
        <item x="307"/>
        <item x="341"/>
        <item x="65"/>
        <item x="27"/>
        <item x="46"/>
        <item x="301"/>
        <item x="132"/>
        <item x="120"/>
        <item x="266"/>
        <item x="204"/>
        <item x="160"/>
        <item x="250"/>
        <item x="151"/>
        <item x="343"/>
        <item x="48"/>
        <item x="53"/>
        <item x="168"/>
        <item x="268"/>
        <item x="237"/>
        <item x="101"/>
        <item x="311"/>
        <item x="239"/>
        <item x="240"/>
        <item x="183"/>
        <item x="327"/>
        <item x="157"/>
        <item x="191"/>
        <item x="119"/>
        <item x="295"/>
        <item x="73"/>
        <item x="233"/>
        <item x="176"/>
        <item x="3"/>
        <item x="79"/>
        <item x="218"/>
        <item x="61"/>
        <item x="264"/>
        <item x="142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14" baseField="0" baseItem="0"/>
  </dataFields>
  <chartFormats count="5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ABBFA7-014F-43C9-BBBA-7C515BE5DF7D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 chartFormat="5">
  <location ref="E52:F57" firstHeaderRow="1" firstDataRow="1" firstDataCol="1"/>
  <pivotFields count="21">
    <pivotField showAll="0"/>
    <pivotField numFmtId="14" showAll="0">
      <items count="150">
        <item x="11"/>
        <item x="5"/>
        <item x="1"/>
        <item x="6"/>
        <item x="9"/>
        <item x="3"/>
        <item x="12"/>
        <item x="8"/>
        <item x="10"/>
        <item x="2"/>
        <item x="0"/>
        <item x="7"/>
        <item x="4"/>
        <item x="19"/>
        <item x="14"/>
        <item x="24"/>
        <item x="15"/>
        <item x="13"/>
        <item x="20"/>
        <item x="17"/>
        <item x="18"/>
        <item x="21"/>
        <item x="22"/>
        <item x="16"/>
        <item x="23"/>
        <item x="32"/>
        <item x="31"/>
        <item x="26"/>
        <item x="27"/>
        <item x="25"/>
        <item x="33"/>
        <item x="34"/>
        <item x="28"/>
        <item x="29"/>
        <item x="35"/>
        <item x="30"/>
        <item x="46"/>
        <item x="40"/>
        <item x="36"/>
        <item x="41"/>
        <item x="44"/>
        <item x="38"/>
        <item x="43"/>
        <item x="45"/>
        <item x="37"/>
        <item x="42"/>
        <item x="39"/>
        <item x="55"/>
        <item x="48"/>
        <item x="59"/>
        <item x="49"/>
        <item x="53"/>
        <item x="51"/>
        <item x="56"/>
        <item x="52"/>
        <item x="54"/>
        <item x="57"/>
        <item x="58"/>
        <item x="50"/>
        <item x="47"/>
        <item x="63"/>
        <item x="72"/>
        <item x="71"/>
        <item x="66"/>
        <item x="60"/>
        <item x="67"/>
        <item x="65"/>
        <item x="61"/>
        <item x="62"/>
        <item x="68"/>
        <item x="69"/>
        <item x="64"/>
        <item x="70"/>
        <item x="73"/>
        <item x="82"/>
        <item x="81"/>
        <item x="76"/>
        <item x="77"/>
        <item x="75"/>
        <item x="83"/>
        <item x="84"/>
        <item x="78"/>
        <item x="79"/>
        <item x="74"/>
        <item x="80"/>
        <item x="90"/>
        <item x="96"/>
        <item x="92"/>
        <item x="88"/>
        <item x="86"/>
        <item x="91"/>
        <item x="87"/>
        <item x="89"/>
        <item x="93"/>
        <item x="94"/>
        <item x="85"/>
        <item x="95"/>
        <item x="99"/>
        <item x="108"/>
        <item x="107"/>
        <item x="102"/>
        <item x="103"/>
        <item x="101"/>
        <item x="97"/>
        <item x="98"/>
        <item x="104"/>
        <item x="105"/>
        <item x="100"/>
        <item x="106"/>
        <item x="115"/>
        <item x="121"/>
        <item x="120"/>
        <item x="109"/>
        <item x="113"/>
        <item x="111"/>
        <item x="116"/>
        <item x="112"/>
        <item x="114"/>
        <item x="117"/>
        <item x="118"/>
        <item x="110"/>
        <item x="119"/>
        <item x="124"/>
        <item x="133"/>
        <item x="132"/>
        <item x="127"/>
        <item x="128"/>
        <item x="126"/>
        <item x="122"/>
        <item x="123"/>
        <item x="129"/>
        <item x="130"/>
        <item x="125"/>
        <item x="131"/>
        <item x="145"/>
        <item x="139"/>
        <item x="135"/>
        <item x="140"/>
        <item x="143"/>
        <item x="137"/>
        <item x="146"/>
        <item x="142"/>
        <item x="144"/>
        <item x="136"/>
        <item x="147"/>
        <item x="148"/>
        <item x="134"/>
        <item x="141"/>
        <item x="138"/>
        <item t="default"/>
      </items>
    </pivotField>
    <pivotField showAll="0"/>
    <pivotField showAll="0"/>
    <pivotField showAll="0"/>
    <pivotField showAll="0"/>
    <pivotField showAll="0">
      <items count="9">
        <item x="5"/>
        <item x="1"/>
        <item x="3"/>
        <item x="6"/>
        <item x="4"/>
        <item x="0"/>
        <item x="2"/>
        <item x="7"/>
        <item t="default"/>
      </items>
    </pivotField>
    <pivotField showAll="0"/>
    <pivotField showAll="0">
      <items count="120">
        <item x="5"/>
        <item x="1"/>
        <item x="6"/>
        <item x="3"/>
        <item x="10"/>
        <item x="8"/>
        <item x="2"/>
        <item x="0"/>
        <item x="7"/>
        <item x="4"/>
        <item x="12"/>
        <item x="13"/>
        <item x="11"/>
        <item x="16"/>
        <item x="15"/>
        <item x="17"/>
        <item x="18"/>
        <item x="14"/>
        <item x="19"/>
        <item x="27"/>
        <item x="26"/>
        <item x="21"/>
        <item x="22"/>
        <item x="20"/>
        <item x="28"/>
        <item x="23"/>
        <item x="24"/>
        <item x="29"/>
        <item x="25"/>
        <item x="34"/>
        <item x="30"/>
        <item x="35"/>
        <item x="32"/>
        <item x="37"/>
        <item x="31"/>
        <item x="36"/>
        <item x="33"/>
        <item x="39"/>
        <item x="47"/>
        <item x="40"/>
        <item x="42"/>
        <item x="44"/>
        <item x="43"/>
        <item x="45"/>
        <item x="46"/>
        <item x="41"/>
        <item x="38"/>
        <item x="57"/>
        <item x="56"/>
        <item x="51"/>
        <item x="52"/>
        <item x="50"/>
        <item x="48"/>
        <item x="53"/>
        <item x="54"/>
        <item x="49"/>
        <item x="55"/>
        <item x="66"/>
        <item x="65"/>
        <item x="60"/>
        <item x="61"/>
        <item x="59"/>
        <item x="67"/>
        <item x="62"/>
        <item x="63"/>
        <item x="58"/>
        <item x="64"/>
        <item x="76"/>
        <item x="72"/>
        <item x="69"/>
        <item x="71"/>
        <item x="70"/>
        <item x="73"/>
        <item x="74"/>
        <item x="68"/>
        <item x="75"/>
        <item x="86"/>
        <item x="85"/>
        <item x="80"/>
        <item x="81"/>
        <item x="79"/>
        <item x="77"/>
        <item x="82"/>
        <item x="83"/>
        <item x="78"/>
        <item x="84"/>
        <item x="96"/>
        <item x="95"/>
        <item x="87"/>
        <item x="89"/>
        <item x="91"/>
        <item x="90"/>
        <item x="92"/>
        <item x="93"/>
        <item x="88"/>
        <item x="94"/>
        <item x="106"/>
        <item x="105"/>
        <item x="100"/>
        <item x="101"/>
        <item x="99"/>
        <item x="97"/>
        <item x="102"/>
        <item x="103"/>
        <item x="98"/>
        <item x="104"/>
        <item x="112"/>
        <item x="108"/>
        <item x="113"/>
        <item x="110"/>
        <item x="116"/>
        <item x="115"/>
        <item x="109"/>
        <item x="117"/>
        <item x="118"/>
        <item x="107"/>
        <item x="114"/>
        <item x="111"/>
        <item x="9"/>
        <item t="default"/>
      </items>
    </pivotField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>
      <items count="16">
        <item x="13"/>
        <item x="0"/>
        <item x="8"/>
        <item x="7"/>
        <item x="3"/>
        <item x="1"/>
        <item x="12"/>
        <item x="14"/>
        <item x="6"/>
        <item x="9"/>
        <item x="2"/>
        <item x="10"/>
        <item x="5"/>
        <item x="4"/>
        <item x="11"/>
        <item t="default"/>
      </items>
    </pivotField>
    <pivotField showAll="0"/>
    <pivotField showAll="0"/>
    <pivotField dataField="1" showAll="0"/>
    <pivotField numFmtId="8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Ingresos" fld="1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E1B34-0E1A-4FCA-A99D-34907CC20153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multipleFieldFilters="0">
  <location ref="H5:L16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orma_de_pago" xr10:uid="{087BAA20-4EBA-4DFA-A97B-E0E0D632BAC4}" sourceName="Forma de pago">
  <pivotTables>
    <pivotTable tabId="2" name="TablaDinámica3"/>
    <pivotTable tabId="2" name="TablaDinámica1"/>
    <pivotTable tabId="2" name="TablaDinámica7"/>
    <pivotTable tabId="2" name="TablaDinámica5"/>
    <pivotTable tabId="2" name="TablaDinámica8"/>
  </pivotTables>
  <data>
    <tabular pivotCacheId="1129097314">
      <items count="4">
        <i x="0" s="1"/>
        <i x="2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2C17F5AB-EE33-42FF-918C-EDA50428AE34}" sourceName="Categoría">
  <pivotTables>
    <pivotTable tabId="2" name="TablaDinámica3"/>
    <pivotTable tabId="2" name="TablaDinámica1"/>
    <pivotTable tabId="2" name="TablaDinámica7"/>
    <pivotTable tabId="2" name="TablaDinámica5"/>
    <pivotTable tabId="2" name="TablaDinámica8"/>
  </pivotTables>
  <data>
    <tabular pivotCacheId="1129097314">
      <items count="15">
        <i x="13" s="1"/>
        <i x="0" s="1"/>
        <i x="8" s="1"/>
        <i x="7" s="1"/>
        <i x="3" s="1"/>
        <i x="1" s="1"/>
        <i x="12" s="1"/>
        <i x="14" s="1"/>
        <i x="6" s="1"/>
        <i x="9" s="1"/>
        <i x="2" s="1"/>
        <i x="10" s="1"/>
        <i x="5" s="1"/>
        <i x="4" s="1"/>
        <i x="11" s="1" nd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es__Fecha_de_orden" xr10:uid="{1E27401F-2B69-4AEA-840D-56C4364038B9}" sourceName="Meses (Fecha de orden)">
  <pivotTables>
    <pivotTable tabId="2" name="TablaDinámica3"/>
    <pivotTable tabId="2" name="TablaDinámica1"/>
    <pivotTable tabId="2" name="TablaDinámica7"/>
    <pivotTable tabId="2" name="TablaDinámica5"/>
    <pivotTable tabId="2" name="TablaDinámica8"/>
  </pivotTables>
  <data>
    <tabular pivotCacheId="1129097314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4C55D7B5-CBE0-45D2-861B-B8671C2284FE}" sourceName="Vendedor">
  <pivotTables>
    <pivotTable tabId="2" name="TablaDinámica3"/>
    <pivotTable tabId="2" name="TablaDinámica1"/>
    <pivotTable tabId="2" name="TablaDinámica7"/>
    <pivotTable tabId="2" name="TablaDinámica5"/>
    <pivotTable tabId="2" name="TablaDinámica8"/>
  </pivotTables>
  <data>
    <tabular pivotCacheId="1129097314">
      <items count="8">
        <i x="5" s="1"/>
        <i x="1" s="1"/>
        <i x="3" s="1"/>
        <i x="6" s="1"/>
        <i x="4" s="1"/>
        <i x="0" s="1"/>
        <i x="2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orma de pago" xr10:uid="{5A936E81-309D-48E3-BA08-B590B1B95560}" cache="SegmentaciónDeDatos_Forma_de_pago" caption="Forma de pago" rowHeight="257175"/>
  <slicer name="Categoría" xr10:uid="{A52DFEBD-0C0A-4260-ADBE-9B50E49EA220}" cache="SegmentaciónDeDatos_Categoría" caption="Categoría" startItem="2" rowHeight="257175"/>
  <slicer name="Meses (Fecha de orden)" xr10:uid="{EB8B5079-F414-4F41-8B54-56A207A3C61E}" cache="SegmentaciónDeDatos_Meses__Fecha_de_orden" caption="Meses (Fecha de orden)" rowHeight="257175"/>
  <slicer name="Vendedor" xr10:uid="{01F327A7-4B5C-4B6C-ADE8-C2EA74AB0157}" cache="SegmentaciónDeDatos_Vendedor" caption="Vendedor" rowHeight="257175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46037-6131-42E8-8436-C7108D49A9A0}">
  <dimension ref="A3:N57"/>
  <sheetViews>
    <sheetView zoomScale="34" workbookViewId="0">
      <selection activeCell="AL36" sqref="AL36"/>
    </sheetView>
  </sheetViews>
  <sheetFormatPr baseColWidth="10" defaultRowHeight="15" x14ac:dyDescent="0.25"/>
  <cols>
    <col min="1" max="1" width="35.42578125" bestFit="1" customWidth="1"/>
    <col min="2" max="2" width="28.7109375" bestFit="1" customWidth="1"/>
    <col min="5" max="5" width="35.42578125" bestFit="1" customWidth="1"/>
    <col min="6" max="6" width="28.7109375" bestFit="1" customWidth="1"/>
    <col min="10" max="10" width="24" bestFit="1" customWidth="1"/>
    <col min="11" max="11" width="35.42578125" bestFit="1" customWidth="1"/>
    <col min="12" max="12" width="28.7109375" bestFit="1" customWidth="1"/>
    <col min="13" max="13" width="17.5703125" bestFit="1" customWidth="1"/>
  </cols>
  <sheetData>
    <row r="3" spans="1:14" x14ac:dyDescent="0.25">
      <c r="A3" s="15" t="s">
        <v>110</v>
      </c>
      <c r="B3" t="s">
        <v>113</v>
      </c>
      <c r="J3" s="15" t="s">
        <v>110</v>
      </c>
      <c r="K3" t="s">
        <v>113</v>
      </c>
      <c r="M3" t="s">
        <v>115</v>
      </c>
      <c r="N3" t="s">
        <v>114</v>
      </c>
    </row>
    <row r="4" spans="1:14" x14ac:dyDescent="0.25">
      <c r="A4" s="16" t="s">
        <v>70</v>
      </c>
      <c r="B4">
        <v>1313876.6200000001</v>
      </c>
      <c r="J4" s="16" t="s">
        <v>63</v>
      </c>
      <c r="K4">
        <v>523852</v>
      </c>
      <c r="M4" s="16" t="s">
        <v>63</v>
      </c>
      <c r="N4" s="31">
        <f>GETPIVOTDATA("Ingresos",$J$3,"Estado","Baja California")</f>
        <v>523852</v>
      </c>
    </row>
    <row r="5" spans="1:14" x14ac:dyDescent="0.25">
      <c r="A5" s="16" t="s">
        <v>32</v>
      </c>
      <c r="B5">
        <v>940527</v>
      </c>
      <c r="J5" s="16" t="s">
        <v>78</v>
      </c>
      <c r="K5">
        <v>240856</v>
      </c>
      <c r="M5" s="16" t="s">
        <v>78</v>
      </c>
      <c r="N5" s="31">
        <f>GETPIVOTDATA("Ingresos",$J$3,"Estado","Chihuahua")</f>
        <v>240856</v>
      </c>
    </row>
    <row r="6" spans="1:14" x14ac:dyDescent="0.25">
      <c r="A6" s="16" t="s">
        <v>52</v>
      </c>
      <c r="B6">
        <v>228907</v>
      </c>
      <c r="J6" s="16" t="s">
        <v>84</v>
      </c>
      <c r="K6">
        <v>702034.61999999988</v>
      </c>
      <c r="M6" s="16" t="s">
        <v>84</v>
      </c>
      <c r="N6" s="31">
        <f>GETPIVOTDATA("Ingresos",$J$3,"Estado","Ciudad de México")</f>
        <v>702034.61999999988</v>
      </c>
    </row>
    <row r="7" spans="1:14" x14ac:dyDescent="0.25">
      <c r="A7" s="16" t="s">
        <v>75</v>
      </c>
      <c r="B7">
        <v>575330.14</v>
      </c>
      <c r="J7" s="16" t="s">
        <v>87</v>
      </c>
      <c r="K7">
        <v>515759.85999999987</v>
      </c>
      <c r="M7" s="16" t="s">
        <v>87</v>
      </c>
      <c r="N7" s="31">
        <f>GETPIVOTDATA("Ingresos",$J$3,"Estado","Coahuila")</f>
        <v>515759.85999999987</v>
      </c>
    </row>
    <row r="8" spans="1:14" x14ac:dyDescent="0.25">
      <c r="A8" s="16" t="s">
        <v>64</v>
      </c>
      <c r="B8">
        <v>523852</v>
      </c>
      <c r="J8" s="16" t="s">
        <v>69</v>
      </c>
      <c r="K8">
        <v>611842.00000000012</v>
      </c>
      <c r="M8" s="16" t="s">
        <v>69</v>
      </c>
      <c r="N8" s="31">
        <f>GETPIVOTDATA("Ingresos",$J$3,"Estado","Estado de México")</f>
        <v>611842.00000000012</v>
      </c>
    </row>
    <row r="9" spans="1:14" x14ac:dyDescent="0.25">
      <c r="A9" s="16" t="s">
        <v>22</v>
      </c>
      <c r="B9">
        <v>593192.32000000007</v>
      </c>
      <c r="J9" s="16" t="s">
        <v>74</v>
      </c>
      <c r="K9">
        <v>575330.14</v>
      </c>
      <c r="M9" s="16" t="s">
        <v>74</v>
      </c>
      <c r="N9" s="31">
        <f>GETPIVOTDATA("Ingresos",$J$3,"Estado","Guanajuato")</f>
        <v>575330.14</v>
      </c>
    </row>
    <row r="10" spans="1:14" x14ac:dyDescent="0.25">
      <c r="A10" s="16" t="s">
        <v>44</v>
      </c>
      <c r="B10">
        <v>1459392.7600000002</v>
      </c>
      <c r="J10" s="16" t="s">
        <v>57</v>
      </c>
      <c r="K10">
        <v>378075.32</v>
      </c>
      <c r="M10" s="16" t="s">
        <v>57</v>
      </c>
      <c r="N10" s="31">
        <f>GETPIVOTDATA("Ingresos",$J$3,"Estado","Guerrero")</f>
        <v>378075.32</v>
      </c>
    </row>
    <row r="11" spans="1:14" x14ac:dyDescent="0.25">
      <c r="A11" s="16" t="s">
        <v>92</v>
      </c>
      <c r="B11">
        <v>455428.4</v>
      </c>
      <c r="J11" s="16" t="s">
        <v>51</v>
      </c>
      <c r="K11">
        <v>684335.40000000014</v>
      </c>
      <c r="M11" s="16" t="s">
        <v>51</v>
      </c>
      <c r="N11" s="31">
        <f>GETPIVOTDATA("Ingresos",$J$3,"Estado","Jalisco")</f>
        <v>684335.40000000014</v>
      </c>
    </row>
    <row r="12" spans="1:14" x14ac:dyDescent="0.25">
      <c r="A12" s="16" t="s">
        <v>111</v>
      </c>
      <c r="B12">
        <v>6090506.2400000002</v>
      </c>
      <c r="J12" s="16" t="s">
        <v>43</v>
      </c>
      <c r="K12">
        <v>702776.9</v>
      </c>
      <c r="M12" s="16" t="s">
        <v>43</v>
      </c>
      <c r="N12" s="31">
        <f>GETPIVOTDATA("Ingresos",$J$3,"Estado","Nuevo León")</f>
        <v>702776.9</v>
      </c>
    </row>
    <row r="13" spans="1:14" x14ac:dyDescent="0.25">
      <c r="J13" s="16" t="s">
        <v>31</v>
      </c>
      <c r="K13">
        <v>940527</v>
      </c>
      <c r="M13" s="16" t="s">
        <v>31</v>
      </c>
      <c r="N13" s="31">
        <f>GETPIVOTDATA("Ingresos",$J$3,"Estado","Querétaro")</f>
        <v>940527</v>
      </c>
    </row>
    <row r="14" spans="1:14" x14ac:dyDescent="0.25">
      <c r="J14" s="16" t="s">
        <v>21</v>
      </c>
      <c r="K14">
        <v>215117</v>
      </c>
      <c r="M14" s="16" t="s">
        <v>21</v>
      </c>
      <c r="N14" s="31">
        <f>GETPIVOTDATA("Ingresos",$J$3,"Estado","Sinaloa")</f>
        <v>215117</v>
      </c>
    </row>
    <row r="15" spans="1:14" x14ac:dyDescent="0.25">
      <c r="J15" s="16" t="s">
        <v>111</v>
      </c>
      <c r="K15">
        <v>6090506.2400000002</v>
      </c>
      <c r="M15" s="16"/>
    </row>
    <row r="18" spans="1:12" x14ac:dyDescent="0.25">
      <c r="A18" s="15" t="s">
        <v>110</v>
      </c>
      <c r="B18" t="s">
        <v>113</v>
      </c>
    </row>
    <row r="19" spans="1:12" x14ac:dyDescent="0.25">
      <c r="A19" s="16" t="s">
        <v>133</v>
      </c>
      <c r="B19">
        <v>460709.76000000007</v>
      </c>
    </row>
    <row r="20" spans="1:12" x14ac:dyDescent="0.25">
      <c r="A20" s="16" t="s">
        <v>134</v>
      </c>
      <c r="B20">
        <v>279377</v>
      </c>
      <c r="K20" s="15" t="s">
        <v>110</v>
      </c>
      <c r="L20" t="s">
        <v>113</v>
      </c>
    </row>
    <row r="21" spans="1:12" x14ac:dyDescent="0.25">
      <c r="A21" s="16" t="s">
        <v>135</v>
      </c>
      <c r="B21">
        <v>431936.4</v>
      </c>
      <c r="K21" s="16" t="s">
        <v>106</v>
      </c>
      <c r="L21">
        <v>186513.60000000003</v>
      </c>
    </row>
    <row r="22" spans="1:12" x14ac:dyDescent="0.25">
      <c r="A22" s="16" t="s">
        <v>136</v>
      </c>
      <c r="B22">
        <v>290805.06</v>
      </c>
      <c r="K22" s="16" t="s">
        <v>27</v>
      </c>
      <c r="L22">
        <v>1548079.5399999998</v>
      </c>
    </row>
    <row r="23" spans="1:12" x14ac:dyDescent="0.25">
      <c r="A23" s="16" t="s">
        <v>137</v>
      </c>
      <c r="B23">
        <v>480298.70000000007</v>
      </c>
      <c r="K23" s="16" t="s">
        <v>89</v>
      </c>
      <c r="L23">
        <v>356518.39999999997</v>
      </c>
    </row>
    <row r="24" spans="1:12" x14ac:dyDescent="0.25">
      <c r="A24" s="16" t="s">
        <v>138</v>
      </c>
      <c r="B24">
        <v>778422.54</v>
      </c>
      <c r="K24" s="16" t="s">
        <v>82</v>
      </c>
      <c r="L24">
        <v>283892</v>
      </c>
    </row>
    <row r="25" spans="1:12" x14ac:dyDescent="0.25">
      <c r="A25" s="16" t="s">
        <v>139</v>
      </c>
      <c r="B25">
        <v>382459.56</v>
      </c>
      <c r="K25" s="16" t="s">
        <v>54</v>
      </c>
      <c r="L25">
        <v>249721.5</v>
      </c>
    </row>
    <row r="26" spans="1:12" x14ac:dyDescent="0.25">
      <c r="A26" s="16" t="s">
        <v>140</v>
      </c>
      <c r="B26">
        <v>418900.44</v>
      </c>
      <c r="K26" s="16" t="s">
        <v>29</v>
      </c>
      <c r="L26">
        <v>391993</v>
      </c>
    </row>
    <row r="27" spans="1:12" x14ac:dyDescent="0.25">
      <c r="A27" s="16" t="s">
        <v>141</v>
      </c>
      <c r="B27">
        <v>447299.57999999996</v>
      </c>
      <c r="K27" s="16" t="s">
        <v>102</v>
      </c>
      <c r="L27">
        <v>97188</v>
      </c>
    </row>
    <row r="28" spans="1:12" x14ac:dyDescent="0.25">
      <c r="A28" s="16" t="s">
        <v>142</v>
      </c>
      <c r="B28">
        <v>742470.26</v>
      </c>
      <c r="K28" s="16" t="s">
        <v>109</v>
      </c>
      <c r="L28">
        <v>40376</v>
      </c>
    </row>
    <row r="29" spans="1:12" x14ac:dyDescent="0.25">
      <c r="A29" s="16" t="s">
        <v>143</v>
      </c>
      <c r="B29">
        <v>444828.02</v>
      </c>
      <c r="K29" s="16" t="s">
        <v>80</v>
      </c>
      <c r="L29">
        <v>721574</v>
      </c>
    </row>
    <row r="30" spans="1:12" x14ac:dyDescent="0.25">
      <c r="A30" s="16" t="s">
        <v>144</v>
      </c>
      <c r="B30">
        <v>932998.92</v>
      </c>
      <c r="K30" s="16" t="s">
        <v>94</v>
      </c>
      <c r="L30">
        <v>282471</v>
      </c>
    </row>
    <row r="31" spans="1:12" x14ac:dyDescent="0.25">
      <c r="A31" s="16" t="s">
        <v>111</v>
      </c>
      <c r="B31">
        <v>6090506.2400000002</v>
      </c>
      <c r="K31" s="16" t="s">
        <v>48</v>
      </c>
      <c r="L31">
        <v>266750.40000000002</v>
      </c>
    </row>
    <row r="32" spans="1:12" x14ac:dyDescent="0.25">
      <c r="K32" s="16" t="s">
        <v>96</v>
      </c>
      <c r="L32">
        <v>463814.39999999991</v>
      </c>
    </row>
    <row r="33" spans="11:12" x14ac:dyDescent="0.25">
      <c r="K33" s="16" t="s">
        <v>66</v>
      </c>
      <c r="L33">
        <v>966000</v>
      </c>
    </row>
    <row r="34" spans="11:12" x14ac:dyDescent="0.25">
      <c r="K34" s="16" t="s">
        <v>60</v>
      </c>
      <c r="L34">
        <v>235614.39999999997</v>
      </c>
    </row>
    <row r="35" spans="11:12" x14ac:dyDescent="0.25">
      <c r="K35" s="16" t="s">
        <v>18</v>
      </c>
    </row>
    <row r="36" spans="11:12" x14ac:dyDescent="0.25">
      <c r="K36" s="16" t="s">
        <v>111</v>
      </c>
      <c r="L36">
        <v>6090506.2400000002</v>
      </c>
    </row>
    <row r="41" spans="11:12" x14ac:dyDescent="0.25">
      <c r="K41" s="15" t="s">
        <v>110</v>
      </c>
      <c r="L41" t="s">
        <v>112</v>
      </c>
    </row>
    <row r="42" spans="11:12" x14ac:dyDescent="0.25">
      <c r="K42" s="16" t="s">
        <v>34</v>
      </c>
      <c r="L42">
        <v>5221</v>
      </c>
    </row>
    <row r="43" spans="11:12" x14ac:dyDescent="0.25">
      <c r="K43" s="16" t="s">
        <v>24</v>
      </c>
      <c r="L43">
        <v>6112</v>
      </c>
    </row>
    <row r="44" spans="11:12" x14ac:dyDescent="0.25">
      <c r="K44" s="16" t="s">
        <v>46</v>
      </c>
      <c r="L44">
        <v>7040</v>
      </c>
    </row>
    <row r="45" spans="11:12" x14ac:dyDescent="0.25">
      <c r="K45" s="16" t="s">
        <v>132</v>
      </c>
      <c r="L45">
        <v>2219</v>
      </c>
    </row>
    <row r="46" spans="11:12" x14ac:dyDescent="0.25">
      <c r="K46" s="16" t="s">
        <v>111</v>
      </c>
      <c r="L46">
        <v>20592</v>
      </c>
    </row>
    <row r="52" spans="5:6" x14ac:dyDescent="0.25">
      <c r="E52" s="15" t="s">
        <v>110</v>
      </c>
      <c r="F52" t="s">
        <v>113</v>
      </c>
    </row>
    <row r="53" spans="5:6" x14ac:dyDescent="0.25">
      <c r="E53" s="16" t="s">
        <v>25</v>
      </c>
      <c r="F53">
        <v>1608455.1</v>
      </c>
    </row>
    <row r="54" spans="5:6" x14ac:dyDescent="0.25">
      <c r="E54" s="16" t="s">
        <v>58</v>
      </c>
      <c r="F54">
        <v>537715.5</v>
      </c>
    </row>
    <row r="55" spans="5:6" x14ac:dyDescent="0.25">
      <c r="E55" s="16" t="s">
        <v>35</v>
      </c>
      <c r="F55">
        <v>2412325.44</v>
      </c>
    </row>
    <row r="56" spans="5:6" x14ac:dyDescent="0.25">
      <c r="E56" s="16" t="s">
        <v>132</v>
      </c>
      <c r="F56">
        <v>1532010.2</v>
      </c>
    </row>
    <row r="57" spans="5:6" x14ac:dyDescent="0.25">
      <c r="E57" s="16" t="s">
        <v>111</v>
      </c>
      <c r="F57">
        <v>6090506.2400000002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0250-805F-44C7-AC4A-97E4F0C55F09}">
  <dimension ref="A1:AN58"/>
  <sheetViews>
    <sheetView tabSelected="1" topLeftCell="A7" zoomScale="64" workbookViewId="0">
      <selection activeCell="AL36" sqref="AL36"/>
    </sheetView>
  </sheetViews>
  <sheetFormatPr baseColWidth="10" defaultRowHeight="15" x14ac:dyDescent="0.25"/>
  <sheetData>
    <row r="1" spans="1:40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</row>
    <row r="2" spans="1:40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40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</row>
    <row r="4" spans="1:40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</row>
    <row r="5" spans="1:40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</row>
    <row r="6" spans="1:40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</row>
    <row r="7" spans="1:40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</row>
    <row r="8" spans="1:40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</row>
    <row r="9" spans="1:40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</row>
    <row r="10" spans="1:40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</row>
    <row r="11" spans="1:40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</row>
    <row r="12" spans="1:40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</row>
    <row r="13" spans="1:40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</row>
    <row r="14" spans="1:40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</row>
    <row r="16" spans="1:40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</row>
    <row r="17" spans="1:40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</row>
    <row r="18" spans="1:40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</row>
    <row r="19" spans="1:40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</row>
    <row r="20" spans="1:40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</row>
    <row r="21" spans="1:40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</row>
    <row r="22" spans="1:40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</row>
    <row r="23" spans="1:40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</row>
    <row r="24" spans="1:40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</row>
    <row r="25" spans="1:40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</row>
    <row r="26" spans="1:40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</row>
    <row r="27" spans="1:40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</row>
    <row r="28" spans="1:40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</row>
    <row r="29" spans="1:40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</row>
    <row r="30" spans="1:40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</row>
    <row r="31" spans="1:40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spans="1:40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</row>
    <row r="33" spans="1:40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</row>
    <row r="34" spans="1:40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</row>
    <row r="35" spans="1:40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</row>
    <row r="36" spans="1:40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</row>
    <row r="37" spans="1:40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</row>
    <row r="38" spans="1:40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</row>
    <row r="39" spans="1:40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</row>
    <row r="40" spans="1:40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</row>
    <row r="41" spans="1:40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</row>
    <row r="42" spans="1:40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</row>
    <row r="43" spans="1:40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</row>
    <row r="44" spans="1:40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</row>
    <row r="45" spans="1:40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</row>
    <row r="46" spans="1:40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</row>
    <row r="47" spans="1:40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</row>
    <row r="48" spans="1:40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</row>
    <row r="49" spans="1:40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0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0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0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0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F45B-8B07-45F5-AD44-D878C18DD6AB}">
  <dimension ref="A1:L37"/>
  <sheetViews>
    <sheetView zoomScale="65" workbookViewId="0">
      <selection activeCell="F16" sqref="F16"/>
    </sheetView>
  </sheetViews>
  <sheetFormatPr baseColWidth="10" defaultRowHeight="15" x14ac:dyDescent="0.25"/>
  <cols>
    <col min="3" max="3" width="14" customWidth="1"/>
    <col min="5" max="5" width="15.5703125" customWidth="1"/>
    <col min="8" max="8" width="17.85546875" bestFit="1" customWidth="1"/>
    <col min="9" max="9" width="22.85546875" bestFit="1" customWidth="1"/>
    <col min="10" max="10" width="17.140625" bestFit="1" customWidth="1"/>
    <col min="11" max="12" width="13" bestFit="1" customWidth="1"/>
  </cols>
  <sheetData>
    <row r="1" spans="1:12" ht="15.75" x14ac:dyDescent="0.25">
      <c r="A1" s="17" t="s">
        <v>6</v>
      </c>
      <c r="B1" s="17" t="s">
        <v>116</v>
      </c>
      <c r="C1" s="18" t="s">
        <v>117</v>
      </c>
      <c r="D1" s="17" t="s">
        <v>118</v>
      </c>
      <c r="E1" s="17" t="s">
        <v>14</v>
      </c>
    </row>
    <row r="2" spans="1:12" x14ac:dyDescent="0.25">
      <c r="A2" s="19" t="s">
        <v>119</v>
      </c>
      <c r="B2" s="19" t="s">
        <v>45</v>
      </c>
      <c r="C2" s="20">
        <v>1235</v>
      </c>
      <c r="D2" s="21" t="s">
        <v>120</v>
      </c>
      <c r="E2" s="21" t="s">
        <v>121</v>
      </c>
    </row>
    <row r="3" spans="1:12" x14ac:dyDescent="0.25">
      <c r="A3" s="22" t="s">
        <v>119</v>
      </c>
      <c r="B3" s="22" t="s">
        <v>45</v>
      </c>
      <c r="C3" s="23">
        <v>639.20000000000005</v>
      </c>
      <c r="D3" s="24" t="s">
        <v>122</v>
      </c>
      <c r="E3" s="24" t="s">
        <v>121</v>
      </c>
      <c r="H3" s="15" t="s">
        <v>118</v>
      </c>
      <c r="I3" t="s">
        <v>146</v>
      </c>
    </row>
    <row r="4" spans="1:12" x14ac:dyDescent="0.25">
      <c r="A4" s="25" t="s">
        <v>119</v>
      </c>
      <c r="B4" s="25" t="s">
        <v>45</v>
      </c>
      <c r="C4" s="26">
        <v>621.39</v>
      </c>
      <c r="D4" s="27" t="s">
        <v>120</v>
      </c>
      <c r="E4" s="27" t="s">
        <v>123</v>
      </c>
    </row>
    <row r="5" spans="1:12" x14ac:dyDescent="0.25">
      <c r="A5" s="22" t="s">
        <v>119</v>
      </c>
      <c r="B5" s="22" t="s">
        <v>45</v>
      </c>
      <c r="C5" s="23">
        <v>1259.5</v>
      </c>
      <c r="D5" s="24" t="s">
        <v>122</v>
      </c>
      <c r="E5" s="24" t="s">
        <v>123</v>
      </c>
      <c r="H5" s="15" t="s">
        <v>145</v>
      </c>
      <c r="I5" s="15" t="s">
        <v>147</v>
      </c>
    </row>
    <row r="6" spans="1:12" x14ac:dyDescent="0.25">
      <c r="A6" s="25" t="s">
        <v>119</v>
      </c>
      <c r="B6" s="25" t="s">
        <v>45</v>
      </c>
      <c r="C6" s="26">
        <v>2563.25</v>
      </c>
      <c r="D6" s="27" t="s">
        <v>120</v>
      </c>
      <c r="E6" s="27" t="s">
        <v>124</v>
      </c>
      <c r="H6" s="15" t="s">
        <v>110</v>
      </c>
      <c r="I6" t="s">
        <v>124</v>
      </c>
      <c r="J6" t="s">
        <v>121</v>
      </c>
      <c r="K6" t="s">
        <v>123</v>
      </c>
      <c r="L6" t="s">
        <v>111</v>
      </c>
    </row>
    <row r="7" spans="1:12" x14ac:dyDescent="0.25">
      <c r="A7" s="22" t="s">
        <v>119</v>
      </c>
      <c r="B7" s="22" t="s">
        <v>45</v>
      </c>
      <c r="C7" s="23">
        <v>1258.1199999999999</v>
      </c>
      <c r="D7" s="24" t="s">
        <v>122</v>
      </c>
      <c r="E7" s="24" t="s">
        <v>124</v>
      </c>
      <c r="H7" s="16" t="s">
        <v>129</v>
      </c>
      <c r="I7" s="33">
        <v>5099.17</v>
      </c>
      <c r="J7" s="33">
        <v>6505.64</v>
      </c>
      <c r="K7" s="33">
        <v>6605.52</v>
      </c>
      <c r="L7" s="33">
        <v>18210.330000000002</v>
      </c>
    </row>
    <row r="8" spans="1:12" x14ac:dyDescent="0.25">
      <c r="A8" s="25" t="s">
        <v>125</v>
      </c>
      <c r="B8" s="25" t="s">
        <v>126</v>
      </c>
      <c r="C8" s="26">
        <v>725.26</v>
      </c>
      <c r="D8" s="27" t="s">
        <v>120</v>
      </c>
      <c r="E8" s="27" t="s">
        <v>121</v>
      </c>
      <c r="H8" s="3" t="s">
        <v>128</v>
      </c>
      <c r="I8" s="33">
        <v>2585.64</v>
      </c>
      <c r="J8" s="33">
        <v>4468.55</v>
      </c>
      <c r="K8" s="33">
        <v>3351.9100000000003</v>
      </c>
      <c r="L8" s="33">
        <v>10406.1</v>
      </c>
    </row>
    <row r="9" spans="1:12" x14ac:dyDescent="0.25">
      <c r="A9" s="22" t="s">
        <v>125</v>
      </c>
      <c r="B9" s="22" t="s">
        <v>126</v>
      </c>
      <c r="C9" s="23">
        <v>2563.39</v>
      </c>
      <c r="D9" s="24" t="s">
        <v>122</v>
      </c>
      <c r="E9" s="24" t="s">
        <v>121</v>
      </c>
      <c r="H9" s="3" t="s">
        <v>130</v>
      </c>
      <c r="I9" s="33">
        <v>2513.5299999999997</v>
      </c>
      <c r="J9" s="33">
        <v>2037.0900000000001</v>
      </c>
      <c r="K9" s="33">
        <v>3253.6099999999997</v>
      </c>
      <c r="L9" s="33">
        <v>7804.23</v>
      </c>
    </row>
    <row r="10" spans="1:12" x14ac:dyDescent="0.25">
      <c r="A10" s="25" t="s">
        <v>125</v>
      </c>
      <c r="B10" s="25" t="s">
        <v>126</v>
      </c>
      <c r="C10" s="26">
        <v>1258.3599999999999</v>
      </c>
      <c r="D10" s="27" t="s">
        <v>120</v>
      </c>
      <c r="E10" s="27" t="s">
        <v>123</v>
      </c>
      <c r="H10" s="16" t="s">
        <v>45</v>
      </c>
      <c r="I10" s="33">
        <v>7008.2199999999993</v>
      </c>
      <c r="J10" s="33">
        <v>3989.84</v>
      </c>
      <c r="K10" s="33">
        <v>5154.1900000000005</v>
      </c>
      <c r="L10" s="33">
        <v>16152.25</v>
      </c>
    </row>
    <row r="11" spans="1:12" x14ac:dyDescent="0.25">
      <c r="A11" s="22" t="s">
        <v>125</v>
      </c>
      <c r="B11" s="22" t="s">
        <v>126</v>
      </c>
      <c r="C11" s="23">
        <v>1578.3</v>
      </c>
      <c r="D11" s="24" t="s">
        <v>122</v>
      </c>
      <c r="E11" s="24" t="s">
        <v>123</v>
      </c>
      <c r="H11" s="3" t="s">
        <v>119</v>
      </c>
      <c r="I11" s="33">
        <v>3821.37</v>
      </c>
      <c r="J11" s="33">
        <v>1874.2</v>
      </c>
      <c r="K11" s="33">
        <v>1880.8899999999999</v>
      </c>
      <c r="L11" s="33">
        <v>7576.4599999999991</v>
      </c>
    </row>
    <row r="12" spans="1:12" x14ac:dyDescent="0.25">
      <c r="A12" s="25" t="s">
        <v>125</v>
      </c>
      <c r="B12" s="25" t="s">
        <v>126</v>
      </c>
      <c r="C12" s="26">
        <v>953.26</v>
      </c>
      <c r="D12" s="27" t="s">
        <v>120</v>
      </c>
      <c r="E12" s="27" t="s">
        <v>124</v>
      </c>
      <c r="H12" s="3" t="s">
        <v>127</v>
      </c>
      <c r="I12" s="33">
        <v>3186.85</v>
      </c>
      <c r="J12" s="33">
        <v>2115.6400000000003</v>
      </c>
      <c r="K12" s="33">
        <v>3273.3</v>
      </c>
      <c r="L12" s="33">
        <v>8575.7900000000009</v>
      </c>
    </row>
    <row r="13" spans="1:12" x14ac:dyDescent="0.25">
      <c r="A13" s="22" t="s">
        <v>125</v>
      </c>
      <c r="B13" s="22" t="s">
        <v>126</v>
      </c>
      <c r="C13" s="23">
        <v>2359.25</v>
      </c>
      <c r="D13" s="24" t="s">
        <v>122</v>
      </c>
      <c r="E13" s="24" t="s">
        <v>124</v>
      </c>
      <c r="H13" s="16" t="s">
        <v>126</v>
      </c>
      <c r="I13" s="33">
        <v>7220.51</v>
      </c>
      <c r="J13" s="33">
        <v>6043.15</v>
      </c>
      <c r="K13" s="33">
        <v>5548.84</v>
      </c>
      <c r="L13" s="33">
        <v>18812.5</v>
      </c>
    </row>
    <row r="14" spans="1:12" x14ac:dyDescent="0.25">
      <c r="A14" s="25" t="s">
        <v>127</v>
      </c>
      <c r="B14" s="25" t="s">
        <v>45</v>
      </c>
      <c r="C14" s="26">
        <v>1259.1400000000001</v>
      </c>
      <c r="D14" s="27" t="s">
        <v>120</v>
      </c>
      <c r="E14" s="27" t="s">
        <v>121</v>
      </c>
      <c r="H14" s="3" t="s">
        <v>131</v>
      </c>
      <c r="I14" s="33">
        <v>3908</v>
      </c>
      <c r="J14" s="33">
        <v>2754.5</v>
      </c>
      <c r="K14" s="33">
        <v>2712.1800000000003</v>
      </c>
      <c r="L14" s="33">
        <v>9374.68</v>
      </c>
    </row>
    <row r="15" spans="1:12" x14ac:dyDescent="0.25">
      <c r="A15" s="22" t="s">
        <v>127</v>
      </c>
      <c r="B15" s="22" t="s">
        <v>45</v>
      </c>
      <c r="C15" s="23">
        <v>856.5</v>
      </c>
      <c r="D15" s="24" t="s">
        <v>122</v>
      </c>
      <c r="E15" s="24" t="s">
        <v>121</v>
      </c>
      <c r="H15" s="3" t="s">
        <v>125</v>
      </c>
      <c r="I15" s="33">
        <v>3312.51</v>
      </c>
      <c r="J15" s="33">
        <v>3288.6499999999996</v>
      </c>
      <c r="K15" s="33">
        <v>2836.66</v>
      </c>
      <c r="L15" s="33">
        <v>9437.82</v>
      </c>
    </row>
    <row r="16" spans="1:12" x14ac:dyDescent="0.25">
      <c r="A16" s="25" t="s">
        <v>127</v>
      </c>
      <c r="B16" s="25" t="s">
        <v>45</v>
      </c>
      <c r="C16" s="26">
        <v>420.3</v>
      </c>
      <c r="D16" s="27" t="s">
        <v>120</v>
      </c>
      <c r="E16" s="27" t="s">
        <v>123</v>
      </c>
      <c r="H16" s="16" t="s">
        <v>111</v>
      </c>
      <c r="I16" s="33">
        <v>19327.900000000001</v>
      </c>
      <c r="J16" s="33">
        <v>16538.629999999997</v>
      </c>
      <c r="K16" s="33">
        <v>17308.55</v>
      </c>
      <c r="L16" s="33">
        <v>53175.08</v>
      </c>
    </row>
    <row r="17" spans="1:5" x14ac:dyDescent="0.25">
      <c r="A17" s="22" t="s">
        <v>127</v>
      </c>
      <c r="B17" s="22" t="s">
        <v>45</v>
      </c>
      <c r="C17" s="23">
        <v>2853</v>
      </c>
      <c r="D17" s="24" t="s">
        <v>122</v>
      </c>
      <c r="E17" s="24" t="s">
        <v>123</v>
      </c>
    </row>
    <row r="18" spans="1:5" x14ac:dyDescent="0.25">
      <c r="A18" s="25" t="s">
        <v>127</v>
      </c>
      <c r="B18" s="25" t="s">
        <v>45</v>
      </c>
      <c r="C18" s="26">
        <v>1933.6</v>
      </c>
      <c r="D18" s="27" t="s">
        <v>120</v>
      </c>
      <c r="E18" s="27" t="s">
        <v>124</v>
      </c>
    </row>
    <row r="19" spans="1:5" x14ac:dyDescent="0.25">
      <c r="A19" s="22" t="s">
        <v>127</v>
      </c>
      <c r="B19" s="22" t="s">
        <v>45</v>
      </c>
      <c r="C19" s="23">
        <v>1253.25</v>
      </c>
      <c r="D19" s="24" t="s">
        <v>122</v>
      </c>
      <c r="E19" s="24" t="s">
        <v>124</v>
      </c>
    </row>
    <row r="20" spans="1:5" x14ac:dyDescent="0.25">
      <c r="A20" s="25" t="s">
        <v>128</v>
      </c>
      <c r="B20" s="25" t="s">
        <v>129</v>
      </c>
      <c r="C20" s="26">
        <v>3215.3</v>
      </c>
      <c r="D20" s="27" t="s">
        <v>120</v>
      </c>
      <c r="E20" s="27" t="s">
        <v>121</v>
      </c>
    </row>
    <row r="21" spans="1:5" x14ac:dyDescent="0.25">
      <c r="A21" s="22" t="s">
        <v>128</v>
      </c>
      <c r="B21" s="22" t="s">
        <v>129</v>
      </c>
      <c r="C21" s="23">
        <v>1253.25</v>
      </c>
      <c r="D21" s="24" t="s">
        <v>122</v>
      </c>
      <c r="E21" s="24" t="s">
        <v>121</v>
      </c>
    </row>
    <row r="22" spans="1:5" x14ac:dyDescent="0.25">
      <c r="A22" s="25" t="s">
        <v>128</v>
      </c>
      <c r="B22" s="25" t="s">
        <v>129</v>
      </c>
      <c r="C22" s="26">
        <v>698.65</v>
      </c>
      <c r="D22" s="27" t="s">
        <v>120</v>
      </c>
      <c r="E22" s="27" t="s">
        <v>123</v>
      </c>
    </row>
    <row r="23" spans="1:5" x14ac:dyDescent="0.25">
      <c r="A23" s="22" t="s">
        <v>128</v>
      </c>
      <c r="B23" s="22" t="s">
        <v>129</v>
      </c>
      <c r="C23" s="23">
        <v>2653.26</v>
      </c>
      <c r="D23" s="24" t="s">
        <v>122</v>
      </c>
      <c r="E23" s="24" t="s">
        <v>123</v>
      </c>
    </row>
    <row r="24" spans="1:5" x14ac:dyDescent="0.25">
      <c r="A24" s="25" t="s">
        <v>128</v>
      </c>
      <c r="B24" s="25" t="s">
        <v>129</v>
      </c>
      <c r="C24" s="26">
        <v>1588.99</v>
      </c>
      <c r="D24" s="27" t="s">
        <v>120</v>
      </c>
      <c r="E24" s="27" t="s">
        <v>124</v>
      </c>
    </row>
    <row r="25" spans="1:5" x14ac:dyDescent="0.25">
      <c r="A25" s="22" t="s">
        <v>128</v>
      </c>
      <c r="B25" s="22" t="s">
        <v>129</v>
      </c>
      <c r="C25" s="23">
        <v>996.65</v>
      </c>
      <c r="D25" s="24" t="s">
        <v>122</v>
      </c>
      <c r="E25" s="24" t="s">
        <v>124</v>
      </c>
    </row>
    <row r="26" spans="1:5" x14ac:dyDescent="0.25">
      <c r="A26" s="25" t="s">
        <v>130</v>
      </c>
      <c r="B26" s="25" t="s">
        <v>129</v>
      </c>
      <c r="C26" s="26">
        <v>1254.4000000000001</v>
      </c>
      <c r="D26" s="27" t="s">
        <v>120</v>
      </c>
      <c r="E26" s="27" t="s">
        <v>121</v>
      </c>
    </row>
    <row r="27" spans="1:5" x14ac:dyDescent="0.25">
      <c r="A27" s="22" t="s">
        <v>130</v>
      </c>
      <c r="B27" s="22" t="s">
        <v>129</v>
      </c>
      <c r="C27" s="23">
        <v>782.69</v>
      </c>
      <c r="D27" s="24" t="s">
        <v>122</v>
      </c>
      <c r="E27" s="24" t="s">
        <v>121</v>
      </c>
    </row>
    <row r="28" spans="1:5" x14ac:dyDescent="0.25">
      <c r="A28" s="25" t="s">
        <v>130</v>
      </c>
      <c r="B28" s="25" t="s">
        <v>129</v>
      </c>
      <c r="C28" s="26">
        <v>2133.25</v>
      </c>
      <c r="D28" s="27" t="s">
        <v>120</v>
      </c>
      <c r="E28" s="27" t="s">
        <v>123</v>
      </c>
    </row>
    <row r="29" spans="1:5" x14ac:dyDescent="0.25">
      <c r="A29" s="22" t="s">
        <v>130</v>
      </c>
      <c r="B29" s="22" t="s">
        <v>129</v>
      </c>
      <c r="C29" s="23">
        <v>1120.3599999999999</v>
      </c>
      <c r="D29" s="24" t="s">
        <v>122</v>
      </c>
      <c r="E29" s="24" t="s">
        <v>123</v>
      </c>
    </row>
    <row r="30" spans="1:5" x14ac:dyDescent="0.25">
      <c r="A30" s="25" t="s">
        <v>130</v>
      </c>
      <c r="B30" s="25" t="s">
        <v>129</v>
      </c>
      <c r="C30" s="26">
        <v>1258.33</v>
      </c>
      <c r="D30" s="27" t="s">
        <v>120</v>
      </c>
      <c r="E30" s="27" t="s">
        <v>124</v>
      </c>
    </row>
    <row r="31" spans="1:5" x14ac:dyDescent="0.25">
      <c r="A31" s="22" t="s">
        <v>130</v>
      </c>
      <c r="B31" s="22" t="s">
        <v>129</v>
      </c>
      <c r="C31" s="23">
        <v>1255.2</v>
      </c>
      <c r="D31" s="24" t="s">
        <v>122</v>
      </c>
      <c r="E31" s="24" t="s">
        <v>124</v>
      </c>
    </row>
    <row r="32" spans="1:5" x14ac:dyDescent="0.25">
      <c r="A32" s="25" t="s">
        <v>131</v>
      </c>
      <c r="B32" s="25" t="s">
        <v>126</v>
      </c>
      <c r="C32" s="26">
        <v>2156.25</v>
      </c>
      <c r="D32" s="27" t="s">
        <v>120</v>
      </c>
      <c r="E32" s="27" t="s">
        <v>121</v>
      </c>
    </row>
    <row r="33" spans="1:5" x14ac:dyDescent="0.25">
      <c r="A33" s="22" t="s">
        <v>131</v>
      </c>
      <c r="B33" s="22" t="s">
        <v>126</v>
      </c>
      <c r="C33" s="23">
        <v>598.25</v>
      </c>
      <c r="D33" s="24" t="s">
        <v>122</v>
      </c>
      <c r="E33" s="24" t="s">
        <v>121</v>
      </c>
    </row>
    <row r="34" spans="1:5" x14ac:dyDescent="0.25">
      <c r="A34" s="25" t="s">
        <v>131</v>
      </c>
      <c r="B34" s="25" t="s">
        <v>126</v>
      </c>
      <c r="C34" s="26">
        <v>1256.8800000000001</v>
      </c>
      <c r="D34" s="27" t="s">
        <v>120</v>
      </c>
      <c r="E34" s="27" t="s">
        <v>123</v>
      </c>
    </row>
    <row r="35" spans="1:5" x14ac:dyDescent="0.25">
      <c r="A35" s="22" t="s">
        <v>131</v>
      </c>
      <c r="B35" s="22" t="s">
        <v>126</v>
      </c>
      <c r="C35" s="23">
        <v>1455.3</v>
      </c>
      <c r="D35" s="24" t="s">
        <v>122</v>
      </c>
      <c r="E35" s="24" t="s">
        <v>123</v>
      </c>
    </row>
    <row r="36" spans="1:5" x14ac:dyDescent="0.25">
      <c r="A36" s="25" t="s">
        <v>131</v>
      </c>
      <c r="B36" s="25" t="s">
        <v>126</v>
      </c>
      <c r="C36" s="26">
        <v>1788</v>
      </c>
      <c r="D36" s="27" t="s">
        <v>120</v>
      </c>
      <c r="E36" s="27" t="s">
        <v>124</v>
      </c>
    </row>
    <row r="37" spans="1:5" x14ac:dyDescent="0.25">
      <c r="A37" s="28" t="s">
        <v>131</v>
      </c>
      <c r="B37" s="28" t="s">
        <v>126</v>
      </c>
      <c r="C37" s="29">
        <v>2120</v>
      </c>
      <c r="D37" s="30" t="s">
        <v>122</v>
      </c>
      <c r="E37" s="30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1D96-920E-4CC6-A762-DEF06FA90124}">
  <dimension ref="A1:R374"/>
  <sheetViews>
    <sheetView topLeftCell="B5" zoomScale="71" workbookViewId="0">
      <selection activeCell="B5" sqref="B5:R374"/>
    </sheetView>
  </sheetViews>
  <sheetFormatPr baseColWidth="10" defaultRowHeight="15" x14ac:dyDescent="0.25"/>
  <cols>
    <col min="2" max="2" width="35.42578125" bestFit="1" customWidth="1"/>
    <col min="3" max="3" width="19.28515625" bestFit="1" customWidth="1"/>
    <col min="4" max="4" width="15.5703125" bestFit="1" customWidth="1"/>
    <col min="5" max="5" width="18.42578125" bestFit="1" customWidth="1"/>
    <col min="6" max="7" width="17.85546875" bestFit="1" customWidth="1"/>
    <col min="8" max="8" width="24.7109375" bestFit="1" customWidth="1"/>
    <col min="9" max="9" width="11.140625" bestFit="1" customWidth="1"/>
    <col min="11" max="11" width="24.140625" bestFit="1" customWidth="1"/>
    <col min="12" max="12" width="18.28515625" bestFit="1" customWidth="1"/>
    <col min="13" max="13" width="23.5703125" bestFit="1" customWidth="1"/>
    <col min="14" max="14" width="19.85546875" bestFit="1" customWidth="1"/>
    <col min="15" max="15" width="14" bestFit="1" customWidth="1"/>
    <col min="16" max="16" width="8.85546875" bestFit="1" customWidth="1"/>
    <col min="17" max="17" width="12.28515625" bestFit="1" customWidth="1"/>
    <col min="18" max="18" width="14.140625" bestFit="1" customWidth="1"/>
  </cols>
  <sheetData>
    <row r="1" spans="1:18" x14ac:dyDescent="0.25">
      <c r="A1" s="34"/>
      <c r="B1" s="34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.75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/>
      <c r="B3" s="4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34"/>
      <c r="B4" s="3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/>
      <c r="B5" s="5" t="s">
        <v>2</v>
      </c>
      <c r="C5" s="6" t="s">
        <v>3</v>
      </c>
      <c r="D5" s="6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</row>
    <row r="6" spans="1:18" x14ac:dyDescent="0.25">
      <c r="A6" s="1"/>
      <c r="B6" s="8">
        <v>1001</v>
      </c>
      <c r="C6" s="9">
        <v>43127</v>
      </c>
      <c r="D6" s="8">
        <v>27</v>
      </c>
      <c r="E6" s="10" t="s">
        <v>19</v>
      </c>
      <c r="F6" s="10" t="s">
        <v>20</v>
      </c>
      <c r="G6" s="10" t="s">
        <v>21</v>
      </c>
      <c r="H6" s="10" t="s">
        <v>22</v>
      </c>
      <c r="I6" s="10" t="s">
        <v>23</v>
      </c>
      <c r="J6" s="9">
        <v>43129</v>
      </c>
      <c r="K6" s="10" t="s">
        <v>24</v>
      </c>
      <c r="L6" s="10" t="s">
        <v>25</v>
      </c>
      <c r="M6" s="10" t="s">
        <v>26</v>
      </c>
      <c r="N6" s="10" t="s">
        <v>27</v>
      </c>
      <c r="O6" s="11">
        <v>196</v>
      </c>
      <c r="P6" s="10">
        <v>49</v>
      </c>
      <c r="Q6" s="11">
        <v>9604</v>
      </c>
      <c r="R6" s="11">
        <v>931.59</v>
      </c>
    </row>
    <row r="7" spans="1:18" x14ac:dyDescent="0.25">
      <c r="A7" s="1"/>
      <c r="B7" s="12">
        <v>1002</v>
      </c>
      <c r="C7" s="13">
        <v>43127</v>
      </c>
      <c r="D7" s="12">
        <v>27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3">
        <v>43129</v>
      </c>
      <c r="K7" s="1" t="s">
        <v>24</v>
      </c>
      <c r="L7" s="1" t="s">
        <v>25</v>
      </c>
      <c r="M7" s="1" t="s">
        <v>28</v>
      </c>
      <c r="N7" s="1" t="s">
        <v>29</v>
      </c>
      <c r="O7" s="14">
        <v>49</v>
      </c>
      <c r="P7" s="1">
        <v>47</v>
      </c>
      <c r="Q7" s="14">
        <v>2303</v>
      </c>
      <c r="R7" s="14">
        <v>232.6</v>
      </c>
    </row>
    <row r="8" spans="1:18" x14ac:dyDescent="0.25">
      <c r="A8" s="1"/>
      <c r="B8" s="8">
        <v>1003</v>
      </c>
      <c r="C8" s="9">
        <v>43104</v>
      </c>
      <c r="D8" s="8">
        <v>4</v>
      </c>
      <c r="E8" s="10" t="s">
        <v>30</v>
      </c>
      <c r="F8" s="10" t="s">
        <v>31</v>
      </c>
      <c r="G8" s="10" t="s">
        <v>31</v>
      </c>
      <c r="H8" s="10" t="s">
        <v>32</v>
      </c>
      <c r="I8" s="10" t="s">
        <v>33</v>
      </c>
      <c r="J8" s="9">
        <v>43106</v>
      </c>
      <c r="K8" s="10" t="s">
        <v>34</v>
      </c>
      <c r="L8" s="10" t="s">
        <v>35</v>
      </c>
      <c r="M8" s="10" t="s">
        <v>36</v>
      </c>
      <c r="N8" s="10" t="s">
        <v>29</v>
      </c>
      <c r="O8" s="11">
        <v>420</v>
      </c>
      <c r="P8" s="10">
        <v>69</v>
      </c>
      <c r="Q8" s="11">
        <v>28980</v>
      </c>
      <c r="R8" s="11">
        <v>2782.08</v>
      </c>
    </row>
    <row r="9" spans="1:18" x14ac:dyDescent="0.25">
      <c r="A9" s="1"/>
      <c r="B9" s="12">
        <v>1004</v>
      </c>
      <c r="C9" s="13">
        <v>43104</v>
      </c>
      <c r="D9" s="12">
        <v>4</v>
      </c>
      <c r="E9" s="1" t="s">
        <v>30</v>
      </c>
      <c r="F9" s="1" t="s">
        <v>31</v>
      </c>
      <c r="G9" s="1" t="s">
        <v>31</v>
      </c>
      <c r="H9" s="1" t="s">
        <v>32</v>
      </c>
      <c r="I9" s="1" t="s">
        <v>33</v>
      </c>
      <c r="J9" s="13">
        <v>43106</v>
      </c>
      <c r="K9" s="1" t="s">
        <v>34</v>
      </c>
      <c r="L9" s="1" t="s">
        <v>35</v>
      </c>
      <c r="M9" s="1" t="s">
        <v>37</v>
      </c>
      <c r="N9" s="1" t="s">
        <v>29</v>
      </c>
      <c r="O9" s="14">
        <v>742</v>
      </c>
      <c r="P9" s="1">
        <v>89</v>
      </c>
      <c r="Q9" s="14">
        <v>66038</v>
      </c>
      <c r="R9" s="14">
        <v>6273.61</v>
      </c>
    </row>
    <row r="10" spans="1:18" x14ac:dyDescent="0.25">
      <c r="A10" s="1"/>
      <c r="B10" s="8">
        <v>1005</v>
      </c>
      <c r="C10" s="9">
        <v>43104</v>
      </c>
      <c r="D10" s="8">
        <v>4</v>
      </c>
      <c r="E10" s="10" t="s">
        <v>30</v>
      </c>
      <c r="F10" s="10" t="s">
        <v>31</v>
      </c>
      <c r="G10" s="10" t="s">
        <v>31</v>
      </c>
      <c r="H10" s="10" t="s">
        <v>32</v>
      </c>
      <c r="I10" s="10" t="s">
        <v>33</v>
      </c>
      <c r="J10" s="9">
        <v>43106</v>
      </c>
      <c r="K10" s="10" t="s">
        <v>34</v>
      </c>
      <c r="L10" s="10" t="s">
        <v>35</v>
      </c>
      <c r="M10" s="10" t="s">
        <v>28</v>
      </c>
      <c r="N10" s="10" t="s">
        <v>29</v>
      </c>
      <c r="O10" s="11">
        <v>49</v>
      </c>
      <c r="P10" s="10">
        <v>11</v>
      </c>
      <c r="Q10" s="11">
        <v>539</v>
      </c>
      <c r="R10" s="11">
        <v>52.28</v>
      </c>
    </row>
    <row r="11" spans="1:18" x14ac:dyDescent="0.25">
      <c r="A11" s="1"/>
      <c r="B11" s="12">
        <v>1006</v>
      </c>
      <c r="C11" s="13">
        <v>43112</v>
      </c>
      <c r="D11" s="12">
        <v>12</v>
      </c>
      <c r="E11" s="1" t="s">
        <v>38</v>
      </c>
      <c r="F11" s="1" t="s">
        <v>20</v>
      </c>
      <c r="G11" s="1" t="s">
        <v>21</v>
      </c>
      <c r="H11" s="1" t="s">
        <v>22</v>
      </c>
      <c r="I11" s="1" t="s">
        <v>23</v>
      </c>
      <c r="J11" s="13">
        <v>43114</v>
      </c>
      <c r="K11" s="1" t="s">
        <v>24</v>
      </c>
      <c r="L11" s="1" t="s">
        <v>35</v>
      </c>
      <c r="M11" s="1" t="s">
        <v>39</v>
      </c>
      <c r="N11" s="1" t="s">
        <v>27</v>
      </c>
      <c r="O11" s="14">
        <v>252</v>
      </c>
      <c r="P11" s="1">
        <v>81</v>
      </c>
      <c r="Q11" s="14">
        <v>20412</v>
      </c>
      <c r="R11" s="14">
        <v>1979.96</v>
      </c>
    </row>
    <row r="12" spans="1:18" x14ac:dyDescent="0.25">
      <c r="A12" s="1"/>
      <c r="B12" s="8">
        <v>1007</v>
      </c>
      <c r="C12" s="9">
        <v>43112</v>
      </c>
      <c r="D12" s="8">
        <v>12</v>
      </c>
      <c r="E12" s="10" t="s">
        <v>38</v>
      </c>
      <c r="F12" s="10" t="s">
        <v>20</v>
      </c>
      <c r="G12" s="10" t="s">
        <v>21</v>
      </c>
      <c r="H12" s="10" t="s">
        <v>22</v>
      </c>
      <c r="I12" s="10" t="s">
        <v>23</v>
      </c>
      <c r="J12" s="9">
        <v>43114</v>
      </c>
      <c r="K12" s="10" t="s">
        <v>24</v>
      </c>
      <c r="L12" s="10" t="s">
        <v>35</v>
      </c>
      <c r="M12" s="10" t="s">
        <v>40</v>
      </c>
      <c r="N12" s="10" t="s">
        <v>27</v>
      </c>
      <c r="O12" s="11">
        <v>644</v>
      </c>
      <c r="P12" s="10">
        <v>44</v>
      </c>
      <c r="Q12" s="11">
        <v>28336</v>
      </c>
      <c r="R12" s="11">
        <v>2776.93</v>
      </c>
    </row>
    <row r="13" spans="1:18" x14ac:dyDescent="0.25">
      <c r="A13" s="1"/>
      <c r="B13" s="12">
        <v>1008</v>
      </c>
      <c r="C13" s="13">
        <v>43108</v>
      </c>
      <c r="D13" s="12">
        <v>8</v>
      </c>
      <c r="E13" s="1" t="s">
        <v>41</v>
      </c>
      <c r="F13" s="1" t="s">
        <v>42</v>
      </c>
      <c r="G13" s="1" t="s">
        <v>43</v>
      </c>
      <c r="H13" s="1" t="s">
        <v>44</v>
      </c>
      <c r="I13" s="1" t="s">
        <v>45</v>
      </c>
      <c r="J13" s="13">
        <v>43110</v>
      </c>
      <c r="K13" s="1" t="s">
        <v>46</v>
      </c>
      <c r="L13" s="1" t="s">
        <v>35</v>
      </c>
      <c r="M13" s="1" t="s">
        <v>47</v>
      </c>
      <c r="N13" s="1" t="s">
        <v>48</v>
      </c>
      <c r="O13" s="14">
        <v>128.80000000000001</v>
      </c>
      <c r="P13" s="1">
        <v>38</v>
      </c>
      <c r="Q13" s="14">
        <v>4894.3999999999996</v>
      </c>
      <c r="R13" s="14">
        <v>504.12</v>
      </c>
    </row>
    <row r="14" spans="1:18" x14ac:dyDescent="0.25">
      <c r="A14" s="1"/>
      <c r="B14" s="8">
        <v>1009</v>
      </c>
      <c r="C14" s="9">
        <v>43104</v>
      </c>
      <c r="D14" s="8">
        <v>4</v>
      </c>
      <c r="E14" s="10" t="s">
        <v>30</v>
      </c>
      <c r="F14" s="10" t="s">
        <v>31</v>
      </c>
      <c r="G14" s="10" t="s">
        <v>31</v>
      </c>
      <c r="H14" s="10" t="s">
        <v>32</v>
      </c>
      <c r="I14" s="10" t="s">
        <v>33</v>
      </c>
      <c r="J14" s="9">
        <v>43106</v>
      </c>
      <c r="K14" s="10" t="s">
        <v>46</v>
      </c>
      <c r="L14" s="10" t="s">
        <v>25</v>
      </c>
      <c r="M14" s="10" t="s">
        <v>47</v>
      </c>
      <c r="N14" s="10" t="s">
        <v>48</v>
      </c>
      <c r="O14" s="11">
        <v>128.80000000000001</v>
      </c>
      <c r="P14" s="10">
        <v>88</v>
      </c>
      <c r="Q14" s="11">
        <v>11334.4</v>
      </c>
      <c r="R14" s="11">
        <v>1110.77</v>
      </c>
    </row>
    <row r="15" spans="1:18" x14ac:dyDescent="0.25">
      <c r="A15" s="1"/>
      <c r="B15" s="12">
        <v>1010</v>
      </c>
      <c r="C15" s="13">
        <v>43129</v>
      </c>
      <c r="D15" s="12">
        <v>29</v>
      </c>
      <c r="E15" s="1" t="s">
        <v>49</v>
      </c>
      <c r="F15" s="1" t="s">
        <v>50</v>
      </c>
      <c r="G15" s="1" t="s">
        <v>51</v>
      </c>
      <c r="H15" s="1" t="s">
        <v>52</v>
      </c>
      <c r="I15" s="1" t="s">
        <v>23</v>
      </c>
      <c r="J15" s="13">
        <v>43131</v>
      </c>
      <c r="K15" s="1" t="s">
        <v>24</v>
      </c>
      <c r="L15" s="1" t="s">
        <v>25</v>
      </c>
      <c r="M15" s="1" t="s">
        <v>53</v>
      </c>
      <c r="N15" s="1" t="s">
        <v>54</v>
      </c>
      <c r="O15" s="14">
        <v>178.5</v>
      </c>
      <c r="P15" s="1">
        <v>94</v>
      </c>
      <c r="Q15" s="14">
        <v>16779</v>
      </c>
      <c r="R15" s="14">
        <v>1711.46</v>
      </c>
    </row>
    <row r="16" spans="1:18" x14ac:dyDescent="0.25">
      <c r="A16" s="1"/>
      <c r="B16" s="8">
        <v>1011</v>
      </c>
      <c r="C16" s="9">
        <v>43103</v>
      </c>
      <c r="D16" s="8">
        <v>3</v>
      </c>
      <c r="E16" s="10" t="s">
        <v>55</v>
      </c>
      <c r="F16" s="10" t="s">
        <v>56</v>
      </c>
      <c r="G16" s="10" t="s">
        <v>57</v>
      </c>
      <c r="H16" s="10" t="s">
        <v>22</v>
      </c>
      <c r="I16" s="10" t="s">
        <v>23</v>
      </c>
      <c r="J16" s="9">
        <v>43105</v>
      </c>
      <c r="K16" s="10" t="s">
        <v>24</v>
      </c>
      <c r="L16" s="10" t="s">
        <v>58</v>
      </c>
      <c r="M16" s="10" t="s">
        <v>59</v>
      </c>
      <c r="N16" s="10" t="s">
        <v>60</v>
      </c>
      <c r="O16" s="11">
        <v>135.1</v>
      </c>
      <c r="P16" s="10">
        <v>91</v>
      </c>
      <c r="Q16" s="11">
        <v>12294.1</v>
      </c>
      <c r="R16" s="11">
        <v>1290.8800000000001</v>
      </c>
    </row>
    <row r="17" spans="1:18" x14ac:dyDescent="0.25">
      <c r="A17" s="1"/>
      <c r="B17" s="12">
        <v>1012</v>
      </c>
      <c r="C17" s="13">
        <v>43106</v>
      </c>
      <c r="D17" s="12">
        <v>6</v>
      </c>
      <c r="E17" s="1" t="s">
        <v>61</v>
      </c>
      <c r="F17" s="1" t="s">
        <v>62</v>
      </c>
      <c r="G17" s="1" t="s">
        <v>63</v>
      </c>
      <c r="H17" s="1" t="s">
        <v>64</v>
      </c>
      <c r="I17" s="1" t="s">
        <v>45</v>
      </c>
      <c r="J17" s="13">
        <v>43108</v>
      </c>
      <c r="K17" s="1" t="s">
        <v>24</v>
      </c>
      <c r="L17" s="1" t="s">
        <v>35</v>
      </c>
      <c r="M17" s="1" t="s">
        <v>65</v>
      </c>
      <c r="N17" s="1" t="s">
        <v>66</v>
      </c>
      <c r="O17" s="14">
        <v>560</v>
      </c>
      <c r="P17" s="1">
        <v>32</v>
      </c>
      <c r="Q17" s="14">
        <v>17920</v>
      </c>
      <c r="R17" s="14">
        <v>1863.68</v>
      </c>
    </row>
    <row r="18" spans="1:18" x14ac:dyDescent="0.25">
      <c r="A18" s="1"/>
      <c r="B18" s="8">
        <v>1013</v>
      </c>
      <c r="C18" s="9">
        <v>43128</v>
      </c>
      <c r="D18" s="8">
        <v>28</v>
      </c>
      <c r="E18" s="10" t="s">
        <v>67</v>
      </c>
      <c r="F18" s="10" t="s">
        <v>68</v>
      </c>
      <c r="G18" s="10" t="s">
        <v>69</v>
      </c>
      <c r="H18" s="10" t="s">
        <v>70</v>
      </c>
      <c r="I18" s="10" t="s">
        <v>71</v>
      </c>
      <c r="J18" s="9">
        <v>43130</v>
      </c>
      <c r="K18" s="10" t="s">
        <v>46</v>
      </c>
      <c r="L18" s="10" t="s">
        <v>25</v>
      </c>
      <c r="M18" s="10" t="s">
        <v>40</v>
      </c>
      <c r="N18" s="10" t="s">
        <v>27</v>
      </c>
      <c r="O18" s="11">
        <v>644</v>
      </c>
      <c r="P18" s="10">
        <v>55</v>
      </c>
      <c r="Q18" s="11">
        <v>35420</v>
      </c>
      <c r="R18" s="11">
        <v>3542</v>
      </c>
    </row>
    <row r="19" spans="1:18" x14ac:dyDescent="0.25">
      <c r="A19" s="1"/>
      <c r="B19" s="12">
        <v>1014</v>
      </c>
      <c r="C19" s="13">
        <v>43108</v>
      </c>
      <c r="D19" s="12">
        <v>8</v>
      </c>
      <c r="E19" s="1" t="s">
        <v>41</v>
      </c>
      <c r="F19" s="1" t="s">
        <v>42</v>
      </c>
      <c r="G19" s="1" t="s">
        <v>43</v>
      </c>
      <c r="H19" s="1" t="s">
        <v>44</v>
      </c>
      <c r="I19" s="1" t="s">
        <v>45</v>
      </c>
      <c r="J19" s="13">
        <v>43110</v>
      </c>
      <c r="K19" s="1" t="s">
        <v>46</v>
      </c>
      <c r="L19" s="1" t="s">
        <v>25</v>
      </c>
      <c r="M19" s="1" t="s">
        <v>53</v>
      </c>
      <c r="N19" s="1" t="s">
        <v>54</v>
      </c>
      <c r="O19" s="14">
        <v>178.5</v>
      </c>
      <c r="P19" s="1">
        <v>47</v>
      </c>
      <c r="Q19" s="14">
        <v>8389.5</v>
      </c>
      <c r="R19" s="14">
        <v>864.12</v>
      </c>
    </row>
    <row r="20" spans="1:18" x14ac:dyDescent="0.25">
      <c r="A20" s="1"/>
      <c r="B20" s="8">
        <v>1015</v>
      </c>
      <c r="C20" s="9">
        <v>43110</v>
      </c>
      <c r="D20" s="8">
        <v>10</v>
      </c>
      <c r="E20" s="10" t="s">
        <v>72</v>
      </c>
      <c r="F20" s="10" t="s">
        <v>73</v>
      </c>
      <c r="G20" s="10" t="s">
        <v>74</v>
      </c>
      <c r="H20" s="10" t="s">
        <v>75</v>
      </c>
      <c r="I20" s="10" t="s">
        <v>33</v>
      </c>
      <c r="J20" s="9">
        <v>43112</v>
      </c>
      <c r="K20" s="10" t="s">
        <v>24</v>
      </c>
      <c r="L20" s="10" t="s">
        <v>35</v>
      </c>
      <c r="M20" s="10" t="s">
        <v>76</v>
      </c>
      <c r="N20" s="10" t="s">
        <v>27</v>
      </c>
      <c r="O20" s="11">
        <v>41.86</v>
      </c>
      <c r="P20" s="10">
        <v>90</v>
      </c>
      <c r="Q20" s="11">
        <v>3767.4</v>
      </c>
      <c r="R20" s="11">
        <v>388.04</v>
      </c>
    </row>
    <row r="21" spans="1:18" x14ac:dyDescent="0.25">
      <c r="A21" s="1"/>
      <c r="B21" s="12">
        <v>1016</v>
      </c>
      <c r="C21" s="13">
        <v>43107</v>
      </c>
      <c r="D21" s="12">
        <v>7</v>
      </c>
      <c r="E21" s="1" t="s">
        <v>77</v>
      </c>
      <c r="F21" s="1" t="s">
        <v>78</v>
      </c>
      <c r="G21" s="1" t="s">
        <v>78</v>
      </c>
      <c r="H21" s="1" t="s">
        <v>44</v>
      </c>
      <c r="I21" s="1" t="s">
        <v>45</v>
      </c>
      <c r="J21" s="12"/>
      <c r="K21" s="1"/>
      <c r="L21" s="1"/>
      <c r="M21" s="1" t="s">
        <v>40</v>
      </c>
      <c r="N21" s="1" t="s">
        <v>27</v>
      </c>
      <c r="O21" s="14">
        <v>644</v>
      </c>
      <c r="P21" s="1">
        <v>24</v>
      </c>
      <c r="Q21" s="14">
        <v>15456</v>
      </c>
      <c r="R21" s="14">
        <v>1545.6</v>
      </c>
    </row>
    <row r="22" spans="1:18" x14ac:dyDescent="0.25">
      <c r="A22" s="1"/>
      <c r="B22" s="8">
        <v>1017</v>
      </c>
      <c r="C22" s="9">
        <v>43110</v>
      </c>
      <c r="D22" s="8">
        <v>10</v>
      </c>
      <c r="E22" s="10" t="s">
        <v>72</v>
      </c>
      <c r="F22" s="10" t="s">
        <v>73</v>
      </c>
      <c r="G22" s="10" t="s">
        <v>74</v>
      </c>
      <c r="H22" s="10" t="s">
        <v>75</v>
      </c>
      <c r="I22" s="10" t="s">
        <v>33</v>
      </c>
      <c r="J22" s="9">
        <v>43112</v>
      </c>
      <c r="K22" s="10" t="s">
        <v>34</v>
      </c>
      <c r="L22" s="10"/>
      <c r="M22" s="10" t="s">
        <v>79</v>
      </c>
      <c r="N22" s="10" t="s">
        <v>80</v>
      </c>
      <c r="O22" s="11">
        <v>350</v>
      </c>
      <c r="P22" s="10">
        <v>34</v>
      </c>
      <c r="Q22" s="11">
        <v>11900</v>
      </c>
      <c r="R22" s="11">
        <v>1130.5</v>
      </c>
    </row>
    <row r="23" spans="1:18" x14ac:dyDescent="0.25">
      <c r="A23" s="1"/>
      <c r="B23" s="12">
        <v>1018</v>
      </c>
      <c r="C23" s="13">
        <v>43110</v>
      </c>
      <c r="D23" s="12">
        <v>10</v>
      </c>
      <c r="E23" s="1" t="s">
        <v>72</v>
      </c>
      <c r="F23" s="1" t="s">
        <v>73</v>
      </c>
      <c r="G23" s="1" t="s">
        <v>74</v>
      </c>
      <c r="H23" s="1" t="s">
        <v>75</v>
      </c>
      <c r="I23" s="1" t="s">
        <v>33</v>
      </c>
      <c r="J23" s="13">
        <v>43112</v>
      </c>
      <c r="K23" s="1" t="s">
        <v>34</v>
      </c>
      <c r="L23" s="1"/>
      <c r="M23" s="1" t="s">
        <v>81</v>
      </c>
      <c r="N23" s="1" t="s">
        <v>82</v>
      </c>
      <c r="O23" s="14">
        <v>308</v>
      </c>
      <c r="P23" s="1">
        <v>17</v>
      </c>
      <c r="Q23" s="14">
        <v>5236</v>
      </c>
      <c r="R23" s="14">
        <v>502.66</v>
      </c>
    </row>
    <row r="24" spans="1:18" x14ac:dyDescent="0.25">
      <c r="A24" s="1"/>
      <c r="B24" s="8">
        <v>1019</v>
      </c>
      <c r="C24" s="9">
        <v>43110</v>
      </c>
      <c r="D24" s="8">
        <v>10</v>
      </c>
      <c r="E24" s="10" t="s">
        <v>72</v>
      </c>
      <c r="F24" s="10" t="s">
        <v>73</v>
      </c>
      <c r="G24" s="10" t="s">
        <v>74</v>
      </c>
      <c r="H24" s="10" t="s">
        <v>75</v>
      </c>
      <c r="I24" s="10" t="s">
        <v>33</v>
      </c>
      <c r="J24" s="9">
        <v>43112</v>
      </c>
      <c r="K24" s="10" t="s">
        <v>34</v>
      </c>
      <c r="L24" s="10"/>
      <c r="M24" s="10" t="s">
        <v>47</v>
      </c>
      <c r="N24" s="10" t="s">
        <v>48</v>
      </c>
      <c r="O24" s="11">
        <v>128.80000000000001</v>
      </c>
      <c r="P24" s="10">
        <v>44</v>
      </c>
      <c r="Q24" s="11">
        <v>5667.2</v>
      </c>
      <c r="R24" s="11">
        <v>589.39</v>
      </c>
    </row>
    <row r="25" spans="1:18" x14ac:dyDescent="0.25">
      <c r="A25" s="1"/>
      <c r="B25" s="12">
        <v>1020</v>
      </c>
      <c r="C25" s="13">
        <v>43111</v>
      </c>
      <c r="D25" s="12">
        <v>11</v>
      </c>
      <c r="E25" s="1" t="s">
        <v>83</v>
      </c>
      <c r="F25" s="1" t="s">
        <v>84</v>
      </c>
      <c r="G25" s="1" t="s">
        <v>84</v>
      </c>
      <c r="H25" s="1" t="s">
        <v>70</v>
      </c>
      <c r="I25" s="1" t="s">
        <v>71</v>
      </c>
      <c r="J25" s="12"/>
      <c r="K25" s="1" t="s">
        <v>46</v>
      </c>
      <c r="L25" s="1"/>
      <c r="M25" s="1" t="s">
        <v>28</v>
      </c>
      <c r="N25" s="1" t="s">
        <v>29</v>
      </c>
      <c r="O25" s="14">
        <v>49</v>
      </c>
      <c r="P25" s="1">
        <v>81</v>
      </c>
      <c r="Q25" s="14">
        <v>3969</v>
      </c>
      <c r="R25" s="14">
        <v>384.99</v>
      </c>
    </row>
    <row r="26" spans="1:18" x14ac:dyDescent="0.25">
      <c r="A26" s="1"/>
      <c r="B26" s="8">
        <v>1021</v>
      </c>
      <c r="C26" s="9">
        <v>43111</v>
      </c>
      <c r="D26" s="8">
        <v>11</v>
      </c>
      <c r="E26" s="10" t="s">
        <v>83</v>
      </c>
      <c r="F26" s="10" t="s">
        <v>84</v>
      </c>
      <c r="G26" s="10" t="s">
        <v>84</v>
      </c>
      <c r="H26" s="10" t="s">
        <v>70</v>
      </c>
      <c r="I26" s="10" t="s">
        <v>71</v>
      </c>
      <c r="J26" s="8"/>
      <c r="K26" s="10" t="s">
        <v>46</v>
      </c>
      <c r="L26" s="10"/>
      <c r="M26" s="10" t="s">
        <v>76</v>
      </c>
      <c r="N26" s="10" t="s">
        <v>27</v>
      </c>
      <c r="O26" s="11">
        <v>41.86</v>
      </c>
      <c r="P26" s="10">
        <v>49</v>
      </c>
      <c r="Q26" s="11">
        <v>2051.14</v>
      </c>
      <c r="R26" s="11">
        <v>211.27</v>
      </c>
    </row>
    <row r="27" spans="1:18" x14ac:dyDescent="0.25">
      <c r="A27" s="1"/>
      <c r="B27" s="12">
        <v>1022</v>
      </c>
      <c r="C27" s="13">
        <v>43101</v>
      </c>
      <c r="D27" s="12">
        <v>1</v>
      </c>
      <c r="E27" s="1" t="s">
        <v>85</v>
      </c>
      <c r="F27" s="1" t="s">
        <v>86</v>
      </c>
      <c r="G27" s="1" t="s">
        <v>87</v>
      </c>
      <c r="H27" s="1" t="s">
        <v>44</v>
      </c>
      <c r="I27" s="1" t="s">
        <v>45</v>
      </c>
      <c r="J27" s="12"/>
      <c r="K27" s="1"/>
      <c r="L27" s="1"/>
      <c r="M27" s="1" t="s">
        <v>39</v>
      </c>
      <c r="N27" s="1" t="s">
        <v>27</v>
      </c>
      <c r="O27" s="14">
        <v>252</v>
      </c>
      <c r="P27" s="1">
        <v>42</v>
      </c>
      <c r="Q27" s="14">
        <v>10584</v>
      </c>
      <c r="R27" s="14">
        <v>1058.4000000000001</v>
      </c>
    </row>
    <row r="28" spans="1:18" x14ac:dyDescent="0.25">
      <c r="A28" s="1"/>
      <c r="B28" s="8">
        <v>1023</v>
      </c>
      <c r="C28" s="9">
        <v>43101</v>
      </c>
      <c r="D28" s="8">
        <v>1</v>
      </c>
      <c r="E28" s="10" t="s">
        <v>85</v>
      </c>
      <c r="F28" s="10" t="s">
        <v>86</v>
      </c>
      <c r="G28" s="10" t="s">
        <v>87</v>
      </c>
      <c r="H28" s="10" t="s">
        <v>44</v>
      </c>
      <c r="I28" s="10" t="s">
        <v>45</v>
      </c>
      <c r="J28" s="8"/>
      <c r="K28" s="10"/>
      <c r="L28" s="10"/>
      <c r="M28" s="10" t="s">
        <v>40</v>
      </c>
      <c r="N28" s="10" t="s">
        <v>27</v>
      </c>
      <c r="O28" s="11">
        <v>644</v>
      </c>
      <c r="P28" s="10">
        <v>58</v>
      </c>
      <c r="Q28" s="11">
        <v>37352</v>
      </c>
      <c r="R28" s="11">
        <v>3772.55</v>
      </c>
    </row>
    <row r="29" spans="1:18" x14ac:dyDescent="0.25">
      <c r="A29" s="1"/>
      <c r="B29" s="12">
        <v>1024</v>
      </c>
      <c r="C29" s="13">
        <v>43101</v>
      </c>
      <c r="D29" s="12">
        <v>1</v>
      </c>
      <c r="E29" s="1" t="s">
        <v>85</v>
      </c>
      <c r="F29" s="1" t="s">
        <v>86</v>
      </c>
      <c r="G29" s="1" t="s">
        <v>87</v>
      </c>
      <c r="H29" s="1" t="s">
        <v>44</v>
      </c>
      <c r="I29" s="1" t="s">
        <v>45</v>
      </c>
      <c r="J29" s="12"/>
      <c r="K29" s="1"/>
      <c r="L29" s="1"/>
      <c r="M29" s="1" t="s">
        <v>76</v>
      </c>
      <c r="N29" s="1" t="s">
        <v>27</v>
      </c>
      <c r="O29" s="14">
        <v>41.86</v>
      </c>
      <c r="P29" s="1">
        <v>67</v>
      </c>
      <c r="Q29" s="14">
        <v>2804.62</v>
      </c>
      <c r="R29" s="14">
        <v>280.45999999999998</v>
      </c>
    </row>
    <row r="30" spans="1:18" x14ac:dyDescent="0.25">
      <c r="A30" s="1"/>
      <c r="B30" s="8">
        <v>1025</v>
      </c>
      <c r="C30" s="9">
        <v>43128</v>
      </c>
      <c r="D30" s="8">
        <v>28</v>
      </c>
      <c r="E30" s="10" t="s">
        <v>67</v>
      </c>
      <c r="F30" s="10" t="s">
        <v>68</v>
      </c>
      <c r="G30" s="10" t="s">
        <v>69</v>
      </c>
      <c r="H30" s="10" t="s">
        <v>70</v>
      </c>
      <c r="I30" s="10" t="s">
        <v>71</v>
      </c>
      <c r="J30" s="9">
        <v>43130</v>
      </c>
      <c r="K30" s="10" t="s">
        <v>46</v>
      </c>
      <c r="L30" s="10" t="s">
        <v>35</v>
      </c>
      <c r="M30" s="10" t="s">
        <v>59</v>
      </c>
      <c r="N30" s="10" t="s">
        <v>60</v>
      </c>
      <c r="O30" s="11">
        <v>135.1</v>
      </c>
      <c r="P30" s="10">
        <v>100</v>
      </c>
      <c r="Q30" s="11">
        <v>13510</v>
      </c>
      <c r="R30" s="11">
        <v>1310.47</v>
      </c>
    </row>
    <row r="31" spans="1:18" x14ac:dyDescent="0.25">
      <c r="A31" s="1"/>
      <c r="B31" s="12">
        <v>1026</v>
      </c>
      <c r="C31" s="13">
        <v>43128</v>
      </c>
      <c r="D31" s="12">
        <v>28</v>
      </c>
      <c r="E31" s="1" t="s">
        <v>67</v>
      </c>
      <c r="F31" s="1" t="s">
        <v>68</v>
      </c>
      <c r="G31" s="1" t="s">
        <v>69</v>
      </c>
      <c r="H31" s="1" t="s">
        <v>70</v>
      </c>
      <c r="I31" s="1" t="s">
        <v>71</v>
      </c>
      <c r="J31" s="13">
        <v>43130</v>
      </c>
      <c r="K31" s="1" t="s">
        <v>46</v>
      </c>
      <c r="L31" s="1" t="s">
        <v>35</v>
      </c>
      <c r="M31" s="1" t="s">
        <v>88</v>
      </c>
      <c r="N31" s="1" t="s">
        <v>89</v>
      </c>
      <c r="O31" s="14">
        <v>257.60000000000002</v>
      </c>
      <c r="P31" s="1">
        <v>63</v>
      </c>
      <c r="Q31" s="14">
        <v>16228.8</v>
      </c>
      <c r="R31" s="14">
        <v>1606.65</v>
      </c>
    </row>
    <row r="32" spans="1:18" x14ac:dyDescent="0.25">
      <c r="A32" s="1"/>
      <c r="B32" s="8">
        <v>1027</v>
      </c>
      <c r="C32" s="9">
        <v>43109</v>
      </c>
      <c r="D32" s="8">
        <v>9</v>
      </c>
      <c r="E32" s="10" t="s">
        <v>90</v>
      </c>
      <c r="F32" s="10" t="s">
        <v>91</v>
      </c>
      <c r="G32" s="10" t="s">
        <v>51</v>
      </c>
      <c r="H32" s="10" t="s">
        <v>92</v>
      </c>
      <c r="I32" s="10" t="s">
        <v>23</v>
      </c>
      <c r="J32" s="9">
        <v>43111</v>
      </c>
      <c r="K32" s="10" t="s">
        <v>34</v>
      </c>
      <c r="L32" s="10" t="s">
        <v>25</v>
      </c>
      <c r="M32" s="10" t="s">
        <v>93</v>
      </c>
      <c r="N32" s="10" t="s">
        <v>94</v>
      </c>
      <c r="O32" s="11">
        <v>273</v>
      </c>
      <c r="P32" s="10">
        <v>57</v>
      </c>
      <c r="Q32" s="11">
        <v>15561</v>
      </c>
      <c r="R32" s="11">
        <v>1540.54</v>
      </c>
    </row>
    <row r="33" spans="1:18" x14ac:dyDescent="0.25">
      <c r="A33" s="1"/>
      <c r="B33" s="12">
        <v>1028</v>
      </c>
      <c r="C33" s="13">
        <v>43109</v>
      </c>
      <c r="D33" s="12">
        <v>9</v>
      </c>
      <c r="E33" s="1" t="s">
        <v>90</v>
      </c>
      <c r="F33" s="1" t="s">
        <v>91</v>
      </c>
      <c r="G33" s="1" t="s">
        <v>51</v>
      </c>
      <c r="H33" s="1" t="s">
        <v>92</v>
      </c>
      <c r="I33" s="1" t="s">
        <v>23</v>
      </c>
      <c r="J33" s="13">
        <v>43111</v>
      </c>
      <c r="K33" s="1" t="s">
        <v>34</v>
      </c>
      <c r="L33" s="1" t="s">
        <v>25</v>
      </c>
      <c r="M33" s="1" t="s">
        <v>95</v>
      </c>
      <c r="N33" s="1" t="s">
        <v>96</v>
      </c>
      <c r="O33" s="14">
        <v>487.2</v>
      </c>
      <c r="P33" s="1">
        <v>81</v>
      </c>
      <c r="Q33" s="14">
        <v>39463.199999999997</v>
      </c>
      <c r="R33" s="14">
        <v>4143.6400000000003</v>
      </c>
    </row>
    <row r="34" spans="1:18" x14ac:dyDescent="0.25">
      <c r="A34" s="1"/>
      <c r="B34" s="8">
        <v>1029</v>
      </c>
      <c r="C34" s="9">
        <v>43106</v>
      </c>
      <c r="D34" s="8">
        <v>6</v>
      </c>
      <c r="E34" s="10" t="s">
        <v>61</v>
      </c>
      <c r="F34" s="10" t="s">
        <v>62</v>
      </c>
      <c r="G34" s="10" t="s">
        <v>63</v>
      </c>
      <c r="H34" s="10" t="s">
        <v>64</v>
      </c>
      <c r="I34" s="10" t="s">
        <v>45</v>
      </c>
      <c r="J34" s="9">
        <v>43108</v>
      </c>
      <c r="K34" s="10" t="s">
        <v>24</v>
      </c>
      <c r="L34" s="10" t="s">
        <v>35</v>
      </c>
      <c r="M34" s="10" t="s">
        <v>26</v>
      </c>
      <c r="N34" s="10" t="s">
        <v>27</v>
      </c>
      <c r="O34" s="11">
        <v>196</v>
      </c>
      <c r="P34" s="10">
        <v>71</v>
      </c>
      <c r="Q34" s="11">
        <v>13916</v>
      </c>
      <c r="R34" s="11">
        <v>1335.94</v>
      </c>
    </row>
    <row r="35" spans="1:18" x14ac:dyDescent="0.25">
      <c r="A35" s="1"/>
      <c r="B35" s="12">
        <v>1030</v>
      </c>
      <c r="C35" s="13">
        <v>43139</v>
      </c>
      <c r="D35" s="12">
        <v>8</v>
      </c>
      <c r="E35" s="1" t="s">
        <v>41</v>
      </c>
      <c r="F35" s="1" t="s">
        <v>42</v>
      </c>
      <c r="G35" s="1" t="s">
        <v>43</v>
      </c>
      <c r="H35" s="1" t="s">
        <v>44</v>
      </c>
      <c r="I35" s="1" t="s">
        <v>45</v>
      </c>
      <c r="J35" s="13">
        <v>43141</v>
      </c>
      <c r="K35" s="1" t="s">
        <v>24</v>
      </c>
      <c r="L35" s="1" t="s">
        <v>25</v>
      </c>
      <c r="M35" s="1" t="s">
        <v>65</v>
      </c>
      <c r="N35" s="1" t="s">
        <v>66</v>
      </c>
      <c r="O35" s="14">
        <v>560</v>
      </c>
      <c r="P35" s="1">
        <v>32</v>
      </c>
      <c r="Q35" s="14">
        <v>17920</v>
      </c>
      <c r="R35" s="14">
        <v>1809.92</v>
      </c>
    </row>
    <row r="36" spans="1:18" x14ac:dyDescent="0.25">
      <c r="A36" s="1"/>
      <c r="B36" s="8">
        <v>1031</v>
      </c>
      <c r="C36" s="9">
        <v>43134</v>
      </c>
      <c r="D36" s="8">
        <v>3</v>
      </c>
      <c r="E36" s="10" t="s">
        <v>55</v>
      </c>
      <c r="F36" s="10" t="s">
        <v>56</v>
      </c>
      <c r="G36" s="10" t="s">
        <v>57</v>
      </c>
      <c r="H36" s="10" t="s">
        <v>22</v>
      </c>
      <c r="I36" s="10" t="s">
        <v>23</v>
      </c>
      <c r="J36" s="9">
        <v>43136</v>
      </c>
      <c r="K36" s="10" t="s">
        <v>24</v>
      </c>
      <c r="L36" s="10" t="s">
        <v>58</v>
      </c>
      <c r="M36" s="10" t="s">
        <v>97</v>
      </c>
      <c r="N36" s="10" t="s">
        <v>82</v>
      </c>
      <c r="O36" s="11">
        <v>140</v>
      </c>
      <c r="P36" s="10">
        <v>63</v>
      </c>
      <c r="Q36" s="11">
        <v>8820</v>
      </c>
      <c r="R36" s="11">
        <v>917.28</v>
      </c>
    </row>
    <row r="37" spans="1:18" x14ac:dyDescent="0.25">
      <c r="A37" s="1"/>
      <c r="B37" s="12">
        <v>1032</v>
      </c>
      <c r="C37" s="13">
        <v>43134</v>
      </c>
      <c r="D37" s="12">
        <v>3</v>
      </c>
      <c r="E37" s="1" t="s">
        <v>55</v>
      </c>
      <c r="F37" s="1" t="s">
        <v>56</v>
      </c>
      <c r="G37" s="1" t="s">
        <v>57</v>
      </c>
      <c r="H37" s="1" t="s">
        <v>22</v>
      </c>
      <c r="I37" s="1" t="s">
        <v>23</v>
      </c>
      <c r="J37" s="13">
        <v>43136</v>
      </c>
      <c r="K37" s="1" t="s">
        <v>24</v>
      </c>
      <c r="L37" s="1" t="s">
        <v>58</v>
      </c>
      <c r="M37" s="1" t="s">
        <v>65</v>
      </c>
      <c r="N37" s="1" t="s">
        <v>66</v>
      </c>
      <c r="O37" s="14">
        <v>560</v>
      </c>
      <c r="P37" s="1">
        <v>30</v>
      </c>
      <c r="Q37" s="14">
        <v>16800</v>
      </c>
      <c r="R37" s="14">
        <v>1680</v>
      </c>
    </row>
    <row r="38" spans="1:18" x14ac:dyDescent="0.25">
      <c r="A38" s="1"/>
      <c r="B38" s="8">
        <v>1033</v>
      </c>
      <c r="C38" s="9">
        <v>43137</v>
      </c>
      <c r="D38" s="8">
        <v>6</v>
      </c>
      <c r="E38" s="10" t="s">
        <v>61</v>
      </c>
      <c r="F38" s="10" t="s">
        <v>62</v>
      </c>
      <c r="G38" s="10" t="s">
        <v>63</v>
      </c>
      <c r="H38" s="10" t="s">
        <v>64</v>
      </c>
      <c r="I38" s="10" t="s">
        <v>45</v>
      </c>
      <c r="J38" s="9">
        <v>43139</v>
      </c>
      <c r="K38" s="10" t="s">
        <v>24</v>
      </c>
      <c r="L38" s="10" t="s">
        <v>35</v>
      </c>
      <c r="M38" s="10"/>
      <c r="N38" s="10" t="s">
        <v>18</v>
      </c>
      <c r="O38" s="10"/>
      <c r="P38" s="10"/>
      <c r="Q38" s="10"/>
      <c r="R38" s="11">
        <v>602</v>
      </c>
    </row>
    <row r="39" spans="1:18" x14ac:dyDescent="0.25">
      <c r="A39" s="1"/>
      <c r="B39" s="12">
        <v>1034</v>
      </c>
      <c r="C39" s="13">
        <v>43159</v>
      </c>
      <c r="D39" s="12">
        <v>28</v>
      </c>
      <c r="E39" s="1" t="s">
        <v>67</v>
      </c>
      <c r="F39" s="1" t="s">
        <v>68</v>
      </c>
      <c r="G39" s="1" t="s">
        <v>69</v>
      </c>
      <c r="H39" s="1" t="s">
        <v>70</v>
      </c>
      <c r="I39" s="1" t="s">
        <v>71</v>
      </c>
      <c r="J39" s="13">
        <v>43161</v>
      </c>
      <c r="K39" s="1" t="s">
        <v>46</v>
      </c>
      <c r="L39" s="1" t="s">
        <v>25</v>
      </c>
      <c r="M39" s="1"/>
      <c r="N39" s="1" t="s">
        <v>18</v>
      </c>
      <c r="O39" s="1"/>
      <c r="P39" s="1"/>
      <c r="Q39" s="1"/>
      <c r="R39" s="14">
        <v>434</v>
      </c>
    </row>
    <row r="40" spans="1:18" x14ac:dyDescent="0.25">
      <c r="A40" s="1"/>
      <c r="B40" s="8">
        <v>1035</v>
      </c>
      <c r="C40" s="9">
        <v>43139</v>
      </c>
      <c r="D40" s="8">
        <v>8</v>
      </c>
      <c r="E40" s="10" t="s">
        <v>41</v>
      </c>
      <c r="F40" s="10" t="s">
        <v>42</v>
      </c>
      <c r="G40" s="10" t="s">
        <v>43</v>
      </c>
      <c r="H40" s="10" t="s">
        <v>44</v>
      </c>
      <c r="I40" s="10" t="s">
        <v>45</v>
      </c>
      <c r="J40" s="9">
        <v>43141</v>
      </c>
      <c r="K40" s="10" t="s">
        <v>46</v>
      </c>
      <c r="L40" s="10" t="s">
        <v>25</v>
      </c>
      <c r="M40" s="10"/>
      <c r="N40" s="10" t="s">
        <v>18</v>
      </c>
      <c r="O40" s="10"/>
      <c r="P40" s="10"/>
      <c r="Q40" s="10"/>
      <c r="R40" s="11">
        <v>644</v>
      </c>
    </row>
    <row r="41" spans="1:18" x14ac:dyDescent="0.25">
      <c r="A41" s="1"/>
      <c r="B41" s="12">
        <v>1036</v>
      </c>
      <c r="C41" s="13">
        <v>43141</v>
      </c>
      <c r="D41" s="12">
        <v>10</v>
      </c>
      <c r="E41" s="1" t="s">
        <v>72</v>
      </c>
      <c r="F41" s="1" t="s">
        <v>73</v>
      </c>
      <c r="G41" s="1" t="s">
        <v>74</v>
      </c>
      <c r="H41" s="1" t="s">
        <v>75</v>
      </c>
      <c r="I41" s="1" t="s">
        <v>33</v>
      </c>
      <c r="J41" s="13">
        <v>43143</v>
      </c>
      <c r="K41" s="1" t="s">
        <v>24</v>
      </c>
      <c r="L41" s="1" t="s">
        <v>35</v>
      </c>
      <c r="M41" s="1" t="s">
        <v>98</v>
      </c>
      <c r="N41" s="1" t="s">
        <v>29</v>
      </c>
      <c r="O41" s="14">
        <v>140</v>
      </c>
      <c r="P41" s="1">
        <v>47</v>
      </c>
      <c r="Q41" s="14">
        <v>6580</v>
      </c>
      <c r="R41" s="14">
        <v>684.32</v>
      </c>
    </row>
    <row r="42" spans="1:18" x14ac:dyDescent="0.25">
      <c r="A42" s="1"/>
      <c r="B42" s="8">
        <v>1038</v>
      </c>
      <c r="C42" s="9">
        <v>43141</v>
      </c>
      <c r="D42" s="8">
        <v>10</v>
      </c>
      <c r="E42" s="10" t="s">
        <v>72</v>
      </c>
      <c r="F42" s="10" t="s">
        <v>73</v>
      </c>
      <c r="G42" s="10" t="s">
        <v>74</v>
      </c>
      <c r="H42" s="10" t="s">
        <v>75</v>
      </c>
      <c r="I42" s="10" t="s">
        <v>33</v>
      </c>
      <c r="J42" s="8"/>
      <c r="K42" s="10" t="s">
        <v>34</v>
      </c>
      <c r="L42" s="10"/>
      <c r="M42" s="10" t="s">
        <v>28</v>
      </c>
      <c r="N42" s="10" t="s">
        <v>29</v>
      </c>
      <c r="O42" s="11">
        <v>49</v>
      </c>
      <c r="P42" s="10">
        <v>49</v>
      </c>
      <c r="Q42" s="11">
        <v>2401</v>
      </c>
      <c r="R42" s="11">
        <v>230.5</v>
      </c>
    </row>
    <row r="43" spans="1:18" x14ac:dyDescent="0.25">
      <c r="A43" s="1"/>
      <c r="B43" s="12">
        <v>1039</v>
      </c>
      <c r="C43" s="13">
        <v>43142</v>
      </c>
      <c r="D43" s="12">
        <v>11</v>
      </c>
      <c r="E43" s="1" t="s">
        <v>83</v>
      </c>
      <c r="F43" s="1" t="s">
        <v>84</v>
      </c>
      <c r="G43" s="1" t="s">
        <v>84</v>
      </c>
      <c r="H43" s="1" t="s">
        <v>70</v>
      </c>
      <c r="I43" s="1" t="s">
        <v>71</v>
      </c>
      <c r="J43" s="12"/>
      <c r="K43" s="1" t="s">
        <v>46</v>
      </c>
      <c r="L43" s="1"/>
      <c r="M43" s="1" t="s">
        <v>65</v>
      </c>
      <c r="N43" s="1" t="s">
        <v>66</v>
      </c>
      <c r="O43" s="14">
        <v>560</v>
      </c>
      <c r="P43" s="1">
        <v>72</v>
      </c>
      <c r="Q43" s="14">
        <v>40320</v>
      </c>
      <c r="R43" s="14">
        <v>3991.68</v>
      </c>
    </row>
    <row r="44" spans="1:18" x14ac:dyDescent="0.25">
      <c r="A44" s="1"/>
      <c r="B44" s="8">
        <v>1040</v>
      </c>
      <c r="C44" s="9">
        <v>43132</v>
      </c>
      <c r="D44" s="8">
        <v>1</v>
      </c>
      <c r="E44" s="10" t="s">
        <v>85</v>
      </c>
      <c r="F44" s="10" t="s">
        <v>86</v>
      </c>
      <c r="G44" s="10" t="s">
        <v>87</v>
      </c>
      <c r="H44" s="10" t="s">
        <v>44</v>
      </c>
      <c r="I44" s="10" t="s">
        <v>45</v>
      </c>
      <c r="J44" s="8"/>
      <c r="K44" s="10" t="s">
        <v>46</v>
      </c>
      <c r="L44" s="10"/>
      <c r="M44" s="10" t="s">
        <v>88</v>
      </c>
      <c r="N44" s="10" t="s">
        <v>89</v>
      </c>
      <c r="O44" s="11">
        <v>257.60000000000002</v>
      </c>
      <c r="P44" s="10">
        <v>13</v>
      </c>
      <c r="Q44" s="11">
        <v>3348.8</v>
      </c>
      <c r="R44" s="11">
        <v>331.53</v>
      </c>
    </row>
    <row r="45" spans="1:18" x14ac:dyDescent="0.25">
      <c r="A45" s="1"/>
      <c r="B45" s="12">
        <v>1041</v>
      </c>
      <c r="C45" s="13">
        <v>43159</v>
      </c>
      <c r="D45" s="12">
        <v>28</v>
      </c>
      <c r="E45" s="1" t="s">
        <v>67</v>
      </c>
      <c r="F45" s="1" t="s">
        <v>68</v>
      </c>
      <c r="G45" s="1" t="s">
        <v>69</v>
      </c>
      <c r="H45" s="1" t="s">
        <v>70</v>
      </c>
      <c r="I45" s="1" t="s">
        <v>71</v>
      </c>
      <c r="J45" s="13">
        <v>43161</v>
      </c>
      <c r="K45" s="1" t="s">
        <v>46</v>
      </c>
      <c r="L45" s="1" t="s">
        <v>35</v>
      </c>
      <c r="M45" s="1" t="s">
        <v>40</v>
      </c>
      <c r="N45" s="1" t="s">
        <v>27</v>
      </c>
      <c r="O45" s="14">
        <v>644</v>
      </c>
      <c r="P45" s="1">
        <v>32</v>
      </c>
      <c r="Q45" s="14">
        <v>20608</v>
      </c>
      <c r="R45" s="14">
        <v>2081.41</v>
      </c>
    </row>
    <row r="46" spans="1:18" x14ac:dyDescent="0.25">
      <c r="A46" s="1"/>
      <c r="B46" s="8">
        <v>1042</v>
      </c>
      <c r="C46" s="9">
        <v>43140</v>
      </c>
      <c r="D46" s="8">
        <v>9</v>
      </c>
      <c r="E46" s="10" t="s">
        <v>90</v>
      </c>
      <c r="F46" s="10" t="s">
        <v>91</v>
      </c>
      <c r="G46" s="10" t="s">
        <v>51</v>
      </c>
      <c r="H46" s="10" t="s">
        <v>92</v>
      </c>
      <c r="I46" s="10" t="s">
        <v>23</v>
      </c>
      <c r="J46" s="9">
        <v>43142</v>
      </c>
      <c r="K46" s="10" t="s">
        <v>34</v>
      </c>
      <c r="L46" s="10" t="s">
        <v>25</v>
      </c>
      <c r="M46" s="10" t="s">
        <v>59</v>
      </c>
      <c r="N46" s="10" t="s">
        <v>60</v>
      </c>
      <c r="O46" s="11">
        <v>135.1</v>
      </c>
      <c r="P46" s="10">
        <v>27</v>
      </c>
      <c r="Q46" s="11">
        <v>3647.7</v>
      </c>
      <c r="R46" s="11">
        <v>346.53</v>
      </c>
    </row>
    <row r="47" spans="1:18" x14ac:dyDescent="0.25">
      <c r="A47" s="1"/>
      <c r="B47" s="12">
        <v>1043</v>
      </c>
      <c r="C47" s="13">
        <v>43137</v>
      </c>
      <c r="D47" s="12">
        <v>6</v>
      </c>
      <c r="E47" s="1" t="s">
        <v>61</v>
      </c>
      <c r="F47" s="1" t="s">
        <v>62</v>
      </c>
      <c r="G47" s="1" t="s">
        <v>63</v>
      </c>
      <c r="H47" s="1" t="s">
        <v>64</v>
      </c>
      <c r="I47" s="1" t="s">
        <v>45</v>
      </c>
      <c r="J47" s="13">
        <v>43139</v>
      </c>
      <c r="K47" s="1" t="s">
        <v>24</v>
      </c>
      <c r="L47" s="1" t="s">
        <v>35</v>
      </c>
      <c r="M47" s="1" t="s">
        <v>53</v>
      </c>
      <c r="N47" s="1" t="s">
        <v>54</v>
      </c>
      <c r="O47" s="14">
        <v>178.5</v>
      </c>
      <c r="P47" s="1">
        <v>71</v>
      </c>
      <c r="Q47" s="14">
        <v>12673.5</v>
      </c>
      <c r="R47" s="14">
        <v>1280.02</v>
      </c>
    </row>
    <row r="48" spans="1:18" x14ac:dyDescent="0.25">
      <c r="A48" s="1"/>
      <c r="B48" s="8">
        <v>1044</v>
      </c>
      <c r="C48" s="9">
        <v>43139</v>
      </c>
      <c r="D48" s="8">
        <v>8</v>
      </c>
      <c r="E48" s="10" t="s">
        <v>41</v>
      </c>
      <c r="F48" s="10" t="s">
        <v>42</v>
      </c>
      <c r="G48" s="10" t="s">
        <v>43</v>
      </c>
      <c r="H48" s="10" t="s">
        <v>44</v>
      </c>
      <c r="I48" s="10" t="s">
        <v>45</v>
      </c>
      <c r="J48" s="9">
        <v>43141</v>
      </c>
      <c r="K48" s="10" t="s">
        <v>24</v>
      </c>
      <c r="L48" s="10" t="s">
        <v>25</v>
      </c>
      <c r="M48" s="10" t="s">
        <v>53</v>
      </c>
      <c r="N48" s="10" t="s">
        <v>54</v>
      </c>
      <c r="O48" s="11">
        <v>178.5</v>
      </c>
      <c r="P48" s="10">
        <v>13</v>
      </c>
      <c r="Q48" s="11">
        <v>2320.5</v>
      </c>
      <c r="R48" s="11">
        <v>220.45</v>
      </c>
    </row>
    <row r="49" spans="1:18" x14ac:dyDescent="0.25">
      <c r="A49" s="1"/>
      <c r="B49" s="12">
        <v>1045</v>
      </c>
      <c r="C49" s="13">
        <v>43156</v>
      </c>
      <c r="D49" s="12">
        <v>25</v>
      </c>
      <c r="E49" s="1" t="s">
        <v>99</v>
      </c>
      <c r="F49" s="1" t="s">
        <v>73</v>
      </c>
      <c r="G49" s="1" t="s">
        <v>74</v>
      </c>
      <c r="H49" s="1" t="s">
        <v>75</v>
      </c>
      <c r="I49" s="1" t="s">
        <v>33</v>
      </c>
      <c r="J49" s="13">
        <v>43158</v>
      </c>
      <c r="K49" s="1" t="s">
        <v>34</v>
      </c>
      <c r="L49" s="1" t="s">
        <v>58</v>
      </c>
      <c r="M49" s="1" t="s">
        <v>81</v>
      </c>
      <c r="N49" s="1" t="s">
        <v>82</v>
      </c>
      <c r="O49" s="14">
        <v>308</v>
      </c>
      <c r="P49" s="1">
        <v>98</v>
      </c>
      <c r="Q49" s="14">
        <v>30184</v>
      </c>
      <c r="R49" s="14">
        <v>2867.48</v>
      </c>
    </row>
    <row r="50" spans="1:18" x14ac:dyDescent="0.25">
      <c r="A50" s="1"/>
      <c r="B50" s="8">
        <v>1046</v>
      </c>
      <c r="C50" s="9">
        <v>43157</v>
      </c>
      <c r="D50" s="8">
        <v>26</v>
      </c>
      <c r="E50" s="10" t="s">
        <v>100</v>
      </c>
      <c r="F50" s="10" t="s">
        <v>84</v>
      </c>
      <c r="G50" s="10" t="s">
        <v>84</v>
      </c>
      <c r="H50" s="10" t="s">
        <v>70</v>
      </c>
      <c r="I50" s="10" t="s">
        <v>71</v>
      </c>
      <c r="J50" s="9">
        <v>43159</v>
      </c>
      <c r="K50" s="10" t="s">
        <v>46</v>
      </c>
      <c r="L50" s="10" t="s">
        <v>35</v>
      </c>
      <c r="M50" s="10" t="s">
        <v>79</v>
      </c>
      <c r="N50" s="10" t="s">
        <v>80</v>
      </c>
      <c r="O50" s="11">
        <v>350</v>
      </c>
      <c r="P50" s="10">
        <v>21</v>
      </c>
      <c r="Q50" s="11">
        <v>7350</v>
      </c>
      <c r="R50" s="11">
        <v>749.7</v>
      </c>
    </row>
    <row r="51" spans="1:18" x14ac:dyDescent="0.25">
      <c r="A51" s="1"/>
      <c r="B51" s="12">
        <v>1047</v>
      </c>
      <c r="C51" s="13">
        <v>43160</v>
      </c>
      <c r="D51" s="12">
        <v>29</v>
      </c>
      <c r="E51" s="1" t="s">
        <v>49</v>
      </c>
      <c r="F51" s="1" t="s">
        <v>50</v>
      </c>
      <c r="G51" s="1" t="s">
        <v>51</v>
      </c>
      <c r="H51" s="1" t="s">
        <v>52</v>
      </c>
      <c r="I51" s="1" t="s">
        <v>23</v>
      </c>
      <c r="J51" s="13">
        <v>43162</v>
      </c>
      <c r="K51" s="1" t="s">
        <v>24</v>
      </c>
      <c r="L51" s="1" t="s">
        <v>25</v>
      </c>
      <c r="M51" s="1" t="s">
        <v>101</v>
      </c>
      <c r="N51" s="1" t="s">
        <v>102</v>
      </c>
      <c r="O51" s="14">
        <v>546</v>
      </c>
      <c r="P51" s="1">
        <v>26</v>
      </c>
      <c r="Q51" s="14">
        <v>14196</v>
      </c>
      <c r="R51" s="14">
        <v>1490.58</v>
      </c>
    </row>
    <row r="52" spans="1:18" x14ac:dyDescent="0.25">
      <c r="A52" s="1"/>
      <c r="B52" s="8">
        <v>1048</v>
      </c>
      <c r="C52" s="9">
        <v>43137</v>
      </c>
      <c r="D52" s="8">
        <v>6</v>
      </c>
      <c r="E52" s="10" t="s">
        <v>61</v>
      </c>
      <c r="F52" s="10" t="s">
        <v>62</v>
      </c>
      <c r="G52" s="10" t="s">
        <v>63</v>
      </c>
      <c r="H52" s="10" t="s">
        <v>64</v>
      </c>
      <c r="I52" s="10" t="s">
        <v>45</v>
      </c>
      <c r="J52" s="9">
        <v>43139</v>
      </c>
      <c r="K52" s="10" t="s">
        <v>46</v>
      </c>
      <c r="L52" s="10" t="s">
        <v>25</v>
      </c>
      <c r="M52" s="10" t="s">
        <v>36</v>
      </c>
      <c r="N52" s="10" t="s">
        <v>29</v>
      </c>
      <c r="O52" s="11">
        <v>420</v>
      </c>
      <c r="P52" s="10">
        <v>96</v>
      </c>
      <c r="Q52" s="11">
        <v>40320</v>
      </c>
      <c r="R52" s="11">
        <v>4152.96</v>
      </c>
    </row>
    <row r="53" spans="1:18" x14ac:dyDescent="0.25">
      <c r="A53" s="1"/>
      <c r="B53" s="12">
        <v>1049</v>
      </c>
      <c r="C53" s="13">
        <v>43137</v>
      </c>
      <c r="D53" s="12">
        <v>6</v>
      </c>
      <c r="E53" s="1" t="s">
        <v>61</v>
      </c>
      <c r="F53" s="1" t="s">
        <v>62</v>
      </c>
      <c r="G53" s="1" t="s">
        <v>63</v>
      </c>
      <c r="H53" s="1" t="s">
        <v>64</v>
      </c>
      <c r="I53" s="1" t="s">
        <v>45</v>
      </c>
      <c r="J53" s="13">
        <v>43139</v>
      </c>
      <c r="K53" s="1" t="s">
        <v>46</v>
      </c>
      <c r="L53" s="1" t="s">
        <v>25</v>
      </c>
      <c r="M53" s="1" t="s">
        <v>37</v>
      </c>
      <c r="N53" s="1" t="s">
        <v>29</v>
      </c>
      <c r="O53" s="14">
        <v>742</v>
      </c>
      <c r="P53" s="1">
        <v>16</v>
      </c>
      <c r="Q53" s="14">
        <v>11872</v>
      </c>
      <c r="R53" s="14">
        <v>1234.69</v>
      </c>
    </row>
    <row r="54" spans="1:18" x14ac:dyDescent="0.25">
      <c r="A54" s="1"/>
      <c r="B54" s="8">
        <v>1050</v>
      </c>
      <c r="C54" s="9">
        <v>43135</v>
      </c>
      <c r="D54" s="8">
        <v>4</v>
      </c>
      <c r="E54" s="10" t="s">
        <v>30</v>
      </c>
      <c r="F54" s="10" t="s">
        <v>31</v>
      </c>
      <c r="G54" s="10" t="s">
        <v>31</v>
      </c>
      <c r="H54" s="10" t="s">
        <v>32</v>
      </c>
      <c r="I54" s="10" t="s">
        <v>33</v>
      </c>
      <c r="J54" s="8"/>
      <c r="K54" s="10"/>
      <c r="L54" s="10"/>
      <c r="M54" s="10" t="s">
        <v>103</v>
      </c>
      <c r="N54" s="10" t="s">
        <v>94</v>
      </c>
      <c r="O54" s="11">
        <v>532</v>
      </c>
      <c r="P54" s="10">
        <v>96</v>
      </c>
      <c r="Q54" s="11">
        <v>51072</v>
      </c>
      <c r="R54" s="11">
        <v>4851.84</v>
      </c>
    </row>
    <row r="55" spans="1:18" x14ac:dyDescent="0.25">
      <c r="A55" s="1"/>
      <c r="B55" s="12">
        <v>1051</v>
      </c>
      <c r="C55" s="13">
        <v>43134</v>
      </c>
      <c r="D55" s="12">
        <v>3</v>
      </c>
      <c r="E55" s="1" t="s">
        <v>55</v>
      </c>
      <c r="F55" s="1" t="s">
        <v>56</v>
      </c>
      <c r="G55" s="1" t="s">
        <v>57</v>
      </c>
      <c r="H55" s="1" t="s">
        <v>22</v>
      </c>
      <c r="I55" s="1" t="s">
        <v>23</v>
      </c>
      <c r="J55" s="12"/>
      <c r="K55" s="1"/>
      <c r="L55" s="1"/>
      <c r="M55" s="1" t="s">
        <v>76</v>
      </c>
      <c r="N55" s="1" t="s">
        <v>27</v>
      </c>
      <c r="O55" s="14">
        <v>41.86</v>
      </c>
      <c r="P55" s="1">
        <v>75</v>
      </c>
      <c r="Q55" s="14">
        <v>3139.5</v>
      </c>
      <c r="R55" s="14">
        <v>323.37</v>
      </c>
    </row>
    <row r="56" spans="1:18" x14ac:dyDescent="0.25">
      <c r="A56" s="1"/>
      <c r="B56" s="8">
        <v>1052</v>
      </c>
      <c r="C56" s="9">
        <v>43168</v>
      </c>
      <c r="D56" s="8">
        <v>9</v>
      </c>
      <c r="E56" s="10" t="s">
        <v>90</v>
      </c>
      <c r="F56" s="10" t="s">
        <v>91</v>
      </c>
      <c r="G56" s="10" t="s">
        <v>51</v>
      </c>
      <c r="H56" s="10" t="s">
        <v>92</v>
      </c>
      <c r="I56" s="10" t="s">
        <v>23</v>
      </c>
      <c r="J56" s="9">
        <v>43170</v>
      </c>
      <c r="K56" s="10" t="s">
        <v>34</v>
      </c>
      <c r="L56" s="10" t="s">
        <v>25</v>
      </c>
      <c r="M56" s="10" t="s">
        <v>93</v>
      </c>
      <c r="N56" s="10" t="s">
        <v>94</v>
      </c>
      <c r="O56" s="11">
        <v>273</v>
      </c>
      <c r="P56" s="10">
        <v>55</v>
      </c>
      <c r="Q56" s="11">
        <v>15015</v>
      </c>
      <c r="R56" s="11">
        <v>1516.52</v>
      </c>
    </row>
    <row r="57" spans="1:18" x14ac:dyDescent="0.25">
      <c r="A57" s="1"/>
      <c r="B57" s="12">
        <v>1053</v>
      </c>
      <c r="C57" s="13">
        <v>43168</v>
      </c>
      <c r="D57" s="12">
        <v>9</v>
      </c>
      <c r="E57" s="1" t="s">
        <v>90</v>
      </c>
      <c r="F57" s="1" t="s">
        <v>91</v>
      </c>
      <c r="G57" s="1" t="s">
        <v>51</v>
      </c>
      <c r="H57" s="1" t="s">
        <v>92</v>
      </c>
      <c r="I57" s="1" t="s">
        <v>23</v>
      </c>
      <c r="J57" s="13">
        <v>43170</v>
      </c>
      <c r="K57" s="1" t="s">
        <v>34</v>
      </c>
      <c r="L57" s="1" t="s">
        <v>25</v>
      </c>
      <c r="M57" s="1" t="s">
        <v>95</v>
      </c>
      <c r="N57" s="1" t="s">
        <v>96</v>
      </c>
      <c r="O57" s="14">
        <v>487.2</v>
      </c>
      <c r="P57" s="1">
        <v>11</v>
      </c>
      <c r="Q57" s="14">
        <v>5359.2</v>
      </c>
      <c r="R57" s="14">
        <v>514.48</v>
      </c>
    </row>
    <row r="58" spans="1:18" x14ac:dyDescent="0.25">
      <c r="A58" s="1"/>
      <c r="B58" s="8">
        <v>1054</v>
      </c>
      <c r="C58" s="9">
        <v>43165</v>
      </c>
      <c r="D58" s="8">
        <v>6</v>
      </c>
      <c r="E58" s="10" t="s">
        <v>61</v>
      </c>
      <c r="F58" s="10" t="s">
        <v>62</v>
      </c>
      <c r="G58" s="10" t="s">
        <v>63</v>
      </c>
      <c r="H58" s="10" t="s">
        <v>64</v>
      </c>
      <c r="I58" s="10" t="s">
        <v>45</v>
      </c>
      <c r="J58" s="9">
        <v>43167</v>
      </c>
      <c r="K58" s="10" t="s">
        <v>24</v>
      </c>
      <c r="L58" s="10" t="s">
        <v>35</v>
      </c>
      <c r="M58" s="10" t="s">
        <v>26</v>
      </c>
      <c r="N58" s="10" t="s">
        <v>27</v>
      </c>
      <c r="O58" s="11">
        <v>196</v>
      </c>
      <c r="P58" s="10">
        <v>53</v>
      </c>
      <c r="Q58" s="11">
        <v>10388</v>
      </c>
      <c r="R58" s="11">
        <v>1007.64</v>
      </c>
    </row>
    <row r="59" spans="1:18" x14ac:dyDescent="0.25">
      <c r="A59" s="1"/>
      <c r="B59" s="12">
        <v>1055</v>
      </c>
      <c r="C59" s="13">
        <v>43167</v>
      </c>
      <c r="D59" s="12">
        <v>8</v>
      </c>
      <c r="E59" s="1" t="s">
        <v>41</v>
      </c>
      <c r="F59" s="1" t="s">
        <v>42</v>
      </c>
      <c r="G59" s="1" t="s">
        <v>43</v>
      </c>
      <c r="H59" s="1" t="s">
        <v>44</v>
      </c>
      <c r="I59" s="1" t="s">
        <v>45</v>
      </c>
      <c r="J59" s="13">
        <v>43169</v>
      </c>
      <c r="K59" s="1" t="s">
        <v>24</v>
      </c>
      <c r="L59" s="1" t="s">
        <v>25</v>
      </c>
      <c r="M59" s="1" t="s">
        <v>65</v>
      </c>
      <c r="N59" s="1" t="s">
        <v>66</v>
      </c>
      <c r="O59" s="14">
        <v>560</v>
      </c>
      <c r="P59" s="1">
        <v>85</v>
      </c>
      <c r="Q59" s="14">
        <v>47600</v>
      </c>
      <c r="R59" s="14">
        <v>4998</v>
      </c>
    </row>
    <row r="60" spans="1:18" x14ac:dyDescent="0.25">
      <c r="A60" s="1"/>
      <c r="B60" s="8">
        <v>1056</v>
      </c>
      <c r="C60" s="9">
        <v>43167</v>
      </c>
      <c r="D60" s="8">
        <v>8</v>
      </c>
      <c r="E60" s="10" t="s">
        <v>41</v>
      </c>
      <c r="F60" s="10" t="s">
        <v>42</v>
      </c>
      <c r="G60" s="10" t="s">
        <v>43</v>
      </c>
      <c r="H60" s="10" t="s">
        <v>44</v>
      </c>
      <c r="I60" s="10" t="s">
        <v>45</v>
      </c>
      <c r="J60" s="9">
        <v>43169</v>
      </c>
      <c r="K60" s="10" t="s">
        <v>24</v>
      </c>
      <c r="L60" s="10" t="s">
        <v>25</v>
      </c>
      <c r="M60" s="10" t="s">
        <v>47</v>
      </c>
      <c r="N60" s="10" t="s">
        <v>48</v>
      </c>
      <c r="O60" s="11">
        <v>128.80000000000001</v>
      </c>
      <c r="P60" s="10">
        <v>97</v>
      </c>
      <c r="Q60" s="11">
        <v>12493.6</v>
      </c>
      <c r="R60" s="11">
        <v>1274.3499999999999</v>
      </c>
    </row>
    <row r="61" spans="1:18" x14ac:dyDescent="0.25">
      <c r="A61" s="1"/>
      <c r="B61" s="12">
        <v>1057</v>
      </c>
      <c r="C61" s="13">
        <v>43184</v>
      </c>
      <c r="D61" s="12">
        <v>25</v>
      </c>
      <c r="E61" s="1" t="s">
        <v>99</v>
      </c>
      <c r="F61" s="1" t="s">
        <v>73</v>
      </c>
      <c r="G61" s="1" t="s">
        <v>74</v>
      </c>
      <c r="H61" s="1" t="s">
        <v>75</v>
      </c>
      <c r="I61" s="1" t="s">
        <v>33</v>
      </c>
      <c r="J61" s="13">
        <v>43186</v>
      </c>
      <c r="K61" s="1" t="s">
        <v>34</v>
      </c>
      <c r="L61" s="1" t="s">
        <v>58</v>
      </c>
      <c r="M61" s="1" t="s">
        <v>104</v>
      </c>
      <c r="N61" s="1" t="s">
        <v>48</v>
      </c>
      <c r="O61" s="14">
        <v>140</v>
      </c>
      <c r="P61" s="1">
        <v>46</v>
      </c>
      <c r="Q61" s="14">
        <v>6440</v>
      </c>
      <c r="R61" s="14">
        <v>650.44000000000005</v>
      </c>
    </row>
    <row r="62" spans="1:18" x14ac:dyDescent="0.25">
      <c r="A62" s="1"/>
      <c r="B62" s="8">
        <v>1058</v>
      </c>
      <c r="C62" s="9">
        <v>43185</v>
      </c>
      <c r="D62" s="8">
        <v>26</v>
      </c>
      <c r="E62" s="10" t="s">
        <v>100</v>
      </c>
      <c r="F62" s="10" t="s">
        <v>84</v>
      </c>
      <c r="G62" s="10" t="s">
        <v>84</v>
      </c>
      <c r="H62" s="10" t="s">
        <v>70</v>
      </c>
      <c r="I62" s="10" t="s">
        <v>71</v>
      </c>
      <c r="J62" s="9">
        <v>43187</v>
      </c>
      <c r="K62" s="10" t="s">
        <v>46</v>
      </c>
      <c r="L62" s="10" t="s">
        <v>35</v>
      </c>
      <c r="M62" s="10" t="s">
        <v>105</v>
      </c>
      <c r="N62" s="10" t="s">
        <v>106</v>
      </c>
      <c r="O62" s="11">
        <v>298.89999999999998</v>
      </c>
      <c r="P62" s="10">
        <v>97</v>
      </c>
      <c r="Q62" s="11">
        <v>28993.3</v>
      </c>
      <c r="R62" s="11">
        <v>2754.36</v>
      </c>
    </row>
    <row r="63" spans="1:18" x14ac:dyDescent="0.25">
      <c r="A63" s="1"/>
      <c r="B63" s="12">
        <v>1059</v>
      </c>
      <c r="C63" s="13">
        <v>43185</v>
      </c>
      <c r="D63" s="12">
        <v>26</v>
      </c>
      <c r="E63" s="1" t="s">
        <v>100</v>
      </c>
      <c r="F63" s="1" t="s">
        <v>84</v>
      </c>
      <c r="G63" s="1" t="s">
        <v>84</v>
      </c>
      <c r="H63" s="1" t="s">
        <v>70</v>
      </c>
      <c r="I63" s="1" t="s">
        <v>71</v>
      </c>
      <c r="J63" s="13">
        <v>43187</v>
      </c>
      <c r="K63" s="1" t="s">
        <v>46</v>
      </c>
      <c r="L63" s="1" t="s">
        <v>35</v>
      </c>
      <c r="M63" s="1" t="s">
        <v>59</v>
      </c>
      <c r="N63" s="1" t="s">
        <v>60</v>
      </c>
      <c r="O63" s="14">
        <v>135.1</v>
      </c>
      <c r="P63" s="1">
        <v>97</v>
      </c>
      <c r="Q63" s="14">
        <v>13104.7</v>
      </c>
      <c r="R63" s="14">
        <v>1336.68</v>
      </c>
    </row>
    <row r="64" spans="1:18" x14ac:dyDescent="0.25">
      <c r="A64" s="1"/>
      <c r="B64" s="8">
        <v>1060</v>
      </c>
      <c r="C64" s="9">
        <v>43185</v>
      </c>
      <c r="D64" s="8">
        <v>26</v>
      </c>
      <c r="E64" s="10" t="s">
        <v>100</v>
      </c>
      <c r="F64" s="10" t="s">
        <v>84</v>
      </c>
      <c r="G64" s="10" t="s">
        <v>84</v>
      </c>
      <c r="H64" s="10" t="s">
        <v>70</v>
      </c>
      <c r="I64" s="10" t="s">
        <v>71</v>
      </c>
      <c r="J64" s="9">
        <v>43187</v>
      </c>
      <c r="K64" s="10" t="s">
        <v>46</v>
      </c>
      <c r="L64" s="10" t="s">
        <v>35</v>
      </c>
      <c r="M64" s="10" t="s">
        <v>88</v>
      </c>
      <c r="N64" s="10" t="s">
        <v>89</v>
      </c>
      <c r="O64" s="11">
        <v>257.60000000000002</v>
      </c>
      <c r="P64" s="10">
        <v>65</v>
      </c>
      <c r="Q64" s="11">
        <v>16744</v>
      </c>
      <c r="R64" s="11">
        <v>1724.63</v>
      </c>
    </row>
    <row r="65" spans="1:18" x14ac:dyDescent="0.25">
      <c r="A65" s="1"/>
      <c r="B65" s="12">
        <v>1061</v>
      </c>
      <c r="C65" s="13">
        <v>43188</v>
      </c>
      <c r="D65" s="12">
        <v>29</v>
      </c>
      <c r="E65" s="1" t="s">
        <v>49</v>
      </c>
      <c r="F65" s="1" t="s">
        <v>50</v>
      </c>
      <c r="G65" s="1" t="s">
        <v>51</v>
      </c>
      <c r="H65" s="1" t="s">
        <v>52</v>
      </c>
      <c r="I65" s="1" t="s">
        <v>23</v>
      </c>
      <c r="J65" s="13">
        <v>43190</v>
      </c>
      <c r="K65" s="1" t="s">
        <v>24</v>
      </c>
      <c r="L65" s="1" t="s">
        <v>25</v>
      </c>
      <c r="M65" s="1" t="s">
        <v>26</v>
      </c>
      <c r="N65" s="1" t="s">
        <v>27</v>
      </c>
      <c r="O65" s="14">
        <v>196</v>
      </c>
      <c r="P65" s="1">
        <v>72</v>
      </c>
      <c r="Q65" s="14">
        <v>14112</v>
      </c>
      <c r="R65" s="14">
        <v>1411.2</v>
      </c>
    </row>
    <row r="66" spans="1:18" x14ac:dyDescent="0.25">
      <c r="A66" s="1"/>
      <c r="B66" s="8">
        <v>1062</v>
      </c>
      <c r="C66" s="9">
        <v>43165</v>
      </c>
      <c r="D66" s="8">
        <v>6</v>
      </c>
      <c r="E66" s="10" t="s">
        <v>61</v>
      </c>
      <c r="F66" s="10" t="s">
        <v>62</v>
      </c>
      <c r="G66" s="10" t="s">
        <v>63</v>
      </c>
      <c r="H66" s="10" t="s">
        <v>64</v>
      </c>
      <c r="I66" s="10" t="s">
        <v>45</v>
      </c>
      <c r="J66" s="9">
        <v>43167</v>
      </c>
      <c r="K66" s="10" t="s">
        <v>46</v>
      </c>
      <c r="L66" s="10" t="s">
        <v>25</v>
      </c>
      <c r="M66" s="10" t="s">
        <v>53</v>
      </c>
      <c r="N66" s="10" t="s">
        <v>54</v>
      </c>
      <c r="O66" s="11">
        <v>178.5</v>
      </c>
      <c r="P66" s="10">
        <v>16</v>
      </c>
      <c r="Q66" s="11">
        <v>2856</v>
      </c>
      <c r="R66" s="11">
        <v>282.74</v>
      </c>
    </row>
    <row r="67" spans="1:18" x14ac:dyDescent="0.25">
      <c r="A67" s="1"/>
      <c r="B67" s="12">
        <v>1064</v>
      </c>
      <c r="C67" s="13">
        <v>43163</v>
      </c>
      <c r="D67" s="12">
        <v>4</v>
      </c>
      <c r="E67" s="1" t="s">
        <v>30</v>
      </c>
      <c r="F67" s="1" t="s">
        <v>31</v>
      </c>
      <c r="G67" s="1" t="s">
        <v>31</v>
      </c>
      <c r="H67" s="1" t="s">
        <v>32</v>
      </c>
      <c r="I67" s="1" t="s">
        <v>33</v>
      </c>
      <c r="J67" s="13">
        <v>43165</v>
      </c>
      <c r="K67" s="1" t="s">
        <v>34</v>
      </c>
      <c r="L67" s="1" t="s">
        <v>35</v>
      </c>
      <c r="M67" s="1" t="s">
        <v>107</v>
      </c>
      <c r="N67" s="1" t="s">
        <v>80</v>
      </c>
      <c r="O67" s="14">
        <v>1134</v>
      </c>
      <c r="P67" s="1">
        <v>77</v>
      </c>
      <c r="Q67" s="14">
        <v>87318</v>
      </c>
      <c r="R67" s="14">
        <v>8993.75</v>
      </c>
    </row>
    <row r="68" spans="1:18" x14ac:dyDescent="0.25">
      <c r="A68" s="1"/>
      <c r="B68" s="8">
        <v>1065</v>
      </c>
      <c r="C68" s="9">
        <v>43163</v>
      </c>
      <c r="D68" s="8">
        <v>4</v>
      </c>
      <c r="E68" s="10" t="s">
        <v>30</v>
      </c>
      <c r="F68" s="10" t="s">
        <v>31</v>
      </c>
      <c r="G68" s="10" t="s">
        <v>31</v>
      </c>
      <c r="H68" s="10" t="s">
        <v>32</v>
      </c>
      <c r="I68" s="10" t="s">
        <v>33</v>
      </c>
      <c r="J68" s="9">
        <v>43165</v>
      </c>
      <c r="K68" s="10" t="s">
        <v>34</v>
      </c>
      <c r="L68" s="10" t="s">
        <v>35</v>
      </c>
      <c r="M68" s="10" t="s">
        <v>108</v>
      </c>
      <c r="N68" s="10" t="s">
        <v>109</v>
      </c>
      <c r="O68" s="11">
        <v>98</v>
      </c>
      <c r="P68" s="10">
        <v>37</v>
      </c>
      <c r="Q68" s="11">
        <v>3626</v>
      </c>
      <c r="R68" s="11">
        <v>344.47</v>
      </c>
    </row>
    <row r="69" spans="1:18" x14ac:dyDescent="0.25">
      <c r="A69" s="1"/>
      <c r="B69" s="12">
        <v>1067</v>
      </c>
      <c r="C69" s="13">
        <v>43167</v>
      </c>
      <c r="D69" s="12">
        <v>8</v>
      </c>
      <c r="E69" s="1" t="s">
        <v>41</v>
      </c>
      <c r="F69" s="1" t="s">
        <v>42</v>
      </c>
      <c r="G69" s="1" t="s">
        <v>43</v>
      </c>
      <c r="H69" s="1" t="s">
        <v>44</v>
      </c>
      <c r="I69" s="1" t="s">
        <v>45</v>
      </c>
      <c r="J69" s="13">
        <v>43169</v>
      </c>
      <c r="K69" s="1" t="s">
        <v>46</v>
      </c>
      <c r="L69" s="1" t="s">
        <v>35</v>
      </c>
      <c r="M69" s="1" t="s">
        <v>95</v>
      </c>
      <c r="N69" s="1" t="s">
        <v>96</v>
      </c>
      <c r="O69" s="14">
        <v>487.2</v>
      </c>
      <c r="P69" s="1">
        <v>63</v>
      </c>
      <c r="Q69" s="14">
        <v>30693.599999999999</v>
      </c>
      <c r="R69" s="14">
        <v>3038.67</v>
      </c>
    </row>
    <row r="70" spans="1:18" x14ac:dyDescent="0.25">
      <c r="A70" s="1"/>
      <c r="B70" s="8">
        <v>1070</v>
      </c>
      <c r="C70" s="9">
        <v>43162</v>
      </c>
      <c r="D70" s="8">
        <v>3</v>
      </c>
      <c r="E70" s="10" t="s">
        <v>55</v>
      </c>
      <c r="F70" s="10" t="s">
        <v>56</v>
      </c>
      <c r="G70" s="10" t="s">
        <v>57</v>
      </c>
      <c r="H70" s="10" t="s">
        <v>22</v>
      </c>
      <c r="I70" s="10" t="s">
        <v>23</v>
      </c>
      <c r="J70" s="9">
        <v>43164</v>
      </c>
      <c r="K70" s="10" t="s">
        <v>24</v>
      </c>
      <c r="L70" s="10" t="s">
        <v>58</v>
      </c>
      <c r="M70" s="10" t="s">
        <v>97</v>
      </c>
      <c r="N70" s="10" t="s">
        <v>82</v>
      </c>
      <c r="O70" s="11">
        <v>140</v>
      </c>
      <c r="P70" s="10">
        <v>48</v>
      </c>
      <c r="Q70" s="11">
        <v>6720</v>
      </c>
      <c r="R70" s="11">
        <v>672</v>
      </c>
    </row>
    <row r="71" spans="1:18" x14ac:dyDescent="0.25">
      <c r="A71" s="1"/>
      <c r="B71" s="12">
        <v>1071</v>
      </c>
      <c r="C71" s="13">
        <v>43162</v>
      </c>
      <c r="D71" s="12">
        <v>3</v>
      </c>
      <c r="E71" s="1" t="s">
        <v>55</v>
      </c>
      <c r="F71" s="1" t="s">
        <v>56</v>
      </c>
      <c r="G71" s="1" t="s">
        <v>57</v>
      </c>
      <c r="H71" s="1" t="s">
        <v>22</v>
      </c>
      <c r="I71" s="1" t="s">
        <v>23</v>
      </c>
      <c r="J71" s="13">
        <v>43164</v>
      </c>
      <c r="K71" s="1" t="s">
        <v>24</v>
      </c>
      <c r="L71" s="1" t="s">
        <v>58</v>
      </c>
      <c r="M71" s="1" t="s">
        <v>65</v>
      </c>
      <c r="N71" s="1" t="s">
        <v>66</v>
      </c>
      <c r="O71" s="14">
        <v>560</v>
      </c>
      <c r="P71" s="1">
        <v>71</v>
      </c>
      <c r="Q71" s="14">
        <v>39760</v>
      </c>
      <c r="R71" s="14">
        <v>4135.04</v>
      </c>
    </row>
    <row r="72" spans="1:18" x14ac:dyDescent="0.25">
      <c r="A72" s="1"/>
      <c r="B72" s="8">
        <v>1075</v>
      </c>
      <c r="C72" s="9">
        <v>43169</v>
      </c>
      <c r="D72" s="8">
        <v>10</v>
      </c>
      <c r="E72" s="10" t="s">
        <v>72</v>
      </c>
      <c r="F72" s="10" t="s">
        <v>73</v>
      </c>
      <c r="G72" s="10" t="s">
        <v>74</v>
      </c>
      <c r="H72" s="10" t="s">
        <v>75</v>
      </c>
      <c r="I72" s="10" t="s">
        <v>33</v>
      </c>
      <c r="J72" s="9">
        <v>43171</v>
      </c>
      <c r="K72" s="10" t="s">
        <v>24</v>
      </c>
      <c r="L72" s="10" t="s">
        <v>35</v>
      </c>
      <c r="M72" s="10" t="s">
        <v>98</v>
      </c>
      <c r="N72" s="10" t="s">
        <v>29</v>
      </c>
      <c r="O72" s="11">
        <v>140</v>
      </c>
      <c r="P72" s="10">
        <v>55</v>
      </c>
      <c r="Q72" s="11">
        <v>7700</v>
      </c>
      <c r="R72" s="11">
        <v>770</v>
      </c>
    </row>
    <row r="73" spans="1:18" x14ac:dyDescent="0.25">
      <c r="A73" s="1"/>
      <c r="B73" s="12">
        <v>1077</v>
      </c>
      <c r="C73" s="13">
        <v>43169</v>
      </c>
      <c r="D73" s="12">
        <v>10</v>
      </c>
      <c r="E73" s="1" t="s">
        <v>72</v>
      </c>
      <c r="F73" s="1" t="s">
        <v>73</v>
      </c>
      <c r="G73" s="1" t="s">
        <v>74</v>
      </c>
      <c r="H73" s="1" t="s">
        <v>75</v>
      </c>
      <c r="I73" s="1" t="s">
        <v>33</v>
      </c>
      <c r="J73" s="12"/>
      <c r="K73" s="1" t="s">
        <v>34</v>
      </c>
      <c r="L73" s="1"/>
      <c r="M73" s="1" t="s">
        <v>28</v>
      </c>
      <c r="N73" s="1" t="s">
        <v>29</v>
      </c>
      <c r="O73" s="14">
        <v>49</v>
      </c>
      <c r="P73" s="1">
        <v>21</v>
      </c>
      <c r="Q73" s="14">
        <v>1029</v>
      </c>
      <c r="R73" s="14">
        <v>102.9</v>
      </c>
    </row>
    <row r="74" spans="1:18" x14ac:dyDescent="0.25">
      <c r="A74" s="1"/>
      <c r="B74" s="8">
        <v>1078</v>
      </c>
      <c r="C74" s="9">
        <v>43170</v>
      </c>
      <c r="D74" s="8">
        <v>11</v>
      </c>
      <c r="E74" s="10" t="s">
        <v>83</v>
      </c>
      <c r="F74" s="10" t="s">
        <v>84</v>
      </c>
      <c r="G74" s="10" t="s">
        <v>84</v>
      </c>
      <c r="H74" s="10" t="s">
        <v>70</v>
      </c>
      <c r="I74" s="10" t="s">
        <v>71</v>
      </c>
      <c r="J74" s="8"/>
      <c r="K74" s="10" t="s">
        <v>46</v>
      </c>
      <c r="L74" s="10"/>
      <c r="M74" s="10" t="s">
        <v>65</v>
      </c>
      <c r="N74" s="10" t="s">
        <v>66</v>
      </c>
      <c r="O74" s="11">
        <v>560</v>
      </c>
      <c r="P74" s="10">
        <v>67</v>
      </c>
      <c r="Q74" s="11">
        <v>37520</v>
      </c>
      <c r="R74" s="11">
        <v>3789.52</v>
      </c>
    </row>
    <row r="75" spans="1:18" x14ac:dyDescent="0.25">
      <c r="A75" s="1"/>
      <c r="B75" s="12">
        <v>1079</v>
      </c>
      <c r="C75" s="13">
        <v>43160</v>
      </c>
      <c r="D75" s="12">
        <v>1</v>
      </c>
      <c r="E75" s="1" t="s">
        <v>85</v>
      </c>
      <c r="F75" s="1" t="s">
        <v>86</v>
      </c>
      <c r="G75" s="1" t="s">
        <v>87</v>
      </c>
      <c r="H75" s="1" t="s">
        <v>44</v>
      </c>
      <c r="I75" s="1" t="s">
        <v>45</v>
      </c>
      <c r="J75" s="12"/>
      <c r="K75" s="1" t="s">
        <v>46</v>
      </c>
      <c r="L75" s="1"/>
      <c r="M75" s="1" t="s">
        <v>88</v>
      </c>
      <c r="N75" s="1" t="s">
        <v>89</v>
      </c>
      <c r="O75" s="14">
        <v>257.60000000000002</v>
      </c>
      <c r="P75" s="1">
        <v>75</v>
      </c>
      <c r="Q75" s="14">
        <v>19320</v>
      </c>
      <c r="R75" s="14">
        <v>1932</v>
      </c>
    </row>
    <row r="76" spans="1:18" x14ac:dyDescent="0.25">
      <c r="A76" s="1"/>
      <c r="B76" s="8">
        <v>1080</v>
      </c>
      <c r="C76" s="9">
        <v>43187</v>
      </c>
      <c r="D76" s="8">
        <v>28</v>
      </c>
      <c r="E76" s="10" t="s">
        <v>67</v>
      </c>
      <c r="F76" s="10" t="s">
        <v>68</v>
      </c>
      <c r="G76" s="10" t="s">
        <v>69</v>
      </c>
      <c r="H76" s="10" t="s">
        <v>70</v>
      </c>
      <c r="I76" s="10" t="s">
        <v>71</v>
      </c>
      <c r="J76" s="9">
        <v>43189</v>
      </c>
      <c r="K76" s="10" t="s">
        <v>46</v>
      </c>
      <c r="L76" s="10" t="s">
        <v>35</v>
      </c>
      <c r="M76" s="10" t="s">
        <v>40</v>
      </c>
      <c r="N76" s="10" t="s">
        <v>27</v>
      </c>
      <c r="O76" s="11">
        <v>644</v>
      </c>
      <c r="P76" s="10">
        <v>17</v>
      </c>
      <c r="Q76" s="11">
        <v>10948</v>
      </c>
      <c r="R76" s="11">
        <v>1127.6400000000001</v>
      </c>
    </row>
    <row r="77" spans="1:18" x14ac:dyDescent="0.25">
      <c r="A77" s="1"/>
      <c r="B77" s="12">
        <v>1081</v>
      </c>
      <c r="C77" s="13">
        <v>43194</v>
      </c>
      <c r="D77" s="12">
        <v>4</v>
      </c>
      <c r="E77" s="1" t="s">
        <v>30</v>
      </c>
      <c r="F77" s="1" t="s">
        <v>31</v>
      </c>
      <c r="G77" s="1" t="s">
        <v>31</v>
      </c>
      <c r="H77" s="1" t="s">
        <v>32</v>
      </c>
      <c r="I77" s="1" t="s">
        <v>33</v>
      </c>
      <c r="J77" s="13">
        <v>43196</v>
      </c>
      <c r="K77" s="1" t="s">
        <v>34</v>
      </c>
      <c r="L77" s="1" t="s">
        <v>35</v>
      </c>
      <c r="M77" s="1" t="s">
        <v>28</v>
      </c>
      <c r="N77" s="1" t="s">
        <v>29</v>
      </c>
      <c r="O77" s="14">
        <v>49</v>
      </c>
      <c r="P77" s="1">
        <v>48</v>
      </c>
      <c r="Q77" s="14">
        <v>2352</v>
      </c>
      <c r="R77" s="14">
        <v>228.14</v>
      </c>
    </row>
    <row r="78" spans="1:18" x14ac:dyDescent="0.25">
      <c r="A78" s="1"/>
      <c r="B78" s="8">
        <v>1082</v>
      </c>
      <c r="C78" s="9">
        <v>43202</v>
      </c>
      <c r="D78" s="8">
        <v>12</v>
      </c>
      <c r="E78" s="10" t="s">
        <v>38</v>
      </c>
      <c r="F78" s="10" t="s">
        <v>20</v>
      </c>
      <c r="G78" s="10" t="s">
        <v>21</v>
      </c>
      <c r="H78" s="10" t="s">
        <v>22</v>
      </c>
      <c r="I78" s="10" t="s">
        <v>23</v>
      </c>
      <c r="J78" s="9">
        <v>43204</v>
      </c>
      <c r="K78" s="10" t="s">
        <v>24</v>
      </c>
      <c r="L78" s="10" t="s">
        <v>35</v>
      </c>
      <c r="M78" s="10" t="s">
        <v>39</v>
      </c>
      <c r="N78" s="10" t="s">
        <v>27</v>
      </c>
      <c r="O78" s="11">
        <v>252</v>
      </c>
      <c r="P78" s="10">
        <v>74</v>
      </c>
      <c r="Q78" s="11">
        <v>18648</v>
      </c>
      <c r="R78" s="11">
        <v>1920.74</v>
      </c>
    </row>
    <row r="79" spans="1:18" x14ac:dyDescent="0.25">
      <c r="A79" s="1"/>
      <c r="B79" s="12">
        <v>1083</v>
      </c>
      <c r="C79" s="13">
        <v>43202</v>
      </c>
      <c r="D79" s="12">
        <v>12</v>
      </c>
      <c r="E79" s="1" t="s">
        <v>38</v>
      </c>
      <c r="F79" s="1" t="s">
        <v>20</v>
      </c>
      <c r="G79" s="1" t="s">
        <v>21</v>
      </c>
      <c r="H79" s="1" t="s">
        <v>22</v>
      </c>
      <c r="I79" s="1" t="s">
        <v>23</v>
      </c>
      <c r="J79" s="13">
        <v>43204</v>
      </c>
      <c r="K79" s="1" t="s">
        <v>24</v>
      </c>
      <c r="L79" s="1" t="s">
        <v>35</v>
      </c>
      <c r="M79" s="1" t="s">
        <v>40</v>
      </c>
      <c r="N79" s="1" t="s">
        <v>27</v>
      </c>
      <c r="O79" s="14">
        <v>644</v>
      </c>
      <c r="P79" s="1">
        <v>96</v>
      </c>
      <c r="Q79" s="14">
        <v>61824</v>
      </c>
      <c r="R79" s="14">
        <v>5996.93</v>
      </c>
    </row>
    <row r="80" spans="1:18" x14ac:dyDescent="0.25">
      <c r="A80" s="1"/>
      <c r="B80" s="8">
        <v>1084</v>
      </c>
      <c r="C80" s="9">
        <v>43198</v>
      </c>
      <c r="D80" s="8">
        <v>8</v>
      </c>
      <c r="E80" s="10" t="s">
        <v>41</v>
      </c>
      <c r="F80" s="10" t="s">
        <v>42</v>
      </c>
      <c r="G80" s="10" t="s">
        <v>43</v>
      </c>
      <c r="H80" s="10" t="s">
        <v>44</v>
      </c>
      <c r="I80" s="10" t="s">
        <v>45</v>
      </c>
      <c r="J80" s="9">
        <v>43200</v>
      </c>
      <c r="K80" s="10" t="s">
        <v>46</v>
      </c>
      <c r="L80" s="10" t="s">
        <v>35</v>
      </c>
      <c r="M80" s="10" t="s">
        <v>47</v>
      </c>
      <c r="N80" s="10" t="s">
        <v>48</v>
      </c>
      <c r="O80" s="11">
        <v>128.80000000000001</v>
      </c>
      <c r="P80" s="10">
        <v>12</v>
      </c>
      <c r="Q80" s="11">
        <v>1545.6</v>
      </c>
      <c r="R80" s="11">
        <v>159.19999999999999</v>
      </c>
    </row>
    <row r="81" spans="1:18" x14ac:dyDescent="0.25">
      <c r="A81" s="1"/>
      <c r="B81" s="12">
        <v>1085</v>
      </c>
      <c r="C81" s="13">
        <v>43194</v>
      </c>
      <c r="D81" s="12">
        <v>4</v>
      </c>
      <c r="E81" s="1" t="s">
        <v>30</v>
      </c>
      <c r="F81" s="1" t="s">
        <v>31</v>
      </c>
      <c r="G81" s="1" t="s">
        <v>31</v>
      </c>
      <c r="H81" s="1" t="s">
        <v>32</v>
      </c>
      <c r="I81" s="1" t="s">
        <v>33</v>
      </c>
      <c r="J81" s="13">
        <v>43196</v>
      </c>
      <c r="K81" s="1" t="s">
        <v>46</v>
      </c>
      <c r="L81" s="1" t="s">
        <v>25</v>
      </c>
      <c r="M81" s="1" t="s">
        <v>47</v>
      </c>
      <c r="N81" s="1" t="s">
        <v>48</v>
      </c>
      <c r="O81" s="14">
        <v>128.80000000000001</v>
      </c>
      <c r="P81" s="1">
        <v>62</v>
      </c>
      <c r="Q81" s="14">
        <v>7985.6</v>
      </c>
      <c r="R81" s="14">
        <v>822.52</v>
      </c>
    </row>
    <row r="82" spans="1:18" x14ac:dyDescent="0.25">
      <c r="A82" s="1"/>
      <c r="B82" s="8">
        <v>1086</v>
      </c>
      <c r="C82" s="9">
        <v>43219</v>
      </c>
      <c r="D82" s="8">
        <v>29</v>
      </c>
      <c r="E82" s="10" t="s">
        <v>49</v>
      </c>
      <c r="F82" s="10" t="s">
        <v>50</v>
      </c>
      <c r="G82" s="10" t="s">
        <v>51</v>
      </c>
      <c r="H82" s="10" t="s">
        <v>52</v>
      </c>
      <c r="I82" s="10" t="s">
        <v>23</v>
      </c>
      <c r="J82" s="9">
        <v>43221</v>
      </c>
      <c r="K82" s="10" t="s">
        <v>24</v>
      </c>
      <c r="L82" s="10" t="s">
        <v>25</v>
      </c>
      <c r="M82" s="10" t="s">
        <v>53</v>
      </c>
      <c r="N82" s="10" t="s">
        <v>54</v>
      </c>
      <c r="O82" s="11">
        <v>178.5</v>
      </c>
      <c r="P82" s="10">
        <v>35</v>
      </c>
      <c r="Q82" s="11">
        <v>6247.5</v>
      </c>
      <c r="R82" s="11">
        <v>643.49</v>
      </c>
    </row>
    <row r="83" spans="1:18" x14ac:dyDescent="0.25">
      <c r="A83" s="1"/>
      <c r="B83" s="12">
        <v>1087</v>
      </c>
      <c r="C83" s="13">
        <v>43193</v>
      </c>
      <c r="D83" s="12">
        <v>3</v>
      </c>
      <c r="E83" s="1" t="s">
        <v>55</v>
      </c>
      <c r="F83" s="1" t="s">
        <v>56</v>
      </c>
      <c r="G83" s="1" t="s">
        <v>57</v>
      </c>
      <c r="H83" s="1" t="s">
        <v>22</v>
      </c>
      <c r="I83" s="1" t="s">
        <v>23</v>
      </c>
      <c r="J83" s="13">
        <v>43195</v>
      </c>
      <c r="K83" s="1" t="s">
        <v>24</v>
      </c>
      <c r="L83" s="1" t="s">
        <v>58</v>
      </c>
      <c r="M83" s="1" t="s">
        <v>59</v>
      </c>
      <c r="N83" s="1" t="s">
        <v>60</v>
      </c>
      <c r="O83" s="14">
        <v>135.1</v>
      </c>
      <c r="P83" s="1">
        <v>95</v>
      </c>
      <c r="Q83" s="14">
        <v>12834.5</v>
      </c>
      <c r="R83" s="14">
        <v>1283.45</v>
      </c>
    </row>
    <row r="84" spans="1:18" x14ac:dyDescent="0.25">
      <c r="A84" s="1"/>
      <c r="B84" s="8">
        <v>1088</v>
      </c>
      <c r="C84" s="9">
        <v>43196</v>
      </c>
      <c r="D84" s="8">
        <v>6</v>
      </c>
      <c r="E84" s="10" t="s">
        <v>61</v>
      </c>
      <c r="F84" s="10" t="s">
        <v>62</v>
      </c>
      <c r="G84" s="10" t="s">
        <v>63</v>
      </c>
      <c r="H84" s="10" t="s">
        <v>64</v>
      </c>
      <c r="I84" s="10" t="s">
        <v>45</v>
      </c>
      <c r="J84" s="9">
        <v>43198</v>
      </c>
      <c r="K84" s="10" t="s">
        <v>24</v>
      </c>
      <c r="L84" s="10" t="s">
        <v>35</v>
      </c>
      <c r="M84" s="10" t="s">
        <v>65</v>
      </c>
      <c r="N84" s="10" t="s">
        <v>66</v>
      </c>
      <c r="O84" s="11">
        <v>560</v>
      </c>
      <c r="P84" s="10">
        <v>17</v>
      </c>
      <c r="Q84" s="11">
        <v>9520</v>
      </c>
      <c r="R84" s="11">
        <v>961.52</v>
      </c>
    </row>
    <row r="85" spans="1:18" x14ac:dyDescent="0.25">
      <c r="A85" s="1"/>
      <c r="B85" s="12">
        <v>1089</v>
      </c>
      <c r="C85" s="13">
        <v>43218</v>
      </c>
      <c r="D85" s="12">
        <v>28</v>
      </c>
      <c r="E85" s="1" t="s">
        <v>67</v>
      </c>
      <c r="F85" s="1" t="s">
        <v>68</v>
      </c>
      <c r="G85" s="1" t="s">
        <v>69</v>
      </c>
      <c r="H85" s="1" t="s">
        <v>70</v>
      </c>
      <c r="I85" s="1" t="s">
        <v>71</v>
      </c>
      <c r="J85" s="13">
        <v>43220</v>
      </c>
      <c r="K85" s="1" t="s">
        <v>46</v>
      </c>
      <c r="L85" s="1" t="s">
        <v>25</v>
      </c>
      <c r="M85" s="1" t="s">
        <v>40</v>
      </c>
      <c r="N85" s="1" t="s">
        <v>27</v>
      </c>
      <c r="O85" s="14">
        <v>644</v>
      </c>
      <c r="P85" s="1">
        <v>96</v>
      </c>
      <c r="Q85" s="14">
        <v>61824</v>
      </c>
      <c r="R85" s="14">
        <v>6491.52</v>
      </c>
    </row>
    <row r="86" spans="1:18" x14ac:dyDescent="0.25">
      <c r="A86" s="1"/>
      <c r="B86" s="8">
        <v>1090</v>
      </c>
      <c r="C86" s="9">
        <v>43198</v>
      </c>
      <c r="D86" s="8">
        <v>8</v>
      </c>
      <c r="E86" s="10" t="s">
        <v>41</v>
      </c>
      <c r="F86" s="10" t="s">
        <v>42</v>
      </c>
      <c r="G86" s="10" t="s">
        <v>43</v>
      </c>
      <c r="H86" s="10" t="s">
        <v>44</v>
      </c>
      <c r="I86" s="10" t="s">
        <v>45</v>
      </c>
      <c r="J86" s="9">
        <v>43200</v>
      </c>
      <c r="K86" s="10" t="s">
        <v>46</v>
      </c>
      <c r="L86" s="10" t="s">
        <v>25</v>
      </c>
      <c r="M86" s="10" t="s">
        <v>53</v>
      </c>
      <c r="N86" s="10" t="s">
        <v>54</v>
      </c>
      <c r="O86" s="11">
        <v>178.5</v>
      </c>
      <c r="P86" s="10">
        <v>83</v>
      </c>
      <c r="Q86" s="11">
        <v>14815.5</v>
      </c>
      <c r="R86" s="11">
        <v>1437.1</v>
      </c>
    </row>
    <row r="87" spans="1:18" x14ac:dyDescent="0.25">
      <c r="A87" s="1"/>
      <c r="B87" s="12">
        <v>1091</v>
      </c>
      <c r="C87" s="13">
        <v>43200</v>
      </c>
      <c r="D87" s="12">
        <v>10</v>
      </c>
      <c r="E87" s="1" t="s">
        <v>72</v>
      </c>
      <c r="F87" s="1" t="s">
        <v>73</v>
      </c>
      <c r="G87" s="1" t="s">
        <v>74</v>
      </c>
      <c r="H87" s="1" t="s">
        <v>75</v>
      </c>
      <c r="I87" s="1" t="s">
        <v>33</v>
      </c>
      <c r="J87" s="13">
        <v>43202</v>
      </c>
      <c r="K87" s="1" t="s">
        <v>24</v>
      </c>
      <c r="L87" s="1" t="s">
        <v>35</v>
      </c>
      <c r="M87" s="1" t="s">
        <v>76</v>
      </c>
      <c r="N87" s="1" t="s">
        <v>27</v>
      </c>
      <c r="O87" s="14">
        <v>41.86</v>
      </c>
      <c r="P87" s="1">
        <v>88</v>
      </c>
      <c r="Q87" s="14">
        <v>3683.68</v>
      </c>
      <c r="R87" s="14">
        <v>364.68</v>
      </c>
    </row>
    <row r="88" spans="1:18" x14ac:dyDescent="0.25">
      <c r="A88" s="1"/>
      <c r="B88" s="8">
        <v>1092</v>
      </c>
      <c r="C88" s="9">
        <v>43197</v>
      </c>
      <c r="D88" s="8">
        <v>7</v>
      </c>
      <c r="E88" s="10" t="s">
        <v>77</v>
      </c>
      <c r="F88" s="10" t="s">
        <v>78</v>
      </c>
      <c r="G88" s="10" t="s">
        <v>78</v>
      </c>
      <c r="H88" s="10" t="s">
        <v>44</v>
      </c>
      <c r="I88" s="10" t="s">
        <v>45</v>
      </c>
      <c r="J88" s="8"/>
      <c r="K88" s="10"/>
      <c r="L88" s="10"/>
      <c r="M88" s="10" t="s">
        <v>40</v>
      </c>
      <c r="N88" s="10" t="s">
        <v>27</v>
      </c>
      <c r="O88" s="11">
        <v>644</v>
      </c>
      <c r="P88" s="10">
        <v>59</v>
      </c>
      <c r="Q88" s="11">
        <v>37996</v>
      </c>
      <c r="R88" s="11">
        <v>3989.58</v>
      </c>
    </row>
    <row r="89" spans="1:18" x14ac:dyDescent="0.25">
      <c r="A89" s="1"/>
      <c r="B89" s="12">
        <v>1093</v>
      </c>
      <c r="C89" s="13">
        <v>43200</v>
      </c>
      <c r="D89" s="12">
        <v>10</v>
      </c>
      <c r="E89" s="1" t="s">
        <v>72</v>
      </c>
      <c r="F89" s="1" t="s">
        <v>73</v>
      </c>
      <c r="G89" s="1" t="s">
        <v>74</v>
      </c>
      <c r="H89" s="1" t="s">
        <v>75</v>
      </c>
      <c r="I89" s="1" t="s">
        <v>33</v>
      </c>
      <c r="J89" s="13">
        <v>43202</v>
      </c>
      <c r="K89" s="1" t="s">
        <v>34</v>
      </c>
      <c r="L89" s="1"/>
      <c r="M89" s="1" t="s">
        <v>79</v>
      </c>
      <c r="N89" s="1" t="s">
        <v>80</v>
      </c>
      <c r="O89" s="14">
        <v>350</v>
      </c>
      <c r="P89" s="1">
        <v>27</v>
      </c>
      <c r="Q89" s="14">
        <v>9450</v>
      </c>
      <c r="R89" s="14">
        <v>963.9</v>
      </c>
    </row>
    <row r="90" spans="1:18" x14ac:dyDescent="0.25">
      <c r="A90" s="1"/>
      <c r="B90" s="8">
        <v>1094</v>
      </c>
      <c r="C90" s="9">
        <v>43200</v>
      </c>
      <c r="D90" s="8">
        <v>10</v>
      </c>
      <c r="E90" s="10" t="s">
        <v>72</v>
      </c>
      <c r="F90" s="10" t="s">
        <v>73</v>
      </c>
      <c r="G90" s="10" t="s">
        <v>74</v>
      </c>
      <c r="H90" s="10" t="s">
        <v>75</v>
      </c>
      <c r="I90" s="10" t="s">
        <v>33</v>
      </c>
      <c r="J90" s="9">
        <v>43202</v>
      </c>
      <c r="K90" s="10" t="s">
        <v>34</v>
      </c>
      <c r="L90" s="10"/>
      <c r="M90" s="10" t="s">
        <v>81</v>
      </c>
      <c r="N90" s="10" t="s">
        <v>82</v>
      </c>
      <c r="O90" s="11">
        <v>308</v>
      </c>
      <c r="P90" s="10">
        <v>37</v>
      </c>
      <c r="Q90" s="11">
        <v>11396</v>
      </c>
      <c r="R90" s="11">
        <v>1196.58</v>
      </c>
    </row>
    <row r="91" spans="1:18" x14ac:dyDescent="0.25">
      <c r="A91" s="1"/>
      <c r="B91" s="12">
        <v>1095</v>
      </c>
      <c r="C91" s="13">
        <v>43200</v>
      </c>
      <c r="D91" s="12">
        <v>10</v>
      </c>
      <c r="E91" s="1" t="s">
        <v>72</v>
      </c>
      <c r="F91" s="1" t="s">
        <v>73</v>
      </c>
      <c r="G91" s="1" t="s">
        <v>74</v>
      </c>
      <c r="H91" s="1" t="s">
        <v>75</v>
      </c>
      <c r="I91" s="1" t="s">
        <v>33</v>
      </c>
      <c r="J91" s="13">
        <v>43202</v>
      </c>
      <c r="K91" s="1" t="s">
        <v>34</v>
      </c>
      <c r="L91" s="1"/>
      <c r="M91" s="1" t="s">
        <v>47</v>
      </c>
      <c r="N91" s="1" t="s">
        <v>48</v>
      </c>
      <c r="O91" s="14">
        <v>128.80000000000001</v>
      </c>
      <c r="P91" s="1">
        <v>75</v>
      </c>
      <c r="Q91" s="14">
        <v>9660</v>
      </c>
      <c r="R91" s="14">
        <v>966</v>
      </c>
    </row>
    <row r="92" spans="1:18" x14ac:dyDescent="0.25">
      <c r="A92" s="1"/>
      <c r="B92" s="8">
        <v>1096</v>
      </c>
      <c r="C92" s="9">
        <v>43201</v>
      </c>
      <c r="D92" s="8">
        <v>11</v>
      </c>
      <c r="E92" s="10" t="s">
        <v>83</v>
      </c>
      <c r="F92" s="10" t="s">
        <v>84</v>
      </c>
      <c r="G92" s="10" t="s">
        <v>84</v>
      </c>
      <c r="H92" s="10" t="s">
        <v>70</v>
      </c>
      <c r="I92" s="10" t="s">
        <v>71</v>
      </c>
      <c r="J92" s="8"/>
      <c r="K92" s="10" t="s">
        <v>46</v>
      </c>
      <c r="L92" s="10"/>
      <c r="M92" s="10" t="s">
        <v>28</v>
      </c>
      <c r="N92" s="10" t="s">
        <v>29</v>
      </c>
      <c r="O92" s="11">
        <v>49</v>
      </c>
      <c r="P92" s="10">
        <v>71</v>
      </c>
      <c r="Q92" s="11">
        <v>3479</v>
      </c>
      <c r="R92" s="11">
        <v>337.46</v>
      </c>
    </row>
    <row r="93" spans="1:18" x14ac:dyDescent="0.25">
      <c r="A93" s="1"/>
      <c r="B93" s="12">
        <v>1097</v>
      </c>
      <c r="C93" s="13">
        <v>43201</v>
      </c>
      <c r="D93" s="12">
        <v>11</v>
      </c>
      <c r="E93" s="1" t="s">
        <v>83</v>
      </c>
      <c r="F93" s="1" t="s">
        <v>84</v>
      </c>
      <c r="G93" s="1" t="s">
        <v>84</v>
      </c>
      <c r="H93" s="1" t="s">
        <v>70</v>
      </c>
      <c r="I93" s="1" t="s">
        <v>71</v>
      </c>
      <c r="J93" s="12"/>
      <c r="K93" s="1" t="s">
        <v>46</v>
      </c>
      <c r="L93" s="1"/>
      <c r="M93" s="1" t="s">
        <v>76</v>
      </c>
      <c r="N93" s="1" t="s">
        <v>27</v>
      </c>
      <c r="O93" s="14">
        <v>41.86</v>
      </c>
      <c r="P93" s="1">
        <v>88</v>
      </c>
      <c r="Q93" s="14">
        <v>3683.68</v>
      </c>
      <c r="R93" s="14">
        <v>364.68</v>
      </c>
    </row>
    <row r="94" spans="1:18" x14ac:dyDescent="0.25">
      <c r="A94" s="1"/>
      <c r="B94" s="8">
        <v>1098</v>
      </c>
      <c r="C94" s="9">
        <v>43191</v>
      </c>
      <c r="D94" s="8">
        <v>1</v>
      </c>
      <c r="E94" s="10" t="s">
        <v>85</v>
      </c>
      <c r="F94" s="10" t="s">
        <v>86</v>
      </c>
      <c r="G94" s="10" t="s">
        <v>87</v>
      </c>
      <c r="H94" s="10" t="s">
        <v>44</v>
      </c>
      <c r="I94" s="10" t="s">
        <v>45</v>
      </c>
      <c r="J94" s="8"/>
      <c r="K94" s="10"/>
      <c r="L94" s="10"/>
      <c r="M94" s="10" t="s">
        <v>39</v>
      </c>
      <c r="N94" s="10" t="s">
        <v>27</v>
      </c>
      <c r="O94" s="11">
        <v>252</v>
      </c>
      <c r="P94" s="10">
        <v>55</v>
      </c>
      <c r="Q94" s="11">
        <v>13860</v>
      </c>
      <c r="R94" s="11">
        <v>1358.28</v>
      </c>
    </row>
    <row r="95" spans="1:18" x14ac:dyDescent="0.25">
      <c r="A95" s="1"/>
      <c r="B95" s="12">
        <v>1099</v>
      </c>
      <c r="C95" s="13">
        <v>43249</v>
      </c>
      <c r="D95" s="12">
        <v>29</v>
      </c>
      <c r="E95" s="1" t="s">
        <v>49</v>
      </c>
      <c r="F95" s="1" t="s">
        <v>50</v>
      </c>
      <c r="G95" s="1" t="s">
        <v>51</v>
      </c>
      <c r="H95" s="1" t="s">
        <v>52</v>
      </c>
      <c r="I95" s="1" t="s">
        <v>23</v>
      </c>
      <c r="J95" s="13">
        <v>43251</v>
      </c>
      <c r="K95" s="1" t="s">
        <v>24</v>
      </c>
      <c r="L95" s="1" t="s">
        <v>25</v>
      </c>
      <c r="M95" s="1" t="s">
        <v>53</v>
      </c>
      <c r="N95" s="1" t="s">
        <v>54</v>
      </c>
      <c r="O95" s="14">
        <v>178.5</v>
      </c>
      <c r="P95" s="1">
        <v>14</v>
      </c>
      <c r="Q95" s="14">
        <v>2499</v>
      </c>
      <c r="R95" s="14">
        <v>237.41</v>
      </c>
    </row>
    <row r="96" spans="1:18" x14ac:dyDescent="0.25">
      <c r="A96" s="1"/>
      <c r="B96" s="8">
        <v>1100</v>
      </c>
      <c r="C96" s="9">
        <v>43223</v>
      </c>
      <c r="D96" s="8">
        <v>3</v>
      </c>
      <c r="E96" s="10" t="s">
        <v>55</v>
      </c>
      <c r="F96" s="10" t="s">
        <v>56</v>
      </c>
      <c r="G96" s="10" t="s">
        <v>57</v>
      </c>
      <c r="H96" s="10" t="s">
        <v>22</v>
      </c>
      <c r="I96" s="10" t="s">
        <v>23</v>
      </c>
      <c r="J96" s="9">
        <v>43225</v>
      </c>
      <c r="K96" s="10" t="s">
        <v>24</v>
      </c>
      <c r="L96" s="10" t="s">
        <v>58</v>
      </c>
      <c r="M96" s="10" t="s">
        <v>59</v>
      </c>
      <c r="N96" s="10" t="s">
        <v>60</v>
      </c>
      <c r="O96" s="11">
        <v>135.1</v>
      </c>
      <c r="P96" s="10">
        <v>43</v>
      </c>
      <c r="Q96" s="11">
        <v>5809.3</v>
      </c>
      <c r="R96" s="11">
        <v>592.54999999999995</v>
      </c>
    </row>
    <row r="97" spans="1:18" x14ac:dyDescent="0.25">
      <c r="A97" s="1"/>
      <c r="B97" s="12">
        <v>1101</v>
      </c>
      <c r="C97" s="13">
        <v>43226</v>
      </c>
      <c r="D97" s="12">
        <v>6</v>
      </c>
      <c r="E97" s="1" t="s">
        <v>61</v>
      </c>
      <c r="F97" s="1" t="s">
        <v>62</v>
      </c>
      <c r="G97" s="1" t="s">
        <v>63</v>
      </c>
      <c r="H97" s="1" t="s">
        <v>64</v>
      </c>
      <c r="I97" s="1" t="s">
        <v>45</v>
      </c>
      <c r="J97" s="13">
        <v>43228</v>
      </c>
      <c r="K97" s="1" t="s">
        <v>24</v>
      </c>
      <c r="L97" s="1" t="s">
        <v>35</v>
      </c>
      <c r="M97" s="1" t="s">
        <v>65</v>
      </c>
      <c r="N97" s="1" t="s">
        <v>66</v>
      </c>
      <c r="O97" s="14">
        <v>560</v>
      </c>
      <c r="P97" s="1">
        <v>63</v>
      </c>
      <c r="Q97" s="14">
        <v>35280</v>
      </c>
      <c r="R97" s="14">
        <v>3563.28</v>
      </c>
    </row>
    <row r="98" spans="1:18" x14ac:dyDescent="0.25">
      <c r="A98" s="1"/>
      <c r="B98" s="8">
        <v>1102</v>
      </c>
      <c r="C98" s="9">
        <v>43248</v>
      </c>
      <c r="D98" s="8">
        <v>28</v>
      </c>
      <c r="E98" s="10" t="s">
        <v>67</v>
      </c>
      <c r="F98" s="10" t="s">
        <v>68</v>
      </c>
      <c r="G98" s="10" t="s">
        <v>69</v>
      </c>
      <c r="H98" s="10" t="s">
        <v>70</v>
      </c>
      <c r="I98" s="10" t="s">
        <v>71</v>
      </c>
      <c r="J98" s="9">
        <v>43250</v>
      </c>
      <c r="K98" s="10" t="s">
        <v>46</v>
      </c>
      <c r="L98" s="10" t="s">
        <v>25</v>
      </c>
      <c r="M98" s="10" t="s">
        <v>40</v>
      </c>
      <c r="N98" s="10" t="s">
        <v>27</v>
      </c>
      <c r="O98" s="11">
        <v>644</v>
      </c>
      <c r="P98" s="10">
        <v>36</v>
      </c>
      <c r="Q98" s="11">
        <v>23184</v>
      </c>
      <c r="R98" s="11">
        <v>2318.4</v>
      </c>
    </row>
    <row r="99" spans="1:18" x14ac:dyDescent="0.25">
      <c r="A99" s="1"/>
      <c r="B99" s="12">
        <v>1103</v>
      </c>
      <c r="C99" s="13">
        <v>43228</v>
      </c>
      <c r="D99" s="12">
        <v>8</v>
      </c>
      <c r="E99" s="1" t="s">
        <v>41</v>
      </c>
      <c r="F99" s="1" t="s">
        <v>42</v>
      </c>
      <c r="G99" s="1" t="s">
        <v>43</v>
      </c>
      <c r="H99" s="1" t="s">
        <v>44</v>
      </c>
      <c r="I99" s="1" t="s">
        <v>45</v>
      </c>
      <c r="J99" s="13">
        <v>43230</v>
      </c>
      <c r="K99" s="1" t="s">
        <v>46</v>
      </c>
      <c r="L99" s="1" t="s">
        <v>25</v>
      </c>
      <c r="M99" s="1" t="s">
        <v>53</v>
      </c>
      <c r="N99" s="1" t="s">
        <v>54</v>
      </c>
      <c r="O99" s="14">
        <v>178.5</v>
      </c>
      <c r="P99" s="1">
        <v>41</v>
      </c>
      <c r="Q99" s="14">
        <v>7318.5</v>
      </c>
      <c r="R99" s="14">
        <v>761.12</v>
      </c>
    </row>
    <row r="100" spans="1:18" x14ac:dyDescent="0.25">
      <c r="A100" s="1"/>
      <c r="B100" s="8">
        <v>1104</v>
      </c>
      <c r="C100" s="9">
        <v>43230</v>
      </c>
      <c r="D100" s="8">
        <v>10</v>
      </c>
      <c r="E100" s="10" t="s">
        <v>72</v>
      </c>
      <c r="F100" s="10" t="s">
        <v>73</v>
      </c>
      <c r="G100" s="10" t="s">
        <v>74</v>
      </c>
      <c r="H100" s="10" t="s">
        <v>75</v>
      </c>
      <c r="I100" s="10" t="s">
        <v>33</v>
      </c>
      <c r="J100" s="9">
        <v>43232</v>
      </c>
      <c r="K100" s="10" t="s">
        <v>24</v>
      </c>
      <c r="L100" s="10" t="s">
        <v>35</v>
      </c>
      <c r="M100" s="10" t="s">
        <v>76</v>
      </c>
      <c r="N100" s="10" t="s">
        <v>27</v>
      </c>
      <c r="O100" s="11">
        <v>41.86</v>
      </c>
      <c r="P100" s="10">
        <v>35</v>
      </c>
      <c r="Q100" s="11">
        <v>1465.1</v>
      </c>
      <c r="R100" s="11">
        <v>143.58000000000001</v>
      </c>
    </row>
    <row r="101" spans="1:18" x14ac:dyDescent="0.25">
      <c r="A101" s="1"/>
      <c r="B101" s="12">
        <v>1105</v>
      </c>
      <c r="C101" s="13">
        <v>43227</v>
      </c>
      <c r="D101" s="12">
        <v>7</v>
      </c>
      <c r="E101" s="1" t="s">
        <v>77</v>
      </c>
      <c r="F101" s="1" t="s">
        <v>78</v>
      </c>
      <c r="G101" s="1" t="s">
        <v>78</v>
      </c>
      <c r="H101" s="1" t="s">
        <v>44</v>
      </c>
      <c r="I101" s="1" t="s">
        <v>45</v>
      </c>
      <c r="J101" s="12"/>
      <c r="K101" s="1"/>
      <c r="L101" s="1"/>
      <c r="M101" s="1" t="s">
        <v>40</v>
      </c>
      <c r="N101" s="1" t="s">
        <v>27</v>
      </c>
      <c r="O101" s="14">
        <v>644</v>
      </c>
      <c r="P101" s="1">
        <v>31</v>
      </c>
      <c r="Q101" s="14">
        <v>19964</v>
      </c>
      <c r="R101" s="14">
        <v>1916.54</v>
      </c>
    </row>
    <row r="102" spans="1:18" x14ac:dyDescent="0.25">
      <c r="A102" s="1"/>
      <c r="B102" s="8">
        <v>1106</v>
      </c>
      <c r="C102" s="9">
        <v>43230</v>
      </c>
      <c r="D102" s="8">
        <v>10</v>
      </c>
      <c r="E102" s="10" t="s">
        <v>72</v>
      </c>
      <c r="F102" s="10" t="s">
        <v>73</v>
      </c>
      <c r="G102" s="10" t="s">
        <v>74</v>
      </c>
      <c r="H102" s="10" t="s">
        <v>75</v>
      </c>
      <c r="I102" s="10" t="s">
        <v>33</v>
      </c>
      <c r="J102" s="9">
        <v>43232</v>
      </c>
      <c r="K102" s="10" t="s">
        <v>34</v>
      </c>
      <c r="L102" s="10"/>
      <c r="M102" s="10" t="s">
        <v>79</v>
      </c>
      <c r="N102" s="10" t="s">
        <v>80</v>
      </c>
      <c r="O102" s="11">
        <v>350</v>
      </c>
      <c r="P102" s="10">
        <v>52</v>
      </c>
      <c r="Q102" s="11">
        <v>18200</v>
      </c>
      <c r="R102" s="11">
        <v>1729</v>
      </c>
    </row>
    <row r="103" spans="1:18" x14ac:dyDescent="0.25">
      <c r="A103" s="1"/>
      <c r="B103" s="12">
        <v>1107</v>
      </c>
      <c r="C103" s="13">
        <v>43230</v>
      </c>
      <c r="D103" s="12">
        <v>10</v>
      </c>
      <c r="E103" s="1" t="s">
        <v>72</v>
      </c>
      <c r="F103" s="1" t="s">
        <v>73</v>
      </c>
      <c r="G103" s="1" t="s">
        <v>74</v>
      </c>
      <c r="H103" s="1" t="s">
        <v>75</v>
      </c>
      <c r="I103" s="1" t="s">
        <v>33</v>
      </c>
      <c r="J103" s="13">
        <v>43232</v>
      </c>
      <c r="K103" s="1" t="s">
        <v>34</v>
      </c>
      <c r="L103" s="1"/>
      <c r="M103" s="1" t="s">
        <v>81</v>
      </c>
      <c r="N103" s="1" t="s">
        <v>82</v>
      </c>
      <c r="O103" s="14">
        <v>308</v>
      </c>
      <c r="P103" s="1">
        <v>30</v>
      </c>
      <c r="Q103" s="14">
        <v>9240</v>
      </c>
      <c r="R103" s="14">
        <v>942.48</v>
      </c>
    </row>
    <row r="104" spans="1:18" x14ac:dyDescent="0.25">
      <c r="A104" s="1"/>
      <c r="B104" s="8">
        <v>1108</v>
      </c>
      <c r="C104" s="9">
        <v>43230</v>
      </c>
      <c r="D104" s="8">
        <v>10</v>
      </c>
      <c r="E104" s="10" t="s">
        <v>72</v>
      </c>
      <c r="F104" s="10" t="s">
        <v>73</v>
      </c>
      <c r="G104" s="10" t="s">
        <v>74</v>
      </c>
      <c r="H104" s="10" t="s">
        <v>75</v>
      </c>
      <c r="I104" s="10" t="s">
        <v>33</v>
      </c>
      <c r="J104" s="9">
        <v>43232</v>
      </c>
      <c r="K104" s="10" t="s">
        <v>34</v>
      </c>
      <c r="L104" s="10"/>
      <c r="M104" s="10" t="s">
        <v>47</v>
      </c>
      <c r="N104" s="10" t="s">
        <v>48</v>
      </c>
      <c r="O104" s="11">
        <v>128.80000000000001</v>
      </c>
      <c r="P104" s="10">
        <v>41</v>
      </c>
      <c r="Q104" s="11">
        <v>5280.8</v>
      </c>
      <c r="R104" s="11">
        <v>538.64</v>
      </c>
    </row>
    <row r="105" spans="1:18" x14ac:dyDescent="0.25">
      <c r="A105" s="1"/>
      <c r="B105" s="12">
        <v>1109</v>
      </c>
      <c r="C105" s="13">
        <v>43231</v>
      </c>
      <c r="D105" s="12">
        <v>11</v>
      </c>
      <c r="E105" s="1" t="s">
        <v>83</v>
      </c>
      <c r="F105" s="1" t="s">
        <v>84</v>
      </c>
      <c r="G105" s="1" t="s">
        <v>84</v>
      </c>
      <c r="H105" s="1" t="s">
        <v>70</v>
      </c>
      <c r="I105" s="1" t="s">
        <v>71</v>
      </c>
      <c r="J105" s="12"/>
      <c r="K105" s="1" t="s">
        <v>46</v>
      </c>
      <c r="L105" s="1"/>
      <c r="M105" s="1" t="s">
        <v>28</v>
      </c>
      <c r="N105" s="1" t="s">
        <v>29</v>
      </c>
      <c r="O105" s="14">
        <v>49</v>
      </c>
      <c r="P105" s="1">
        <v>44</v>
      </c>
      <c r="Q105" s="14">
        <v>2156</v>
      </c>
      <c r="R105" s="14">
        <v>213.44</v>
      </c>
    </row>
    <row r="106" spans="1:18" x14ac:dyDescent="0.25">
      <c r="A106" s="1"/>
      <c r="B106" s="8">
        <v>1110</v>
      </c>
      <c r="C106" s="9">
        <v>43231</v>
      </c>
      <c r="D106" s="8">
        <v>11</v>
      </c>
      <c r="E106" s="10" t="s">
        <v>83</v>
      </c>
      <c r="F106" s="10" t="s">
        <v>84</v>
      </c>
      <c r="G106" s="10" t="s">
        <v>84</v>
      </c>
      <c r="H106" s="10" t="s">
        <v>70</v>
      </c>
      <c r="I106" s="10" t="s">
        <v>71</v>
      </c>
      <c r="J106" s="8"/>
      <c r="K106" s="10" t="s">
        <v>46</v>
      </c>
      <c r="L106" s="10"/>
      <c r="M106" s="10" t="s">
        <v>76</v>
      </c>
      <c r="N106" s="10" t="s">
        <v>27</v>
      </c>
      <c r="O106" s="11">
        <v>41.86</v>
      </c>
      <c r="P106" s="10">
        <v>77</v>
      </c>
      <c r="Q106" s="11">
        <v>3223.22</v>
      </c>
      <c r="R106" s="11">
        <v>322.32</v>
      </c>
    </row>
    <row r="107" spans="1:18" x14ac:dyDescent="0.25">
      <c r="A107" s="1"/>
      <c r="B107" s="12">
        <v>1111</v>
      </c>
      <c r="C107" s="13">
        <v>43221</v>
      </c>
      <c r="D107" s="12">
        <v>1</v>
      </c>
      <c r="E107" s="1" t="s">
        <v>85</v>
      </c>
      <c r="F107" s="1" t="s">
        <v>86</v>
      </c>
      <c r="G107" s="1" t="s">
        <v>87</v>
      </c>
      <c r="H107" s="1" t="s">
        <v>44</v>
      </c>
      <c r="I107" s="1" t="s">
        <v>45</v>
      </c>
      <c r="J107" s="12"/>
      <c r="K107" s="1"/>
      <c r="L107" s="1"/>
      <c r="M107" s="1" t="s">
        <v>39</v>
      </c>
      <c r="N107" s="1" t="s">
        <v>27</v>
      </c>
      <c r="O107" s="14">
        <v>252</v>
      </c>
      <c r="P107" s="1">
        <v>29</v>
      </c>
      <c r="Q107" s="14">
        <v>7308</v>
      </c>
      <c r="R107" s="14">
        <v>738.11</v>
      </c>
    </row>
    <row r="108" spans="1:18" x14ac:dyDescent="0.25">
      <c r="A108" s="1"/>
      <c r="B108" s="8">
        <v>1112</v>
      </c>
      <c r="C108" s="9">
        <v>43221</v>
      </c>
      <c r="D108" s="8">
        <v>1</v>
      </c>
      <c r="E108" s="10" t="s">
        <v>85</v>
      </c>
      <c r="F108" s="10" t="s">
        <v>86</v>
      </c>
      <c r="G108" s="10" t="s">
        <v>87</v>
      </c>
      <c r="H108" s="10" t="s">
        <v>44</v>
      </c>
      <c r="I108" s="10" t="s">
        <v>45</v>
      </c>
      <c r="J108" s="8"/>
      <c r="K108" s="10"/>
      <c r="L108" s="10"/>
      <c r="M108" s="10" t="s">
        <v>40</v>
      </c>
      <c r="N108" s="10" t="s">
        <v>27</v>
      </c>
      <c r="O108" s="11">
        <v>644</v>
      </c>
      <c r="P108" s="10">
        <v>77</v>
      </c>
      <c r="Q108" s="11">
        <v>49588</v>
      </c>
      <c r="R108" s="11">
        <v>5157.1499999999996</v>
      </c>
    </row>
    <row r="109" spans="1:18" x14ac:dyDescent="0.25">
      <c r="A109" s="1"/>
      <c r="B109" s="12">
        <v>1113</v>
      </c>
      <c r="C109" s="13">
        <v>43221</v>
      </c>
      <c r="D109" s="12">
        <v>1</v>
      </c>
      <c r="E109" s="1" t="s">
        <v>85</v>
      </c>
      <c r="F109" s="1" t="s">
        <v>86</v>
      </c>
      <c r="G109" s="1" t="s">
        <v>87</v>
      </c>
      <c r="H109" s="1" t="s">
        <v>44</v>
      </c>
      <c r="I109" s="1" t="s">
        <v>45</v>
      </c>
      <c r="J109" s="12"/>
      <c r="K109" s="1"/>
      <c r="L109" s="1"/>
      <c r="M109" s="1" t="s">
        <v>76</v>
      </c>
      <c r="N109" s="1" t="s">
        <v>27</v>
      </c>
      <c r="O109" s="14">
        <v>41.86</v>
      </c>
      <c r="P109" s="1">
        <v>73</v>
      </c>
      <c r="Q109" s="14">
        <v>3055.78</v>
      </c>
      <c r="R109" s="14">
        <v>305.58</v>
      </c>
    </row>
    <row r="110" spans="1:18" x14ac:dyDescent="0.25">
      <c r="A110" s="1"/>
      <c r="B110" s="8">
        <v>1114</v>
      </c>
      <c r="C110" s="9">
        <v>43248</v>
      </c>
      <c r="D110" s="8">
        <v>28</v>
      </c>
      <c r="E110" s="10" t="s">
        <v>67</v>
      </c>
      <c r="F110" s="10" t="s">
        <v>68</v>
      </c>
      <c r="G110" s="10" t="s">
        <v>69</v>
      </c>
      <c r="H110" s="10" t="s">
        <v>70</v>
      </c>
      <c r="I110" s="10" t="s">
        <v>71</v>
      </c>
      <c r="J110" s="9">
        <v>43250</v>
      </c>
      <c r="K110" s="10" t="s">
        <v>46</v>
      </c>
      <c r="L110" s="10" t="s">
        <v>35</v>
      </c>
      <c r="M110" s="10" t="s">
        <v>59</v>
      </c>
      <c r="N110" s="10" t="s">
        <v>60</v>
      </c>
      <c r="O110" s="11">
        <v>135.1</v>
      </c>
      <c r="P110" s="10">
        <v>74</v>
      </c>
      <c r="Q110" s="11">
        <v>9997.4</v>
      </c>
      <c r="R110" s="11">
        <v>949.75</v>
      </c>
    </row>
    <row r="111" spans="1:18" x14ac:dyDescent="0.25">
      <c r="A111" s="1"/>
      <c r="B111" s="12">
        <v>1115</v>
      </c>
      <c r="C111" s="13">
        <v>43248</v>
      </c>
      <c r="D111" s="12">
        <v>28</v>
      </c>
      <c r="E111" s="1" t="s">
        <v>67</v>
      </c>
      <c r="F111" s="1" t="s">
        <v>68</v>
      </c>
      <c r="G111" s="1" t="s">
        <v>69</v>
      </c>
      <c r="H111" s="1" t="s">
        <v>70</v>
      </c>
      <c r="I111" s="1" t="s">
        <v>71</v>
      </c>
      <c r="J111" s="13">
        <v>43250</v>
      </c>
      <c r="K111" s="1" t="s">
        <v>46</v>
      </c>
      <c r="L111" s="1" t="s">
        <v>35</v>
      </c>
      <c r="M111" s="1" t="s">
        <v>88</v>
      </c>
      <c r="N111" s="1" t="s">
        <v>89</v>
      </c>
      <c r="O111" s="14">
        <v>257.60000000000002</v>
      </c>
      <c r="P111" s="1">
        <v>25</v>
      </c>
      <c r="Q111" s="14">
        <v>6440</v>
      </c>
      <c r="R111" s="14">
        <v>650.44000000000005</v>
      </c>
    </row>
    <row r="112" spans="1:18" x14ac:dyDescent="0.25">
      <c r="A112" s="1"/>
      <c r="B112" s="8">
        <v>1116</v>
      </c>
      <c r="C112" s="9">
        <v>43229</v>
      </c>
      <c r="D112" s="8">
        <v>9</v>
      </c>
      <c r="E112" s="10" t="s">
        <v>90</v>
      </c>
      <c r="F112" s="10" t="s">
        <v>91</v>
      </c>
      <c r="G112" s="10" t="s">
        <v>51</v>
      </c>
      <c r="H112" s="10" t="s">
        <v>92</v>
      </c>
      <c r="I112" s="10" t="s">
        <v>23</v>
      </c>
      <c r="J112" s="9">
        <v>43231</v>
      </c>
      <c r="K112" s="10" t="s">
        <v>34</v>
      </c>
      <c r="L112" s="10" t="s">
        <v>25</v>
      </c>
      <c r="M112" s="10" t="s">
        <v>93</v>
      </c>
      <c r="N112" s="10" t="s">
        <v>94</v>
      </c>
      <c r="O112" s="11">
        <v>273</v>
      </c>
      <c r="P112" s="10">
        <v>82</v>
      </c>
      <c r="Q112" s="11">
        <v>22386</v>
      </c>
      <c r="R112" s="11">
        <v>2149.06</v>
      </c>
    </row>
    <row r="113" spans="1:18" x14ac:dyDescent="0.25">
      <c r="A113" s="1"/>
      <c r="B113" s="12">
        <v>1117</v>
      </c>
      <c r="C113" s="13">
        <v>43229</v>
      </c>
      <c r="D113" s="12">
        <v>9</v>
      </c>
      <c r="E113" s="1" t="s">
        <v>90</v>
      </c>
      <c r="F113" s="1" t="s">
        <v>91</v>
      </c>
      <c r="G113" s="1" t="s">
        <v>51</v>
      </c>
      <c r="H113" s="1" t="s">
        <v>92</v>
      </c>
      <c r="I113" s="1" t="s">
        <v>23</v>
      </c>
      <c r="J113" s="13">
        <v>43231</v>
      </c>
      <c r="K113" s="1" t="s">
        <v>34</v>
      </c>
      <c r="L113" s="1" t="s">
        <v>25</v>
      </c>
      <c r="M113" s="1" t="s">
        <v>95</v>
      </c>
      <c r="N113" s="1" t="s">
        <v>96</v>
      </c>
      <c r="O113" s="14">
        <v>487.2</v>
      </c>
      <c r="P113" s="1">
        <v>37</v>
      </c>
      <c r="Q113" s="14">
        <v>18026.400000000001</v>
      </c>
      <c r="R113" s="14">
        <v>1856.72</v>
      </c>
    </row>
    <row r="114" spans="1:18" x14ac:dyDescent="0.25">
      <c r="A114" s="1"/>
      <c r="B114" s="8">
        <v>1118</v>
      </c>
      <c r="C114" s="9">
        <v>43226</v>
      </c>
      <c r="D114" s="8">
        <v>6</v>
      </c>
      <c r="E114" s="10" t="s">
        <v>61</v>
      </c>
      <c r="F114" s="10" t="s">
        <v>62</v>
      </c>
      <c r="G114" s="10" t="s">
        <v>63</v>
      </c>
      <c r="H114" s="10" t="s">
        <v>64</v>
      </c>
      <c r="I114" s="10" t="s">
        <v>45</v>
      </c>
      <c r="J114" s="9">
        <v>43228</v>
      </c>
      <c r="K114" s="10" t="s">
        <v>24</v>
      </c>
      <c r="L114" s="10" t="s">
        <v>35</v>
      </c>
      <c r="M114" s="10" t="s">
        <v>26</v>
      </c>
      <c r="N114" s="10" t="s">
        <v>27</v>
      </c>
      <c r="O114" s="11">
        <v>196</v>
      </c>
      <c r="P114" s="10">
        <v>84</v>
      </c>
      <c r="Q114" s="11">
        <v>16464</v>
      </c>
      <c r="R114" s="11">
        <v>1580.54</v>
      </c>
    </row>
    <row r="115" spans="1:18" x14ac:dyDescent="0.25">
      <c r="A115" s="1"/>
      <c r="B115" s="12">
        <v>1119</v>
      </c>
      <c r="C115" s="13">
        <v>43228</v>
      </c>
      <c r="D115" s="12">
        <v>8</v>
      </c>
      <c r="E115" s="1" t="s">
        <v>41</v>
      </c>
      <c r="F115" s="1" t="s">
        <v>42</v>
      </c>
      <c r="G115" s="1" t="s">
        <v>43</v>
      </c>
      <c r="H115" s="1" t="s">
        <v>44</v>
      </c>
      <c r="I115" s="1" t="s">
        <v>45</v>
      </c>
      <c r="J115" s="13">
        <v>43230</v>
      </c>
      <c r="K115" s="1" t="s">
        <v>24</v>
      </c>
      <c r="L115" s="1" t="s">
        <v>25</v>
      </c>
      <c r="M115" s="1" t="s">
        <v>65</v>
      </c>
      <c r="N115" s="1" t="s">
        <v>66</v>
      </c>
      <c r="O115" s="14">
        <v>560</v>
      </c>
      <c r="P115" s="1">
        <v>73</v>
      </c>
      <c r="Q115" s="14">
        <v>40880</v>
      </c>
      <c r="R115" s="14">
        <v>3965.36</v>
      </c>
    </row>
    <row r="116" spans="1:18" x14ac:dyDescent="0.25">
      <c r="A116" s="1"/>
      <c r="B116" s="8">
        <v>1120</v>
      </c>
      <c r="C116" s="9">
        <v>43228</v>
      </c>
      <c r="D116" s="8">
        <v>8</v>
      </c>
      <c r="E116" s="10" t="s">
        <v>41</v>
      </c>
      <c r="F116" s="10" t="s">
        <v>42</v>
      </c>
      <c r="G116" s="10" t="s">
        <v>43</v>
      </c>
      <c r="H116" s="10" t="s">
        <v>44</v>
      </c>
      <c r="I116" s="10" t="s">
        <v>45</v>
      </c>
      <c r="J116" s="9">
        <v>43230</v>
      </c>
      <c r="K116" s="10" t="s">
        <v>24</v>
      </c>
      <c r="L116" s="10" t="s">
        <v>25</v>
      </c>
      <c r="M116" s="10" t="s">
        <v>47</v>
      </c>
      <c r="N116" s="10" t="s">
        <v>48</v>
      </c>
      <c r="O116" s="11">
        <v>128.80000000000001</v>
      </c>
      <c r="P116" s="10">
        <v>51</v>
      </c>
      <c r="Q116" s="11">
        <v>6568.8</v>
      </c>
      <c r="R116" s="11">
        <v>624.04</v>
      </c>
    </row>
    <row r="117" spans="1:18" x14ac:dyDescent="0.25">
      <c r="A117" s="1"/>
      <c r="B117" s="12">
        <v>1121</v>
      </c>
      <c r="C117" s="13">
        <v>43245</v>
      </c>
      <c r="D117" s="12">
        <v>25</v>
      </c>
      <c r="E117" s="1" t="s">
        <v>99</v>
      </c>
      <c r="F117" s="1" t="s">
        <v>73</v>
      </c>
      <c r="G117" s="1" t="s">
        <v>74</v>
      </c>
      <c r="H117" s="1" t="s">
        <v>75</v>
      </c>
      <c r="I117" s="1" t="s">
        <v>33</v>
      </c>
      <c r="J117" s="13">
        <v>43247</v>
      </c>
      <c r="K117" s="1" t="s">
        <v>34</v>
      </c>
      <c r="L117" s="1" t="s">
        <v>58</v>
      </c>
      <c r="M117" s="1" t="s">
        <v>104</v>
      </c>
      <c r="N117" s="1" t="s">
        <v>48</v>
      </c>
      <c r="O117" s="14">
        <v>140</v>
      </c>
      <c r="P117" s="1">
        <v>66</v>
      </c>
      <c r="Q117" s="14">
        <v>9240</v>
      </c>
      <c r="R117" s="14">
        <v>960.96</v>
      </c>
    </row>
    <row r="118" spans="1:18" x14ac:dyDescent="0.25">
      <c r="A118" s="1"/>
      <c r="B118" s="8">
        <v>1122</v>
      </c>
      <c r="C118" s="9">
        <v>43246</v>
      </c>
      <c r="D118" s="8">
        <v>26</v>
      </c>
      <c r="E118" s="10" t="s">
        <v>100</v>
      </c>
      <c r="F118" s="10" t="s">
        <v>84</v>
      </c>
      <c r="G118" s="10" t="s">
        <v>84</v>
      </c>
      <c r="H118" s="10" t="s">
        <v>70</v>
      </c>
      <c r="I118" s="10" t="s">
        <v>71</v>
      </c>
      <c r="J118" s="9">
        <v>43248</v>
      </c>
      <c r="K118" s="10" t="s">
        <v>46</v>
      </c>
      <c r="L118" s="10" t="s">
        <v>35</v>
      </c>
      <c r="M118" s="10" t="s">
        <v>105</v>
      </c>
      <c r="N118" s="10" t="s">
        <v>106</v>
      </c>
      <c r="O118" s="11">
        <v>298.89999999999998</v>
      </c>
      <c r="P118" s="10">
        <v>36</v>
      </c>
      <c r="Q118" s="11">
        <v>10760.4</v>
      </c>
      <c r="R118" s="11">
        <v>1043.76</v>
      </c>
    </row>
    <row r="119" spans="1:18" x14ac:dyDescent="0.25">
      <c r="A119" s="1"/>
      <c r="B119" s="12">
        <v>1123</v>
      </c>
      <c r="C119" s="13">
        <v>43246</v>
      </c>
      <c r="D119" s="12">
        <v>26</v>
      </c>
      <c r="E119" s="1" t="s">
        <v>100</v>
      </c>
      <c r="F119" s="1" t="s">
        <v>84</v>
      </c>
      <c r="G119" s="1" t="s">
        <v>84</v>
      </c>
      <c r="H119" s="1" t="s">
        <v>70</v>
      </c>
      <c r="I119" s="1" t="s">
        <v>71</v>
      </c>
      <c r="J119" s="13">
        <v>43248</v>
      </c>
      <c r="K119" s="1" t="s">
        <v>46</v>
      </c>
      <c r="L119" s="1" t="s">
        <v>35</v>
      </c>
      <c r="M119" s="1" t="s">
        <v>59</v>
      </c>
      <c r="N119" s="1" t="s">
        <v>60</v>
      </c>
      <c r="O119" s="14">
        <v>135.1</v>
      </c>
      <c r="P119" s="1">
        <v>87</v>
      </c>
      <c r="Q119" s="14">
        <v>11753.7</v>
      </c>
      <c r="R119" s="14">
        <v>1222.3800000000001</v>
      </c>
    </row>
    <row r="120" spans="1:18" x14ac:dyDescent="0.25">
      <c r="A120" s="1"/>
      <c r="B120" s="8">
        <v>1124</v>
      </c>
      <c r="C120" s="9">
        <v>43246</v>
      </c>
      <c r="D120" s="8">
        <v>26</v>
      </c>
      <c r="E120" s="10" t="s">
        <v>100</v>
      </c>
      <c r="F120" s="10" t="s">
        <v>84</v>
      </c>
      <c r="G120" s="10" t="s">
        <v>84</v>
      </c>
      <c r="H120" s="10" t="s">
        <v>70</v>
      </c>
      <c r="I120" s="10" t="s">
        <v>71</v>
      </c>
      <c r="J120" s="9">
        <v>43248</v>
      </c>
      <c r="K120" s="10" t="s">
        <v>46</v>
      </c>
      <c r="L120" s="10" t="s">
        <v>35</v>
      </c>
      <c r="M120" s="10" t="s">
        <v>88</v>
      </c>
      <c r="N120" s="10" t="s">
        <v>89</v>
      </c>
      <c r="O120" s="11">
        <v>257.60000000000002</v>
      </c>
      <c r="P120" s="10">
        <v>64</v>
      </c>
      <c r="Q120" s="11">
        <v>16486.400000000001</v>
      </c>
      <c r="R120" s="11">
        <v>1615.67</v>
      </c>
    </row>
    <row r="121" spans="1:18" x14ac:dyDescent="0.25">
      <c r="A121" s="1"/>
      <c r="B121" s="12">
        <v>1125</v>
      </c>
      <c r="C121" s="13">
        <v>43249</v>
      </c>
      <c r="D121" s="12">
        <v>29</v>
      </c>
      <c r="E121" s="1" t="s">
        <v>49</v>
      </c>
      <c r="F121" s="1" t="s">
        <v>50</v>
      </c>
      <c r="G121" s="1" t="s">
        <v>51</v>
      </c>
      <c r="H121" s="1" t="s">
        <v>52</v>
      </c>
      <c r="I121" s="1" t="s">
        <v>23</v>
      </c>
      <c r="J121" s="13">
        <v>43251</v>
      </c>
      <c r="K121" s="1" t="s">
        <v>24</v>
      </c>
      <c r="L121" s="1" t="s">
        <v>25</v>
      </c>
      <c r="M121" s="1" t="s">
        <v>26</v>
      </c>
      <c r="N121" s="1" t="s">
        <v>27</v>
      </c>
      <c r="O121" s="14">
        <v>196</v>
      </c>
      <c r="P121" s="1">
        <v>21</v>
      </c>
      <c r="Q121" s="14">
        <v>4116</v>
      </c>
      <c r="R121" s="14">
        <v>432.18</v>
      </c>
    </row>
    <row r="122" spans="1:18" x14ac:dyDescent="0.25">
      <c r="A122" s="1"/>
      <c r="B122" s="8">
        <v>1126</v>
      </c>
      <c r="C122" s="9">
        <v>43226</v>
      </c>
      <c r="D122" s="8">
        <v>6</v>
      </c>
      <c r="E122" s="10" t="s">
        <v>61</v>
      </c>
      <c r="F122" s="10" t="s">
        <v>62</v>
      </c>
      <c r="G122" s="10" t="s">
        <v>63</v>
      </c>
      <c r="H122" s="10" t="s">
        <v>64</v>
      </c>
      <c r="I122" s="10" t="s">
        <v>45</v>
      </c>
      <c r="J122" s="9">
        <v>43228</v>
      </c>
      <c r="K122" s="10" t="s">
        <v>46</v>
      </c>
      <c r="L122" s="10" t="s">
        <v>25</v>
      </c>
      <c r="M122" s="10" t="s">
        <v>53</v>
      </c>
      <c r="N122" s="10" t="s">
        <v>54</v>
      </c>
      <c r="O122" s="11">
        <v>178.5</v>
      </c>
      <c r="P122" s="10">
        <v>19</v>
      </c>
      <c r="Q122" s="11">
        <v>3391.5</v>
      </c>
      <c r="R122" s="11">
        <v>342.54</v>
      </c>
    </row>
    <row r="123" spans="1:18" x14ac:dyDescent="0.25">
      <c r="A123" s="1"/>
      <c r="B123" s="12">
        <v>1128</v>
      </c>
      <c r="C123" s="13">
        <v>43224</v>
      </c>
      <c r="D123" s="12">
        <v>4</v>
      </c>
      <c r="E123" s="1" t="s">
        <v>30</v>
      </c>
      <c r="F123" s="1" t="s">
        <v>31</v>
      </c>
      <c r="G123" s="1" t="s">
        <v>31</v>
      </c>
      <c r="H123" s="1" t="s">
        <v>32</v>
      </c>
      <c r="I123" s="1" t="s">
        <v>33</v>
      </c>
      <c r="J123" s="13">
        <v>43226</v>
      </c>
      <c r="K123" s="1" t="s">
        <v>34</v>
      </c>
      <c r="L123" s="1" t="s">
        <v>35</v>
      </c>
      <c r="M123" s="1" t="s">
        <v>107</v>
      </c>
      <c r="N123" s="1" t="s">
        <v>80</v>
      </c>
      <c r="O123" s="14">
        <v>1134</v>
      </c>
      <c r="P123" s="1">
        <v>23</v>
      </c>
      <c r="Q123" s="14">
        <v>26082</v>
      </c>
      <c r="R123" s="14">
        <v>2738.61</v>
      </c>
    </row>
    <row r="124" spans="1:18" x14ac:dyDescent="0.25">
      <c r="A124" s="1"/>
      <c r="B124" s="8">
        <v>1129</v>
      </c>
      <c r="C124" s="9">
        <v>43224</v>
      </c>
      <c r="D124" s="8">
        <v>4</v>
      </c>
      <c r="E124" s="10" t="s">
        <v>30</v>
      </c>
      <c r="F124" s="10" t="s">
        <v>31</v>
      </c>
      <c r="G124" s="10" t="s">
        <v>31</v>
      </c>
      <c r="H124" s="10" t="s">
        <v>32</v>
      </c>
      <c r="I124" s="10" t="s">
        <v>33</v>
      </c>
      <c r="J124" s="9">
        <v>43226</v>
      </c>
      <c r="K124" s="10" t="s">
        <v>34</v>
      </c>
      <c r="L124" s="10" t="s">
        <v>35</v>
      </c>
      <c r="M124" s="10" t="s">
        <v>108</v>
      </c>
      <c r="N124" s="10" t="s">
        <v>109</v>
      </c>
      <c r="O124" s="11">
        <v>98</v>
      </c>
      <c r="P124" s="10">
        <v>72</v>
      </c>
      <c r="Q124" s="11">
        <v>7056</v>
      </c>
      <c r="R124" s="11">
        <v>726.77</v>
      </c>
    </row>
    <row r="125" spans="1:18" x14ac:dyDescent="0.25">
      <c r="A125" s="1"/>
      <c r="B125" s="12">
        <v>1131</v>
      </c>
      <c r="C125" s="13">
        <v>43228</v>
      </c>
      <c r="D125" s="12">
        <v>8</v>
      </c>
      <c r="E125" s="1" t="s">
        <v>41</v>
      </c>
      <c r="F125" s="1" t="s">
        <v>42</v>
      </c>
      <c r="G125" s="1" t="s">
        <v>43</v>
      </c>
      <c r="H125" s="1" t="s">
        <v>44</v>
      </c>
      <c r="I125" s="1" t="s">
        <v>45</v>
      </c>
      <c r="J125" s="13">
        <v>43230</v>
      </c>
      <c r="K125" s="1" t="s">
        <v>46</v>
      </c>
      <c r="L125" s="1" t="s">
        <v>35</v>
      </c>
      <c r="M125" s="1" t="s">
        <v>95</v>
      </c>
      <c r="N125" s="1" t="s">
        <v>96</v>
      </c>
      <c r="O125" s="14">
        <v>487.2</v>
      </c>
      <c r="P125" s="1">
        <v>22</v>
      </c>
      <c r="Q125" s="14">
        <v>10718.4</v>
      </c>
      <c r="R125" s="14">
        <v>1050.4000000000001</v>
      </c>
    </row>
    <row r="126" spans="1:18" x14ac:dyDescent="0.25">
      <c r="A126" s="1"/>
      <c r="B126" s="8">
        <v>1134</v>
      </c>
      <c r="C126" s="9">
        <v>43223</v>
      </c>
      <c r="D126" s="8">
        <v>3</v>
      </c>
      <c r="E126" s="10" t="s">
        <v>55</v>
      </c>
      <c r="F126" s="10" t="s">
        <v>56</v>
      </c>
      <c r="G126" s="10" t="s">
        <v>57</v>
      </c>
      <c r="H126" s="10" t="s">
        <v>22</v>
      </c>
      <c r="I126" s="10" t="s">
        <v>23</v>
      </c>
      <c r="J126" s="9">
        <v>43225</v>
      </c>
      <c r="K126" s="10" t="s">
        <v>24</v>
      </c>
      <c r="L126" s="10" t="s">
        <v>58</v>
      </c>
      <c r="M126" s="10" t="s">
        <v>97</v>
      </c>
      <c r="N126" s="10" t="s">
        <v>82</v>
      </c>
      <c r="O126" s="11">
        <v>140</v>
      </c>
      <c r="P126" s="10">
        <v>82</v>
      </c>
      <c r="Q126" s="11">
        <v>11480</v>
      </c>
      <c r="R126" s="11">
        <v>1193.92</v>
      </c>
    </row>
    <row r="127" spans="1:18" x14ac:dyDescent="0.25">
      <c r="A127" s="1"/>
      <c r="B127" s="12">
        <v>1135</v>
      </c>
      <c r="C127" s="13">
        <v>43223</v>
      </c>
      <c r="D127" s="12">
        <v>3</v>
      </c>
      <c r="E127" s="1" t="s">
        <v>55</v>
      </c>
      <c r="F127" s="1" t="s">
        <v>56</v>
      </c>
      <c r="G127" s="1" t="s">
        <v>57</v>
      </c>
      <c r="H127" s="1" t="s">
        <v>22</v>
      </c>
      <c r="I127" s="1" t="s">
        <v>23</v>
      </c>
      <c r="J127" s="13">
        <v>43225</v>
      </c>
      <c r="K127" s="1" t="s">
        <v>24</v>
      </c>
      <c r="L127" s="1" t="s">
        <v>58</v>
      </c>
      <c r="M127" s="1" t="s">
        <v>65</v>
      </c>
      <c r="N127" s="1" t="s">
        <v>66</v>
      </c>
      <c r="O127" s="14">
        <v>560</v>
      </c>
      <c r="P127" s="1">
        <v>98</v>
      </c>
      <c r="Q127" s="14">
        <v>54880</v>
      </c>
      <c r="R127" s="14">
        <v>5762.4</v>
      </c>
    </row>
    <row r="128" spans="1:18" x14ac:dyDescent="0.25">
      <c r="A128" s="1"/>
      <c r="B128" s="8">
        <v>1138</v>
      </c>
      <c r="C128" s="9">
        <v>43258</v>
      </c>
      <c r="D128" s="8">
        <v>7</v>
      </c>
      <c r="E128" s="10" t="s">
        <v>77</v>
      </c>
      <c r="F128" s="10" t="s">
        <v>78</v>
      </c>
      <c r="G128" s="10" t="s">
        <v>78</v>
      </c>
      <c r="H128" s="10" t="s">
        <v>44</v>
      </c>
      <c r="I128" s="10" t="s">
        <v>45</v>
      </c>
      <c r="J128" s="8"/>
      <c r="K128" s="10"/>
      <c r="L128" s="10"/>
      <c r="M128" s="10" t="s">
        <v>40</v>
      </c>
      <c r="N128" s="10" t="s">
        <v>27</v>
      </c>
      <c r="O128" s="11">
        <v>644</v>
      </c>
      <c r="P128" s="10">
        <v>71</v>
      </c>
      <c r="Q128" s="11">
        <v>45724</v>
      </c>
      <c r="R128" s="11">
        <v>4343.78</v>
      </c>
    </row>
    <row r="129" spans="1:18" x14ac:dyDescent="0.25">
      <c r="A129" s="1"/>
      <c r="B129" s="12">
        <v>1139</v>
      </c>
      <c r="C129" s="13">
        <v>43261</v>
      </c>
      <c r="D129" s="12">
        <v>10</v>
      </c>
      <c r="E129" s="1" t="s">
        <v>72</v>
      </c>
      <c r="F129" s="1" t="s">
        <v>73</v>
      </c>
      <c r="G129" s="1" t="s">
        <v>74</v>
      </c>
      <c r="H129" s="1" t="s">
        <v>75</v>
      </c>
      <c r="I129" s="1" t="s">
        <v>33</v>
      </c>
      <c r="J129" s="13">
        <v>43263</v>
      </c>
      <c r="K129" s="1" t="s">
        <v>34</v>
      </c>
      <c r="L129" s="1"/>
      <c r="M129" s="1" t="s">
        <v>79</v>
      </c>
      <c r="N129" s="1" t="s">
        <v>80</v>
      </c>
      <c r="O129" s="14">
        <v>350</v>
      </c>
      <c r="P129" s="1">
        <v>40</v>
      </c>
      <c r="Q129" s="14">
        <v>14000</v>
      </c>
      <c r="R129" s="14">
        <v>1470</v>
      </c>
    </row>
    <row r="130" spans="1:18" x14ac:dyDescent="0.25">
      <c r="A130" s="1"/>
      <c r="B130" s="8">
        <v>1140</v>
      </c>
      <c r="C130" s="9">
        <v>43261</v>
      </c>
      <c r="D130" s="8">
        <v>10</v>
      </c>
      <c r="E130" s="10" t="s">
        <v>72</v>
      </c>
      <c r="F130" s="10" t="s">
        <v>73</v>
      </c>
      <c r="G130" s="10" t="s">
        <v>74</v>
      </c>
      <c r="H130" s="10" t="s">
        <v>75</v>
      </c>
      <c r="I130" s="10" t="s">
        <v>33</v>
      </c>
      <c r="J130" s="9">
        <v>43263</v>
      </c>
      <c r="K130" s="10" t="s">
        <v>34</v>
      </c>
      <c r="L130" s="10"/>
      <c r="M130" s="10" t="s">
        <v>81</v>
      </c>
      <c r="N130" s="10" t="s">
        <v>82</v>
      </c>
      <c r="O130" s="11">
        <v>308</v>
      </c>
      <c r="P130" s="10">
        <v>80</v>
      </c>
      <c r="Q130" s="11">
        <v>24640</v>
      </c>
      <c r="R130" s="11">
        <v>2414.7199999999998</v>
      </c>
    </row>
    <row r="131" spans="1:18" x14ac:dyDescent="0.25">
      <c r="A131" s="1"/>
      <c r="B131" s="12">
        <v>1141</v>
      </c>
      <c r="C131" s="13">
        <v>43261</v>
      </c>
      <c r="D131" s="12">
        <v>10</v>
      </c>
      <c r="E131" s="1" t="s">
        <v>72</v>
      </c>
      <c r="F131" s="1" t="s">
        <v>73</v>
      </c>
      <c r="G131" s="1" t="s">
        <v>74</v>
      </c>
      <c r="H131" s="1" t="s">
        <v>75</v>
      </c>
      <c r="I131" s="1" t="s">
        <v>33</v>
      </c>
      <c r="J131" s="13">
        <v>43263</v>
      </c>
      <c r="K131" s="1" t="s">
        <v>34</v>
      </c>
      <c r="L131" s="1"/>
      <c r="M131" s="1" t="s">
        <v>47</v>
      </c>
      <c r="N131" s="1" t="s">
        <v>48</v>
      </c>
      <c r="O131" s="14">
        <v>128.80000000000001</v>
      </c>
      <c r="P131" s="1">
        <v>38</v>
      </c>
      <c r="Q131" s="14">
        <v>4894.3999999999996</v>
      </c>
      <c r="R131" s="14">
        <v>464.97</v>
      </c>
    </row>
    <row r="132" spans="1:18" x14ac:dyDescent="0.25">
      <c r="A132" s="1"/>
      <c r="B132" s="8">
        <v>1142</v>
      </c>
      <c r="C132" s="9">
        <v>43262</v>
      </c>
      <c r="D132" s="8">
        <v>11</v>
      </c>
      <c r="E132" s="10" t="s">
        <v>83</v>
      </c>
      <c r="F132" s="10" t="s">
        <v>84</v>
      </c>
      <c r="G132" s="10" t="s">
        <v>84</v>
      </c>
      <c r="H132" s="10" t="s">
        <v>70</v>
      </c>
      <c r="I132" s="10" t="s">
        <v>71</v>
      </c>
      <c r="J132" s="8"/>
      <c r="K132" s="10" t="s">
        <v>46</v>
      </c>
      <c r="L132" s="10"/>
      <c r="M132" s="10" t="s">
        <v>28</v>
      </c>
      <c r="N132" s="10" t="s">
        <v>29</v>
      </c>
      <c r="O132" s="11">
        <v>49</v>
      </c>
      <c r="P132" s="10">
        <v>28</v>
      </c>
      <c r="Q132" s="11">
        <v>1372</v>
      </c>
      <c r="R132" s="11">
        <v>144.06</v>
      </c>
    </row>
    <row r="133" spans="1:18" x14ac:dyDescent="0.25">
      <c r="A133" s="1"/>
      <c r="B133" s="12">
        <v>1143</v>
      </c>
      <c r="C133" s="13">
        <v>43262</v>
      </c>
      <c r="D133" s="12">
        <v>11</v>
      </c>
      <c r="E133" s="1" t="s">
        <v>83</v>
      </c>
      <c r="F133" s="1" t="s">
        <v>84</v>
      </c>
      <c r="G133" s="1" t="s">
        <v>84</v>
      </c>
      <c r="H133" s="1" t="s">
        <v>70</v>
      </c>
      <c r="I133" s="1" t="s">
        <v>71</v>
      </c>
      <c r="J133" s="12"/>
      <c r="K133" s="1" t="s">
        <v>46</v>
      </c>
      <c r="L133" s="1"/>
      <c r="M133" s="1" t="s">
        <v>76</v>
      </c>
      <c r="N133" s="1" t="s">
        <v>27</v>
      </c>
      <c r="O133" s="14">
        <v>41.86</v>
      </c>
      <c r="P133" s="1">
        <v>60</v>
      </c>
      <c r="Q133" s="14">
        <v>2511.6</v>
      </c>
      <c r="R133" s="14">
        <v>246.14</v>
      </c>
    </row>
    <row r="134" spans="1:18" x14ac:dyDescent="0.25">
      <c r="A134" s="1"/>
      <c r="B134" s="8">
        <v>1144</v>
      </c>
      <c r="C134" s="9">
        <v>43252</v>
      </c>
      <c r="D134" s="8">
        <v>1</v>
      </c>
      <c r="E134" s="10" t="s">
        <v>85</v>
      </c>
      <c r="F134" s="10" t="s">
        <v>86</v>
      </c>
      <c r="G134" s="10" t="s">
        <v>87</v>
      </c>
      <c r="H134" s="10" t="s">
        <v>44</v>
      </c>
      <c r="I134" s="10" t="s">
        <v>45</v>
      </c>
      <c r="J134" s="8"/>
      <c r="K134" s="10"/>
      <c r="L134" s="10"/>
      <c r="M134" s="10" t="s">
        <v>39</v>
      </c>
      <c r="N134" s="10" t="s">
        <v>27</v>
      </c>
      <c r="O134" s="11">
        <v>252</v>
      </c>
      <c r="P134" s="10">
        <v>33</v>
      </c>
      <c r="Q134" s="11">
        <v>8316</v>
      </c>
      <c r="R134" s="11">
        <v>814.97</v>
      </c>
    </row>
    <row r="135" spans="1:18" x14ac:dyDescent="0.25">
      <c r="A135" s="1"/>
      <c r="B135" s="12">
        <v>1145</v>
      </c>
      <c r="C135" s="13">
        <v>43252</v>
      </c>
      <c r="D135" s="12">
        <v>1</v>
      </c>
      <c r="E135" s="1" t="s">
        <v>85</v>
      </c>
      <c r="F135" s="1" t="s">
        <v>86</v>
      </c>
      <c r="G135" s="1" t="s">
        <v>87</v>
      </c>
      <c r="H135" s="1" t="s">
        <v>44</v>
      </c>
      <c r="I135" s="1" t="s">
        <v>45</v>
      </c>
      <c r="J135" s="12"/>
      <c r="K135" s="1"/>
      <c r="L135" s="1"/>
      <c r="M135" s="1" t="s">
        <v>40</v>
      </c>
      <c r="N135" s="1" t="s">
        <v>27</v>
      </c>
      <c r="O135" s="14">
        <v>644</v>
      </c>
      <c r="P135" s="1">
        <v>22</v>
      </c>
      <c r="Q135" s="14">
        <v>14168</v>
      </c>
      <c r="R135" s="14">
        <v>1416.8</v>
      </c>
    </row>
    <row r="136" spans="1:18" x14ac:dyDescent="0.25">
      <c r="A136" s="1"/>
      <c r="B136" s="8">
        <v>1146</v>
      </c>
      <c r="C136" s="9">
        <v>43252</v>
      </c>
      <c r="D136" s="8">
        <v>1</v>
      </c>
      <c r="E136" s="10" t="s">
        <v>85</v>
      </c>
      <c r="F136" s="10" t="s">
        <v>86</v>
      </c>
      <c r="G136" s="10" t="s">
        <v>87</v>
      </c>
      <c r="H136" s="10" t="s">
        <v>44</v>
      </c>
      <c r="I136" s="10" t="s">
        <v>45</v>
      </c>
      <c r="J136" s="8"/>
      <c r="K136" s="10"/>
      <c r="L136" s="10"/>
      <c r="M136" s="10" t="s">
        <v>76</v>
      </c>
      <c r="N136" s="10" t="s">
        <v>27</v>
      </c>
      <c r="O136" s="11">
        <v>41.86</v>
      </c>
      <c r="P136" s="10">
        <v>51</v>
      </c>
      <c r="Q136" s="11">
        <v>2134.86</v>
      </c>
      <c r="R136" s="11">
        <v>209.22</v>
      </c>
    </row>
    <row r="137" spans="1:18" x14ac:dyDescent="0.25">
      <c r="A137" s="1"/>
      <c r="B137" s="12">
        <v>1147</v>
      </c>
      <c r="C137" s="13">
        <v>43279</v>
      </c>
      <c r="D137" s="12">
        <v>28</v>
      </c>
      <c r="E137" s="1" t="s">
        <v>67</v>
      </c>
      <c r="F137" s="1" t="s">
        <v>68</v>
      </c>
      <c r="G137" s="1" t="s">
        <v>69</v>
      </c>
      <c r="H137" s="1" t="s">
        <v>70</v>
      </c>
      <c r="I137" s="1" t="s">
        <v>71</v>
      </c>
      <c r="J137" s="13">
        <v>43281</v>
      </c>
      <c r="K137" s="1" t="s">
        <v>46</v>
      </c>
      <c r="L137" s="1" t="s">
        <v>35</v>
      </c>
      <c r="M137" s="1" t="s">
        <v>59</v>
      </c>
      <c r="N137" s="1" t="s">
        <v>60</v>
      </c>
      <c r="O137" s="14">
        <v>135.1</v>
      </c>
      <c r="P137" s="1">
        <v>60</v>
      </c>
      <c r="Q137" s="14">
        <v>8106</v>
      </c>
      <c r="R137" s="14">
        <v>802.49</v>
      </c>
    </row>
    <row r="138" spans="1:18" x14ac:dyDescent="0.25">
      <c r="A138" s="1"/>
      <c r="B138" s="8">
        <v>1148</v>
      </c>
      <c r="C138" s="9">
        <v>43279</v>
      </c>
      <c r="D138" s="8">
        <v>28</v>
      </c>
      <c r="E138" s="10" t="s">
        <v>67</v>
      </c>
      <c r="F138" s="10" t="s">
        <v>68</v>
      </c>
      <c r="G138" s="10" t="s">
        <v>69</v>
      </c>
      <c r="H138" s="10" t="s">
        <v>70</v>
      </c>
      <c r="I138" s="10" t="s">
        <v>71</v>
      </c>
      <c r="J138" s="9">
        <v>43281</v>
      </c>
      <c r="K138" s="10" t="s">
        <v>46</v>
      </c>
      <c r="L138" s="10" t="s">
        <v>35</v>
      </c>
      <c r="M138" s="10" t="s">
        <v>88</v>
      </c>
      <c r="N138" s="10" t="s">
        <v>89</v>
      </c>
      <c r="O138" s="11">
        <v>257.60000000000002</v>
      </c>
      <c r="P138" s="10">
        <v>98</v>
      </c>
      <c r="Q138" s="11">
        <v>25244.799999999999</v>
      </c>
      <c r="R138" s="11">
        <v>2574.9699999999998</v>
      </c>
    </row>
    <row r="139" spans="1:18" x14ac:dyDescent="0.25">
      <c r="A139" s="1"/>
      <c r="B139" s="12">
        <v>1149</v>
      </c>
      <c r="C139" s="13">
        <v>43260</v>
      </c>
      <c r="D139" s="12">
        <v>9</v>
      </c>
      <c r="E139" s="1" t="s">
        <v>90</v>
      </c>
      <c r="F139" s="1" t="s">
        <v>91</v>
      </c>
      <c r="G139" s="1" t="s">
        <v>51</v>
      </c>
      <c r="H139" s="1" t="s">
        <v>92</v>
      </c>
      <c r="I139" s="1" t="s">
        <v>23</v>
      </c>
      <c r="J139" s="13">
        <v>43262</v>
      </c>
      <c r="K139" s="1" t="s">
        <v>34</v>
      </c>
      <c r="L139" s="1" t="s">
        <v>25</v>
      </c>
      <c r="M139" s="1" t="s">
        <v>93</v>
      </c>
      <c r="N139" s="1" t="s">
        <v>94</v>
      </c>
      <c r="O139" s="14">
        <v>273</v>
      </c>
      <c r="P139" s="1">
        <v>27</v>
      </c>
      <c r="Q139" s="14">
        <v>7371</v>
      </c>
      <c r="R139" s="14">
        <v>714.99</v>
      </c>
    </row>
    <row r="140" spans="1:18" x14ac:dyDescent="0.25">
      <c r="A140" s="1"/>
      <c r="B140" s="8">
        <v>1150</v>
      </c>
      <c r="C140" s="9">
        <v>43260</v>
      </c>
      <c r="D140" s="8">
        <v>9</v>
      </c>
      <c r="E140" s="10" t="s">
        <v>90</v>
      </c>
      <c r="F140" s="10" t="s">
        <v>91</v>
      </c>
      <c r="G140" s="10" t="s">
        <v>51</v>
      </c>
      <c r="H140" s="10" t="s">
        <v>92</v>
      </c>
      <c r="I140" s="10" t="s">
        <v>23</v>
      </c>
      <c r="J140" s="9">
        <v>43262</v>
      </c>
      <c r="K140" s="10" t="s">
        <v>34</v>
      </c>
      <c r="L140" s="10" t="s">
        <v>25</v>
      </c>
      <c r="M140" s="10" t="s">
        <v>95</v>
      </c>
      <c r="N140" s="10" t="s">
        <v>96</v>
      </c>
      <c r="O140" s="11">
        <v>487.2</v>
      </c>
      <c r="P140" s="10">
        <v>88</v>
      </c>
      <c r="Q140" s="11">
        <v>42873.599999999999</v>
      </c>
      <c r="R140" s="11">
        <v>4244.49</v>
      </c>
    </row>
    <row r="141" spans="1:18" x14ac:dyDescent="0.25">
      <c r="A141" s="1"/>
      <c r="B141" s="12">
        <v>1151</v>
      </c>
      <c r="C141" s="13">
        <v>43257</v>
      </c>
      <c r="D141" s="12">
        <v>6</v>
      </c>
      <c r="E141" s="1" t="s">
        <v>61</v>
      </c>
      <c r="F141" s="1" t="s">
        <v>62</v>
      </c>
      <c r="G141" s="1" t="s">
        <v>63</v>
      </c>
      <c r="H141" s="1" t="s">
        <v>64</v>
      </c>
      <c r="I141" s="1" t="s">
        <v>45</v>
      </c>
      <c r="J141" s="13">
        <v>43259</v>
      </c>
      <c r="K141" s="1" t="s">
        <v>24</v>
      </c>
      <c r="L141" s="1" t="s">
        <v>35</v>
      </c>
      <c r="M141" s="1" t="s">
        <v>26</v>
      </c>
      <c r="N141" s="1" t="s">
        <v>27</v>
      </c>
      <c r="O141" s="14">
        <v>196</v>
      </c>
      <c r="P141" s="1">
        <v>65</v>
      </c>
      <c r="Q141" s="14">
        <v>12740</v>
      </c>
      <c r="R141" s="14">
        <v>1337.7</v>
      </c>
    </row>
    <row r="142" spans="1:18" x14ac:dyDescent="0.25">
      <c r="A142" s="1"/>
      <c r="B142" s="8">
        <v>1152</v>
      </c>
      <c r="C142" s="9">
        <v>43259</v>
      </c>
      <c r="D142" s="8">
        <v>8</v>
      </c>
      <c r="E142" s="10" t="s">
        <v>41</v>
      </c>
      <c r="F142" s="10" t="s">
        <v>42</v>
      </c>
      <c r="G142" s="10" t="s">
        <v>43</v>
      </c>
      <c r="H142" s="10" t="s">
        <v>44</v>
      </c>
      <c r="I142" s="10" t="s">
        <v>45</v>
      </c>
      <c r="J142" s="9">
        <v>43261</v>
      </c>
      <c r="K142" s="10" t="s">
        <v>24</v>
      </c>
      <c r="L142" s="10" t="s">
        <v>25</v>
      </c>
      <c r="M142" s="10" t="s">
        <v>65</v>
      </c>
      <c r="N142" s="10" t="s">
        <v>66</v>
      </c>
      <c r="O142" s="11">
        <v>560</v>
      </c>
      <c r="P142" s="10">
        <v>38</v>
      </c>
      <c r="Q142" s="11">
        <v>21280</v>
      </c>
      <c r="R142" s="11">
        <v>2085.44</v>
      </c>
    </row>
    <row r="143" spans="1:18" x14ac:dyDescent="0.25">
      <c r="A143" s="1"/>
      <c r="B143" s="12">
        <v>1153</v>
      </c>
      <c r="C143" s="13">
        <v>43259</v>
      </c>
      <c r="D143" s="12">
        <v>8</v>
      </c>
      <c r="E143" s="1" t="s">
        <v>41</v>
      </c>
      <c r="F143" s="1" t="s">
        <v>42</v>
      </c>
      <c r="G143" s="1" t="s">
        <v>43</v>
      </c>
      <c r="H143" s="1" t="s">
        <v>44</v>
      </c>
      <c r="I143" s="1" t="s">
        <v>45</v>
      </c>
      <c r="J143" s="13">
        <v>43261</v>
      </c>
      <c r="K143" s="1" t="s">
        <v>24</v>
      </c>
      <c r="L143" s="1" t="s">
        <v>25</v>
      </c>
      <c r="M143" s="1" t="s">
        <v>47</v>
      </c>
      <c r="N143" s="1" t="s">
        <v>48</v>
      </c>
      <c r="O143" s="14">
        <v>128.80000000000001</v>
      </c>
      <c r="P143" s="1">
        <v>80</v>
      </c>
      <c r="Q143" s="14">
        <v>10304</v>
      </c>
      <c r="R143" s="14">
        <v>989.18</v>
      </c>
    </row>
    <row r="144" spans="1:18" x14ac:dyDescent="0.25">
      <c r="A144" s="1"/>
      <c r="B144" s="8">
        <v>1154</v>
      </c>
      <c r="C144" s="9">
        <v>43276</v>
      </c>
      <c r="D144" s="8">
        <v>25</v>
      </c>
      <c r="E144" s="10" t="s">
        <v>99</v>
      </c>
      <c r="F144" s="10" t="s">
        <v>73</v>
      </c>
      <c r="G144" s="10" t="s">
        <v>74</v>
      </c>
      <c r="H144" s="10" t="s">
        <v>75</v>
      </c>
      <c r="I144" s="10" t="s">
        <v>33</v>
      </c>
      <c r="J144" s="9">
        <v>43278</v>
      </c>
      <c r="K144" s="10" t="s">
        <v>34</v>
      </c>
      <c r="L144" s="10" t="s">
        <v>58</v>
      </c>
      <c r="M144" s="10" t="s">
        <v>104</v>
      </c>
      <c r="N144" s="10" t="s">
        <v>48</v>
      </c>
      <c r="O144" s="11">
        <v>140</v>
      </c>
      <c r="P144" s="10">
        <v>49</v>
      </c>
      <c r="Q144" s="11">
        <v>6860</v>
      </c>
      <c r="R144" s="11">
        <v>658.56</v>
      </c>
    </row>
    <row r="145" spans="1:18" x14ac:dyDescent="0.25">
      <c r="A145" s="1"/>
      <c r="B145" s="12">
        <v>1155</v>
      </c>
      <c r="C145" s="13">
        <v>43277</v>
      </c>
      <c r="D145" s="12">
        <v>26</v>
      </c>
      <c r="E145" s="1" t="s">
        <v>100</v>
      </c>
      <c r="F145" s="1" t="s">
        <v>84</v>
      </c>
      <c r="G145" s="1" t="s">
        <v>84</v>
      </c>
      <c r="H145" s="1" t="s">
        <v>70</v>
      </c>
      <c r="I145" s="1" t="s">
        <v>71</v>
      </c>
      <c r="J145" s="13">
        <v>43279</v>
      </c>
      <c r="K145" s="1" t="s">
        <v>46</v>
      </c>
      <c r="L145" s="1" t="s">
        <v>35</v>
      </c>
      <c r="M145" s="1" t="s">
        <v>105</v>
      </c>
      <c r="N145" s="1" t="s">
        <v>106</v>
      </c>
      <c r="O145" s="14">
        <v>298.89999999999998</v>
      </c>
      <c r="P145" s="1">
        <v>90</v>
      </c>
      <c r="Q145" s="14">
        <v>26901</v>
      </c>
      <c r="R145" s="14">
        <v>2609.4</v>
      </c>
    </row>
    <row r="146" spans="1:18" x14ac:dyDescent="0.25">
      <c r="A146" s="1"/>
      <c r="B146" s="8">
        <v>1156</v>
      </c>
      <c r="C146" s="9">
        <v>43277</v>
      </c>
      <c r="D146" s="8">
        <v>26</v>
      </c>
      <c r="E146" s="10" t="s">
        <v>100</v>
      </c>
      <c r="F146" s="10" t="s">
        <v>84</v>
      </c>
      <c r="G146" s="10" t="s">
        <v>84</v>
      </c>
      <c r="H146" s="10" t="s">
        <v>70</v>
      </c>
      <c r="I146" s="10" t="s">
        <v>71</v>
      </c>
      <c r="J146" s="9">
        <v>43279</v>
      </c>
      <c r="K146" s="10" t="s">
        <v>46</v>
      </c>
      <c r="L146" s="10" t="s">
        <v>35</v>
      </c>
      <c r="M146" s="10" t="s">
        <v>59</v>
      </c>
      <c r="N146" s="10" t="s">
        <v>60</v>
      </c>
      <c r="O146" s="11">
        <v>135.1</v>
      </c>
      <c r="P146" s="10">
        <v>60</v>
      </c>
      <c r="Q146" s="11">
        <v>8106</v>
      </c>
      <c r="R146" s="11">
        <v>834.92</v>
      </c>
    </row>
    <row r="147" spans="1:18" x14ac:dyDescent="0.25">
      <c r="A147" s="1"/>
      <c r="B147" s="12">
        <v>1157</v>
      </c>
      <c r="C147" s="13">
        <v>43277</v>
      </c>
      <c r="D147" s="12">
        <v>26</v>
      </c>
      <c r="E147" s="1" t="s">
        <v>100</v>
      </c>
      <c r="F147" s="1" t="s">
        <v>84</v>
      </c>
      <c r="G147" s="1" t="s">
        <v>84</v>
      </c>
      <c r="H147" s="1" t="s">
        <v>70</v>
      </c>
      <c r="I147" s="1" t="s">
        <v>71</v>
      </c>
      <c r="J147" s="13">
        <v>43279</v>
      </c>
      <c r="K147" s="1" t="s">
        <v>46</v>
      </c>
      <c r="L147" s="1" t="s">
        <v>35</v>
      </c>
      <c r="M147" s="1" t="s">
        <v>88</v>
      </c>
      <c r="N147" s="1" t="s">
        <v>89</v>
      </c>
      <c r="O147" s="14">
        <v>257.60000000000002</v>
      </c>
      <c r="P147" s="1">
        <v>39</v>
      </c>
      <c r="Q147" s="14">
        <v>10046.4</v>
      </c>
      <c r="R147" s="14">
        <v>1004.64</v>
      </c>
    </row>
    <row r="148" spans="1:18" x14ac:dyDescent="0.25">
      <c r="A148" s="1"/>
      <c r="B148" s="8">
        <v>1158</v>
      </c>
      <c r="C148" s="9">
        <v>43280</v>
      </c>
      <c r="D148" s="8">
        <v>29</v>
      </c>
      <c r="E148" s="10" t="s">
        <v>49</v>
      </c>
      <c r="F148" s="10" t="s">
        <v>50</v>
      </c>
      <c r="G148" s="10" t="s">
        <v>51</v>
      </c>
      <c r="H148" s="10" t="s">
        <v>52</v>
      </c>
      <c r="I148" s="10" t="s">
        <v>23</v>
      </c>
      <c r="J148" s="9">
        <v>43282</v>
      </c>
      <c r="K148" s="10" t="s">
        <v>24</v>
      </c>
      <c r="L148" s="10" t="s">
        <v>25</v>
      </c>
      <c r="M148" s="10" t="s">
        <v>26</v>
      </c>
      <c r="N148" s="10" t="s">
        <v>27</v>
      </c>
      <c r="O148" s="11">
        <v>196</v>
      </c>
      <c r="P148" s="10">
        <v>79</v>
      </c>
      <c r="Q148" s="11">
        <v>15484</v>
      </c>
      <c r="R148" s="11">
        <v>1594.85</v>
      </c>
    </row>
    <row r="149" spans="1:18" x14ac:dyDescent="0.25">
      <c r="A149" s="1"/>
      <c r="B149" s="12">
        <v>1159</v>
      </c>
      <c r="C149" s="13">
        <v>43257</v>
      </c>
      <c r="D149" s="12">
        <v>6</v>
      </c>
      <c r="E149" s="1" t="s">
        <v>61</v>
      </c>
      <c r="F149" s="1" t="s">
        <v>62</v>
      </c>
      <c r="G149" s="1" t="s">
        <v>63</v>
      </c>
      <c r="H149" s="1" t="s">
        <v>64</v>
      </c>
      <c r="I149" s="1" t="s">
        <v>45</v>
      </c>
      <c r="J149" s="13">
        <v>43259</v>
      </c>
      <c r="K149" s="1" t="s">
        <v>46</v>
      </c>
      <c r="L149" s="1" t="s">
        <v>25</v>
      </c>
      <c r="M149" s="1" t="s">
        <v>53</v>
      </c>
      <c r="N149" s="1" t="s">
        <v>54</v>
      </c>
      <c r="O149" s="14">
        <v>178.5</v>
      </c>
      <c r="P149" s="1">
        <v>44</v>
      </c>
      <c r="Q149" s="14">
        <v>7854</v>
      </c>
      <c r="R149" s="14">
        <v>801.11</v>
      </c>
    </row>
    <row r="150" spans="1:18" x14ac:dyDescent="0.25">
      <c r="A150" s="1"/>
      <c r="B150" s="8">
        <v>1161</v>
      </c>
      <c r="C150" s="9">
        <v>43255</v>
      </c>
      <c r="D150" s="8">
        <v>4</v>
      </c>
      <c r="E150" s="10" t="s">
        <v>30</v>
      </c>
      <c r="F150" s="10" t="s">
        <v>31</v>
      </c>
      <c r="G150" s="10" t="s">
        <v>31</v>
      </c>
      <c r="H150" s="10" t="s">
        <v>32</v>
      </c>
      <c r="I150" s="10" t="s">
        <v>33</v>
      </c>
      <c r="J150" s="9">
        <v>43257</v>
      </c>
      <c r="K150" s="10" t="s">
        <v>34</v>
      </c>
      <c r="L150" s="10" t="s">
        <v>35</v>
      </c>
      <c r="M150" s="10" t="s">
        <v>107</v>
      </c>
      <c r="N150" s="10" t="s">
        <v>80</v>
      </c>
      <c r="O150" s="11">
        <v>1134</v>
      </c>
      <c r="P150" s="10">
        <v>98</v>
      </c>
      <c r="Q150" s="11">
        <v>111132</v>
      </c>
      <c r="R150" s="11">
        <v>10779.8</v>
      </c>
    </row>
    <row r="151" spans="1:18" x14ac:dyDescent="0.25">
      <c r="A151" s="1"/>
      <c r="B151" s="12">
        <v>1162</v>
      </c>
      <c r="C151" s="13">
        <v>43255</v>
      </c>
      <c r="D151" s="12">
        <v>4</v>
      </c>
      <c r="E151" s="1" t="s">
        <v>30</v>
      </c>
      <c r="F151" s="1" t="s">
        <v>31</v>
      </c>
      <c r="G151" s="1" t="s">
        <v>31</v>
      </c>
      <c r="H151" s="1" t="s">
        <v>32</v>
      </c>
      <c r="I151" s="1" t="s">
        <v>33</v>
      </c>
      <c r="J151" s="13">
        <v>43257</v>
      </c>
      <c r="K151" s="1" t="s">
        <v>34</v>
      </c>
      <c r="L151" s="1" t="s">
        <v>35</v>
      </c>
      <c r="M151" s="1" t="s">
        <v>108</v>
      </c>
      <c r="N151" s="1" t="s">
        <v>109</v>
      </c>
      <c r="O151" s="14">
        <v>98</v>
      </c>
      <c r="P151" s="1">
        <v>61</v>
      </c>
      <c r="Q151" s="14">
        <v>5978</v>
      </c>
      <c r="R151" s="14">
        <v>591.82000000000005</v>
      </c>
    </row>
    <row r="152" spans="1:18" x14ac:dyDescent="0.25">
      <c r="A152" s="1"/>
      <c r="B152" s="8">
        <v>1164</v>
      </c>
      <c r="C152" s="9">
        <v>43259</v>
      </c>
      <c r="D152" s="8">
        <v>8</v>
      </c>
      <c r="E152" s="10" t="s">
        <v>41</v>
      </c>
      <c r="F152" s="10" t="s">
        <v>42</v>
      </c>
      <c r="G152" s="10" t="s">
        <v>43</v>
      </c>
      <c r="H152" s="10" t="s">
        <v>44</v>
      </c>
      <c r="I152" s="10" t="s">
        <v>45</v>
      </c>
      <c r="J152" s="9">
        <v>43261</v>
      </c>
      <c r="K152" s="10" t="s">
        <v>46</v>
      </c>
      <c r="L152" s="10" t="s">
        <v>35</v>
      </c>
      <c r="M152" s="10" t="s">
        <v>95</v>
      </c>
      <c r="N152" s="10" t="s">
        <v>96</v>
      </c>
      <c r="O152" s="11">
        <v>487.2</v>
      </c>
      <c r="P152" s="10">
        <v>30</v>
      </c>
      <c r="Q152" s="11">
        <v>14616</v>
      </c>
      <c r="R152" s="11">
        <v>1534.68</v>
      </c>
    </row>
    <row r="153" spans="1:18" x14ac:dyDescent="0.25">
      <c r="A153" s="1"/>
      <c r="B153" s="12">
        <v>1167</v>
      </c>
      <c r="C153" s="13">
        <v>43254</v>
      </c>
      <c r="D153" s="12">
        <v>3</v>
      </c>
      <c r="E153" s="1" t="s">
        <v>55</v>
      </c>
      <c r="F153" s="1" t="s">
        <v>56</v>
      </c>
      <c r="G153" s="1" t="s">
        <v>57</v>
      </c>
      <c r="H153" s="1" t="s">
        <v>22</v>
      </c>
      <c r="I153" s="1" t="s">
        <v>23</v>
      </c>
      <c r="J153" s="13">
        <v>43256</v>
      </c>
      <c r="K153" s="1" t="s">
        <v>24</v>
      </c>
      <c r="L153" s="1" t="s">
        <v>58</v>
      </c>
      <c r="M153" s="1" t="s">
        <v>97</v>
      </c>
      <c r="N153" s="1" t="s">
        <v>82</v>
      </c>
      <c r="O153" s="14">
        <v>140</v>
      </c>
      <c r="P153" s="1">
        <v>24</v>
      </c>
      <c r="Q153" s="14">
        <v>3360</v>
      </c>
      <c r="R153" s="14">
        <v>352.8</v>
      </c>
    </row>
    <row r="154" spans="1:18" x14ac:dyDescent="0.25">
      <c r="A154" s="1"/>
      <c r="B154" s="8">
        <v>1168</v>
      </c>
      <c r="C154" s="9">
        <v>43254</v>
      </c>
      <c r="D154" s="8">
        <v>3</v>
      </c>
      <c r="E154" s="10" t="s">
        <v>55</v>
      </c>
      <c r="F154" s="10" t="s">
        <v>56</v>
      </c>
      <c r="G154" s="10" t="s">
        <v>57</v>
      </c>
      <c r="H154" s="10" t="s">
        <v>22</v>
      </c>
      <c r="I154" s="10" t="s">
        <v>23</v>
      </c>
      <c r="J154" s="9">
        <v>43256</v>
      </c>
      <c r="K154" s="10" t="s">
        <v>24</v>
      </c>
      <c r="L154" s="10" t="s">
        <v>58</v>
      </c>
      <c r="M154" s="10" t="s">
        <v>65</v>
      </c>
      <c r="N154" s="10" t="s">
        <v>66</v>
      </c>
      <c r="O154" s="11">
        <v>560</v>
      </c>
      <c r="P154" s="10">
        <v>28</v>
      </c>
      <c r="Q154" s="11">
        <v>15680</v>
      </c>
      <c r="R154" s="11">
        <v>1536.64</v>
      </c>
    </row>
    <row r="155" spans="1:18" x14ac:dyDescent="0.25">
      <c r="A155" s="1"/>
      <c r="B155" s="12">
        <v>1172</v>
      </c>
      <c r="C155" s="13">
        <v>43261</v>
      </c>
      <c r="D155" s="12">
        <v>10</v>
      </c>
      <c r="E155" s="1" t="s">
        <v>72</v>
      </c>
      <c r="F155" s="1" t="s">
        <v>73</v>
      </c>
      <c r="G155" s="1" t="s">
        <v>74</v>
      </c>
      <c r="H155" s="1" t="s">
        <v>75</v>
      </c>
      <c r="I155" s="1" t="s">
        <v>33</v>
      </c>
      <c r="J155" s="13">
        <v>43263</v>
      </c>
      <c r="K155" s="1" t="s">
        <v>24</v>
      </c>
      <c r="L155" s="1" t="s">
        <v>35</v>
      </c>
      <c r="M155" s="1" t="s">
        <v>98</v>
      </c>
      <c r="N155" s="1" t="s">
        <v>29</v>
      </c>
      <c r="O155" s="14">
        <v>140</v>
      </c>
      <c r="P155" s="1">
        <v>74</v>
      </c>
      <c r="Q155" s="14">
        <v>10360</v>
      </c>
      <c r="R155" s="14">
        <v>1004.92</v>
      </c>
    </row>
    <row r="156" spans="1:18" x14ac:dyDescent="0.25">
      <c r="A156" s="1"/>
      <c r="B156" s="8">
        <v>1174</v>
      </c>
      <c r="C156" s="9">
        <v>43261</v>
      </c>
      <c r="D156" s="8">
        <v>10</v>
      </c>
      <c r="E156" s="10" t="s">
        <v>72</v>
      </c>
      <c r="F156" s="10" t="s">
        <v>73</v>
      </c>
      <c r="G156" s="10" t="s">
        <v>74</v>
      </c>
      <c r="H156" s="10" t="s">
        <v>75</v>
      </c>
      <c r="I156" s="10" t="s">
        <v>33</v>
      </c>
      <c r="J156" s="8"/>
      <c r="K156" s="10" t="s">
        <v>34</v>
      </c>
      <c r="L156" s="10"/>
      <c r="M156" s="10" t="s">
        <v>28</v>
      </c>
      <c r="N156" s="10" t="s">
        <v>29</v>
      </c>
      <c r="O156" s="11">
        <v>49</v>
      </c>
      <c r="P156" s="10">
        <v>90</v>
      </c>
      <c r="Q156" s="11">
        <v>4410</v>
      </c>
      <c r="R156" s="11">
        <v>423.36</v>
      </c>
    </row>
    <row r="157" spans="1:18" x14ac:dyDescent="0.25">
      <c r="A157" s="1"/>
      <c r="B157" s="12">
        <v>1175</v>
      </c>
      <c r="C157" s="13">
        <v>43262</v>
      </c>
      <c r="D157" s="12">
        <v>11</v>
      </c>
      <c r="E157" s="1" t="s">
        <v>83</v>
      </c>
      <c r="F157" s="1" t="s">
        <v>84</v>
      </c>
      <c r="G157" s="1" t="s">
        <v>84</v>
      </c>
      <c r="H157" s="1" t="s">
        <v>70</v>
      </c>
      <c r="I157" s="1" t="s">
        <v>71</v>
      </c>
      <c r="J157" s="12"/>
      <c r="K157" s="1" t="s">
        <v>46</v>
      </c>
      <c r="L157" s="1"/>
      <c r="M157" s="1" t="s">
        <v>65</v>
      </c>
      <c r="N157" s="1" t="s">
        <v>66</v>
      </c>
      <c r="O157" s="14">
        <v>560</v>
      </c>
      <c r="P157" s="1">
        <v>27</v>
      </c>
      <c r="Q157" s="14">
        <v>15120</v>
      </c>
      <c r="R157" s="14">
        <v>1557.36</v>
      </c>
    </row>
    <row r="158" spans="1:18" x14ac:dyDescent="0.25">
      <c r="A158" s="1"/>
      <c r="B158" s="8">
        <v>1176</v>
      </c>
      <c r="C158" s="9">
        <v>43252</v>
      </c>
      <c r="D158" s="8">
        <v>1</v>
      </c>
      <c r="E158" s="10" t="s">
        <v>85</v>
      </c>
      <c r="F158" s="10" t="s">
        <v>86</v>
      </c>
      <c r="G158" s="10" t="s">
        <v>87</v>
      </c>
      <c r="H158" s="10" t="s">
        <v>44</v>
      </c>
      <c r="I158" s="10" t="s">
        <v>45</v>
      </c>
      <c r="J158" s="8"/>
      <c r="K158" s="10" t="s">
        <v>46</v>
      </c>
      <c r="L158" s="10"/>
      <c r="M158" s="10" t="s">
        <v>88</v>
      </c>
      <c r="N158" s="10" t="s">
        <v>89</v>
      </c>
      <c r="O158" s="11">
        <v>257.60000000000002</v>
      </c>
      <c r="P158" s="10">
        <v>71</v>
      </c>
      <c r="Q158" s="11">
        <v>18289.599999999999</v>
      </c>
      <c r="R158" s="11">
        <v>1920.41</v>
      </c>
    </row>
    <row r="159" spans="1:18" x14ac:dyDescent="0.25">
      <c r="A159" s="1"/>
      <c r="B159" s="12">
        <v>1177</v>
      </c>
      <c r="C159" s="13">
        <v>43279</v>
      </c>
      <c r="D159" s="12">
        <v>28</v>
      </c>
      <c r="E159" s="1" t="s">
        <v>67</v>
      </c>
      <c r="F159" s="1" t="s">
        <v>68</v>
      </c>
      <c r="G159" s="1" t="s">
        <v>69</v>
      </c>
      <c r="H159" s="1" t="s">
        <v>70</v>
      </c>
      <c r="I159" s="1" t="s">
        <v>71</v>
      </c>
      <c r="J159" s="13">
        <v>43281</v>
      </c>
      <c r="K159" s="1" t="s">
        <v>46</v>
      </c>
      <c r="L159" s="1" t="s">
        <v>35</v>
      </c>
      <c r="M159" s="1" t="s">
        <v>40</v>
      </c>
      <c r="N159" s="1" t="s">
        <v>27</v>
      </c>
      <c r="O159" s="14">
        <v>644</v>
      </c>
      <c r="P159" s="1">
        <v>74</v>
      </c>
      <c r="Q159" s="14">
        <v>47656</v>
      </c>
      <c r="R159" s="14">
        <v>4765.6000000000004</v>
      </c>
    </row>
    <row r="160" spans="1:18" x14ac:dyDescent="0.25">
      <c r="A160" s="1"/>
      <c r="B160" s="8">
        <v>1178</v>
      </c>
      <c r="C160" s="9">
        <v>43260</v>
      </c>
      <c r="D160" s="8">
        <v>9</v>
      </c>
      <c r="E160" s="10" t="s">
        <v>90</v>
      </c>
      <c r="F160" s="10" t="s">
        <v>91</v>
      </c>
      <c r="G160" s="10" t="s">
        <v>51</v>
      </c>
      <c r="H160" s="10" t="s">
        <v>92</v>
      </c>
      <c r="I160" s="10" t="s">
        <v>23</v>
      </c>
      <c r="J160" s="9">
        <v>43262</v>
      </c>
      <c r="K160" s="10" t="s">
        <v>34</v>
      </c>
      <c r="L160" s="10" t="s">
        <v>25</v>
      </c>
      <c r="M160" s="10" t="s">
        <v>59</v>
      </c>
      <c r="N160" s="10" t="s">
        <v>60</v>
      </c>
      <c r="O160" s="11">
        <v>135.1</v>
      </c>
      <c r="P160" s="10">
        <v>76</v>
      </c>
      <c r="Q160" s="11">
        <v>10267.6</v>
      </c>
      <c r="R160" s="11">
        <v>1016.49</v>
      </c>
    </row>
    <row r="161" spans="1:18" x14ac:dyDescent="0.25">
      <c r="A161" s="1"/>
      <c r="B161" s="12">
        <v>1179</v>
      </c>
      <c r="C161" s="13">
        <v>43257</v>
      </c>
      <c r="D161" s="12">
        <v>6</v>
      </c>
      <c r="E161" s="1" t="s">
        <v>61</v>
      </c>
      <c r="F161" s="1" t="s">
        <v>62</v>
      </c>
      <c r="G161" s="1" t="s">
        <v>63</v>
      </c>
      <c r="H161" s="1" t="s">
        <v>64</v>
      </c>
      <c r="I161" s="1" t="s">
        <v>45</v>
      </c>
      <c r="J161" s="13">
        <v>43259</v>
      </c>
      <c r="K161" s="1" t="s">
        <v>24</v>
      </c>
      <c r="L161" s="1" t="s">
        <v>35</v>
      </c>
      <c r="M161" s="1" t="s">
        <v>53</v>
      </c>
      <c r="N161" s="1" t="s">
        <v>54</v>
      </c>
      <c r="O161" s="14">
        <v>178.5</v>
      </c>
      <c r="P161" s="1">
        <v>96</v>
      </c>
      <c r="Q161" s="14">
        <v>17136</v>
      </c>
      <c r="R161" s="14">
        <v>1730.74</v>
      </c>
    </row>
    <row r="162" spans="1:18" x14ac:dyDescent="0.25">
      <c r="A162" s="1"/>
      <c r="B162" s="8">
        <v>1180</v>
      </c>
      <c r="C162" s="9">
        <v>43259</v>
      </c>
      <c r="D162" s="8">
        <v>8</v>
      </c>
      <c r="E162" s="10" t="s">
        <v>41</v>
      </c>
      <c r="F162" s="10" t="s">
        <v>42</v>
      </c>
      <c r="G162" s="10" t="s">
        <v>43</v>
      </c>
      <c r="H162" s="10" t="s">
        <v>44</v>
      </c>
      <c r="I162" s="10" t="s">
        <v>45</v>
      </c>
      <c r="J162" s="9">
        <v>43261</v>
      </c>
      <c r="K162" s="10" t="s">
        <v>24</v>
      </c>
      <c r="L162" s="10" t="s">
        <v>25</v>
      </c>
      <c r="M162" s="10" t="s">
        <v>53</v>
      </c>
      <c r="N162" s="10" t="s">
        <v>54</v>
      </c>
      <c r="O162" s="11">
        <v>178.5</v>
      </c>
      <c r="P162" s="10">
        <v>92</v>
      </c>
      <c r="Q162" s="11">
        <v>16422</v>
      </c>
      <c r="R162" s="11">
        <v>1625.78</v>
      </c>
    </row>
    <row r="163" spans="1:18" x14ac:dyDescent="0.25">
      <c r="A163" s="1"/>
      <c r="B163" s="12">
        <v>1181</v>
      </c>
      <c r="C163" s="13">
        <v>43276</v>
      </c>
      <c r="D163" s="12">
        <v>25</v>
      </c>
      <c r="E163" s="1" t="s">
        <v>99</v>
      </c>
      <c r="F163" s="1" t="s">
        <v>73</v>
      </c>
      <c r="G163" s="1" t="s">
        <v>74</v>
      </c>
      <c r="H163" s="1" t="s">
        <v>75</v>
      </c>
      <c r="I163" s="1" t="s">
        <v>33</v>
      </c>
      <c r="J163" s="13">
        <v>43278</v>
      </c>
      <c r="K163" s="1" t="s">
        <v>34</v>
      </c>
      <c r="L163" s="1" t="s">
        <v>58</v>
      </c>
      <c r="M163" s="1" t="s">
        <v>81</v>
      </c>
      <c r="N163" s="1" t="s">
        <v>82</v>
      </c>
      <c r="O163" s="14">
        <v>308</v>
      </c>
      <c r="P163" s="1">
        <v>93</v>
      </c>
      <c r="Q163" s="14">
        <v>28644</v>
      </c>
      <c r="R163" s="14">
        <v>2807.11</v>
      </c>
    </row>
    <row r="164" spans="1:18" x14ac:dyDescent="0.25">
      <c r="A164" s="1"/>
      <c r="B164" s="8">
        <v>1182</v>
      </c>
      <c r="C164" s="9">
        <v>43277</v>
      </c>
      <c r="D164" s="8">
        <v>26</v>
      </c>
      <c r="E164" s="10" t="s">
        <v>100</v>
      </c>
      <c r="F164" s="10" t="s">
        <v>84</v>
      </c>
      <c r="G164" s="10" t="s">
        <v>84</v>
      </c>
      <c r="H164" s="10" t="s">
        <v>70</v>
      </c>
      <c r="I164" s="10" t="s">
        <v>71</v>
      </c>
      <c r="J164" s="9">
        <v>43279</v>
      </c>
      <c r="K164" s="10" t="s">
        <v>46</v>
      </c>
      <c r="L164" s="10" t="s">
        <v>35</v>
      </c>
      <c r="M164" s="10" t="s">
        <v>79</v>
      </c>
      <c r="N164" s="10" t="s">
        <v>80</v>
      </c>
      <c r="O164" s="11">
        <v>350</v>
      </c>
      <c r="P164" s="10">
        <v>18</v>
      </c>
      <c r="Q164" s="11">
        <v>6300</v>
      </c>
      <c r="R164" s="11">
        <v>598.5</v>
      </c>
    </row>
    <row r="165" spans="1:18" x14ac:dyDescent="0.25">
      <c r="A165" s="1"/>
      <c r="B165" s="12">
        <v>1183</v>
      </c>
      <c r="C165" s="13">
        <v>43280</v>
      </c>
      <c r="D165" s="12">
        <v>29</v>
      </c>
      <c r="E165" s="1" t="s">
        <v>49</v>
      </c>
      <c r="F165" s="1" t="s">
        <v>50</v>
      </c>
      <c r="G165" s="1" t="s">
        <v>51</v>
      </c>
      <c r="H165" s="1" t="s">
        <v>52</v>
      </c>
      <c r="I165" s="1" t="s">
        <v>23</v>
      </c>
      <c r="J165" s="13">
        <v>43282</v>
      </c>
      <c r="K165" s="1" t="s">
        <v>24</v>
      </c>
      <c r="L165" s="1" t="s">
        <v>25</v>
      </c>
      <c r="M165" s="1" t="s">
        <v>101</v>
      </c>
      <c r="N165" s="1" t="s">
        <v>102</v>
      </c>
      <c r="O165" s="14">
        <v>546</v>
      </c>
      <c r="P165" s="1">
        <v>98</v>
      </c>
      <c r="Q165" s="14">
        <v>53508</v>
      </c>
      <c r="R165" s="14">
        <v>5564.83</v>
      </c>
    </row>
    <row r="166" spans="1:18" x14ac:dyDescent="0.25">
      <c r="A166" s="1"/>
      <c r="B166" s="8">
        <v>1184</v>
      </c>
      <c r="C166" s="9">
        <v>43257</v>
      </c>
      <c r="D166" s="8">
        <v>6</v>
      </c>
      <c r="E166" s="10" t="s">
        <v>61</v>
      </c>
      <c r="F166" s="10" t="s">
        <v>62</v>
      </c>
      <c r="G166" s="10" t="s">
        <v>63</v>
      </c>
      <c r="H166" s="10" t="s">
        <v>64</v>
      </c>
      <c r="I166" s="10" t="s">
        <v>45</v>
      </c>
      <c r="J166" s="9">
        <v>43259</v>
      </c>
      <c r="K166" s="10" t="s">
        <v>46</v>
      </c>
      <c r="L166" s="10" t="s">
        <v>25</v>
      </c>
      <c r="M166" s="10" t="s">
        <v>36</v>
      </c>
      <c r="N166" s="10" t="s">
        <v>29</v>
      </c>
      <c r="O166" s="11">
        <v>420</v>
      </c>
      <c r="P166" s="10">
        <v>46</v>
      </c>
      <c r="Q166" s="11">
        <v>19320</v>
      </c>
      <c r="R166" s="11">
        <v>1893.36</v>
      </c>
    </row>
    <row r="167" spans="1:18" x14ac:dyDescent="0.25">
      <c r="A167" s="1"/>
      <c r="B167" s="12">
        <v>1185</v>
      </c>
      <c r="C167" s="13">
        <v>43257</v>
      </c>
      <c r="D167" s="12">
        <v>6</v>
      </c>
      <c r="E167" s="1" t="s">
        <v>61</v>
      </c>
      <c r="F167" s="1" t="s">
        <v>62</v>
      </c>
      <c r="G167" s="1" t="s">
        <v>63</v>
      </c>
      <c r="H167" s="1" t="s">
        <v>64</v>
      </c>
      <c r="I167" s="1" t="s">
        <v>45</v>
      </c>
      <c r="J167" s="13">
        <v>43259</v>
      </c>
      <c r="K167" s="1" t="s">
        <v>46</v>
      </c>
      <c r="L167" s="1" t="s">
        <v>25</v>
      </c>
      <c r="M167" s="1" t="s">
        <v>37</v>
      </c>
      <c r="N167" s="1" t="s">
        <v>29</v>
      </c>
      <c r="O167" s="14">
        <v>742</v>
      </c>
      <c r="P167" s="1">
        <v>14</v>
      </c>
      <c r="Q167" s="14">
        <v>10388</v>
      </c>
      <c r="R167" s="14">
        <v>1038.8</v>
      </c>
    </row>
    <row r="168" spans="1:18" x14ac:dyDescent="0.25">
      <c r="A168" s="1"/>
      <c r="B168" s="8">
        <v>1186</v>
      </c>
      <c r="C168" s="9">
        <v>43255</v>
      </c>
      <c r="D168" s="8">
        <v>4</v>
      </c>
      <c r="E168" s="10" t="s">
        <v>30</v>
      </c>
      <c r="F168" s="10" t="s">
        <v>31</v>
      </c>
      <c r="G168" s="10" t="s">
        <v>31</v>
      </c>
      <c r="H168" s="10" t="s">
        <v>32</v>
      </c>
      <c r="I168" s="10" t="s">
        <v>33</v>
      </c>
      <c r="J168" s="8"/>
      <c r="K168" s="10"/>
      <c r="L168" s="10"/>
      <c r="M168" s="10" t="s">
        <v>103</v>
      </c>
      <c r="N168" s="10" t="s">
        <v>94</v>
      </c>
      <c r="O168" s="11">
        <v>532</v>
      </c>
      <c r="P168" s="10">
        <v>85</v>
      </c>
      <c r="Q168" s="11">
        <v>45220</v>
      </c>
      <c r="R168" s="11">
        <v>4476.78</v>
      </c>
    </row>
    <row r="169" spans="1:18" x14ac:dyDescent="0.25">
      <c r="A169" s="1"/>
      <c r="B169" s="12">
        <v>1187</v>
      </c>
      <c r="C169" s="13">
        <v>43254</v>
      </c>
      <c r="D169" s="12">
        <v>3</v>
      </c>
      <c r="E169" s="1" t="s">
        <v>55</v>
      </c>
      <c r="F169" s="1" t="s">
        <v>56</v>
      </c>
      <c r="G169" s="1" t="s">
        <v>57</v>
      </c>
      <c r="H169" s="1" t="s">
        <v>22</v>
      </c>
      <c r="I169" s="1" t="s">
        <v>23</v>
      </c>
      <c r="J169" s="12"/>
      <c r="K169" s="1"/>
      <c r="L169" s="1"/>
      <c r="M169" s="1" t="s">
        <v>76</v>
      </c>
      <c r="N169" s="1" t="s">
        <v>27</v>
      </c>
      <c r="O169" s="14">
        <v>41.86</v>
      </c>
      <c r="P169" s="1">
        <v>88</v>
      </c>
      <c r="Q169" s="14">
        <v>3683.68</v>
      </c>
      <c r="R169" s="14">
        <v>357.32</v>
      </c>
    </row>
    <row r="170" spans="1:18" x14ac:dyDescent="0.25">
      <c r="A170" s="1"/>
      <c r="B170" s="8">
        <v>1188</v>
      </c>
      <c r="C170" s="9">
        <v>43282</v>
      </c>
      <c r="D170" s="8">
        <v>1</v>
      </c>
      <c r="E170" s="10" t="s">
        <v>85</v>
      </c>
      <c r="F170" s="10" t="s">
        <v>86</v>
      </c>
      <c r="G170" s="10" t="s">
        <v>87</v>
      </c>
      <c r="H170" s="10" t="s">
        <v>44</v>
      </c>
      <c r="I170" s="10" t="s">
        <v>45</v>
      </c>
      <c r="J170" s="8"/>
      <c r="K170" s="10"/>
      <c r="L170" s="10"/>
      <c r="M170" s="10" t="s">
        <v>76</v>
      </c>
      <c r="N170" s="10" t="s">
        <v>27</v>
      </c>
      <c r="O170" s="11">
        <v>41.86</v>
      </c>
      <c r="P170" s="10">
        <v>81</v>
      </c>
      <c r="Q170" s="11">
        <v>3390.66</v>
      </c>
      <c r="R170" s="11">
        <v>335.68</v>
      </c>
    </row>
    <row r="171" spans="1:18" x14ac:dyDescent="0.25">
      <c r="A171" s="1"/>
      <c r="B171" s="12">
        <v>1189</v>
      </c>
      <c r="C171" s="13">
        <v>43309</v>
      </c>
      <c r="D171" s="12">
        <v>28</v>
      </c>
      <c r="E171" s="1" t="s">
        <v>67</v>
      </c>
      <c r="F171" s="1" t="s">
        <v>68</v>
      </c>
      <c r="G171" s="1" t="s">
        <v>69</v>
      </c>
      <c r="H171" s="1" t="s">
        <v>70</v>
      </c>
      <c r="I171" s="1" t="s">
        <v>71</v>
      </c>
      <c r="J171" s="13">
        <v>43311</v>
      </c>
      <c r="K171" s="1" t="s">
        <v>46</v>
      </c>
      <c r="L171" s="1" t="s">
        <v>35</v>
      </c>
      <c r="M171" s="1" t="s">
        <v>59</v>
      </c>
      <c r="N171" s="1" t="s">
        <v>60</v>
      </c>
      <c r="O171" s="14">
        <v>135.1</v>
      </c>
      <c r="P171" s="1">
        <v>33</v>
      </c>
      <c r="Q171" s="14">
        <v>4458.3</v>
      </c>
      <c r="R171" s="14">
        <v>423.54</v>
      </c>
    </row>
    <row r="172" spans="1:18" x14ac:dyDescent="0.25">
      <c r="A172" s="1"/>
      <c r="B172" s="8">
        <v>1190</v>
      </c>
      <c r="C172" s="9">
        <v>43309</v>
      </c>
      <c r="D172" s="8">
        <v>28</v>
      </c>
      <c r="E172" s="10" t="s">
        <v>67</v>
      </c>
      <c r="F172" s="10" t="s">
        <v>68</v>
      </c>
      <c r="G172" s="10" t="s">
        <v>69</v>
      </c>
      <c r="H172" s="10" t="s">
        <v>70</v>
      </c>
      <c r="I172" s="10" t="s">
        <v>71</v>
      </c>
      <c r="J172" s="9">
        <v>43311</v>
      </c>
      <c r="K172" s="10" t="s">
        <v>46</v>
      </c>
      <c r="L172" s="10" t="s">
        <v>35</v>
      </c>
      <c r="M172" s="10" t="s">
        <v>88</v>
      </c>
      <c r="N172" s="10" t="s">
        <v>89</v>
      </c>
      <c r="O172" s="11">
        <v>257.60000000000002</v>
      </c>
      <c r="P172" s="10">
        <v>47</v>
      </c>
      <c r="Q172" s="11">
        <v>12107.2</v>
      </c>
      <c r="R172" s="11">
        <v>1271.26</v>
      </c>
    </row>
    <row r="173" spans="1:18" x14ac:dyDescent="0.25">
      <c r="A173" s="1"/>
      <c r="B173" s="12">
        <v>1191</v>
      </c>
      <c r="C173" s="13">
        <v>43290</v>
      </c>
      <c r="D173" s="12">
        <v>9</v>
      </c>
      <c r="E173" s="1" t="s">
        <v>90</v>
      </c>
      <c r="F173" s="1" t="s">
        <v>91</v>
      </c>
      <c r="G173" s="1" t="s">
        <v>51</v>
      </c>
      <c r="H173" s="1" t="s">
        <v>92</v>
      </c>
      <c r="I173" s="1" t="s">
        <v>23</v>
      </c>
      <c r="J173" s="13">
        <v>43292</v>
      </c>
      <c r="K173" s="1" t="s">
        <v>34</v>
      </c>
      <c r="L173" s="1" t="s">
        <v>25</v>
      </c>
      <c r="M173" s="1" t="s">
        <v>93</v>
      </c>
      <c r="N173" s="1" t="s">
        <v>94</v>
      </c>
      <c r="O173" s="14">
        <v>273</v>
      </c>
      <c r="P173" s="1">
        <v>61</v>
      </c>
      <c r="Q173" s="14">
        <v>16653</v>
      </c>
      <c r="R173" s="14">
        <v>1731.91</v>
      </c>
    </row>
    <row r="174" spans="1:18" x14ac:dyDescent="0.25">
      <c r="A174" s="1"/>
      <c r="B174" s="8">
        <v>1192</v>
      </c>
      <c r="C174" s="9">
        <v>43290</v>
      </c>
      <c r="D174" s="8">
        <v>9</v>
      </c>
      <c r="E174" s="10" t="s">
        <v>90</v>
      </c>
      <c r="F174" s="10" t="s">
        <v>91</v>
      </c>
      <c r="G174" s="10" t="s">
        <v>51</v>
      </c>
      <c r="H174" s="10" t="s">
        <v>92</v>
      </c>
      <c r="I174" s="10" t="s">
        <v>23</v>
      </c>
      <c r="J174" s="9">
        <v>43292</v>
      </c>
      <c r="K174" s="10" t="s">
        <v>34</v>
      </c>
      <c r="L174" s="10" t="s">
        <v>25</v>
      </c>
      <c r="M174" s="10" t="s">
        <v>95</v>
      </c>
      <c r="N174" s="10" t="s">
        <v>96</v>
      </c>
      <c r="O174" s="11">
        <v>487.2</v>
      </c>
      <c r="P174" s="10">
        <v>27</v>
      </c>
      <c r="Q174" s="11">
        <v>13154.4</v>
      </c>
      <c r="R174" s="11">
        <v>1341.75</v>
      </c>
    </row>
    <row r="175" spans="1:18" x14ac:dyDescent="0.25">
      <c r="A175" s="1"/>
      <c r="B175" s="12">
        <v>1193</v>
      </c>
      <c r="C175" s="13">
        <v>43287</v>
      </c>
      <c r="D175" s="12">
        <v>6</v>
      </c>
      <c r="E175" s="1" t="s">
        <v>61</v>
      </c>
      <c r="F175" s="1" t="s">
        <v>62</v>
      </c>
      <c r="G175" s="1" t="s">
        <v>63</v>
      </c>
      <c r="H175" s="1" t="s">
        <v>64</v>
      </c>
      <c r="I175" s="1" t="s">
        <v>45</v>
      </c>
      <c r="J175" s="13">
        <v>43289</v>
      </c>
      <c r="K175" s="1" t="s">
        <v>24</v>
      </c>
      <c r="L175" s="1" t="s">
        <v>35</v>
      </c>
      <c r="M175" s="1" t="s">
        <v>26</v>
      </c>
      <c r="N175" s="1" t="s">
        <v>27</v>
      </c>
      <c r="O175" s="14">
        <v>196</v>
      </c>
      <c r="P175" s="1">
        <v>84</v>
      </c>
      <c r="Q175" s="14">
        <v>16464</v>
      </c>
      <c r="R175" s="14">
        <v>1662.86</v>
      </c>
    </row>
    <row r="176" spans="1:18" x14ac:dyDescent="0.25">
      <c r="A176" s="1"/>
      <c r="B176" s="8">
        <v>1194</v>
      </c>
      <c r="C176" s="9">
        <v>43289</v>
      </c>
      <c r="D176" s="8">
        <v>8</v>
      </c>
      <c r="E176" s="10" t="s">
        <v>41</v>
      </c>
      <c r="F176" s="10" t="s">
        <v>42</v>
      </c>
      <c r="G176" s="10" t="s">
        <v>43</v>
      </c>
      <c r="H176" s="10" t="s">
        <v>44</v>
      </c>
      <c r="I176" s="10" t="s">
        <v>45</v>
      </c>
      <c r="J176" s="9">
        <v>43291</v>
      </c>
      <c r="K176" s="10" t="s">
        <v>24</v>
      </c>
      <c r="L176" s="10" t="s">
        <v>25</v>
      </c>
      <c r="M176" s="10" t="s">
        <v>65</v>
      </c>
      <c r="N176" s="10" t="s">
        <v>66</v>
      </c>
      <c r="O176" s="11">
        <v>560</v>
      </c>
      <c r="P176" s="10">
        <v>91</v>
      </c>
      <c r="Q176" s="11">
        <v>50960</v>
      </c>
      <c r="R176" s="11">
        <v>5045.04</v>
      </c>
    </row>
    <row r="177" spans="1:18" x14ac:dyDescent="0.25">
      <c r="A177" s="1"/>
      <c r="B177" s="12">
        <v>1195</v>
      </c>
      <c r="C177" s="13">
        <v>43289</v>
      </c>
      <c r="D177" s="12">
        <v>8</v>
      </c>
      <c r="E177" s="1" t="s">
        <v>41</v>
      </c>
      <c r="F177" s="1" t="s">
        <v>42</v>
      </c>
      <c r="G177" s="1" t="s">
        <v>43</v>
      </c>
      <c r="H177" s="1" t="s">
        <v>44</v>
      </c>
      <c r="I177" s="1" t="s">
        <v>45</v>
      </c>
      <c r="J177" s="13">
        <v>43291</v>
      </c>
      <c r="K177" s="1" t="s">
        <v>24</v>
      </c>
      <c r="L177" s="1" t="s">
        <v>25</v>
      </c>
      <c r="M177" s="1" t="s">
        <v>47</v>
      </c>
      <c r="N177" s="1" t="s">
        <v>48</v>
      </c>
      <c r="O177" s="14">
        <v>128.80000000000001</v>
      </c>
      <c r="P177" s="1">
        <v>36</v>
      </c>
      <c r="Q177" s="14">
        <v>4636.8</v>
      </c>
      <c r="R177" s="14">
        <v>482.23</v>
      </c>
    </row>
    <row r="178" spans="1:18" x14ac:dyDescent="0.25">
      <c r="A178" s="1"/>
      <c r="B178" s="8">
        <v>1196</v>
      </c>
      <c r="C178" s="9">
        <v>43306</v>
      </c>
      <c r="D178" s="8">
        <v>25</v>
      </c>
      <c r="E178" s="10" t="s">
        <v>99</v>
      </c>
      <c r="F178" s="10" t="s">
        <v>73</v>
      </c>
      <c r="G178" s="10" t="s">
        <v>74</v>
      </c>
      <c r="H178" s="10" t="s">
        <v>75</v>
      </c>
      <c r="I178" s="10" t="s">
        <v>33</v>
      </c>
      <c r="J178" s="9">
        <v>43308</v>
      </c>
      <c r="K178" s="10" t="s">
        <v>34</v>
      </c>
      <c r="L178" s="10" t="s">
        <v>58</v>
      </c>
      <c r="M178" s="10" t="s">
        <v>104</v>
      </c>
      <c r="N178" s="10" t="s">
        <v>48</v>
      </c>
      <c r="O178" s="11">
        <v>140</v>
      </c>
      <c r="P178" s="10">
        <v>34</v>
      </c>
      <c r="Q178" s="11">
        <v>4760</v>
      </c>
      <c r="R178" s="11">
        <v>480.76</v>
      </c>
    </row>
    <row r="179" spans="1:18" x14ac:dyDescent="0.25">
      <c r="A179" s="1"/>
      <c r="B179" s="12">
        <v>1197</v>
      </c>
      <c r="C179" s="13">
        <v>43307</v>
      </c>
      <c r="D179" s="12">
        <v>26</v>
      </c>
      <c r="E179" s="1" t="s">
        <v>100</v>
      </c>
      <c r="F179" s="1" t="s">
        <v>84</v>
      </c>
      <c r="G179" s="1" t="s">
        <v>84</v>
      </c>
      <c r="H179" s="1" t="s">
        <v>70</v>
      </c>
      <c r="I179" s="1" t="s">
        <v>71</v>
      </c>
      <c r="J179" s="13">
        <v>43309</v>
      </c>
      <c r="K179" s="1" t="s">
        <v>46</v>
      </c>
      <c r="L179" s="1" t="s">
        <v>35</v>
      </c>
      <c r="M179" s="1" t="s">
        <v>105</v>
      </c>
      <c r="N179" s="1" t="s">
        <v>106</v>
      </c>
      <c r="O179" s="14">
        <v>298.89999999999998</v>
      </c>
      <c r="P179" s="1">
        <v>81</v>
      </c>
      <c r="Q179" s="14">
        <v>24210.9</v>
      </c>
      <c r="R179" s="14">
        <v>2493.7199999999998</v>
      </c>
    </row>
    <row r="180" spans="1:18" x14ac:dyDescent="0.25">
      <c r="A180" s="1"/>
      <c r="B180" s="8">
        <v>1198</v>
      </c>
      <c r="C180" s="9">
        <v>43307</v>
      </c>
      <c r="D180" s="8">
        <v>26</v>
      </c>
      <c r="E180" s="10" t="s">
        <v>100</v>
      </c>
      <c r="F180" s="10" t="s">
        <v>84</v>
      </c>
      <c r="G180" s="10" t="s">
        <v>84</v>
      </c>
      <c r="H180" s="10" t="s">
        <v>70</v>
      </c>
      <c r="I180" s="10" t="s">
        <v>71</v>
      </c>
      <c r="J180" s="9">
        <v>43309</v>
      </c>
      <c r="K180" s="10" t="s">
        <v>46</v>
      </c>
      <c r="L180" s="10" t="s">
        <v>35</v>
      </c>
      <c r="M180" s="10" t="s">
        <v>59</v>
      </c>
      <c r="N180" s="10" t="s">
        <v>60</v>
      </c>
      <c r="O180" s="11">
        <v>135.1</v>
      </c>
      <c r="P180" s="10">
        <v>25</v>
      </c>
      <c r="Q180" s="11">
        <v>3377.5</v>
      </c>
      <c r="R180" s="11">
        <v>327.62</v>
      </c>
    </row>
    <row r="181" spans="1:18" x14ac:dyDescent="0.25">
      <c r="A181" s="1"/>
      <c r="B181" s="12">
        <v>1199</v>
      </c>
      <c r="C181" s="13">
        <v>43307</v>
      </c>
      <c r="D181" s="12">
        <v>26</v>
      </c>
      <c r="E181" s="1" t="s">
        <v>100</v>
      </c>
      <c r="F181" s="1" t="s">
        <v>84</v>
      </c>
      <c r="G181" s="1" t="s">
        <v>84</v>
      </c>
      <c r="H181" s="1" t="s">
        <v>70</v>
      </c>
      <c r="I181" s="1" t="s">
        <v>71</v>
      </c>
      <c r="J181" s="13">
        <v>43309</v>
      </c>
      <c r="K181" s="1" t="s">
        <v>46</v>
      </c>
      <c r="L181" s="1" t="s">
        <v>35</v>
      </c>
      <c r="M181" s="1" t="s">
        <v>88</v>
      </c>
      <c r="N181" s="1" t="s">
        <v>89</v>
      </c>
      <c r="O181" s="14">
        <v>257.60000000000002</v>
      </c>
      <c r="P181" s="1">
        <v>12</v>
      </c>
      <c r="Q181" s="14">
        <v>3091.2</v>
      </c>
      <c r="R181" s="14">
        <v>309.12</v>
      </c>
    </row>
    <row r="182" spans="1:18" x14ac:dyDescent="0.25">
      <c r="A182" s="1"/>
      <c r="B182" s="8">
        <v>1200</v>
      </c>
      <c r="C182" s="9">
        <v>43310</v>
      </c>
      <c r="D182" s="8">
        <v>29</v>
      </c>
      <c r="E182" s="10" t="s">
        <v>49</v>
      </c>
      <c r="F182" s="10" t="s">
        <v>50</v>
      </c>
      <c r="G182" s="10" t="s">
        <v>51</v>
      </c>
      <c r="H182" s="10" t="s">
        <v>52</v>
      </c>
      <c r="I182" s="10" t="s">
        <v>23</v>
      </c>
      <c r="J182" s="9">
        <v>43312</v>
      </c>
      <c r="K182" s="10" t="s">
        <v>24</v>
      </c>
      <c r="L182" s="10" t="s">
        <v>25</v>
      </c>
      <c r="M182" s="10" t="s">
        <v>26</v>
      </c>
      <c r="N182" s="10" t="s">
        <v>27</v>
      </c>
      <c r="O182" s="11">
        <v>196</v>
      </c>
      <c r="P182" s="10">
        <v>23</v>
      </c>
      <c r="Q182" s="11">
        <v>4508</v>
      </c>
      <c r="R182" s="11">
        <v>432.77</v>
      </c>
    </row>
    <row r="183" spans="1:18" x14ac:dyDescent="0.25">
      <c r="A183" s="1"/>
      <c r="B183" s="12">
        <v>1201</v>
      </c>
      <c r="C183" s="13">
        <v>43287</v>
      </c>
      <c r="D183" s="12">
        <v>6</v>
      </c>
      <c r="E183" s="1" t="s">
        <v>61</v>
      </c>
      <c r="F183" s="1" t="s">
        <v>62</v>
      </c>
      <c r="G183" s="1" t="s">
        <v>63</v>
      </c>
      <c r="H183" s="1" t="s">
        <v>64</v>
      </c>
      <c r="I183" s="1" t="s">
        <v>45</v>
      </c>
      <c r="J183" s="13">
        <v>43289</v>
      </c>
      <c r="K183" s="1" t="s">
        <v>46</v>
      </c>
      <c r="L183" s="1" t="s">
        <v>25</v>
      </c>
      <c r="M183" s="1" t="s">
        <v>53</v>
      </c>
      <c r="N183" s="1" t="s">
        <v>54</v>
      </c>
      <c r="O183" s="14">
        <v>178.5</v>
      </c>
      <c r="P183" s="1">
        <v>76</v>
      </c>
      <c r="Q183" s="14">
        <v>13566</v>
      </c>
      <c r="R183" s="14">
        <v>1370.17</v>
      </c>
    </row>
    <row r="184" spans="1:18" x14ac:dyDescent="0.25">
      <c r="A184" s="1"/>
      <c r="B184" s="8">
        <v>1203</v>
      </c>
      <c r="C184" s="9">
        <v>43285</v>
      </c>
      <c r="D184" s="8">
        <v>4</v>
      </c>
      <c r="E184" s="10" t="s">
        <v>30</v>
      </c>
      <c r="F184" s="10" t="s">
        <v>31</v>
      </c>
      <c r="G184" s="10" t="s">
        <v>31</v>
      </c>
      <c r="H184" s="10" t="s">
        <v>32</v>
      </c>
      <c r="I184" s="10" t="s">
        <v>33</v>
      </c>
      <c r="J184" s="9">
        <v>43287</v>
      </c>
      <c r="K184" s="10" t="s">
        <v>34</v>
      </c>
      <c r="L184" s="10" t="s">
        <v>35</v>
      </c>
      <c r="M184" s="10" t="s">
        <v>107</v>
      </c>
      <c r="N184" s="10" t="s">
        <v>80</v>
      </c>
      <c r="O184" s="11">
        <v>1134</v>
      </c>
      <c r="P184" s="10">
        <v>55</v>
      </c>
      <c r="Q184" s="11">
        <v>62370</v>
      </c>
      <c r="R184" s="11">
        <v>6237</v>
      </c>
    </row>
    <row r="185" spans="1:18" x14ac:dyDescent="0.25">
      <c r="A185" s="1"/>
      <c r="B185" s="12">
        <v>1204</v>
      </c>
      <c r="C185" s="13">
        <v>43285</v>
      </c>
      <c r="D185" s="12">
        <v>4</v>
      </c>
      <c r="E185" s="1" t="s">
        <v>30</v>
      </c>
      <c r="F185" s="1" t="s">
        <v>31</v>
      </c>
      <c r="G185" s="1" t="s">
        <v>31</v>
      </c>
      <c r="H185" s="1" t="s">
        <v>32</v>
      </c>
      <c r="I185" s="1" t="s">
        <v>33</v>
      </c>
      <c r="J185" s="13">
        <v>43287</v>
      </c>
      <c r="K185" s="1" t="s">
        <v>34</v>
      </c>
      <c r="L185" s="1" t="s">
        <v>35</v>
      </c>
      <c r="M185" s="1" t="s">
        <v>108</v>
      </c>
      <c r="N185" s="1" t="s">
        <v>109</v>
      </c>
      <c r="O185" s="14">
        <v>98</v>
      </c>
      <c r="P185" s="1">
        <v>19</v>
      </c>
      <c r="Q185" s="14">
        <v>1862</v>
      </c>
      <c r="R185" s="14">
        <v>180.61</v>
      </c>
    </row>
    <row r="186" spans="1:18" x14ac:dyDescent="0.25">
      <c r="A186" s="1"/>
      <c r="B186" s="8">
        <v>1206</v>
      </c>
      <c r="C186" s="9">
        <v>43289</v>
      </c>
      <c r="D186" s="8">
        <v>8</v>
      </c>
      <c r="E186" s="10" t="s">
        <v>41</v>
      </c>
      <c r="F186" s="10" t="s">
        <v>42</v>
      </c>
      <c r="G186" s="10" t="s">
        <v>43</v>
      </c>
      <c r="H186" s="10" t="s">
        <v>44</v>
      </c>
      <c r="I186" s="10" t="s">
        <v>45</v>
      </c>
      <c r="J186" s="9">
        <v>43291</v>
      </c>
      <c r="K186" s="10" t="s">
        <v>46</v>
      </c>
      <c r="L186" s="10" t="s">
        <v>35</v>
      </c>
      <c r="M186" s="10" t="s">
        <v>95</v>
      </c>
      <c r="N186" s="10" t="s">
        <v>96</v>
      </c>
      <c r="O186" s="11">
        <v>487.2</v>
      </c>
      <c r="P186" s="10">
        <v>27</v>
      </c>
      <c r="Q186" s="11">
        <v>13154.4</v>
      </c>
      <c r="R186" s="11">
        <v>1249.67</v>
      </c>
    </row>
    <row r="187" spans="1:18" x14ac:dyDescent="0.25">
      <c r="A187" s="1"/>
      <c r="B187" s="12">
        <v>1209</v>
      </c>
      <c r="C187" s="13">
        <v>43284</v>
      </c>
      <c r="D187" s="12">
        <v>3</v>
      </c>
      <c r="E187" s="1" t="s">
        <v>55</v>
      </c>
      <c r="F187" s="1" t="s">
        <v>56</v>
      </c>
      <c r="G187" s="1" t="s">
        <v>57</v>
      </c>
      <c r="H187" s="1" t="s">
        <v>22</v>
      </c>
      <c r="I187" s="1" t="s">
        <v>23</v>
      </c>
      <c r="J187" s="13">
        <v>43286</v>
      </c>
      <c r="K187" s="1" t="s">
        <v>24</v>
      </c>
      <c r="L187" s="1" t="s">
        <v>58</v>
      </c>
      <c r="M187" s="1" t="s">
        <v>97</v>
      </c>
      <c r="N187" s="1" t="s">
        <v>82</v>
      </c>
      <c r="O187" s="14">
        <v>140</v>
      </c>
      <c r="P187" s="1">
        <v>99</v>
      </c>
      <c r="Q187" s="14">
        <v>13860</v>
      </c>
      <c r="R187" s="14">
        <v>1330.56</v>
      </c>
    </row>
    <row r="188" spans="1:18" x14ac:dyDescent="0.25">
      <c r="A188" s="1"/>
      <c r="B188" s="8">
        <v>1210</v>
      </c>
      <c r="C188" s="9">
        <v>43284</v>
      </c>
      <c r="D188" s="8">
        <v>3</v>
      </c>
      <c r="E188" s="10" t="s">
        <v>55</v>
      </c>
      <c r="F188" s="10" t="s">
        <v>56</v>
      </c>
      <c r="G188" s="10" t="s">
        <v>57</v>
      </c>
      <c r="H188" s="10" t="s">
        <v>22</v>
      </c>
      <c r="I188" s="10" t="s">
        <v>23</v>
      </c>
      <c r="J188" s="9">
        <v>43286</v>
      </c>
      <c r="K188" s="10" t="s">
        <v>24</v>
      </c>
      <c r="L188" s="10" t="s">
        <v>58</v>
      </c>
      <c r="M188" s="10" t="s">
        <v>65</v>
      </c>
      <c r="N188" s="10" t="s">
        <v>66</v>
      </c>
      <c r="O188" s="11">
        <v>560</v>
      </c>
      <c r="P188" s="10">
        <v>10</v>
      </c>
      <c r="Q188" s="11">
        <v>5600</v>
      </c>
      <c r="R188" s="11">
        <v>560</v>
      </c>
    </row>
    <row r="189" spans="1:18" x14ac:dyDescent="0.25">
      <c r="A189" s="1"/>
      <c r="B189" s="12">
        <v>1214</v>
      </c>
      <c r="C189" s="13">
        <v>43291</v>
      </c>
      <c r="D189" s="12">
        <v>10</v>
      </c>
      <c r="E189" s="1" t="s">
        <v>72</v>
      </c>
      <c r="F189" s="1" t="s">
        <v>73</v>
      </c>
      <c r="G189" s="1" t="s">
        <v>74</v>
      </c>
      <c r="H189" s="1" t="s">
        <v>75</v>
      </c>
      <c r="I189" s="1" t="s">
        <v>33</v>
      </c>
      <c r="J189" s="13">
        <v>43293</v>
      </c>
      <c r="K189" s="1" t="s">
        <v>24</v>
      </c>
      <c r="L189" s="1" t="s">
        <v>35</v>
      </c>
      <c r="M189" s="1" t="s">
        <v>98</v>
      </c>
      <c r="N189" s="1" t="s">
        <v>29</v>
      </c>
      <c r="O189" s="14">
        <v>140</v>
      </c>
      <c r="P189" s="1">
        <v>80</v>
      </c>
      <c r="Q189" s="14">
        <v>11200</v>
      </c>
      <c r="R189" s="14">
        <v>1086.4000000000001</v>
      </c>
    </row>
    <row r="190" spans="1:18" x14ac:dyDescent="0.25">
      <c r="A190" s="1"/>
      <c r="B190" s="8">
        <v>1216</v>
      </c>
      <c r="C190" s="9">
        <v>43291</v>
      </c>
      <c r="D190" s="8">
        <v>10</v>
      </c>
      <c r="E190" s="10" t="s">
        <v>72</v>
      </c>
      <c r="F190" s="10" t="s">
        <v>73</v>
      </c>
      <c r="G190" s="10" t="s">
        <v>74</v>
      </c>
      <c r="H190" s="10" t="s">
        <v>75</v>
      </c>
      <c r="I190" s="10" t="s">
        <v>33</v>
      </c>
      <c r="J190" s="8"/>
      <c r="K190" s="10" t="s">
        <v>34</v>
      </c>
      <c r="L190" s="10"/>
      <c r="M190" s="10" t="s">
        <v>28</v>
      </c>
      <c r="N190" s="10" t="s">
        <v>29</v>
      </c>
      <c r="O190" s="11">
        <v>49</v>
      </c>
      <c r="P190" s="10">
        <v>27</v>
      </c>
      <c r="Q190" s="11">
        <v>1323</v>
      </c>
      <c r="R190" s="11">
        <v>127.01</v>
      </c>
    </row>
    <row r="191" spans="1:18" x14ac:dyDescent="0.25">
      <c r="A191" s="1"/>
      <c r="B191" s="12">
        <v>1217</v>
      </c>
      <c r="C191" s="13">
        <v>43292</v>
      </c>
      <c r="D191" s="12">
        <v>11</v>
      </c>
      <c r="E191" s="1" t="s">
        <v>83</v>
      </c>
      <c r="F191" s="1" t="s">
        <v>84</v>
      </c>
      <c r="G191" s="1" t="s">
        <v>84</v>
      </c>
      <c r="H191" s="1" t="s">
        <v>70</v>
      </c>
      <c r="I191" s="1" t="s">
        <v>71</v>
      </c>
      <c r="J191" s="12"/>
      <c r="K191" s="1" t="s">
        <v>46</v>
      </c>
      <c r="L191" s="1"/>
      <c r="M191" s="1" t="s">
        <v>65</v>
      </c>
      <c r="N191" s="1" t="s">
        <v>66</v>
      </c>
      <c r="O191" s="14">
        <v>560</v>
      </c>
      <c r="P191" s="1">
        <v>97</v>
      </c>
      <c r="Q191" s="14">
        <v>54320</v>
      </c>
      <c r="R191" s="14">
        <v>5323.36</v>
      </c>
    </row>
    <row r="192" spans="1:18" x14ac:dyDescent="0.25">
      <c r="A192" s="1"/>
      <c r="B192" s="8">
        <v>1218</v>
      </c>
      <c r="C192" s="9">
        <v>43282</v>
      </c>
      <c r="D192" s="8">
        <v>1</v>
      </c>
      <c r="E192" s="10" t="s">
        <v>85</v>
      </c>
      <c r="F192" s="10" t="s">
        <v>86</v>
      </c>
      <c r="G192" s="10" t="s">
        <v>87</v>
      </c>
      <c r="H192" s="10" t="s">
        <v>44</v>
      </c>
      <c r="I192" s="10" t="s">
        <v>45</v>
      </c>
      <c r="J192" s="8"/>
      <c r="K192" s="10" t="s">
        <v>46</v>
      </c>
      <c r="L192" s="10"/>
      <c r="M192" s="10" t="s">
        <v>88</v>
      </c>
      <c r="N192" s="10" t="s">
        <v>89</v>
      </c>
      <c r="O192" s="11">
        <v>257.60000000000002</v>
      </c>
      <c r="P192" s="10">
        <v>42</v>
      </c>
      <c r="Q192" s="11">
        <v>10819.2</v>
      </c>
      <c r="R192" s="11">
        <v>1125.2</v>
      </c>
    </row>
    <row r="193" spans="1:18" x14ac:dyDescent="0.25">
      <c r="A193" s="1"/>
      <c r="B193" s="12">
        <v>1219</v>
      </c>
      <c r="C193" s="13">
        <v>43309</v>
      </c>
      <c r="D193" s="12">
        <v>28</v>
      </c>
      <c r="E193" s="1" t="s">
        <v>67</v>
      </c>
      <c r="F193" s="1" t="s">
        <v>68</v>
      </c>
      <c r="G193" s="1" t="s">
        <v>69</v>
      </c>
      <c r="H193" s="1" t="s">
        <v>70</v>
      </c>
      <c r="I193" s="1" t="s">
        <v>71</v>
      </c>
      <c r="J193" s="13">
        <v>43311</v>
      </c>
      <c r="K193" s="1" t="s">
        <v>46</v>
      </c>
      <c r="L193" s="1" t="s">
        <v>35</v>
      </c>
      <c r="M193" s="1" t="s">
        <v>40</v>
      </c>
      <c r="N193" s="1" t="s">
        <v>27</v>
      </c>
      <c r="O193" s="14">
        <v>644</v>
      </c>
      <c r="P193" s="1">
        <v>24</v>
      </c>
      <c r="Q193" s="14">
        <v>15456</v>
      </c>
      <c r="R193" s="14">
        <v>1483.78</v>
      </c>
    </row>
    <row r="194" spans="1:18" x14ac:dyDescent="0.25">
      <c r="A194" s="1"/>
      <c r="B194" s="8">
        <v>1220</v>
      </c>
      <c r="C194" s="9">
        <v>43290</v>
      </c>
      <c r="D194" s="8">
        <v>9</v>
      </c>
      <c r="E194" s="10" t="s">
        <v>90</v>
      </c>
      <c r="F194" s="10" t="s">
        <v>91</v>
      </c>
      <c r="G194" s="10" t="s">
        <v>51</v>
      </c>
      <c r="H194" s="10" t="s">
        <v>92</v>
      </c>
      <c r="I194" s="10" t="s">
        <v>23</v>
      </c>
      <c r="J194" s="9">
        <v>43292</v>
      </c>
      <c r="K194" s="10" t="s">
        <v>34</v>
      </c>
      <c r="L194" s="10" t="s">
        <v>25</v>
      </c>
      <c r="M194" s="10" t="s">
        <v>59</v>
      </c>
      <c r="N194" s="10" t="s">
        <v>60</v>
      </c>
      <c r="O194" s="11">
        <v>135.1</v>
      </c>
      <c r="P194" s="10">
        <v>90</v>
      </c>
      <c r="Q194" s="11">
        <v>12159</v>
      </c>
      <c r="R194" s="11">
        <v>1167.26</v>
      </c>
    </row>
    <row r="195" spans="1:18" x14ac:dyDescent="0.25">
      <c r="A195" s="1"/>
      <c r="B195" s="12">
        <v>1221</v>
      </c>
      <c r="C195" s="13">
        <v>43287</v>
      </c>
      <c r="D195" s="12">
        <v>6</v>
      </c>
      <c r="E195" s="1" t="s">
        <v>61</v>
      </c>
      <c r="F195" s="1" t="s">
        <v>62</v>
      </c>
      <c r="G195" s="1" t="s">
        <v>63</v>
      </c>
      <c r="H195" s="1" t="s">
        <v>64</v>
      </c>
      <c r="I195" s="1" t="s">
        <v>45</v>
      </c>
      <c r="J195" s="13">
        <v>43289</v>
      </c>
      <c r="K195" s="1" t="s">
        <v>24</v>
      </c>
      <c r="L195" s="1" t="s">
        <v>35</v>
      </c>
      <c r="M195" s="1" t="s">
        <v>53</v>
      </c>
      <c r="N195" s="1" t="s">
        <v>54</v>
      </c>
      <c r="O195" s="14">
        <v>178.5</v>
      </c>
      <c r="P195" s="1">
        <v>28</v>
      </c>
      <c r="Q195" s="14">
        <v>4998</v>
      </c>
      <c r="R195" s="14">
        <v>499.8</v>
      </c>
    </row>
    <row r="196" spans="1:18" x14ac:dyDescent="0.25">
      <c r="A196" s="1"/>
      <c r="B196" s="8">
        <v>1222</v>
      </c>
      <c r="C196" s="9">
        <v>43340</v>
      </c>
      <c r="D196" s="8">
        <v>28</v>
      </c>
      <c r="E196" s="10" t="s">
        <v>67</v>
      </c>
      <c r="F196" s="10" t="s">
        <v>68</v>
      </c>
      <c r="G196" s="10" t="s">
        <v>69</v>
      </c>
      <c r="H196" s="10" t="s">
        <v>70</v>
      </c>
      <c r="I196" s="10" t="s">
        <v>71</v>
      </c>
      <c r="J196" s="9">
        <v>43342</v>
      </c>
      <c r="K196" s="10" t="s">
        <v>46</v>
      </c>
      <c r="L196" s="10" t="s">
        <v>25</v>
      </c>
      <c r="M196" s="10" t="s">
        <v>40</v>
      </c>
      <c r="N196" s="10" t="s">
        <v>27</v>
      </c>
      <c r="O196" s="11">
        <v>644</v>
      </c>
      <c r="P196" s="10">
        <v>28</v>
      </c>
      <c r="Q196" s="11">
        <v>18032</v>
      </c>
      <c r="R196" s="11">
        <v>1875.33</v>
      </c>
    </row>
    <row r="197" spans="1:18" x14ac:dyDescent="0.25">
      <c r="A197" s="1"/>
      <c r="B197" s="12">
        <v>1223</v>
      </c>
      <c r="C197" s="13">
        <v>43320</v>
      </c>
      <c r="D197" s="12">
        <v>8</v>
      </c>
      <c r="E197" s="1" t="s">
        <v>41</v>
      </c>
      <c r="F197" s="1" t="s">
        <v>42</v>
      </c>
      <c r="G197" s="1" t="s">
        <v>43</v>
      </c>
      <c r="H197" s="1" t="s">
        <v>44</v>
      </c>
      <c r="I197" s="1" t="s">
        <v>45</v>
      </c>
      <c r="J197" s="13">
        <v>43322</v>
      </c>
      <c r="K197" s="1" t="s">
        <v>46</v>
      </c>
      <c r="L197" s="1" t="s">
        <v>25</v>
      </c>
      <c r="M197" s="1" t="s">
        <v>53</v>
      </c>
      <c r="N197" s="1" t="s">
        <v>54</v>
      </c>
      <c r="O197" s="14">
        <v>178.5</v>
      </c>
      <c r="P197" s="1">
        <v>57</v>
      </c>
      <c r="Q197" s="14">
        <v>10174.5</v>
      </c>
      <c r="R197" s="14">
        <v>976.75</v>
      </c>
    </row>
    <row r="198" spans="1:18" x14ac:dyDescent="0.25">
      <c r="A198" s="1"/>
      <c r="B198" s="8">
        <v>1224</v>
      </c>
      <c r="C198" s="9">
        <v>43322</v>
      </c>
      <c r="D198" s="8">
        <v>10</v>
      </c>
      <c r="E198" s="10" t="s">
        <v>72</v>
      </c>
      <c r="F198" s="10" t="s">
        <v>73</v>
      </c>
      <c r="G198" s="10" t="s">
        <v>74</v>
      </c>
      <c r="H198" s="10" t="s">
        <v>75</v>
      </c>
      <c r="I198" s="10" t="s">
        <v>33</v>
      </c>
      <c r="J198" s="9">
        <v>43324</v>
      </c>
      <c r="K198" s="10" t="s">
        <v>24</v>
      </c>
      <c r="L198" s="10" t="s">
        <v>35</v>
      </c>
      <c r="M198" s="10" t="s">
        <v>76</v>
      </c>
      <c r="N198" s="10" t="s">
        <v>27</v>
      </c>
      <c r="O198" s="11">
        <v>41.86</v>
      </c>
      <c r="P198" s="10">
        <v>23</v>
      </c>
      <c r="Q198" s="11">
        <v>962.78</v>
      </c>
      <c r="R198" s="11">
        <v>93.39</v>
      </c>
    </row>
    <row r="199" spans="1:18" x14ac:dyDescent="0.25">
      <c r="A199" s="1"/>
      <c r="B199" s="12">
        <v>1225</v>
      </c>
      <c r="C199" s="13">
        <v>43319</v>
      </c>
      <c r="D199" s="12">
        <v>7</v>
      </c>
      <c r="E199" s="1" t="s">
        <v>77</v>
      </c>
      <c r="F199" s="1" t="s">
        <v>78</v>
      </c>
      <c r="G199" s="1" t="s">
        <v>78</v>
      </c>
      <c r="H199" s="1" t="s">
        <v>44</v>
      </c>
      <c r="I199" s="1" t="s">
        <v>45</v>
      </c>
      <c r="J199" s="12"/>
      <c r="K199" s="1"/>
      <c r="L199" s="1"/>
      <c r="M199" s="1" t="s">
        <v>40</v>
      </c>
      <c r="N199" s="1" t="s">
        <v>27</v>
      </c>
      <c r="O199" s="14">
        <v>644</v>
      </c>
      <c r="P199" s="1">
        <v>86</v>
      </c>
      <c r="Q199" s="14">
        <v>55384</v>
      </c>
      <c r="R199" s="14">
        <v>5593.78</v>
      </c>
    </row>
    <row r="200" spans="1:18" x14ac:dyDescent="0.25">
      <c r="A200" s="1"/>
      <c r="B200" s="8">
        <v>1226</v>
      </c>
      <c r="C200" s="9">
        <v>43322</v>
      </c>
      <c r="D200" s="8">
        <v>10</v>
      </c>
      <c r="E200" s="10" t="s">
        <v>72</v>
      </c>
      <c r="F200" s="10" t="s">
        <v>73</v>
      </c>
      <c r="G200" s="10" t="s">
        <v>74</v>
      </c>
      <c r="H200" s="10" t="s">
        <v>75</v>
      </c>
      <c r="I200" s="10" t="s">
        <v>33</v>
      </c>
      <c r="J200" s="9">
        <v>43324</v>
      </c>
      <c r="K200" s="10" t="s">
        <v>34</v>
      </c>
      <c r="L200" s="10"/>
      <c r="M200" s="10" t="s">
        <v>79</v>
      </c>
      <c r="N200" s="10" t="s">
        <v>80</v>
      </c>
      <c r="O200" s="11">
        <v>350</v>
      </c>
      <c r="P200" s="10">
        <v>47</v>
      </c>
      <c r="Q200" s="11">
        <v>16450</v>
      </c>
      <c r="R200" s="11">
        <v>1628.55</v>
      </c>
    </row>
    <row r="201" spans="1:18" x14ac:dyDescent="0.25">
      <c r="A201" s="1"/>
      <c r="B201" s="12">
        <v>1227</v>
      </c>
      <c r="C201" s="13">
        <v>43322</v>
      </c>
      <c r="D201" s="12">
        <v>10</v>
      </c>
      <c r="E201" s="1" t="s">
        <v>72</v>
      </c>
      <c r="F201" s="1" t="s">
        <v>73</v>
      </c>
      <c r="G201" s="1" t="s">
        <v>74</v>
      </c>
      <c r="H201" s="1" t="s">
        <v>75</v>
      </c>
      <c r="I201" s="1" t="s">
        <v>33</v>
      </c>
      <c r="J201" s="13">
        <v>43324</v>
      </c>
      <c r="K201" s="1" t="s">
        <v>34</v>
      </c>
      <c r="L201" s="1"/>
      <c r="M201" s="1" t="s">
        <v>81</v>
      </c>
      <c r="N201" s="1" t="s">
        <v>82</v>
      </c>
      <c r="O201" s="14">
        <v>308</v>
      </c>
      <c r="P201" s="1">
        <v>97</v>
      </c>
      <c r="Q201" s="14">
        <v>29876</v>
      </c>
      <c r="R201" s="14">
        <v>3107.1</v>
      </c>
    </row>
    <row r="202" spans="1:18" x14ac:dyDescent="0.25">
      <c r="A202" s="1"/>
      <c r="B202" s="8">
        <v>1228</v>
      </c>
      <c r="C202" s="9">
        <v>43322</v>
      </c>
      <c r="D202" s="8">
        <v>10</v>
      </c>
      <c r="E202" s="10" t="s">
        <v>72</v>
      </c>
      <c r="F202" s="10" t="s">
        <v>73</v>
      </c>
      <c r="G202" s="10" t="s">
        <v>74</v>
      </c>
      <c r="H202" s="10" t="s">
        <v>75</v>
      </c>
      <c r="I202" s="10" t="s">
        <v>33</v>
      </c>
      <c r="J202" s="9">
        <v>43324</v>
      </c>
      <c r="K202" s="10" t="s">
        <v>34</v>
      </c>
      <c r="L202" s="10"/>
      <c r="M202" s="10" t="s">
        <v>47</v>
      </c>
      <c r="N202" s="10" t="s">
        <v>48</v>
      </c>
      <c r="O202" s="11">
        <v>128.80000000000001</v>
      </c>
      <c r="P202" s="10">
        <v>96</v>
      </c>
      <c r="Q202" s="11">
        <v>12364.8</v>
      </c>
      <c r="R202" s="11">
        <v>1211.75</v>
      </c>
    </row>
    <row r="203" spans="1:18" x14ac:dyDescent="0.25">
      <c r="A203" s="1"/>
      <c r="B203" s="12">
        <v>1229</v>
      </c>
      <c r="C203" s="13">
        <v>43323</v>
      </c>
      <c r="D203" s="12">
        <v>11</v>
      </c>
      <c r="E203" s="1" t="s">
        <v>83</v>
      </c>
      <c r="F203" s="1" t="s">
        <v>84</v>
      </c>
      <c r="G203" s="1" t="s">
        <v>84</v>
      </c>
      <c r="H203" s="1" t="s">
        <v>70</v>
      </c>
      <c r="I203" s="1" t="s">
        <v>71</v>
      </c>
      <c r="J203" s="12"/>
      <c r="K203" s="1" t="s">
        <v>46</v>
      </c>
      <c r="L203" s="1"/>
      <c r="M203" s="1" t="s">
        <v>28</v>
      </c>
      <c r="N203" s="1" t="s">
        <v>29</v>
      </c>
      <c r="O203" s="14">
        <v>49</v>
      </c>
      <c r="P203" s="1">
        <v>31</v>
      </c>
      <c r="Q203" s="14">
        <v>1519</v>
      </c>
      <c r="R203" s="14">
        <v>151.9</v>
      </c>
    </row>
    <row r="204" spans="1:18" x14ac:dyDescent="0.25">
      <c r="A204" s="1"/>
      <c r="B204" s="8">
        <v>1230</v>
      </c>
      <c r="C204" s="9">
        <v>43323</v>
      </c>
      <c r="D204" s="8">
        <v>11</v>
      </c>
      <c r="E204" s="10" t="s">
        <v>83</v>
      </c>
      <c r="F204" s="10" t="s">
        <v>84</v>
      </c>
      <c r="G204" s="10" t="s">
        <v>84</v>
      </c>
      <c r="H204" s="10" t="s">
        <v>70</v>
      </c>
      <c r="I204" s="10" t="s">
        <v>71</v>
      </c>
      <c r="J204" s="8"/>
      <c r="K204" s="10" t="s">
        <v>46</v>
      </c>
      <c r="L204" s="10"/>
      <c r="M204" s="10" t="s">
        <v>76</v>
      </c>
      <c r="N204" s="10" t="s">
        <v>27</v>
      </c>
      <c r="O204" s="11">
        <v>41.86</v>
      </c>
      <c r="P204" s="10">
        <v>52</v>
      </c>
      <c r="Q204" s="11">
        <v>2176.7199999999998</v>
      </c>
      <c r="R204" s="11">
        <v>224.2</v>
      </c>
    </row>
    <row r="205" spans="1:18" x14ac:dyDescent="0.25">
      <c r="A205" s="1"/>
      <c r="B205" s="12">
        <v>1231</v>
      </c>
      <c r="C205" s="13">
        <v>43313</v>
      </c>
      <c r="D205" s="12">
        <v>1</v>
      </c>
      <c r="E205" s="1" t="s">
        <v>85</v>
      </c>
      <c r="F205" s="1" t="s">
        <v>86</v>
      </c>
      <c r="G205" s="1" t="s">
        <v>87</v>
      </c>
      <c r="H205" s="1" t="s">
        <v>44</v>
      </c>
      <c r="I205" s="1" t="s">
        <v>45</v>
      </c>
      <c r="J205" s="12"/>
      <c r="K205" s="1"/>
      <c r="L205" s="1"/>
      <c r="M205" s="1" t="s">
        <v>39</v>
      </c>
      <c r="N205" s="1" t="s">
        <v>27</v>
      </c>
      <c r="O205" s="14">
        <v>252</v>
      </c>
      <c r="P205" s="1">
        <v>91</v>
      </c>
      <c r="Q205" s="14">
        <v>22932</v>
      </c>
      <c r="R205" s="14">
        <v>2224.4</v>
      </c>
    </row>
    <row r="206" spans="1:18" x14ac:dyDescent="0.25">
      <c r="A206" s="1"/>
      <c r="B206" s="8">
        <v>1232</v>
      </c>
      <c r="C206" s="9">
        <v>43313</v>
      </c>
      <c r="D206" s="8">
        <v>1</v>
      </c>
      <c r="E206" s="10" t="s">
        <v>85</v>
      </c>
      <c r="F206" s="10" t="s">
        <v>86</v>
      </c>
      <c r="G206" s="10" t="s">
        <v>87</v>
      </c>
      <c r="H206" s="10" t="s">
        <v>44</v>
      </c>
      <c r="I206" s="10" t="s">
        <v>45</v>
      </c>
      <c r="J206" s="8"/>
      <c r="K206" s="10"/>
      <c r="L206" s="10"/>
      <c r="M206" s="10" t="s">
        <v>40</v>
      </c>
      <c r="N206" s="10" t="s">
        <v>27</v>
      </c>
      <c r="O206" s="11">
        <v>644</v>
      </c>
      <c r="P206" s="10">
        <v>14</v>
      </c>
      <c r="Q206" s="11">
        <v>9016</v>
      </c>
      <c r="R206" s="11">
        <v>892.58</v>
      </c>
    </row>
    <row r="207" spans="1:18" x14ac:dyDescent="0.25">
      <c r="A207" s="1"/>
      <c r="B207" s="12">
        <v>1233</v>
      </c>
      <c r="C207" s="13">
        <v>43313</v>
      </c>
      <c r="D207" s="12">
        <v>1</v>
      </c>
      <c r="E207" s="1" t="s">
        <v>85</v>
      </c>
      <c r="F207" s="1" t="s">
        <v>86</v>
      </c>
      <c r="G207" s="1" t="s">
        <v>87</v>
      </c>
      <c r="H207" s="1" t="s">
        <v>44</v>
      </c>
      <c r="I207" s="1" t="s">
        <v>45</v>
      </c>
      <c r="J207" s="12"/>
      <c r="K207" s="1"/>
      <c r="L207" s="1"/>
      <c r="M207" s="1" t="s">
        <v>76</v>
      </c>
      <c r="N207" s="1" t="s">
        <v>27</v>
      </c>
      <c r="O207" s="14">
        <v>41.86</v>
      </c>
      <c r="P207" s="1">
        <v>44</v>
      </c>
      <c r="Q207" s="14">
        <v>1841.84</v>
      </c>
      <c r="R207" s="14">
        <v>186.03</v>
      </c>
    </row>
    <row r="208" spans="1:18" x14ac:dyDescent="0.25">
      <c r="A208" s="1"/>
      <c r="B208" s="8">
        <v>1234</v>
      </c>
      <c r="C208" s="9">
        <v>43340</v>
      </c>
      <c r="D208" s="8">
        <v>28</v>
      </c>
      <c r="E208" s="10" t="s">
        <v>67</v>
      </c>
      <c r="F208" s="10" t="s">
        <v>68</v>
      </c>
      <c r="G208" s="10" t="s">
        <v>69</v>
      </c>
      <c r="H208" s="10" t="s">
        <v>70</v>
      </c>
      <c r="I208" s="10" t="s">
        <v>71</v>
      </c>
      <c r="J208" s="9">
        <v>43342</v>
      </c>
      <c r="K208" s="10" t="s">
        <v>46</v>
      </c>
      <c r="L208" s="10" t="s">
        <v>35</v>
      </c>
      <c r="M208" s="10" t="s">
        <v>59</v>
      </c>
      <c r="N208" s="10" t="s">
        <v>60</v>
      </c>
      <c r="O208" s="11">
        <v>135.1</v>
      </c>
      <c r="P208" s="10">
        <v>97</v>
      </c>
      <c r="Q208" s="11">
        <v>13104.7</v>
      </c>
      <c r="R208" s="11">
        <v>1336.68</v>
      </c>
    </row>
    <row r="209" spans="1:18" x14ac:dyDescent="0.25">
      <c r="A209" s="1"/>
      <c r="B209" s="12">
        <v>1235</v>
      </c>
      <c r="C209" s="13">
        <v>43340</v>
      </c>
      <c r="D209" s="12">
        <v>28</v>
      </c>
      <c r="E209" s="1" t="s">
        <v>67</v>
      </c>
      <c r="F209" s="1" t="s">
        <v>68</v>
      </c>
      <c r="G209" s="1" t="s">
        <v>69</v>
      </c>
      <c r="H209" s="1" t="s">
        <v>70</v>
      </c>
      <c r="I209" s="1" t="s">
        <v>71</v>
      </c>
      <c r="J209" s="13">
        <v>43342</v>
      </c>
      <c r="K209" s="1" t="s">
        <v>46</v>
      </c>
      <c r="L209" s="1" t="s">
        <v>35</v>
      </c>
      <c r="M209" s="1" t="s">
        <v>88</v>
      </c>
      <c r="N209" s="1" t="s">
        <v>89</v>
      </c>
      <c r="O209" s="14">
        <v>257.60000000000002</v>
      </c>
      <c r="P209" s="1">
        <v>80</v>
      </c>
      <c r="Q209" s="14">
        <v>20608</v>
      </c>
      <c r="R209" s="14">
        <v>2102.02</v>
      </c>
    </row>
    <row r="210" spans="1:18" x14ac:dyDescent="0.25">
      <c r="A210" s="1"/>
      <c r="B210" s="8">
        <v>1236</v>
      </c>
      <c r="C210" s="9">
        <v>43321</v>
      </c>
      <c r="D210" s="8">
        <v>9</v>
      </c>
      <c r="E210" s="10" t="s">
        <v>90</v>
      </c>
      <c r="F210" s="10" t="s">
        <v>91</v>
      </c>
      <c r="G210" s="10" t="s">
        <v>51</v>
      </c>
      <c r="H210" s="10" t="s">
        <v>92</v>
      </c>
      <c r="I210" s="10" t="s">
        <v>23</v>
      </c>
      <c r="J210" s="9">
        <v>43323</v>
      </c>
      <c r="K210" s="10" t="s">
        <v>34</v>
      </c>
      <c r="L210" s="10" t="s">
        <v>25</v>
      </c>
      <c r="M210" s="10" t="s">
        <v>93</v>
      </c>
      <c r="N210" s="10" t="s">
        <v>94</v>
      </c>
      <c r="O210" s="11">
        <v>273</v>
      </c>
      <c r="P210" s="10">
        <v>66</v>
      </c>
      <c r="Q210" s="11">
        <v>18018</v>
      </c>
      <c r="R210" s="11">
        <v>1855.85</v>
      </c>
    </row>
    <row r="211" spans="1:18" x14ac:dyDescent="0.25">
      <c r="A211" s="1"/>
      <c r="B211" s="12">
        <v>1237</v>
      </c>
      <c r="C211" s="13">
        <v>43321</v>
      </c>
      <c r="D211" s="12">
        <v>9</v>
      </c>
      <c r="E211" s="1" t="s">
        <v>90</v>
      </c>
      <c r="F211" s="1" t="s">
        <v>91</v>
      </c>
      <c r="G211" s="1" t="s">
        <v>51</v>
      </c>
      <c r="H211" s="1" t="s">
        <v>92</v>
      </c>
      <c r="I211" s="1" t="s">
        <v>23</v>
      </c>
      <c r="J211" s="13">
        <v>43323</v>
      </c>
      <c r="K211" s="1" t="s">
        <v>34</v>
      </c>
      <c r="L211" s="1" t="s">
        <v>25</v>
      </c>
      <c r="M211" s="1" t="s">
        <v>95</v>
      </c>
      <c r="N211" s="1" t="s">
        <v>96</v>
      </c>
      <c r="O211" s="14">
        <v>487.2</v>
      </c>
      <c r="P211" s="1">
        <v>32</v>
      </c>
      <c r="Q211" s="14">
        <v>15590.4</v>
      </c>
      <c r="R211" s="14">
        <v>1559.04</v>
      </c>
    </row>
    <row r="212" spans="1:18" x14ac:dyDescent="0.25">
      <c r="A212" s="1"/>
      <c r="B212" s="8">
        <v>1238</v>
      </c>
      <c r="C212" s="9">
        <v>43318</v>
      </c>
      <c r="D212" s="8">
        <v>6</v>
      </c>
      <c r="E212" s="10" t="s">
        <v>61</v>
      </c>
      <c r="F212" s="10" t="s">
        <v>62</v>
      </c>
      <c r="G212" s="10" t="s">
        <v>63</v>
      </c>
      <c r="H212" s="10" t="s">
        <v>64</v>
      </c>
      <c r="I212" s="10" t="s">
        <v>45</v>
      </c>
      <c r="J212" s="9">
        <v>43320</v>
      </c>
      <c r="K212" s="10" t="s">
        <v>24</v>
      </c>
      <c r="L212" s="10" t="s">
        <v>35</v>
      </c>
      <c r="M212" s="10" t="s">
        <v>26</v>
      </c>
      <c r="N212" s="10" t="s">
        <v>27</v>
      </c>
      <c r="O212" s="11">
        <v>196</v>
      </c>
      <c r="P212" s="10">
        <v>52</v>
      </c>
      <c r="Q212" s="11">
        <v>10192</v>
      </c>
      <c r="R212" s="11">
        <v>1019.2</v>
      </c>
    </row>
    <row r="213" spans="1:18" x14ac:dyDescent="0.25">
      <c r="A213" s="1"/>
      <c r="B213" s="12">
        <v>1239</v>
      </c>
      <c r="C213" s="13">
        <v>43320</v>
      </c>
      <c r="D213" s="12">
        <v>8</v>
      </c>
      <c r="E213" s="1" t="s">
        <v>41</v>
      </c>
      <c r="F213" s="1" t="s">
        <v>42</v>
      </c>
      <c r="G213" s="1" t="s">
        <v>43</v>
      </c>
      <c r="H213" s="1" t="s">
        <v>44</v>
      </c>
      <c r="I213" s="1" t="s">
        <v>45</v>
      </c>
      <c r="J213" s="13">
        <v>43322</v>
      </c>
      <c r="K213" s="1" t="s">
        <v>24</v>
      </c>
      <c r="L213" s="1" t="s">
        <v>25</v>
      </c>
      <c r="M213" s="1" t="s">
        <v>65</v>
      </c>
      <c r="N213" s="1" t="s">
        <v>66</v>
      </c>
      <c r="O213" s="14">
        <v>560</v>
      </c>
      <c r="P213" s="1">
        <v>78</v>
      </c>
      <c r="Q213" s="14">
        <v>43680</v>
      </c>
      <c r="R213" s="14">
        <v>4455.3599999999997</v>
      </c>
    </row>
    <row r="214" spans="1:18" x14ac:dyDescent="0.25">
      <c r="A214" s="1"/>
      <c r="B214" s="8">
        <v>1240</v>
      </c>
      <c r="C214" s="9">
        <v>43320</v>
      </c>
      <c r="D214" s="8">
        <v>8</v>
      </c>
      <c r="E214" s="10" t="s">
        <v>41</v>
      </c>
      <c r="F214" s="10" t="s">
        <v>42</v>
      </c>
      <c r="G214" s="10" t="s">
        <v>43</v>
      </c>
      <c r="H214" s="10" t="s">
        <v>44</v>
      </c>
      <c r="I214" s="10" t="s">
        <v>45</v>
      </c>
      <c r="J214" s="9">
        <v>43322</v>
      </c>
      <c r="K214" s="10" t="s">
        <v>24</v>
      </c>
      <c r="L214" s="10" t="s">
        <v>25</v>
      </c>
      <c r="M214" s="10" t="s">
        <v>47</v>
      </c>
      <c r="N214" s="10" t="s">
        <v>48</v>
      </c>
      <c r="O214" s="11">
        <v>128.80000000000001</v>
      </c>
      <c r="P214" s="10">
        <v>54</v>
      </c>
      <c r="Q214" s="11">
        <v>6955.2</v>
      </c>
      <c r="R214" s="11">
        <v>688.56</v>
      </c>
    </row>
    <row r="215" spans="1:18" x14ac:dyDescent="0.25">
      <c r="A215" s="1"/>
      <c r="B215" s="12">
        <v>1241</v>
      </c>
      <c r="C215" s="13">
        <v>43337</v>
      </c>
      <c r="D215" s="12">
        <v>25</v>
      </c>
      <c r="E215" s="1" t="s">
        <v>99</v>
      </c>
      <c r="F215" s="1" t="s">
        <v>73</v>
      </c>
      <c r="G215" s="1" t="s">
        <v>74</v>
      </c>
      <c r="H215" s="1" t="s">
        <v>75</v>
      </c>
      <c r="I215" s="1" t="s">
        <v>33</v>
      </c>
      <c r="J215" s="13">
        <v>43339</v>
      </c>
      <c r="K215" s="1" t="s">
        <v>34</v>
      </c>
      <c r="L215" s="1" t="s">
        <v>58</v>
      </c>
      <c r="M215" s="1" t="s">
        <v>104</v>
      </c>
      <c r="N215" s="1" t="s">
        <v>48</v>
      </c>
      <c r="O215" s="14">
        <v>140</v>
      </c>
      <c r="P215" s="1">
        <v>55</v>
      </c>
      <c r="Q215" s="14">
        <v>7700</v>
      </c>
      <c r="R215" s="14">
        <v>731.5</v>
      </c>
    </row>
    <row r="216" spans="1:18" x14ac:dyDescent="0.25">
      <c r="A216" s="1"/>
      <c r="B216" s="8">
        <v>1242</v>
      </c>
      <c r="C216" s="9">
        <v>43338</v>
      </c>
      <c r="D216" s="8">
        <v>26</v>
      </c>
      <c r="E216" s="10" t="s">
        <v>100</v>
      </c>
      <c r="F216" s="10" t="s">
        <v>84</v>
      </c>
      <c r="G216" s="10" t="s">
        <v>84</v>
      </c>
      <c r="H216" s="10" t="s">
        <v>70</v>
      </c>
      <c r="I216" s="10" t="s">
        <v>71</v>
      </c>
      <c r="J216" s="9">
        <v>43340</v>
      </c>
      <c r="K216" s="10" t="s">
        <v>46</v>
      </c>
      <c r="L216" s="10" t="s">
        <v>35</v>
      </c>
      <c r="M216" s="10" t="s">
        <v>105</v>
      </c>
      <c r="N216" s="10" t="s">
        <v>106</v>
      </c>
      <c r="O216" s="11">
        <v>298.89999999999998</v>
      </c>
      <c r="P216" s="10">
        <v>60</v>
      </c>
      <c r="Q216" s="11">
        <v>17934</v>
      </c>
      <c r="R216" s="11">
        <v>1811.33</v>
      </c>
    </row>
    <row r="217" spans="1:18" x14ac:dyDescent="0.25">
      <c r="A217" s="1"/>
      <c r="B217" s="12">
        <v>1243</v>
      </c>
      <c r="C217" s="13">
        <v>43338</v>
      </c>
      <c r="D217" s="12">
        <v>26</v>
      </c>
      <c r="E217" s="1" t="s">
        <v>100</v>
      </c>
      <c r="F217" s="1" t="s">
        <v>84</v>
      </c>
      <c r="G217" s="1" t="s">
        <v>84</v>
      </c>
      <c r="H217" s="1" t="s">
        <v>70</v>
      </c>
      <c r="I217" s="1" t="s">
        <v>71</v>
      </c>
      <c r="J217" s="13">
        <v>43340</v>
      </c>
      <c r="K217" s="1" t="s">
        <v>46</v>
      </c>
      <c r="L217" s="1" t="s">
        <v>35</v>
      </c>
      <c r="M217" s="1" t="s">
        <v>59</v>
      </c>
      <c r="N217" s="1" t="s">
        <v>60</v>
      </c>
      <c r="O217" s="14">
        <v>135.1</v>
      </c>
      <c r="P217" s="1">
        <v>19</v>
      </c>
      <c r="Q217" s="14">
        <v>2566.9</v>
      </c>
      <c r="R217" s="14">
        <v>243.86</v>
      </c>
    </row>
    <row r="218" spans="1:18" x14ac:dyDescent="0.25">
      <c r="A218" s="1"/>
      <c r="B218" s="8">
        <v>1244</v>
      </c>
      <c r="C218" s="9">
        <v>43338</v>
      </c>
      <c r="D218" s="8">
        <v>26</v>
      </c>
      <c r="E218" s="10" t="s">
        <v>100</v>
      </c>
      <c r="F218" s="10" t="s">
        <v>84</v>
      </c>
      <c r="G218" s="10" t="s">
        <v>84</v>
      </c>
      <c r="H218" s="10" t="s">
        <v>70</v>
      </c>
      <c r="I218" s="10" t="s">
        <v>71</v>
      </c>
      <c r="J218" s="9">
        <v>43340</v>
      </c>
      <c r="K218" s="10" t="s">
        <v>46</v>
      </c>
      <c r="L218" s="10" t="s">
        <v>35</v>
      </c>
      <c r="M218" s="10" t="s">
        <v>88</v>
      </c>
      <c r="N218" s="10" t="s">
        <v>89</v>
      </c>
      <c r="O218" s="11">
        <v>257.60000000000002</v>
      </c>
      <c r="P218" s="10">
        <v>66</v>
      </c>
      <c r="Q218" s="11">
        <v>17001.599999999999</v>
      </c>
      <c r="R218" s="11">
        <v>1751.16</v>
      </c>
    </row>
    <row r="219" spans="1:18" x14ac:dyDescent="0.25">
      <c r="A219" s="1"/>
      <c r="B219" s="12">
        <v>1245</v>
      </c>
      <c r="C219" s="13">
        <v>43341</v>
      </c>
      <c r="D219" s="12">
        <v>29</v>
      </c>
      <c r="E219" s="1" t="s">
        <v>49</v>
      </c>
      <c r="F219" s="1" t="s">
        <v>50</v>
      </c>
      <c r="G219" s="1" t="s">
        <v>51</v>
      </c>
      <c r="H219" s="1" t="s">
        <v>52</v>
      </c>
      <c r="I219" s="1" t="s">
        <v>23</v>
      </c>
      <c r="J219" s="13">
        <v>43343</v>
      </c>
      <c r="K219" s="1" t="s">
        <v>24</v>
      </c>
      <c r="L219" s="1" t="s">
        <v>25</v>
      </c>
      <c r="M219" s="1" t="s">
        <v>26</v>
      </c>
      <c r="N219" s="1" t="s">
        <v>27</v>
      </c>
      <c r="O219" s="14">
        <v>196</v>
      </c>
      <c r="P219" s="1">
        <v>42</v>
      </c>
      <c r="Q219" s="14">
        <v>8232</v>
      </c>
      <c r="R219" s="14">
        <v>831.43</v>
      </c>
    </row>
    <row r="220" spans="1:18" x14ac:dyDescent="0.25">
      <c r="A220" s="1"/>
      <c r="B220" s="8">
        <v>1246</v>
      </c>
      <c r="C220" s="9">
        <v>43318</v>
      </c>
      <c r="D220" s="8">
        <v>6</v>
      </c>
      <c r="E220" s="10" t="s">
        <v>61</v>
      </c>
      <c r="F220" s="10" t="s">
        <v>62</v>
      </c>
      <c r="G220" s="10" t="s">
        <v>63</v>
      </c>
      <c r="H220" s="10" t="s">
        <v>64</v>
      </c>
      <c r="I220" s="10" t="s">
        <v>45</v>
      </c>
      <c r="J220" s="9">
        <v>43320</v>
      </c>
      <c r="K220" s="10" t="s">
        <v>46</v>
      </c>
      <c r="L220" s="10" t="s">
        <v>25</v>
      </c>
      <c r="M220" s="10" t="s">
        <v>53</v>
      </c>
      <c r="N220" s="10" t="s">
        <v>54</v>
      </c>
      <c r="O220" s="11">
        <v>178.5</v>
      </c>
      <c r="P220" s="10">
        <v>72</v>
      </c>
      <c r="Q220" s="11">
        <v>12852</v>
      </c>
      <c r="R220" s="11">
        <v>1246.6400000000001</v>
      </c>
    </row>
    <row r="221" spans="1:18" x14ac:dyDescent="0.25">
      <c r="A221" s="1"/>
      <c r="B221" s="12">
        <v>1248</v>
      </c>
      <c r="C221" s="13">
        <v>43316</v>
      </c>
      <c r="D221" s="12">
        <v>4</v>
      </c>
      <c r="E221" s="1" t="s">
        <v>30</v>
      </c>
      <c r="F221" s="1" t="s">
        <v>31</v>
      </c>
      <c r="G221" s="1" t="s">
        <v>31</v>
      </c>
      <c r="H221" s="1" t="s">
        <v>32</v>
      </c>
      <c r="I221" s="1" t="s">
        <v>33</v>
      </c>
      <c r="J221" s="13">
        <v>43318</v>
      </c>
      <c r="K221" s="1" t="s">
        <v>34</v>
      </c>
      <c r="L221" s="1" t="s">
        <v>35</v>
      </c>
      <c r="M221" s="1" t="s">
        <v>107</v>
      </c>
      <c r="N221" s="1" t="s">
        <v>80</v>
      </c>
      <c r="O221" s="14">
        <v>1134</v>
      </c>
      <c r="P221" s="1">
        <v>32</v>
      </c>
      <c r="Q221" s="14">
        <v>36288</v>
      </c>
      <c r="R221" s="14">
        <v>3519.94</v>
      </c>
    </row>
    <row r="222" spans="1:18" x14ac:dyDescent="0.25">
      <c r="A222" s="1"/>
      <c r="B222" s="8">
        <v>1249</v>
      </c>
      <c r="C222" s="9">
        <v>43316</v>
      </c>
      <c r="D222" s="8">
        <v>4</v>
      </c>
      <c r="E222" s="10" t="s">
        <v>30</v>
      </c>
      <c r="F222" s="10" t="s">
        <v>31</v>
      </c>
      <c r="G222" s="10" t="s">
        <v>31</v>
      </c>
      <c r="H222" s="10" t="s">
        <v>32</v>
      </c>
      <c r="I222" s="10" t="s">
        <v>33</v>
      </c>
      <c r="J222" s="9">
        <v>43318</v>
      </c>
      <c r="K222" s="10" t="s">
        <v>34</v>
      </c>
      <c r="L222" s="10" t="s">
        <v>35</v>
      </c>
      <c r="M222" s="10" t="s">
        <v>108</v>
      </c>
      <c r="N222" s="10" t="s">
        <v>109</v>
      </c>
      <c r="O222" s="11">
        <v>98</v>
      </c>
      <c r="P222" s="10">
        <v>76</v>
      </c>
      <c r="Q222" s="11">
        <v>7448</v>
      </c>
      <c r="R222" s="11">
        <v>752.25</v>
      </c>
    </row>
    <row r="223" spans="1:18" x14ac:dyDescent="0.25">
      <c r="A223" s="1"/>
      <c r="B223" s="12">
        <v>1250</v>
      </c>
      <c r="C223" s="13">
        <v>43353</v>
      </c>
      <c r="D223" s="12">
        <v>10</v>
      </c>
      <c r="E223" s="1" t="s">
        <v>72</v>
      </c>
      <c r="F223" s="1" t="s">
        <v>73</v>
      </c>
      <c r="G223" s="1" t="s">
        <v>74</v>
      </c>
      <c r="H223" s="1" t="s">
        <v>75</v>
      </c>
      <c r="I223" s="1" t="s">
        <v>33</v>
      </c>
      <c r="J223" s="13">
        <v>43355</v>
      </c>
      <c r="K223" s="1" t="s">
        <v>34</v>
      </c>
      <c r="L223" s="1"/>
      <c r="M223" s="1" t="s">
        <v>47</v>
      </c>
      <c r="N223" s="1" t="s">
        <v>48</v>
      </c>
      <c r="O223" s="14">
        <v>128.80000000000001</v>
      </c>
      <c r="P223" s="1">
        <v>83</v>
      </c>
      <c r="Q223" s="14">
        <v>10690.4</v>
      </c>
      <c r="R223" s="14">
        <v>1047.6600000000001</v>
      </c>
    </row>
    <row r="224" spans="1:18" x14ac:dyDescent="0.25">
      <c r="A224" s="1"/>
      <c r="B224" s="8">
        <v>1251</v>
      </c>
      <c r="C224" s="9">
        <v>43354</v>
      </c>
      <c r="D224" s="8">
        <v>11</v>
      </c>
      <c r="E224" s="10" t="s">
        <v>83</v>
      </c>
      <c r="F224" s="10" t="s">
        <v>84</v>
      </c>
      <c r="G224" s="10" t="s">
        <v>84</v>
      </c>
      <c r="H224" s="10" t="s">
        <v>70</v>
      </c>
      <c r="I224" s="10" t="s">
        <v>71</v>
      </c>
      <c r="J224" s="8"/>
      <c r="K224" s="10" t="s">
        <v>46</v>
      </c>
      <c r="L224" s="10"/>
      <c r="M224" s="10" t="s">
        <v>28</v>
      </c>
      <c r="N224" s="10" t="s">
        <v>29</v>
      </c>
      <c r="O224" s="11">
        <v>49</v>
      </c>
      <c r="P224" s="10">
        <v>91</v>
      </c>
      <c r="Q224" s="11">
        <v>4459</v>
      </c>
      <c r="R224" s="11">
        <v>436.98</v>
      </c>
    </row>
    <row r="225" spans="1:18" x14ac:dyDescent="0.25">
      <c r="A225" s="1"/>
      <c r="B225" s="12">
        <v>1252</v>
      </c>
      <c r="C225" s="13">
        <v>43354</v>
      </c>
      <c r="D225" s="12">
        <v>11</v>
      </c>
      <c r="E225" s="1" t="s">
        <v>83</v>
      </c>
      <c r="F225" s="1" t="s">
        <v>84</v>
      </c>
      <c r="G225" s="1" t="s">
        <v>84</v>
      </c>
      <c r="H225" s="1" t="s">
        <v>70</v>
      </c>
      <c r="I225" s="1" t="s">
        <v>71</v>
      </c>
      <c r="J225" s="12"/>
      <c r="K225" s="1" t="s">
        <v>46</v>
      </c>
      <c r="L225" s="1"/>
      <c r="M225" s="1" t="s">
        <v>76</v>
      </c>
      <c r="N225" s="1" t="s">
        <v>27</v>
      </c>
      <c r="O225" s="14">
        <v>41.86</v>
      </c>
      <c r="P225" s="1">
        <v>64</v>
      </c>
      <c r="Q225" s="14">
        <v>2679.04</v>
      </c>
      <c r="R225" s="14">
        <v>273.26</v>
      </c>
    </row>
    <row r="226" spans="1:18" x14ac:dyDescent="0.25">
      <c r="A226" s="1"/>
      <c r="B226" s="8">
        <v>1253</v>
      </c>
      <c r="C226" s="9">
        <v>43344</v>
      </c>
      <c r="D226" s="8">
        <v>1</v>
      </c>
      <c r="E226" s="10" t="s">
        <v>85</v>
      </c>
      <c r="F226" s="10" t="s">
        <v>86</v>
      </c>
      <c r="G226" s="10" t="s">
        <v>87</v>
      </c>
      <c r="H226" s="10" t="s">
        <v>44</v>
      </c>
      <c r="I226" s="10" t="s">
        <v>45</v>
      </c>
      <c r="J226" s="8"/>
      <c r="K226" s="10"/>
      <c r="L226" s="10"/>
      <c r="M226" s="10" t="s">
        <v>39</v>
      </c>
      <c r="N226" s="10" t="s">
        <v>27</v>
      </c>
      <c r="O226" s="11">
        <v>252</v>
      </c>
      <c r="P226" s="10">
        <v>58</v>
      </c>
      <c r="Q226" s="11">
        <v>14616</v>
      </c>
      <c r="R226" s="11">
        <v>1446.98</v>
      </c>
    </row>
    <row r="227" spans="1:18" x14ac:dyDescent="0.25">
      <c r="A227" s="1"/>
      <c r="B227" s="12">
        <v>1254</v>
      </c>
      <c r="C227" s="13">
        <v>43344</v>
      </c>
      <c r="D227" s="12">
        <v>1</v>
      </c>
      <c r="E227" s="1" t="s">
        <v>85</v>
      </c>
      <c r="F227" s="1" t="s">
        <v>86</v>
      </c>
      <c r="G227" s="1" t="s">
        <v>87</v>
      </c>
      <c r="H227" s="1" t="s">
        <v>44</v>
      </c>
      <c r="I227" s="1" t="s">
        <v>45</v>
      </c>
      <c r="J227" s="12"/>
      <c r="K227" s="1"/>
      <c r="L227" s="1"/>
      <c r="M227" s="1" t="s">
        <v>40</v>
      </c>
      <c r="N227" s="1" t="s">
        <v>27</v>
      </c>
      <c r="O227" s="14">
        <v>644</v>
      </c>
      <c r="P227" s="1">
        <v>97</v>
      </c>
      <c r="Q227" s="14">
        <v>62468</v>
      </c>
      <c r="R227" s="14">
        <v>6496.67</v>
      </c>
    </row>
    <row r="228" spans="1:18" x14ac:dyDescent="0.25">
      <c r="A228" s="1"/>
      <c r="B228" s="8">
        <v>1255</v>
      </c>
      <c r="C228" s="9">
        <v>43344</v>
      </c>
      <c r="D228" s="8">
        <v>1</v>
      </c>
      <c r="E228" s="10" t="s">
        <v>85</v>
      </c>
      <c r="F228" s="10" t="s">
        <v>86</v>
      </c>
      <c r="G228" s="10" t="s">
        <v>87</v>
      </c>
      <c r="H228" s="10" t="s">
        <v>44</v>
      </c>
      <c r="I228" s="10" t="s">
        <v>45</v>
      </c>
      <c r="J228" s="8"/>
      <c r="K228" s="10"/>
      <c r="L228" s="10"/>
      <c r="M228" s="10" t="s">
        <v>76</v>
      </c>
      <c r="N228" s="10" t="s">
        <v>27</v>
      </c>
      <c r="O228" s="11">
        <v>41.86</v>
      </c>
      <c r="P228" s="10">
        <v>14</v>
      </c>
      <c r="Q228" s="11">
        <v>586.04</v>
      </c>
      <c r="R228" s="11">
        <v>60.95</v>
      </c>
    </row>
    <row r="229" spans="1:18" x14ac:dyDescent="0.25">
      <c r="A229" s="1"/>
      <c r="B229" s="12">
        <v>1256</v>
      </c>
      <c r="C229" s="13">
        <v>43371</v>
      </c>
      <c r="D229" s="12">
        <v>28</v>
      </c>
      <c r="E229" s="1" t="s">
        <v>67</v>
      </c>
      <c r="F229" s="1" t="s">
        <v>68</v>
      </c>
      <c r="G229" s="1" t="s">
        <v>69</v>
      </c>
      <c r="H229" s="1" t="s">
        <v>70</v>
      </c>
      <c r="I229" s="1" t="s">
        <v>71</v>
      </c>
      <c r="J229" s="13">
        <v>43373</v>
      </c>
      <c r="K229" s="1" t="s">
        <v>46</v>
      </c>
      <c r="L229" s="1" t="s">
        <v>35</v>
      </c>
      <c r="M229" s="1" t="s">
        <v>59</v>
      </c>
      <c r="N229" s="1" t="s">
        <v>60</v>
      </c>
      <c r="O229" s="14">
        <v>135.1</v>
      </c>
      <c r="P229" s="1">
        <v>68</v>
      </c>
      <c r="Q229" s="14">
        <v>9186.7999999999993</v>
      </c>
      <c r="R229" s="14">
        <v>900.31</v>
      </c>
    </row>
    <row r="230" spans="1:18" x14ac:dyDescent="0.25">
      <c r="A230" s="1"/>
      <c r="B230" s="8">
        <v>1257</v>
      </c>
      <c r="C230" s="9">
        <v>43371</v>
      </c>
      <c r="D230" s="8">
        <v>28</v>
      </c>
      <c r="E230" s="10" t="s">
        <v>67</v>
      </c>
      <c r="F230" s="10" t="s">
        <v>68</v>
      </c>
      <c r="G230" s="10" t="s">
        <v>69</v>
      </c>
      <c r="H230" s="10" t="s">
        <v>70</v>
      </c>
      <c r="I230" s="10" t="s">
        <v>71</v>
      </c>
      <c r="J230" s="9">
        <v>43373</v>
      </c>
      <c r="K230" s="10" t="s">
        <v>46</v>
      </c>
      <c r="L230" s="10" t="s">
        <v>35</v>
      </c>
      <c r="M230" s="10" t="s">
        <v>88</v>
      </c>
      <c r="N230" s="10" t="s">
        <v>89</v>
      </c>
      <c r="O230" s="11">
        <v>257.60000000000002</v>
      </c>
      <c r="P230" s="10">
        <v>32</v>
      </c>
      <c r="Q230" s="11">
        <v>8243.2000000000007</v>
      </c>
      <c r="R230" s="11">
        <v>824.32</v>
      </c>
    </row>
    <row r="231" spans="1:18" x14ac:dyDescent="0.25">
      <c r="A231" s="1"/>
      <c r="B231" s="12">
        <v>1258</v>
      </c>
      <c r="C231" s="13">
        <v>43352</v>
      </c>
      <c r="D231" s="12">
        <v>9</v>
      </c>
      <c r="E231" s="1" t="s">
        <v>90</v>
      </c>
      <c r="F231" s="1" t="s">
        <v>91</v>
      </c>
      <c r="G231" s="1" t="s">
        <v>51</v>
      </c>
      <c r="H231" s="1" t="s">
        <v>92</v>
      </c>
      <c r="I231" s="1" t="s">
        <v>23</v>
      </c>
      <c r="J231" s="13">
        <v>43354</v>
      </c>
      <c r="K231" s="1" t="s">
        <v>34</v>
      </c>
      <c r="L231" s="1" t="s">
        <v>25</v>
      </c>
      <c r="M231" s="1" t="s">
        <v>93</v>
      </c>
      <c r="N231" s="1" t="s">
        <v>94</v>
      </c>
      <c r="O231" s="14">
        <v>273</v>
      </c>
      <c r="P231" s="1">
        <v>48</v>
      </c>
      <c r="Q231" s="14">
        <v>13104</v>
      </c>
      <c r="R231" s="14">
        <v>1323.5</v>
      </c>
    </row>
    <row r="232" spans="1:18" x14ac:dyDescent="0.25">
      <c r="A232" s="1"/>
      <c r="B232" s="8">
        <v>1259</v>
      </c>
      <c r="C232" s="9">
        <v>43352</v>
      </c>
      <c r="D232" s="8">
        <v>9</v>
      </c>
      <c r="E232" s="10" t="s">
        <v>90</v>
      </c>
      <c r="F232" s="10" t="s">
        <v>91</v>
      </c>
      <c r="G232" s="10" t="s">
        <v>51</v>
      </c>
      <c r="H232" s="10" t="s">
        <v>92</v>
      </c>
      <c r="I232" s="10" t="s">
        <v>23</v>
      </c>
      <c r="J232" s="9">
        <v>43354</v>
      </c>
      <c r="K232" s="10" t="s">
        <v>34</v>
      </c>
      <c r="L232" s="10" t="s">
        <v>25</v>
      </c>
      <c r="M232" s="10" t="s">
        <v>95</v>
      </c>
      <c r="N232" s="10" t="s">
        <v>96</v>
      </c>
      <c r="O232" s="11">
        <v>487.2</v>
      </c>
      <c r="P232" s="10">
        <v>57</v>
      </c>
      <c r="Q232" s="11">
        <v>27770.400000000001</v>
      </c>
      <c r="R232" s="11">
        <v>2721.5</v>
      </c>
    </row>
    <row r="233" spans="1:18" x14ac:dyDescent="0.25">
      <c r="A233" s="1"/>
      <c r="B233" s="12">
        <v>1260</v>
      </c>
      <c r="C233" s="13">
        <v>43349</v>
      </c>
      <c r="D233" s="12">
        <v>6</v>
      </c>
      <c r="E233" s="1" t="s">
        <v>61</v>
      </c>
      <c r="F233" s="1" t="s">
        <v>62</v>
      </c>
      <c r="G233" s="1" t="s">
        <v>63</v>
      </c>
      <c r="H233" s="1" t="s">
        <v>64</v>
      </c>
      <c r="I233" s="1" t="s">
        <v>45</v>
      </c>
      <c r="J233" s="13">
        <v>43351</v>
      </c>
      <c r="K233" s="1" t="s">
        <v>24</v>
      </c>
      <c r="L233" s="1" t="s">
        <v>35</v>
      </c>
      <c r="M233" s="1" t="s">
        <v>26</v>
      </c>
      <c r="N233" s="1" t="s">
        <v>27</v>
      </c>
      <c r="O233" s="14">
        <v>196</v>
      </c>
      <c r="P233" s="1">
        <v>67</v>
      </c>
      <c r="Q233" s="14">
        <v>13132</v>
      </c>
      <c r="R233" s="14">
        <v>1378.86</v>
      </c>
    </row>
    <row r="234" spans="1:18" x14ac:dyDescent="0.25">
      <c r="A234" s="1"/>
      <c r="B234" s="8">
        <v>1261</v>
      </c>
      <c r="C234" s="9">
        <v>43351</v>
      </c>
      <c r="D234" s="8">
        <v>8</v>
      </c>
      <c r="E234" s="10" t="s">
        <v>41</v>
      </c>
      <c r="F234" s="10" t="s">
        <v>42</v>
      </c>
      <c r="G234" s="10" t="s">
        <v>43</v>
      </c>
      <c r="H234" s="10" t="s">
        <v>44</v>
      </c>
      <c r="I234" s="10" t="s">
        <v>45</v>
      </c>
      <c r="J234" s="9">
        <v>43353</v>
      </c>
      <c r="K234" s="10" t="s">
        <v>24</v>
      </c>
      <c r="L234" s="10" t="s">
        <v>25</v>
      </c>
      <c r="M234" s="10" t="s">
        <v>65</v>
      </c>
      <c r="N234" s="10" t="s">
        <v>66</v>
      </c>
      <c r="O234" s="11">
        <v>560</v>
      </c>
      <c r="P234" s="10">
        <v>48</v>
      </c>
      <c r="Q234" s="11">
        <v>26880</v>
      </c>
      <c r="R234" s="11">
        <v>2634.24</v>
      </c>
    </row>
    <row r="235" spans="1:18" x14ac:dyDescent="0.25">
      <c r="A235" s="1"/>
      <c r="B235" s="12">
        <v>1262</v>
      </c>
      <c r="C235" s="13">
        <v>43351</v>
      </c>
      <c r="D235" s="12">
        <v>8</v>
      </c>
      <c r="E235" s="1" t="s">
        <v>41</v>
      </c>
      <c r="F235" s="1" t="s">
        <v>42</v>
      </c>
      <c r="G235" s="1" t="s">
        <v>43</v>
      </c>
      <c r="H235" s="1" t="s">
        <v>44</v>
      </c>
      <c r="I235" s="1" t="s">
        <v>45</v>
      </c>
      <c r="J235" s="13">
        <v>43353</v>
      </c>
      <c r="K235" s="1" t="s">
        <v>24</v>
      </c>
      <c r="L235" s="1" t="s">
        <v>25</v>
      </c>
      <c r="M235" s="1" t="s">
        <v>47</v>
      </c>
      <c r="N235" s="1" t="s">
        <v>48</v>
      </c>
      <c r="O235" s="14">
        <v>128.80000000000001</v>
      </c>
      <c r="P235" s="1">
        <v>77</v>
      </c>
      <c r="Q235" s="14">
        <v>9917.6</v>
      </c>
      <c r="R235" s="14">
        <v>1011.6</v>
      </c>
    </row>
    <row r="236" spans="1:18" x14ac:dyDescent="0.25">
      <c r="A236" s="1"/>
      <c r="B236" s="8">
        <v>1263</v>
      </c>
      <c r="C236" s="9">
        <v>43368</v>
      </c>
      <c r="D236" s="8">
        <v>25</v>
      </c>
      <c r="E236" s="10" t="s">
        <v>99</v>
      </c>
      <c r="F236" s="10" t="s">
        <v>73</v>
      </c>
      <c r="G236" s="10" t="s">
        <v>74</v>
      </c>
      <c r="H236" s="10" t="s">
        <v>75</v>
      </c>
      <c r="I236" s="10" t="s">
        <v>33</v>
      </c>
      <c r="J236" s="9">
        <v>43370</v>
      </c>
      <c r="K236" s="10" t="s">
        <v>34</v>
      </c>
      <c r="L236" s="10" t="s">
        <v>58</v>
      </c>
      <c r="M236" s="10" t="s">
        <v>104</v>
      </c>
      <c r="N236" s="10" t="s">
        <v>48</v>
      </c>
      <c r="O236" s="11">
        <v>140</v>
      </c>
      <c r="P236" s="10">
        <v>94</v>
      </c>
      <c r="Q236" s="11">
        <v>13160</v>
      </c>
      <c r="R236" s="11">
        <v>1368.64</v>
      </c>
    </row>
    <row r="237" spans="1:18" x14ac:dyDescent="0.25">
      <c r="A237" s="1"/>
      <c r="B237" s="12">
        <v>1264</v>
      </c>
      <c r="C237" s="13">
        <v>43369</v>
      </c>
      <c r="D237" s="12">
        <v>26</v>
      </c>
      <c r="E237" s="1" t="s">
        <v>100</v>
      </c>
      <c r="F237" s="1" t="s">
        <v>84</v>
      </c>
      <c r="G237" s="1" t="s">
        <v>84</v>
      </c>
      <c r="H237" s="1" t="s">
        <v>70</v>
      </c>
      <c r="I237" s="1" t="s">
        <v>71</v>
      </c>
      <c r="J237" s="13">
        <v>43371</v>
      </c>
      <c r="K237" s="1" t="s">
        <v>46</v>
      </c>
      <c r="L237" s="1" t="s">
        <v>35</v>
      </c>
      <c r="M237" s="1" t="s">
        <v>105</v>
      </c>
      <c r="N237" s="1" t="s">
        <v>106</v>
      </c>
      <c r="O237" s="14">
        <v>298.89999999999998</v>
      </c>
      <c r="P237" s="1">
        <v>54</v>
      </c>
      <c r="Q237" s="14">
        <v>16140.6</v>
      </c>
      <c r="R237" s="14">
        <v>1694.76</v>
      </c>
    </row>
    <row r="238" spans="1:18" x14ac:dyDescent="0.25">
      <c r="A238" s="1"/>
      <c r="B238" s="8">
        <v>1265</v>
      </c>
      <c r="C238" s="9">
        <v>43369</v>
      </c>
      <c r="D238" s="8">
        <v>26</v>
      </c>
      <c r="E238" s="10" t="s">
        <v>100</v>
      </c>
      <c r="F238" s="10" t="s">
        <v>84</v>
      </c>
      <c r="G238" s="10" t="s">
        <v>84</v>
      </c>
      <c r="H238" s="10" t="s">
        <v>70</v>
      </c>
      <c r="I238" s="10" t="s">
        <v>71</v>
      </c>
      <c r="J238" s="9">
        <v>43371</v>
      </c>
      <c r="K238" s="10" t="s">
        <v>46</v>
      </c>
      <c r="L238" s="10" t="s">
        <v>35</v>
      </c>
      <c r="M238" s="10" t="s">
        <v>59</v>
      </c>
      <c r="N238" s="10" t="s">
        <v>60</v>
      </c>
      <c r="O238" s="11">
        <v>135.1</v>
      </c>
      <c r="P238" s="10">
        <v>43</v>
      </c>
      <c r="Q238" s="11">
        <v>5809.3</v>
      </c>
      <c r="R238" s="11">
        <v>563.5</v>
      </c>
    </row>
    <row r="239" spans="1:18" x14ac:dyDescent="0.25">
      <c r="A239" s="1"/>
      <c r="B239" s="12">
        <v>1266</v>
      </c>
      <c r="C239" s="13">
        <v>43369</v>
      </c>
      <c r="D239" s="12">
        <v>26</v>
      </c>
      <c r="E239" s="1" t="s">
        <v>100</v>
      </c>
      <c r="F239" s="1" t="s">
        <v>84</v>
      </c>
      <c r="G239" s="1" t="s">
        <v>84</v>
      </c>
      <c r="H239" s="1" t="s">
        <v>70</v>
      </c>
      <c r="I239" s="1" t="s">
        <v>71</v>
      </c>
      <c r="J239" s="13">
        <v>43371</v>
      </c>
      <c r="K239" s="1" t="s">
        <v>46</v>
      </c>
      <c r="L239" s="1" t="s">
        <v>35</v>
      </c>
      <c r="M239" s="1" t="s">
        <v>88</v>
      </c>
      <c r="N239" s="1" t="s">
        <v>89</v>
      </c>
      <c r="O239" s="14">
        <v>257.60000000000002</v>
      </c>
      <c r="P239" s="1">
        <v>71</v>
      </c>
      <c r="Q239" s="14">
        <v>18289.599999999999</v>
      </c>
      <c r="R239" s="14">
        <v>1883.83</v>
      </c>
    </row>
    <row r="240" spans="1:18" x14ac:dyDescent="0.25">
      <c r="A240" s="1"/>
      <c r="B240" s="8">
        <v>1267</v>
      </c>
      <c r="C240" s="9">
        <v>43372</v>
      </c>
      <c r="D240" s="8">
        <v>29</v>
      </c>
      <c r="E240" s="10" t="s">
        <v>49</v>
      </c>
      <c r="F240" s="10" t="s">
        <v>50</v>
      </c>
      <c r="G240" s="10" t="s">
        <v>51</v>
      </c>
      <c r="H240" s="10" t="s">
        <v>52</v>
      </c>
      <c r="I240" s="10" t="s">
        <v>23</v>
      </c>
      <c r="J240" s="9">
        <v>43374</v>
      </c>
      <c r="K240" s="10" t="s">
        <v>24</v>
      </c>
      <c r="L240" s="10" t="s">
        <v>25</v>
      </c>
      <c r="M240" s="10" t="s">
        <v>26</v>
      </c>
      <c r="N240" s="10" t="s">
        <v>27</v>
      </c>
      <c r="O240" s="11">
        <v>196</v>
      </c>
      <c r="P240" s="10">
        <v>50</v>
      </c>
      <c r="Q240" s="11">
        <v>9800</v>
      </c>
      <c r="R240" s="11">
        <v>940.8</v>
      </c>
    </row>
    <row r="241" spans="1:18" x14ac:dyDescent="0.25">
      <c r="A241" s="1"/>
      <c r="B241" s="12">
        <v>1268</v>
      </c>
      <c r="C241" s="13">
        <v>43349</v>
      </c>
      <c r="D241" s="12">
        <v>6</v>
      </c>
      <c r="E241" s="1" t="s">
        <v>61</v>
      </c>
      <c r="F241" s="1" t="s">
        <v>62</v>
      </c>
      <c r="G241" s="1" t="s">
        <v>63</v>
      </c>
      <c r="H241" s="1" t="s">
        <v>64</v>
      </c>
      <c r="I241" s="1" t="s">
        <v>45</v>
      </c>
      <c r="J241" s="13">
        <v>43351</v>
      </c>
      <c r="K241" s="1" t="s">
        <v>46</v>
      </c>
      <c r="L241" s="1" t="s">
        <v>25</v>
      </c>
      <c r="M241" s="1" t="s">
        <v>53</v>
      </c>
      <c r="N241" s="1" t="s">
        <v>54</v>
      </c>
      <c r="O241" s="14">
        <v>178.5</v>
      </c>
      <c r="P241" s="1">
        <v>96</v>
      </c>
      <c r="Q241" s="14">
        <v>17136</v>
      </c>
      <c r="R241" s="14">
        <v>1679.33</v>
      </c>
    </row>
    <row r="242" spans="1:18" x14ac:dyDescent="0.25">
      <c r="A242" s="1"/>
      <c r="B242" s="8">
        <v>1270</v>
      </c>
      <c r="C242" s="9">
        <v>43347</v>
      </c>
      <c r="D242" s="8">
        <v>4</v>
      </c>
      <c r="E242" s="10" t="s">
        <v>30</v>
      </c>
      <c r="F242" s="10" t="s">
        <v>31</v>
      </c>
      <c r="G242" s="10" t="s">
        <v>31</v>
      </c>
      <c r="H242" s="10" t="s">
        <v>32</v>
      </c>
      <c r="I242" s="10" t="s">
        <v>33</v>
      </c>
      <c r="J242" s="9">
        <v>43349</v>
      </c>
      <c r="K242" s="10" t="s">
        <v>34</v>
      </c>
      <c r="L242" s="10" t="s">
        <v>35</v>
      </c>
      <c r="M242" s="10" t="s">
        <v>107</v>
      </c>
      <c r="N242" s="10" t="s">
        <v>80</v>
      </c>
      <c r="O242" s="11">
        <v>1134</v>
      </c>
      <c r="P242" s="10">
        <v>54</v>
      </c>
      <c r="Q242" s="11">
        <v>61236</v>
      </c>
      <c r="R242" s="11">
        <v>6123.6</v>
      </c>
    </row>
    <row r="243" spans="1:18" x14ac:dyDescent="0.25">
      <c r="A243" s="1"/>
      <c r="B243" s="12">
        <v>1271</v>
      </c>
      <c r="C243" s="13">
        <v>43347</v>
      </c>
      <c r="D243" s="12">
        <v>4</v>
      </c>
      <c r="E243" s="1" t="s">
        <v>30</v>
      </c>
      <c r="F243" s="1" t="s">
        <v>31</v>
      </c>
      <c r="G243" s="1" t="s">
        <v>31</v>
      </c>
      <c r="H243" s="1" t="s">
        <v>32</v>
      </c>
      <c r="I243" s="1" t="s">
        <v>33</v>
      </c>
      <c r="J243" s="13">
        <v>43349</v>
      </c>
      <c r="K243" s="1" t="s">
        <v>34</v>
      </c>
      <c r="L243" s="1" t="s">
        <v>35</v>
      </c>
      <c r="M243" s="1" t="s">
        <v>108</v>
      </c>
      <c r="N243" s="1" t="s">
        <v>109</v>
      </c>
      <c r="O243" s="14">
        <v>98</v>
      </c>
      <c r="P243" s="1">
        <v>39</v>
      </c>
      <c r="Q243" s="14">
        <v>3822</v>
      </c>
      <c r="R243" s="14">
        <v>382.2</v>
      </c>
    </row>
    <row r="244" spans="1:18" x14ac:dyDescent="0.25">
      <c r="A244" s="1"/>
      <c r="B244" s="8">
        <v>1273</v>
      </c>
      <c r="C244" s="9">
        <v>43351</v>
      </c>
      <c r="D244" s="8">
        <v>8</v>
      </c>
      <c r="E244" s="10" t="s">
        <v>41</v>
      </c>
      <c r="F244" s="10" t="s">
        <v>42</v>
      </c>
      <c r="G244" s="10" t="s">
        <v>43</v>
      </c>
      <c r="H244" s="10" t="s">
        <v>44</v>
      </c>
      <c r="I244" s="10" t="s">
        <v>45</v>
      </c>
      <c r="J244" s="9">
        <v>43353</v>
      </c>
      <c r="K244" s="10" t="s">
        <v>46</v>
      </c>
      <c r="L244" s="10" t="s">
        <v>35</v>
      </c>
      <c r="M244" s="10" t="s">
        <v>95</v>
      </c>
      <c r="N244" s="10" t="s">
        <v>96</v>
      </c>
      <c r="O244" s="11">
        <v>487.2</v>
      </c>
      <c r="P244" s="10">
        <v>63</v>
      </c>
      <c r="Q244" s="11">
        <v>30693.599999999999</v>
      </c>
      <c r="R244" s="11">
        <v>3222.83</v>
      </c>
    </row>
    <row r="245" spans="1:18" x14ac:dyDescent="0.25">
      <c r="A245" s="1"/>
      <c r="B245" s="12">
        <v>1276</v>
      </c>
      <c r="C245" s="13">
        <v>43346</v>
      </c>
      <c r="D245" s="12">
        <v>3</v>
      </c>
      <c r="E245" s="1" t="s">
        <v>55</v>
      </c>
      <c r="F245" s="1" t="s">
        <v>56</v>
      </c>
      <c r="G245" s="1" t="s">
        <v>57</v>
      </c>
      <c r="H245" s="1" t="s">
        <v>22</v>
      </c>
      <c r="I245" s="1" t="s">
        <v>23</v>
      </c>
      <c r="J245" s="13">
        <v>43348</v>
      </c>
      <c r="K245" s="1" t="s">
        <v>24</v>
      </c>
      <c r="L245" s="1" t="s">
        <v>58</v>
      </c>
      <c r="M245" s="1" t="s">
        <v>97</v>
      </c>
      <c r="N245" s="1" t="s">
        <v>82</v>
      </c>
      <c r="O245" s="14">
        <v>140</v>
      </c>
      <c r="P245" s="1">
        <v>71</v>
      </c>
      <c r="Q245" s="14">
        <v>9940</v>
      </c>
      <c r="R245" s="14">
        <v>1023.82</v>
      </c>
    </row>
    <row r="246" spans="1:18" x14ac:dyDescent="0.25">
      <c r="A246" s="1"/>
      <c r="B246" s="8">
        <v>1277</v>
      </c>
      <c r="C246" s="9">
        <v>43346</v>
      </c>
      <c r="D246" s="8">
        <v>3</v>
      </c>
      <c r="E246" s="10" t="s">
        <v>55</v>
      </c>
      <c r="F246" s="10" t="s">
        <v>56</v>
      </c>
      <c r="G246" s="10" t="s">
        <v>57</v>
      </c>
      <c r="H246" s="10" t="s">
        <v>22</v>
      </c>
      <c r="I246" s="10" t="s">
        <v>23</v>
      </c>
      <c r="J246" s="9">
        <v>43348</v>
      </c>
      <c r="K246" s="10" t="s">
        <v>24</v>
      </c>
      <c r="L246" s="10" t="s">
        <v>58</v>
      </c>
      <c r="M246" s="10" t="s">
        <v>65</v>
      </c>
      <c r="N246" s="10" t="s">
        <v>66</v>
      </c>
      <c r="O246" s="11">
        <v>560</v>
      </c>
      <c r="P246" s="10">
        <v>88</v>
      </c>
      <c r="Q246" s="11">
        <v>49280</v>
      </c>
      <c r="R246" s="11">
        <v>5125.12</v>
      </c>
    </row>
    <row r="247" spans="1:18" x14ac:dyDescent="0.25">
      <c r="A247" s="1"/>
      <c r="B247" s="12">
        <v>1281</v>
      </c>
      <c r="C247" s="13">
        <v>43353</v>
      </c>
      <c r="D247" s="12">
        <v>10</v>
      </c>
      <c r="E247" s="1" t="s">
        <v>72</v>
      </c>
      <c r="F247" s="1" t="s">
        <v>73</v>
      </c>
      <c r="G247" s="1" t="s">
        <v>74</v>
      </c>
      <c r="H247" s="1" t="s">
        <v>75</v>
      </c>
      <c r="I247" s="1" t="s">
        <v>33</v>
      </c>
      <c r="J247" s="13">
        <v>43355</v>
      </c>
      <c r="K247" s="1" t="s">
        <v>24</v>
      </c>
      <c r="L247" s="1" t="s">
        <v>35</v>
      </c>
      <c r="M247" s="1" t="s">
        <v>98</v>
      </c>
      <c r="N247" s="1" t="s">
        <v>29</v>
      </c>
      <c r="O247" s="14">
        <v>140</v>
      </c>
      <c r="P247" s="1">
        <v>59</v>
      </c>
      <c r="Q247" s="14">
        <v>8260</v>
      </c>
      <c r="R247" s="14">
        <v>834.26</v>
      </c>
    </row>
    <row r="248" spans="1:18" x14ac:dyDescent="0.25">
      <c r="A248" s="1"/>
      <c r="B248" s="8">
        <v>1282</v>
      </c>
      <c r="C248" s="9">
        <v>43379</v>
      </c>
      <c r="D248" s="8">
        <v>6</v>
      </c>
      <c r="E248" s="10" t="s">
        <v>61</v>
      </c>
      <c r="F248" s="10" t="s">
        <v>62</v>
      </c>
      <c r="G248" s="10" t="s">
        <v>63</v>
      </c>
      <c r="H248" s="10" t="s">
        <v>64</v>
      </c>
      <c r="I248" s="10" t="s">
        <v>45</v>
      </c>
      <c r="J248" s="9">
        <v>43381</v>
      </c>
      <c r="K248" s="10" t="s">
        <v>24</v>
      </c>
      <c r="L248" s="10" t="s">
        <v>35</v>
      </c>
      <c r="M248" s="10" t="s">
        <v>65</v>
      </c>
      <c r="N248" s="10" t="s">
        <v>66</v>
      </c>
      <c r="O248" s="11">
        <v>560</v>
      </c>
      <c r="P248" s="10">
        <v>94</v>
      </c>
      <c r="Q248" s="11">
        <v>52640</v>
      </c>
      <c r="R248" s="11">
        <v>5264</v>
      </c>
    </row>
    <row r="249" spans="1:18" x14ac:dyDescent="0.25">
      <c r="A249" s="1"/>
      <c r="B249" s="12">
        <v>1283</v>
      </c>
      <c r="C249" s="13">
        <v>43401</v>
      </c>
      <c r="D249" s="12">
        <v>28</v>
      </c>
      <c r="E249" s="1" t="s">
        <v>67</v>
      </c>
      <c r="F249" s="1" t="s">
        <v>68</v>
      </c>
      <c r="G249" s="1" t="s">
        <v>69</v>
      </c>
      <c r="H249" s="1" t="s">
        <v>70</v>
      </c>
      <c r="I249" s="1" t="s">
        <v>71</v>
      </c>
      <c r="J249" s="13">
        <v>43403</v>
      </c>
      <c r="K249" s="1" t="s">
        <v>46</v>
      </c>
      <c r="L249" s="1" t="s">
        <v>25</v>
      </c>
      <c r="M249" s="1" t="s">
        <v>40</v>
      </c>
      <c r="N249" s="1" t="s">
        <v>27</v>
      </c>
      <c r="O249" s="14">
        <v>644</v>
      </c>
      <c r="P249" s="1">
        <v>86</v>
      </c>
      <c r="Q249" s="14">
        <v>55384</v>
      </c>
      <c r="R249" s="14">
        <v>5316.86</v>
      </c>
    </row>
    <row r="250" spans="1:18" x14ac:dyDescent="0.25">
      <c r="A250" s="1"/>
      <c r="B250" s="8">
        <v>1284</v>
      </c>
      <c r="C250" s="9">
        <v>43381</v>
      </c>
      <c r="D250" s="8">
        <v>8</v>
      </c>
      <c r="E250" s="10" t="s">
        <v>41</v>
      </c>
      <c r="F250" s="10" t="s">
        <v>42</v>
      </c>
      <c r="G250" s="10" t="s">
        <v>43</v>
      </c>
      <c r="H250" s="10" t="s">
        <v>44</v>
      </c>
      <c r="I250" s="10" t="s">
        <v>45</v>
      </c>
      <c r="J250" s="9">
        <v>43383</v>
      </c>
      <c r="K250" s="10" t="s">
        <v>46</v>
      </c>
      <c r="L250" s="10" t="s">
        <v>25</v>
      </c>
      <c r="M250" s="10" t="s">
        <v>53</v>
      </c>
      <c r="N250" s="10" t="s">
        <v>54</v>
      </c>
      <c r="O250" s="11">
        <v>178.5</v>
      </c>
      <c r="P250" s="10">
        <v>61</v>
      </c>
      <c r="Q250" s="11">
        <v>10888.5</v>
      </c>
      <c r="R250" s="11">
        <v>1099.74</v>
      </c>
    </row>
    <row r="251" spans="1:18" x14ac:dyDescent="0.25">
      <c r="A251" s="1"/>
      <c r="B251" s="12">
        <v>1285</v>
      </c>
      <c r="C251" s="13">
        <v>43383</v>
      </c>
      <c r="D251" s="12">
        <v>10</v>
      </c>
      <c r="E251" s="1" t="s">
        <v>72</v>
      </c>
      <c r="F251" s="1" t="s">
        <v>73</v>
      </c>
      <c r="G251" s="1" t="s">
        <v>74</v>
      </c>
      <c r="H251" s="1" t="s">
        <v>75</v>
      </c>
      <c r="I251" s="1" t="s">
        <v>33</v>
      </c>
      <c r="J251" s="13">
        <v>43385</v>
      </c>
      <c r="K251" s="1" t="s">
        <v>24</v>
      </c>
      <c r="L251" s="1" t="s">
        <v>35</v>
      </c>
      <c r="M251" s="1" t="s">
        <v>76</v>
      </c>
      <c r="N251" s="1" t="s">
        <v>27</v>
      </c>
      <c r="O251" s="14">
        <v>41.86</v>
      </c>
      <c r="P251" s="1">
        <v>32</v>
      </c>
      <c r="Q251" s="14">
        <v>1339.52</v>
      </c>
      <c r="R251" s="14">
        <v>136.63</v>
      </c>
    </row>
    <row r="252" spans="1:18" x14ac:dyDescent="0.25">
      <c r="A252" s="1"/>
      <c r="B252" s="8">
        <v>1286</v>
      </c>
      <c r="C252" s="9">
        <v>43380</v>
      </c>
      <c r="D252" s="8">
        <v>7</v>
      </c>
      <c r="E252" s="10" t="s">
        <v>77</v>
      </c>
      <c r="F252" s="10" t="s">
        <v>78</v>
      </c>
      <c r="G252" s="10" t="s">
        <v>78</v>
      </c>
      <c r="H252" s="10" t="s">
        <v>44</v>
      </c>
      <c r="I252" s="10" t="s">
        <v>45</v>
      </c>
      <c r="J252" s="8"/>
      <c r="K252" s="10"/>
      <c r="L252" s="10"/>
      <c r="M252" s="10" t="s">
        <v>40</v>
      </c>
      <c r="N252" s="10" t="s">
        <v>27</v>
      </c>
      <c r="O252" s="11">
        <v>644</v>
      </c>
      <c r="P252" s="10">
        <v>62</v>
      </c>
      <c r="Q252" s="11">
        <v>39928</v>
      </c>
      <c r="R252" s="11">
        <v>4072.66</v>
      </c>
    </row>
    <row r="253" spans="1:18" x14ac:dyDescent="0.25">
      <c r="A253" s="1"/>
      <c r="B253" s="12">
        <v>1287</v>
      </c>
      <c r="C253" s="13">
        <v>43383</v>
      </c>
      <c r="D253" s="12">
        <v>10</v>
      </c>
      <c r="E253" s="1" t="s">
        <v>72</v>
      </c>
      <c r="F253" s="1" t="s">
        <v>73</v>
      </c>
      <c r="G253" s="1" t="s">
        <v>74</v>
      </c>
      <c r="H253" s="1" t="s">
        <v>75</v>
      </c>
      <c r="I253" s="1" t="s">
        <v>33</v>
      </c>
      <c r="J253" s="13">
        <v>43385</v>
      </c>
      <c r="K253" s="1" t="s">
        <v>34</v>
      </c>
      <c r="L253" s="1"/>
      <c r="M253" s="1" t="s">
        <v>79</v>
      </c>
      <c r="N253" s="1" t="s">
        <v>80</v>
      </c>
      <c r="O253" s="14">
        <v>350</v>
      </c>
      <c r="P253" s="1">
        <v>60</v>
      </c>
      <c r="Q253" s="14">
        <v>21000</v>
      </c>
      <c r="R253" s="14">
        <v>2163</v>
      </c>
    </row>
    <row r="254" spans="1:18" x14ac:dyDescent="0.25">
      <c r="A254" s="1"/>
      <c r="B254" s="8">
        <v>1288</v>
      </c>
      <c r="C254" s="9">
        <v>43383</v>
      </c>
      <c r="D254" s="8">
        <v>10</v>
      </c>
      <c r="E254" s="10" t="s">
        <v>72</v>
      </c>
      <c r="F254" s="10" t="s">
        <v>73</v>
      </c>
      <c r="G254" s="10" t="s">
        <v>74</v>
      </c>
      <c r="H254" s="10" t="s">
        <v>75</v>
      </c>
      <c r="I254" s="10" t="s">
        <v>33</v>
      </c>
      <c r="J254" s="9">
        <v>43385</v>
      </c>
      <c r="K254" s="10" t="s">
        <v>34</v>
      </c>
      <c r="L254" s="10"/>
      <c r="M254" s="10" t="s">
        <v>81</v>
      </c>
      <c r="N254" s="10" t="s">
        <v>82</v>
      </c>
      <c r="O254" s="11">
        <v>308</v>
      </c>
      <c r="P254" s="10">
        <v>51</v>
      </c>
      <c r="Q254" s="11">
        <v>15708</v>
      </c>
      <c r="R254" s="11">
        <v>1539.38</v>
      </c>
    </row>
    <row r="255" spans="1:18" x14ac:dyDescent="0.25">
      <c r="A255" s="1"/>
      <c r="B255" s="12">
        <v>1289</v>
      </c>
      <c r="C255" s="13">
        <v>43383</v>
      </c>
      <c r="D255" s="12">
        <v>10</v>
      </c>
      <c r="E255" s="1" t="s">
        <v>72</v>
      </c>
      <c r="F255" s="1" t="s">
        <v>73</v>
      </c>
      <c r="G255" s="1" t="s">
        <v>74</v>
      </c>
      <c r="H255" s="1" t="s">
        <v>75</v>
      </c>
      <c r="I255" s="1" t="s">
        <v>33</v>
      </c>
      <c r="J255" s="13">
        <v>43385</v>
      </c>
      <c r="K255" s="1" t="s">
        <v>34</v>
      </c>
      <c r="L255" s="1"/>
      <c r="M255" s="1" t="s">
        <v>47</v>
      </c>
      <c r="N255" s="1" t="s">
        <v>48</v>
      </c>
      <c r="O255" s="14">
        <v>128.80000000000001</v>
      </c>
      <c r="P255" s="1">
        <v>49</v>
      </c>
      <c r="Q255" s="14">
        <v>6311.2</v>
      </c>
      <c r="R255" s="14">
        <v>624.80999999999995</v>
      </c>
    </row>
    <row r="256" spans="1:18" x14ac:dyDescent="0.25">
      <c r="A256" s="1"/>
      <c r="B256" s="8">
        <v>1290</v>
      </c>
      <c r="C256" s="9">
        <v>43384</v>
      </c>
      <c r="D256" s="8">
        <v>11</v>
      </c>
      <c r="E256" s="10" t="s">
        <v>83</v>
      </c>
      <c r="F256" s="10" t="s">
        <v>84</v>
      </c>
      <c r="G256" s="10" t="s">
        <v>84</v>
      </c>
      <c r="H256" s="10" t="s">
        <v>70</v>
      </c>
      <c r="I256" s="10" t="s">
        <v>71</v>
      </c>
      <c r="J256" s="8"/>
      <c r="K256" s="10" t="s">
        <v>46</v>
      </c>
      <c r="L256" s="10"/>
      <c r="M256" s="10" t="s">
        <v>28</v>
      </c>
      <c r="N256" s="10" t="s">
        <v>29</v>
      </c>
      <c r="O256" s="11">
        <v>49</v>
      </c>
      <c r="P256" s="10">
        <v>20</v>
      </c>
      <c r="Q256" s="11">
        <v>980</v>
      </c>
      <c r="R256" s="11">
        <v>97.02</v>
      </c>
    </row>
    <row r="257" spans="1:18" x14ac:dyDescent="0.25">
      <c r="A257" s="1"/>
      <c r="B257" s="12">
        <v>1291</v>
      </c>
      <c r="C257" s="13">
        <v>43384</v>
      </c>
      <c r="D257" s="12">
        <v>11</v>
      </c>
      <c r="E257" s="1" t="s">
        <v>83</v>
      </c>
      <c r="F257" s="1" t="s">
        <v>84</v>
      </c>
      <c r="G257" s="1" t="s">
        <v>84</v>
      </c>
      <c r="H257" s="1" t="s">
        <v>70</v>
      </c>
      <c r="I257" s="1" t="s">
        <v>71</v>
      </c>
      <c r="J257" s="12"/>
      <c r="K257" s="1" t="s">
        <v>46</v>
      </c>
      <c r="L257" s="1"/>
      <c r="M257" s="1" t="s">
        <v>76</v>
      </c>
      <c r="N257" s="1" t="s">
        <v>27</v>
      </c>
      <c r="O257" s="14">
        <v>41.86</v>
      </c>
      <c r="P257" s="1">
        <v>49</v>
      </c>
      <c r="Q257" s="14">
        <v>2051.14</v>
      </c>
      <c r="R257" s="14">
        <v>205.11</v>
      </c>
    </row>
    <row r="258" spans="1:18" x14ac:dyDescent="0.25">
      <c r="A258" s="1"/>
      <c r="B258" s="8">
        <v>1292</v>
      </c>
      <c r="C258" s="9">
        <v>43374</v>
      </c>
      <c r="D258" s="8">
        <v>1</v>
      </c>
      <c r="E258" s="10" t="s">
        <v>85</v>
      </c>
      <c r="F258" s="10" t="s">
        <v>86</v>
      </c>
      <c r="G258" s="10" t="s">
        <v>87</v>
      </c>
      <c r="H258" s="10" t="s">
        <v>44</v>
      </c>
      <c r="I258" s="10" t="s">
        <v>45</v>
      </c>
      <c r="J258" s="8"/>
      <c r="K258" s="10"/>
      <c r="L258" s="10"/>
      <c r="M258" s="10" t="s">
        <v>39</v>
      </c>
      <c r="N258" s="10" t="s">
        <v>27</v>
      </c>
      <c r="O258" s="11">
        <v>252</v>
      </c>
      <c r="P258" s="10">
        <v>22</v>
      </c>
      <c r="Q258" s="11">
        <v>5544</v>
      </c>
      <c r="R258" s="11">
        <v>532.22</v>
      </c>
    </row>
    <row r="259" spans="1:18" x14ac:dyDescent="0.25">
      <c r="A259" s="1"/>
      <c r="B259" s="12">
        <v>1293</v>
      </c>
      <c r="C259" s="13">
        <v>43374</v>
      </c>
      <c r="D259" s="12">
        <v>1</v>
      </c>
      <c r="E259" s="1" t="s">
        <v>85</v>
      </c>
      <c r="F259" s="1" t="s">
        <v>86</v>
      </c>
      <c r="G259" s="1" t="s">
        <v>87</v>
      </c>
      <c r="H259" s="1" t="s">
        <v>44</v>
      </c>
      <c r="I259" s="1" t="s">
        <v>45</v>
      </c>
      <c r="J259" s="12"/>
      <c r="K259" s="1"/>
      <c r="L259" s="1"/>
      <c r="M259" s="1" t="s">
        <v>40</v>
      </c>
      <c r="N259" s="1" t="s">
        <v>27</v>
      </c>
      <c r="O259" s="14">
        <v>644</v>
      </c>
      <c r="P259" s="1">
        <v>73</v>
      </c>
      <c r="Q259" s="14">
        <v>47012</v>
      </c>
      <c r="R259" s="14">
        <v>4748.21</v>
      </c>
    </row>
    <row r="260" spans="1:18" x14ac:dyDescent="0.25">
      <c r="A260" s="1"/>
      <c r="B260" s="8">
        <v>1294</v>
      </c>
      <c r="C260" s="9">
        <v>43374</v>
      </c>
      <c r="D260" s="8">
        <v>1</v>
      </c>
      <c r="E260" s="10" t="s">
        <v>85</v>
      </c>
      <c r="F260" s="10" t="s">
        <v>86</v>
      </c>
      <c r="G260" s="10" t="s">
        <v>87</v>
      </c>
      <c r="H260" s="10" t="s">
        <v>44</v>
      </c>
      <c r="I260" s="10" t="s">
        <v>45</v>
      </c>
      <c r="J260" s="8"/>
      <c r="K260" s="10"/>
      <c r="L260" s="10"/>
      <c r="M260" s="10" t="s">
        <v>76</v>
      </c>
      <c r="N260" s="10" t="s">
        <v>27</v>
      </c>
      <c r="O260" s="11">
        <v>41.86</v>
      </c>
      <c r="P260" s="10">
        <v>85</v>
      </c>
      <c r="Q260" s="11">
        <v>3558.1</v>
      </c>
      <c r="R260" s="11">
        <v>345.14</v>
      </c>
    </row>
    <row r="261" spans="1:18" x14ac:dyDescent="0.25">
      <c r="A261" s="1"/>
      <c r="B261" s="12">
        <v>1295</v>
      </c>
      <c r="C261" s="13">
        <v>43401</v>
      </c>
      <c r="D261" s="12">
        <v>28</v>
      </c>
      <c r="E261" s="1" t="s">
        <v>67</v>
      </c>
      <c r="F261" s="1" t="s">
        <v>68</v>
      </c>
      <c r="G261" s="1" t="s">
        <v>69</v>
      </c>
      <c r="H261" s="1" t="s">
        <v>70</v>
      </c>
      <c r="I261" s="1" t="s">
        <v>71</v>
      </c>
      <c r="J261" s="13">
        <v>43403</v>
      </c>
      <c r="K261" s="1" t="s">
        <v>46</v>
      </c>
      <c r="L261" s="1" t="s">
        <v>35</v>
      </c>
      <c r="M261" s="1" t="s">
        <v>59</v>
      </c>
      <c r="N261" s="1" t="s">
        <v>60</v>
      </c>
      <c r="O261" s="14">
        <v>135.1</v>
      </c>
      <c r="P261" s="1">
        <v>44</v>
      </c>
      <c r="Q261" s="14">
        <v>5944.4</v>
      </c>
      <c r="R261" s="14">
        <v>618.22</v>
      </c>
    </row>
    <row r="262" spans="1:18" x14ac:dyDescent="0.25">
      <c r="A262" s="1"/>
      <c r="B262" s="8">
        <v>1296</v>
      </c>
      <c r="C262" s="9">
        <v>43401</v>
      </c>
      <c r="D262" s="8">
        <v>28</v>
      </c>
      <c r="E262" s="10" t="s">
        <v>67</v>
      </c>
      <c r="F262" s="10" t="s">
        <v>68</v>
      </c>
      <c r="G262" s="10" t="s">
        <v>69</v>
      </c>
      <c r="H262" s="10" t="s">
        <v>70</v>
      </c>
      <c r="I262" s="10" t="s">
        <v>71</v>
      </c>
      <c r="J262" s="9">
        <v>43403</v>
      </c>
      <c r="K262" s="10" t="s">
        <v>46</v>
      </c>
      <c r="L262" s="10" t="s">
        <v>35</v>
      </c>
      <c r="M262" s="10" t="s">
        <v>88</v>
      </c>
      <c r="N262" s="10" t="s">
        <v>89</v>
      </c>
      <c r="O262" s="11">
        <v>257.60000000000002</v>
      </c>
      <c r="P262" s="10">
        <v>24</v>
      </c>
      <c r="Q262" s="11">
        <v>6182.4</v>
      </c>
      <c r="R262" s="11">
        <v>599.69000000000005</v>
      </c>
    </row>
    <row r="263" spans="1:18" x14ac:dyDescent="0.25">
      <c r="A263" s="1"/>
      <c r="B263" s="12">
        <v>1297</v>
      </c>
      <c r="C263" s="13">
        <v>43382</v>
      </c>
      <c r="D263" s="12">
        <v>9</v>
      </c>
      <c r="E263" s="1" t="s">
        <v>90</v>
      </c>
      <c r="F263" s="1" t="s">
        <v>91</v>
      </c>
      <c r="G263" s="1" t="s">
        <v>51</v>
      </c>
      <c r="H263" s="1" t="s">
        <v>92</v>
      </c>
      <c r="I263" s="1" t="s">
        <v>23</v>
      </c>
      <c r="J263" s="13">
        <v>43384</v>
      </c>
      <c r="K263" s="1" t="s">
        <v>34</v>
      </c>
      <c r="L263" s="1" t="s">
        <v>25</v>
      </c>
      <c r="M263" s="1" t="s">
        <v>93</v>
      </c>
      <c r="N263" s="1" t="s">
        <v>94</v>
      </c>
      <c r="O263" s="14">
        <v>273</v>
      </c>
      <c r="P263" s="1">
        <v>64</v>
      </c>
      <c r="Q263" s="14">
        <v>17472</v>
      </c>
      <c r="R263" s="14">
        <v>1677.31</v>
      </c>
    </row>
    <row r="264" spans="1:18" x14ac:dyDescent="0.25">
      <c r="A264" s="1"/>
      <c r="B264" s="8">
        <v>1298</v>
      </c>
      <c r="C264" s="9">
        <v>43382</v>
      </c>
      <c r="D264" s="8">
        <v>9</v>
      </c>
      <c r="E264" s="10" t="s">
        <v>90</v>
      </c>
      <c r="F264" s="10" t="s">
        <v>91</v>
      </c>
      <c r="G264" s="10" t="s">
        <v>51</v>
      </c>
      <c r="H264" s="10" t="s">
        <v>92</v>
      </c>
      <c r="I264" s="10" t="s">
        <v>23</v>
      </c>
      <c r="J264" s="9">
        <v>43384</v>
      </c>
      <c r="K264" s="10" t="s">
        <v>34</v>
      </c>
      <c r="L264" s="10" t="s">
        <v>25</v>
      </c>
      <c r="M264" s="10" t="s">
        <v>95</v>
      </c>
      <c r="N264" s="10" t="s">
        <v>96</v>
      </c>
      <c r="O264" s="11">
        <v>487.2</v>
      </c>
      <c r="P264" s="10">
        <v>70</v>
      </c>
      <c r="Q264" s="11">
        <v>34104</v>
      </c>
      <c r="R264" s="11">
        <v>3444.5</v>
      </c>
    </row>
    <row r="265" spans="1:18" x14ac:dyDescent="0.25">
      <c r="A265" s="1"/>
      <c r="B265" s="12">
        <v>1299</v>
      </c>
      <c r="C265" s="13">
        <v>43379</v>
      </c>
      <c r="D265" s="12">
        <v>6</v>
      </c>
      <c r="E265" s="1" t="s">
        <v>61</v>
      </c>
      <c r="F265" s="1" t="s">
        <v>62</v>
      </c>
      <c r="G265" s="1" t="s">
        <v>63</v>
      </c>
      <c r="H265" s="1" t="s">
        <v>64</v>
      </c>
      <c r="I265" s="1" t="s">
        <v>45</v>
      </c>
      <c r="J265" s="13">
        <v>43381</v>
      </c>
      <c r="K265" s="1" t="s">
        <v>24</v>
      </c>
      <c r="L265" s="1" t="s">
        <v>35</v>
      </c>
      <c r="M265" s="1" t="s">
        <v>26</v>
      </c>
      <c r="N265" s="1" t="s">
        <v>27</v>
      </c>
      <c r="O265" s="14">
        <v>196</v>
      </c>
      <c r="P265" s="1">
        <v>98</v>
      </c>
      <c r="Q265" s="14">
        <v>19208</v>
      </c>
      <c r="R265" s="14">
        <v>1940.01</v>
      </c>
    </row>
    <row r="266" spans="1:18" x14ac:dyDescent="0.25">
      <c r="A266" s="1"/>
      <c r="B266" s="8">
        <v>1300</v>
      </c>
      <c r="C266" s="9">
        <v>43381</v>
      </c>
      <c r="D266" s="8">
        <v>8</v>
      </c>
      <c r="E266" s="10" t="s">
        <v>41</v>
      </c>
      <c r="F266" s="10" t="s">
        <v>42</v>
      </c>
      <c r="G266" s="10" t="s">
        <v>43</v>
      </c>
      <c r="H266" s="10" t="s">
        <v>44</v>
      </c>
      <c r="I266" s="10" t="s">
        <v>45</v>
      </c>
      <c r="J266" s="9">
        <v>43383</v>
      </c>
      <c r="K266" s="10" t="s">
        <v>24</v>
      </c>
      <c r="L266" s="10" t="s">
        <v>25</v>
      </c>
      <c r="M266" s="10" t="s">
        <v>65</v>
      </c>
      <c r="N266" s="10" t="s">
        <v>66</v>
      </c>
      <c r="O266" s="11">
        <v>560</v>
      </c>
      <c r="P266" s="10">
        <v>48</v>
      </c>
      <c r="Q266" s="11">
        <v>26880</v>
      </c>
      <c r="R266" s="11">
        <v>2634.24</v>
      </c>
    </row>
    <row r="267" spans="1:18" x14ac:dyDescent="0.25">
      <c r="A267" s="1"/>
      <c r="B267" s="12">
        <v>1301</v>
      </c>
      <c r="C267" s="13">
        <v>43381</v>
      </c>
      <c r="D267" s="12">
        <v>8</v>
      </c>
      <c r="E267" s="1" t="s">
        <v>41</v>
      </c>
      <c r="F267" s="1" t="s">
        <v>42</v>
      </c>
      <c r="G267" s="1" t="s">
        <v>43</v>
      </c>
      <c r="H267" s="1" t="s">
        <v>44</v>
      </c>
      <c r="I267" s="1" t="s">
        <v>45</v>
      </c>
      <c r="J267" s="13">
        <v>43383</v>
      </c>
      <c r="K267" s="1" t="s">
        <v>24</v>
      </c>
      <c r="L267" s="1" t="s">
        <v>25</v>
      </c>
      <c r="M267" s="1" t="s">
        <v>47</v>
      </c>
      <c r="N267" s="1" t="s">
        <v>48</v>
      </c>
      <c r="O267" s="14">
        <v>128.80000000000001</v>
      </c>
      <c r="P267" s="1">
        <v>100</v>
      </c>
      <c r="Q267" s="14">
        <v>12880</v>
      </c>
      <c r="R267" s="14">
        <v>1275.1199999999999</v>
      </c>
    </row>
    <row r="268" spans="1:18" x14ac:dyDescent="0.25">
      <c r="A268" s="1"/>
      <c r="B268" s="8">
        <v>1302</v>
      </c>
      <c r="C268" s="9">
        <v>43398</v>
      </c>
      <c r="D268" s="8">
        <v>25</v>
      </c>
      <c r="E268" s="10" t="s">
        <v>99</v>
      </c>
      <c r="F268" s="10" t="s">
        <v>73</v>
      </c>
      <c r="G268" s="10" t="s">
        <v>74</v>
      </c>
      <c r="H268" s="10" t="s">
        <v>75</v>
      </c>
      <c r="I268" s="10" t="s">
        <v>33</v>
      </c>
      <c r="J268" s="9">
        <v>43400</v>
      </c>
      <c r="K268" s="10" t="s">
        <v>34</v>
      </c>
      <c r="L268" s="10" t="s">
        <v>58</v>
      </c>
      <c r="M268" s="10" t="s">
        <v>104</v>
      </c>
      <c r="N268" s="10" t="s">
        <v>48</v>
      </c>
      <c r="O268" s="11">
        <v>140</v>
      </c>
      <c r="P268" s="10">
        <v>90</v>
      </c>
      <c r="Q268" s="11">
        <v>12600</v>
      </c>
      <c r="R268" s="11">
        <v>1222.2</v>
      </c>
    </row>
    <row r="269" spans="1:18" x14ac:dyDescent="0.25">
      <c r="A269" s="1"/>
      <c r="B269" s="12">
        <v>1303</v>
      </c>
      <c r="C269" s="13">
        <v>43399</v>
      </c>
      <c r="D269" s="12">
        <v>26</v>
      </c>
      <c r="E269" s="1" t="s">
        <v>100</v>
      </c>
      <c r="F269" s="1" t="s">
        <v>84</v>
      </c>
      <c r="G269" s="1" t="s">
        <v>84</v>
      </c>
      <c r="H269" s="1" t="s">
        <v>70</v>
      </c>
      <c r="I269" s="1" t="s">
        <v>71</v>
      </c>
      <c r="J269" s="13">
        <v>43401</v>
      </c>
      <c r="K269" s="1" t="s">
        <v>46</v>
      </c>
      <c r="L269" s="1" t="s">
        <v>35</v>
      </c>
      <c r="M269" s="1" t="s">
        <v>105</v>
      </c>
      <c r="N269" s="1" t="s">
        <v>106</v>
      </c>
      <c r="O269" s="14">
        <v>298.89999999999998</v>
      </c>
      <c r="P269" s="1">
        <v>49</v>
      </c>
      <c r="Q269" s="14">
        <v>14646.1</v>
      </c>
      <c r="R269" s="14">
        <v>1435.32</v>
      </c>
    </row>
    <row r="270" spans="1:18" x14ac:dyDescent="0.25">
      <c r="A270" s="1"/>
      <c r="B270" s="8">
        <v>1304</v>
      </c>
      <c r="C270" s="9">
        <v>43399</v>
      </c>
      <c r="D270" s="8">
        <v>26</v>
      </c>
      <c r="E270" s="10" t="s">
        <v>100</v>
      </c>
      <c r="F270" s="10" t="s">
        <v>84</v>
      </c>
      <c r="G270" s="10" t="s">
        <v>84</v>
      </c>
      <c r="H270" s="10" t="s">
        <v>70</v>
      </c>
      <c r="I270" s="10" t="s">
        <v>71</v>
      </c>
      <c r="J270" s="9">
        <v>43401</v>
      </c>
      <c r="K270" s="10" t="s">
        <v>46</v>
      </c>
      <c r="L270" s="10" t="s">
        <v>35</v>
      </c>
      <c r="M270" s="10" t="s">
        <v>59</v>
      </c>
      <c r="N270" s="10" t="s">
        <v>60</v>
      </c>
      <c r="O270" s="11">
        <v>135.1</v>
      </c>
      <c r="P270" s="10">
        <v>71</v>
      </c>
      <c r="Q270" s="11">
        <v>9592.1</v>
      </c>
      <c r="R270" s="11">
        <v>920.84</v>
      </c>
    </row>
    <row r="271" spans="1:18" x14ac:dyDescent="0.25">
      <c r="A271" s="1"/>
      <c r="B271" s="12">
        <v>1305</v>
      </c>
      <c r="C271" s="13">
        <v>43399</v>
      </c>
      <c r="D271" s="12">
        <v>26</v>
      </c>
      <c r="E271" s="1" t="s">
        <v>100</v>
      </c>
      <c r="F271" s="1" t="s">
        <v>84</v>
      </c>
      <c r="G271" s="1" t="s">
        <v>84</v>
      </c>
      <c r="H271" s="1" t="s">
        <v>70</v>
      </c>
      <c r="I271" s="1" t="s">
        <v>71</v>
      </c>
      <c r="J271" s="13">
        <v>43401</v>
      </c>
      <c r="K271" s="1" t="s">
        <v>46</v>
      </c>
      <c r="L271" s="1" t="s">
        <v>35</v>
      </c>
      <c r="M271" s="1" t="s">
        <v>88</v>
      </c>
      <c r="N271" s="1" t="s">
        <v>89</v>
      </c>
      <c r="O271" s="14">
        <v>257.60000000000002</v>
      </c>
      <c r="P271" s="1">
        <v>10</v>
      </c>
      <c r="Q271" s="14">
        <v>2576</v>
      </c>
      <c r="R271" s="14">
        <v>267.89999999999998</v>
      </c>
    </row>
    <row r="272" spans="1:18" x14ac:dyDescent="0.25">
      <c r="A272" s="1"/>
      <c r="B272" s="8">
        <v>1306</v>
      </c>
      <c r="C272" s="9">
        <v>43402</v>
      </c>
      <c r="D272" s="8">
        <v>29</v>
      </c>
      <c r="E272" s="10" t="s">
        <v>49</v>
      </c>
      <c r="F272" s="10" t="s">
        <v>50</v>
      </c>
      <c r="G272" s="10" t="s">
        <v>51</v>
      </c>
      <c r="H272" s="10" t="s">
        <v>52</v>
      </c>
      <c r="I272" s="10" t="s">
        <v>23</v>
      </c>
      <c r="J272" s="9">
        <v>43404</v>
      </c>
      <c r="K272" s="10" t="s">
        <v>24</v>
      </c>
      <c r="L272" s="10" t="s">
        <v>25</v>
      </c>
      <c r="M272" s="10" t="s">
        <v>26</v>
      </c>
      <c r="N272" s="10" t="s">
        <v>27</v>
      </c>
      <c r="O272" s="11">
        <v>196</v>
      </c>
      <c r="P272" s="10">
        <v>78</v>
      </c>
      <c r="Q272" s="11">
        <v>15288</v>
      </c>
      <c r="R272" s="11">
        <v>1574.66</v>
      </c>
    </row>
    <row r="273" spans="1:18" x14ac:dyDescent="0.25">
      <c r="A273" s="1"/>
      <c r="B273" s="12">
        <v>1307</v>
      </c>
      <c r="C273" s="13">
        <v>43379</v>
      </c>
      <c r="D273" s="12">
        <v>6</v>
      </c>
      <c r="E273" s="1" t="s">
        <v>61</v>
      </c>
      <c r="F273" s="1" t="s">
        <v>62</v>
      </c>
      <c r="G273" s="1" t="s">
        <v>63</v>
      </c>
      <c r="H273" s="1" t="s">
        <v>64</v>
      </c>
      <c r="I273" s="1" t="s">
        <v>45</v>
      </c>
      <c r="J273" s="13">
        <v>43381</v>
      </c>
      <c r="K273" s="1" t="s">
        <v>46</v>
      </c>
      <c r="L273" s="1" t="s">
        <v>25</v>
      </c>
      <c r="M273" s="1" t="s">
        <v>53</v>
      </c>
      <c r="N273" s="1" t="s">
        <v>54</v>
      </c>
      <c r="O273" s="14">
        <v>178.5</v>
      </c>
      <c r="P273" s="1">
        <v>44</v>
      </c>
      <c r="Q273" s="14">
        <v>7854</v>
      </c>
      <c r="R273" s="14">
        <v>753.98</v>
      </c>
    </row>
    <row r="274" spans="1:18" x14ac:dyDescent="0.25">
      <c r="A274" s="1"/>
      <c r="B274" s="8">
        <v>1309</v>
      </c>
      <c r="C274" s="9">
        <v>43377</v>
      </c>
      <c r="D274" s="8">
        <v>4</v>
      </c>
      <c r="E274" s="10" t="s">
        <v>30</v>
      </c>
      <c r="F274" s="10" t="s">
        <v>31</v>
      </c>
      <c r="G274" s="10" t="s">
        <v>31</v>
      </c>
      <c r="H274" s="10" t="s">
        <v>32</v>
      </c>
      <c r="I274" s="10" t="s">
        <v>33</v>
      </c>
      <c r="J274" s="9">
        <v>43379</v>
      </c>
      <c r="K274" s="10" t="s">
        <v>34</v>
      </c>
      <c r="L274" s="10" t="s">
        <v>35</v>
      </c>
      <c r="M274" s="10" t="s">
        <v>107</v>
      </c>
      <c r="N274" s="10" t="s">
        <v>80</v>
      </c>
      <c r="O274" s="11">
        <v>1134</v>
      </c>
      <c r="P274" s="10">
        <v>82</v>
      </c>
      <c r="Q274" s="11">
        <v>92988</v>
      </c>
      <c r="R274" s="11">
        <v>9763.74</v>
      </c>
    </row>
    <row r="275" spans="1:18" x14ac:dyDescent="0.25">
      <c r="A275" s="1"/>
      <c r="B275" s="12">
        <v>1310</v>
      </c>
      <c r="C275" s="13">
        <v>43377</v>
      </c>
      <c r="D275" s="12">
        <v>4</v>
      </c>
      <c r="E275" s="1" t="s">
        <v>30</v>
      </c>
      <c r="F275" s="1" t="s">
        <v>31</v>
      </c>
      <c r="G275" s="1" t="s">
        <v>31</v>
      </c>
      <c r="H275" s="1" t="s">
        <v>32</v>
      </c>
      <c r="I275" s="1" t="s">
        <v>33</v>
      </c>
      <c r="J275" s="13">
        <v>43379</v>
      </c>
      <c r="K275" s="1" t="s">
        <v>34</v>
      </c>
      <c r="L275" s="1" t="s">
        <v>35</v>
      </c>
      <c r="M275" s="1" t="s">
        <v>108</v>
      </c>
      <c r="N275" s="1" t="s">
        <v>109</v>
      </c>
      <c r="O275" s="14">
        <v>98</v>
      </c>
      <c r="P275" s="1">
        <v>29</v>
      </c>
      <c r="Q275" s="14">
        <v>2842</v>
      </c>
      <c r="R275" s="14">
        <v>284.2</v>
      </c>
    </row>
    <row r="276" spans="1:18" x14ac:dyDescent="0.25">
      <c r="A276" s="1"/>
      <c r="B276" s="8">
        <v>1312</v>
      </c>
      <c r="C276" s="9">
        <v>43381</v>
      </c>
      <c r="D276" s="8">
        <v>8</v>
      </c>
      <c r="E276" s="10" t="s">
        <v>41</v>
      </c>
      <c r="F276" s="10" t="s">
        <v>42</v>
      </c>
      <c r="G276" s="10" t="s">
        <v>43</v>
      </c>
      <c r="H276" s="10" t="s">
        <v>44</v>
      </c>
      <c r="I276" s="10" t="s">
        <v>45</v>
      </c>
      <c r="J276" s="9">
        <v>43383</v>
      </c>
      <c r="K276" s="10" t="s">
        <v>46</v>
      </c>
      <c r="L276" s="10" t="s">
        <v>35</v>
      </c>
      <c r="M276" s="10" t="s">
        <v>95</v>
      </c>
      <c r="N276" s="10" t="s">
        <v>96</v>
      </c>
      <c r="O276" s="11">
        <v>487.2</v>
      </c>
      <c r="P276" s="10">
        <v>93</v>
      </c>
      <c r="Q276" s="11">
        <v>45309.599999999999</v>
      </c>
      <c r="R276" s="11">
        <v>4395.03</v>
      </c>
    </row>
    <row r="277" spans="1:18" x14ac:dyDescent="0.25">
      <c r="A277" s="1"/>
      <c r="B277" s="12">
        <v>1315</v>
      </c>
      <c r="C277" s="13">
        <v>43376</v>
      </c>
      <c r="D277" s="12">
        <v>3</v>
      </c>
      <c r="E277" s="1" t="s">
        <v>55</v>
      </c>
      <c r="F277" s="1" t="s">
        <v>56</v>
      </c>
      <c r="G277" s="1" t="s">
        <v>57</v>
      </c>
      <c r="H277" s="1" t="s">
        <v>22</v>
      </c>
      <c r="I277" s="1" t="s">
        <v>23</v>
      </c>
      <c r="J277" s="13">
        <v>43378</v>
      </c>
      <c r="K277" s="1" t="s">
        <v>24</v>
      </c>
      <c r="L277" s="1" t="s">
        <v>58</v>
      </c>
      <c r="M277" s="1" t="s">
        <v>97</v>
      </c>
      <c r="N277" s="1" t="s">
        <v>82</v>
      </c>
      <c r="O277" s="14">
        <v>140</v>
      </c>
      <c r="P277" s="1">
        <v>11</v>
      </c>
      <c r="Q277" s="14">
        <v>1540</v>
      </c>
      <c r="R277" s="14">
        <v>160.16</v>
      </c>
    </row>
    <row r="278" spans="1:18" x14ac:dyDescent="0.25">
      <c r="A278" s="1"/>
      <c r="B278" s="8">
        <v>1316</v>
      </c>
      <c r="C278" s="9">
        <v>43376</v>
      </c>
      <c r="D278" s="8">
        <v>3</v>
      </c>
      <c r="E278" s="10" t="s">
        <v>55</v>
      </c>
      <c r="F278" s="10" t="s">
        <v>56</v>
      </c>
      <c r="G278" s="10" t="s">
        <v>57</v>
      </c>
      <c r="H278" s="10" t="s">
        <v>22</v>
      </c>
      <c r="I278" s="10" t="s">
        <v>23</v>
      </c>
      <c r="J278" s="9">
        <v>43378</v>
      </c>
      <c r="K278" s="10" t="s">
        <v>24</v>
      </c>
      <c r="L278" s="10" t="s">
        <v>58</v>
      </c>
      <c r="M278" s="10" t="s">
        <v>65</v>
      </c>
      <c r="N278" s="10" t="s">
        <v>66</v>
      </c>
      <c r="O278" s="11">
        <v>560</v>
      </c>
      <c r="P278" s="10">
        <v>91</v>
      </c>
      <c r="Q278" s="11">
        <v>50960</v>
      </c>
      <c r="R278" s="11">
        <v>5096</v>
      </c>
    </row>
    <row r="279" spans="1:18" x14ac:dyDescent="0.25">
      <c r="A279" s="1"/>
      <c r="B279" s="12">
        <v>1320</v>
      </c>
      <c r="C279" s="13">
        <v>43383</v>
      </c>
      <c r="D279" s="12">
        <v>10</v>
      </c>
      <c r="E279" s="1" t="s">
        <v>72</v>
      </c>
      <c r="F279" s="1" t="s">
        <v>73</v>
      </c>
      <c r="G279" s="1" t="s">
        <v>74</v>
      </c>
      <c r="H279" s="1" t="s">
        <v>75</v>
      </c>
      <c r="I279" s="1" t="s">
        <v>33</v>
      </c>
      <c r="J279" s="13">
        <v>43385</v>
      </c>
      <c r="K279" s="1" t="s">
        <v>24</v>
      </c>
      <c r="L279" s="1" t="s">
        <v>35</v>
      </c>
      <c r="M279" s="1" t="s">
        <v>98</v>
      </c>
      <c r="N279" s="1" t="s">
        <v>29</v>
      </c>
      <c r="O279" s="14">
        <v>140</v>
      </c>
      <c r="P279" s="1">
        <v>12</v>
      </c>
      <c r="Q279" s="14">
        <v>1680</v>
      </c>
      <c r="R279" s="14">
        <v>173.04</v>
      </c>
    </row>
    <row r="280" spans="1:18" x14ac:dyDescent="0.25">
      <c r="A280" s="1"/>
      <c r="B280" s="8">
        <v>1322</v>
      </c>
      <c r="C280" s="9">
        <v>43383</v>
      </c>
      <c r="D280" s="8">
        <v>10</v>
      </c>
      <c r="E280" s="10" t="s">
        <v>72</v>
      </c>
      <c r="F280" s="10" t="s">
        <v>73</v>
      </c>
      <c r="G280" s="10" t="s">
        <v>74</v>
      </c>
      <c r="H280" s="10" t="s">
        <v>75</v>
      </c>
      <c r="I280" s="10" t="s">
        <v>33</v>
      </c>
      <c r="J280" s="8"/>
      <c r="K280" s="10" t="s">
        <v>34</v>
      </c>
      <c r="L280" s="10"/>
      <c r="M280" s="10" t="s">
        <v>28</v>
      </c>
      <c r="N280" s="10" t="s">
        <v>29</v>
      </c>
      <c r="O280" s="11">
        <v>49</v>
      </c>
      <c r="P280" s="10">
        <v>78</v>
      </c>
      <c r="Q280" s="11">
        <v>3822</v>
      </c>
      <c r="R280" s="11">
        <v>382.2</v>
      </c>
    </row>
    <row r="281" spans="1:18" x14ac:dyDescent="0.25">
      <c r="A281" s="1"/>
      <c r="B281" s="12">
        <v>1323</v>
      </c>
      <c r="C281" s="13">
        <v>43384</v>
      </c>
      <c r="D281" s="12">
        <v>11</v>
      </c>
      <c r="E281" s="1" t="s">
        <v>83</v>
      </c>
      <c r="F281" s="1" t="s">
        <v>84</v>
      </c>
      <c r="G281" s="1" t="s">
        <v>84</v>
      </c>
      <c r="H281" s="1" t="s">
        <v>70</v>
      </c>
      <c r="I281" s="1" t="s">
        <v>71</v>
      </c>
      <c r="J281" s="12"/>
      <c r="K281" s="1" t="s">
        <v>46</v>
      </c>
      <c r="L281" s="1"/>
      <c r="M281" s="1" t="s">
        <v>65</v>
      </c>
      <c r="N281" s="1" t="s">
        <v>66</v>
      </c>
      <c r="O281" s="14">
        <v>560</v>
      </c>
      <c r="P281" s="1">
        <v>60</v>
      </c>
      <c r="Q281" s="14">
        <v>33600</v>
      </c>
      <c r="R281" s="14">
        <v>3192</v>
      </c>
    </row>
    <row r="282" spans="1:18" x14ac:dyDescent="0.25">
      <c r="A282" s="1"/>
      <c r="B282" s="8">
        <v>1324</v>
      </c>
      <c r="C282" s="9">
        <v>43374</v>
      </c>
      <c r="D282" s="8">
        <v>1</v>
      </c>
      <c r="E282" s="10" t="s">
        <v>85</v>
      </c>
      <c r="F282" s="10" t="s">
        <v>86</v>
      </c>
      <c r="G282" s="10" t="s">
        <v>87</v>
      </c>
      <c r="H282" s="10" t="s">
        <v>44</v>
      </c>
      <c r="I282" s="10" t="s">
        <v>45</v>
      </c>
      <c r="J282" s="8"/>
      <c r="K282" s="10" t="s">
        <v>46</v>
      </c>
      <c r="L282" s="10"/>
      <c r="M282" s="10" t="s">
        <v>88</v>
      </c>
      <c r="N282" s="10" t="s">
        <v>89</v>
      </c>
      <c r="O282" s="11">
        <v>257.60000000000002</v>
      </c>
      <c r="P282" s="10">
        <v>23</v>
      </c>
      <c r="Q282" s="11">
        <v>5924.8</v>
      </c>
      <c r="R282" s="11">
        <v>610.25</v>
      </c>
    </row>
    <row r="283" spans="1:18" x14ac:dyDescent="0.25">
      <c r="A283" s="1"/>
      <c r="B283" s="12">
        <v>1325</v>
      </c>
      <c r="C283" s="13">
        <v>43401</v>
      </c>
      <c r="D283" s="12">
        <v>28</v>
      </c>
      <c r="E283" s="1" t="s">
        <v>67</v>
      </c>
      <c r="F283" s="1" t="s">
        <v>68</v>
      </c>
      <c r="G283" s="1" t="s">
        <v>69</v>
      </c>
      <c r="H283" s="1" t="s">
        <v>70</v>
      </c>
      <c r="I283" s="1" t="s">
        <v>71</v>
      </c>
      <c r="J283" s="13">
        <v>43403</v>
      </c>
      <c r="K283" s="1" t="s">
        <v>46</v>
      </c>
      <c r="L283" s="1" t="s">
        <v>35</v>
      </c>
      <c r="M283" s="1" t="s">
        <v>40</v>
      </c>
      <c r="N283" s="1" t="s">
        <v>27</v>
      </c>
      <c r="O283" s="14">
        <v>644</v>
      </c>
      <c r="P283" s="1">
        <v>34</v>
      </c>
      <c r="Q283" s="14">
        <v>21896</v>
      </c>
      <c r="R283" s="14">
        <v>2211.5</v>
      </c>
    </row>
    <row r="284" spans="1:18" x14ac:dyDescent="0.25">
      <c r="A284" s="1"/>
      <c r="B284" s="8">
        <v>1326</v>
      </c>
      <c r="C284" s="9">
        <v>43382</v>
      </c>
      <c r="D284" s="8">
        <v>9</v>
      </c>
      <c r="E284" s="10" t="s">
        <v>90</v>
      </c>
      <c r="F284" s="10" t="s">
        <v>91</v>
      </c>
      <c r="G284" s="10" t="s">
        <v>51</v>
      </c>
      <c r="H284" s="10" t="s">
        <v>92</v>
      </c>
      <c r="I284" s="10" t="s">
        <v>23</v>
      </c>
      <c r="J284" s="9">
        <v>43384</v>
      </c>
      <c r="K284" s="10" t="s">
        <v>34</v>
      </c>
      <c r="L284" s="10" t="s">
        <v>25</v>
      </c>
      <c r="M284" s="10" t="s">
        <v>59</v>
      </c>
      <c r="N284" s="10" t="s">
        <v>60</v>
      </c>
      <c r="O284" s="11">
        <v>135.1</v>
      </c>
      <c r="P284" s="10">
        <v>89</v>
      </c>
      <c r="Q284" s="11">
        <v>12023.9</v>
      </c>
      <c r="R284" s="11">
        <v>1214.4100000000001</v>
      </c>
    </row>
    <row r="285" spans="1:18" x14ac:dyDescent="0.25">
      <c r="A285" s="1"/>
      <c r="B285" s="12">
        <v>1327</v>
      </c>
      <c r="C285" s="13">
        <v>43379</v>
      </c>
      <c r="D285" s="12">
        <v>6</v>
      </c>
      <c r="E285" s="1" t="s">
        <v>61</v>
      </c>
      <c r="F285" s="1" t="s">
        <v>62</v>
      </c>
      <c r="G285" s="1" t="s">
        <v>63</v>
      </c>
      <c r="H285" s="1" t="s">
        <v>64</v>
      </c>
      <c r="I285" s="1" t="s">
        <v>45</v>
      </c>
      <c r="J285" s="13">
        <v>43381</v>
      </c>
      <c r="K285" s="1" t="s">
        <v>24</v>
      </c>
      <c r="L285" s="1" t="s">
        <v>35</v>
      </c>
      <c r="M285" s="1" t="s">
        <v>53</v>
      </c>
      <c r="N285" s="1" t="s">
        <v>54</v>
      </c>
      <c r="O285" s="14">
        <v>178.5</v>
      </c>
      <c r="P285" s="1">
        <v>82</v>
      </c>
      <c r="Q285" s="14">
        <v>14637</v>
      </c>
      <c r="R285" s="14">
        <v>1449.06</v>
      </c>
    </row>
    <row r="286" spans="1:18" x14ac:dyDescent="0.25">
      <c r="A286" s="1"/>
      <c r="B286" s="8">
        <v>1328</v>
      </c>
      <c r="C286" s="9">
        <v>43381</v>
      </c>
      <c r="D286" s="8">
        <v>8</v>
      </c>
      <c r="E286" s="10" t="s">
        <v>41</v>
      </c>
      <c r="F286" s="10" t="s">
        <v>42</v>
      </c>
      <c r="G286" s="10" t="s">
        <v>43</v>
      </c>
      <c r="H286" s="10" t="s">
        <v>44</v>
      </c>
      <c r="I286" s="10" t="s">
        <v>45</v>
      </c>
      <c r="J286" s="9">
        <v>43383</v>
      </c>
      <c r="K286" s="10" t="s">
        <v>24</v>
      </c>
      <c r="L286" s="10" t="s">
        <v>25</v>
      </c>
      <c r="M286" s="10" t="s">
        <v>53</v>
      </c>
      <c r="N286" s="10" t="s">
        <v>54</v>
      </c>
      <c r="O286" s="11">
        <v>178.5</v>
      </c>
      <c r="P286" s="10">
        <v>43</v>
      </c>
      <c r="Q286" s="11">
        <v>7675.5</v>
      </c>
      <c r="R286" s="11">
        <v>736.85</v>
      </c>
    </row>
    <row r="287" spans="1:18" x14ac:dyDescent="0.25">
      <c r="A287" s="1"/>
      <c r="B287" s="12">
        <v>1329</v>
      </c>
      <c r="C287" s="13">
        <v>43414</v>
      </c>
      <c r="D287" s="12">
        <v>10</v>
      </c>
      <c r="E287" s="1" t="s">
        <v>72</v>
      </c>
      <c r="F287" s="1" t="s">
        <v>73</v>
      </c>
      <c r="G287" s="1" t="s">
        <v>74</v>
      </c>
      <c r="H287" s="1" t="s">
        <v>75</v>
      </c>
      <c r="I287" s="1" t="s">
        <v>33</v>
      </c>
      <c r="J287" s="13">
        <v>43416</v>
      </c>
      <c r="K287" s="1" t="s">
        <v>34</v>
      </c>
      <c r="L287" s="1"/>
      <c r="M287" s="1" t="s">
        <v>81</v>
      </c>
      <c r="N287" s="1" t="s">
        <v>82</v>
      </c>
      <c r="O287" s="14">
        <v>308</v>
      </c>
      <c r="P287" s="1">
        <v>96</v>
      </c>
      <c r="Q287" s="14">
        <v>29568</v>
      </c>
      <c r="R287" s="14">
        <v>3104.64</v>
      </c>
    </row>
    <row r="288" spans="1:18" x14ac:dyDescent="0.25">
      <c r="A288" s="1"/>
      <c r="B288" s="8">
        <v>1330</v>
      </c>
      <c r="C288" s="9">
        <v>43414</v>
      </c>
      <c r="D288" s="8">
        <v>10</v>
      </c>
      <c r="E288" s="10" t="s">
        <v>72</v>
      </c>
      <c r="F288" s="10" t="s">
        <v>73</v>
      </c>
      <c r="G288" s="10" t="s">
        <v>74</v>
      </c>
      <c r="H288" s="10" t="s">
        <v>75</v>
      </c>
      <c r="I288" s="10" t="s">
        <v>33</v>
      </c>
      <c r="J288" s="9">
        <v>43416</v>
      </c>
      <c r="K288" s="10" t="s">
        <v>34</v>
      </c>
      <c r="L288" s="10"/>
      <c r="M288" s="10" t="s">
        <v>47</v>
      </c>
      <c r="N288" s="10" t="s">
        <v>48</v>
      </c>
      <c r="O288" s="11">
        <v>128.80000000000001</v>
      </c>
      <c r="P288" s="10">
        <v>34</v>
      </c>
      <c r="Q288" s="11">
        <v>4379.2</v>
      </c>
      <c r="R288" s="11">
        <v>437.92</v>
      </c>
    </row>
    <row r="289" spans="1:18" x14ac:dyDescent="0.25">
      <c r="A289" s="1"/>
      <c r="B289" s="12">
        <v>1331</v>
      </c>
      <c r="C289" s="13">
        <v>43415</v>
      </c>
      <c r="D289" s="12">
        <v>11</v>
      </c>
      <c r="E289" s="1" t="s">
        <v>83</v>
      </c>
      <c r="F289" s="1" t="s">
        <v>84</v>
      </c>
      <c r="G289" s="1" t="s">
        <v>84</v>
      </c>
      <c r="H289" s="1" t="s">
        <v>70</v>
      </c>
      <c r="I289" s="1" t="s">
        <v>71</v>
      </c>
      <c r="J289" s="12"/>
      <c r="K289" s="1" t="s">
        <v>46</v>
      </c>
      <c r="L289" s="1"/>
      <c r="M289" s="1" t="s">
        <v>28</v>
      </c>
      <c r="N289" s="1" t="s">
        <v>29</v>
      </c>
      <c r="O289" s="14">
        <v>49</v>
      </c>
      <c r="P289" s="1">
        <v>42</v>
      </c>
      <c r="Q289" s="14">
        <v>2058</v>
      </c>
      <c r="R289" s="14">
        <v>211.97</v>
      </c>
    </row>
    <row r="290" spans="1:18" x14ac:dyDescent="0.25">
      <c r="A290" s="1"/>
      <c r="B290" s="8">
        <v>1332</v>
      </c>
      <c r="C290" s="9">
        <v>43415</v>
      </c>
      <c r="D290" s="8">
        <v>11</v>
      </c>
      <c r="E290" s="10" t="s">
        <v>83</v>
      </c>
      <c r="F290" s="10" t="s">
        <v>84</v>
      </c>
      <c r="G290" s="10" t="s">
        <v>84</v>
      </c>
      <c r="H290" s="10" t="s">
        <v>70</v>
      </c>
      <c r="I290" s="10" t="s">
        <v>71</v>
      </c>
      <c r="J290" s="8"/>
      <c r="K290" s="10" t="s">
        <v>46</v>
      </c>
      <c r="L290" s="10"/>
      <c r="M290" s="10" t="s">
        <v>76</v>
      </c>
      <c r="N290" s="10" t="s">
        <v>27</v>
      </c>
      <c r="O290" s="11">
        <v>41.86</v>
      </c>
      <c r="P290" s="10">
        <v>100</v>
      </c>
      <c r="Q290" s="11">
        <v>4186</v>
      </c>
      <c r="R290" s="11">
        <v>426.97</v>
      </c>
    </row>
    <row r="291" spans="1:18" x14ac:dyDescent="0.25">
      <c r="A291" s="1"/>
      <c r="B291" s="12">
        <v>1333</v>
      </c>
      <c r="C291" s="13">
        <v>43405</v>
      </c>
      <c r="D291" s="12">
        <v>1</v>
      </c>
      <c r="E291" s="1" t="s">
        <v>85</v>
      </c>
      <c r="F291" s="1" t="s">
        <v>86</v>
      </c>
      <c r="G291" s="1" t="s">
        <v>87</v>
      </c>
      <c r="H291" s="1" t="s">
        <v>44</v>
      </c>
      <c r="I291" s="1" t="s">
        <v>45</v>
      </c>
      <c r="J291" s="12"/>
      <c r="K291" s="1"/>
      <c r="L291" s="1"/>
      <c r="M291" s="1" t="s">
        <v>39</v>
      </c>
      <c r="N291" s="1" t="s">
        <v>27</v>
      </c>
      <c r="O291" s="14">
        <v>252</v>
      </c>
      <c r="P291" s="1">
        <v>42</v>
      </c>
      <c r="Q291" s="14">
        <v>10584</v>
      </c>
      <c r="R291" s="14">
        <v>1068.98</v>
      </c>
    </row>
    <row r="292" spans="1:18" x14ac:dyDescent="0.25">
      <c r="A292" s="1"/>
      <c r="B292" s="8">
        <v>1334</v>
      </c>
      <c r="C292" s="9">
        <v>43405</v>
      </c>
      <c r="D292" s="8">
        <v>1</v>
      </c>
      <c r="E292" s="10" t="s">
        <v>85</v>
      </c>
      <c r="F292" s="10" t="s">
        <v>86</v>
      </c>
      <c r="G292" s="10" t="s">
        <v>87</v>
      </c>
      <c r="H292" s="10" t="s">
        <v>44</v>
      </c>
      <c r="I292" s="10" t="s">
        <v>45</v>
      </c>
      <c r="J292" s="8"/>
      <c r="K292" s="10"/>
      <c r="L292" s="10"/>
      <c r="M292" s="10" t="s">
        <v>40</v>
      </c>
      <c r="N292" s="10" t="s">
        <v>27</v>
      </c>
      <c r="O292" s="11">
        <v>644</v>
      </c>
      <c r="P292" s="10">
        <v>16</v>
      </c>
      <c r="Q292" s="11">
        <v>10304</v>
      </c>
      <c r="R292" s="11">
        <v>989.18</v>
      </c>
    </row>
    <row r="293" spans="1:18" x14ac:dyDescent="0.25">
      <c r="A293" s="1"/>
      <c r="B293" s="12">
        <v>1335</v>
      </c>
      <c r="C293" s="13">
        <v>43405</v>
      </c>
      <c r="D293" s="12">
        <v>1</v>
      </c>
      <c r="E293" s="1" t="s">
        <v>85</v>
      </c>
      <c r="F293" s="1" t="s">
        <v>86</v>
      </c>
      <c r="G293" s="1" t="s">
        <v>87</v>
      </c>
      <c r="H293" s="1" t="s">
        <v>44</v>
      </c>
      <c r="I293" s="1" t="s">
        <v>45</v>
      </c>
      <c r="J293" s="12"/>
      <c r="K293" s="1"/>
      <c r="L293" s="1"/>
      <c r="M293" s="1" t="s">
        <v>76</v>
      </c>
      <c r="N293" s="1" t="s">
        <v>27</v>
      </c>
      <c r="O293" s="14">
        <v>41.86</v>
      </c>
      <c r="P293" s="1">
        <v>22</v>
      </c>
      <c r="Q293" s="14">
        <v>920.92</v>
      </c>
      <c r="R293" s="14">
        <v>89.33</v>
      </c>
    </row>
    <row r="294" spans="1:18" x14ac:dyDescent="0.25">
      <c r="A294" s="1"/>
      <c r="B294" s="8">
        <v>1336</v>
      </c>
      <c r="C294" s="9">
        <v>43432</v>
      </c>
      <c r="D294" s="8">
        <v>28</v>
      </c>
      <c r="E294" s="10" t="s">
        <v>67</v>
      </c>
      <c r="F294" s="10" t="s">
        <v>68</v>
      </c>
      <c r="G294" s="10" t="s">
        <v>69</v>
      </c>
      <c r="H294" s="10" t="s">
        <v>70</v>
      </c>
      <c r="I294" s="10" t="s">
        <v>71</v>
      </c>
      <c r="J294" s="9">
        <v>43434</v>
      </c>
      <c r="K294" s="10" t="s">
        <v>46</v>
      </c>
      <c r="L294" s="10" t="s">
        <v>35</v>
      </c>
      <c r="M294" s="10" t="s">
        <v>59</v>
      </c>
      <c r="N294" s="10" t="s">
        <v>60</v>
      </c>
      <c r="O294" s="11">
        <v>135.1</v>
      </c>
      <c r="P294" s="10">
        <v>46</v>
      </c>
      <c r="Q294" s="11">
        <v>6214.6</v>
      </c>
      <c r="R294" s="11">
        <v>640.1</v>
      </c>
    </row>
    <row r="295" spans="1:18" x14ac:dyDescent="0.25">
      <c r="A295" s="1"/>
      <c r="B295" s="12">
        <v>1337</v>
      </c>
      <c r="C295" s="13">
        <v>43432</v>
      </c>
      <c r="D295" s="12">
        <v>28</v>
      </c>
      <c r="E295" s="1" t="s">
        <v>67</v>
      </c>
      <c r="F295" s="1" t="s">
        <v>68</v>
      </c>
      <c r="G295" s="1" t="s">
        <v>69</v>
      </c>
      <c r="H295" s="1" t="s">
        <v>70</v>
      </c>
      <c r="I295" s="1" t="s">
        <v>71</v>
      </c>
      <c r="J295" s="13">
        <v>43434</v>
      </c>
      <c r="K295" s="1" t="s">
        <v>46</v>
      </c>
      <c r="L295" s="1" t="s">
        <v>35</v>
      </c>
      <c r="M295" s="1" t="s">
        <v>88</v>
      </c>
      <c r="N295" s="1" t="s">
        <v>89</v>
      </c>
      <c r="O295" s="14">
        <v>257.60000000000002</v>
      </c>
      <c r="P295" s="1">
        <v>100</v>
      </c>
      <c r="Q295" s="14">
        <v>25760</v>
      </c>
      <c r="R295" s="14">
        <v>2576</v>
      </c>
    </row>
    <row r="296" spans="1:18" x14ac:dyDescent="0.25">
      <c r="A296" s="1"/>
      <c r="B296" s="8">
        <v>1338</v>
      </c>
      <c r="C296" s="9">
        <v>43413</v>
      </c>
      <c r="D296" s="8">
        <v>9</v>
      </c>
      <c r="E296" s="10" t="s">
        <v>90</v>
      </c>
      <c r="F296" s="10" t="s">
        <v>91</v>
      </c>
      <c r="G296" s="10" t="s">
        <v>51</v>
      </c>
      <c r="H296" s="10" t="s">
        <v>92</v>
      </c>
      <c r="I296" s="10" t="s">
        <v>23</v>
      </c>
      <c r="J296" s="9">
        <v>43415</v>
      </c>
      <c r="K296" s="10" t="s">
        <v>34</v>
      </c>
      <c r="L296" s="10" t="s">
        <v>25</v>
      </c>
      <c r="M296" s="10" t="s">
        <v>93</v>
      </c>
      <c r="N296" s="10" t="s">
        <v>94</v>
      </c>
      <c r="O296" s="11">
        <v>273</v>
      </c>
      <c r="P296" s="10">
        <v>87</v>
      </c>
      <c r="Q296" s="11">
        <v>23751</v>
      </c>
      <c r="R296" s="11">
        <v>2446.35</v>
      </c>
    </row>
    <row r="297" spans="1:18" x14ac:dyDescent="0.25">
      <c r="A297" s="1"/>
      <c r="B297" s="12">
        <v>1339</v>
      </c>
      <c r="C297" s="13">
        <v>43413</v>
      </c>
      <c r="D297" s="12">
        <v>9</v>
      </c>
      <c r="E297" s="1" t="s">
        <v>90</v>
      </c>
      <c r="F297" s="1" t="s">
        <v>91</v>
      </c>
      <c r="G297" s="1" t="s">
        <v>51</v>
      </c>
      <c r="H297" s="1" t="s">
        <v>92</v>
      </c>
      <c r="I297" s="1" t="s">
        <v>23</v>
      </c>
      <c r="J297" s="13">
        <v>43415</v>
      </c>
      <c r="K297" s="1" t="s">
        <v>34</v>
      </c>
      <c r="L297" s="1" t="s">
        <v>25</v>
      </c>
      <c r="M297" s="1" t="s">
        <v>95</v>
      </c>
      <c r="N297" s="1" t="s">
        <v>96</v>
      </c>
      <c r="O297" s="14">
        <v>487.2</v>
      </c>
      <c r="P297" s="1">
        <v>58</v>
      </c>
      <c r="Q297" s="14">
        <v>28257.599999999999</v>
      </c>
      <c r="R297" s="14">
        <v>2882.28</v>
      </c>
    </row>
    <row r="298" spans="1:18" x14ac:dyDescent="0.25">
      <c r="A298" s="1"/>
      <c r="B298" s="8">
        <v>1340</v>
      </c>
      <c r="C298" s="9">
        <v>43410</v>
      </c>
      <c r="D298" s="8">
        <v>6</v>
      </c>
      <c r="E298" s="10" t="s">
        <v>61</v>
      </c>
      <c r="F298" s="10" t="s">
        <v>62</v>
      </c>
      <c r="G298" s="10" t="s">
        <v>63</v>
      </c>
      <c r="H298" s="10" t="s">
        <v>64</v>
      </c>
      <c r="I298" s="10" t="s">
        <v>45</v>
      </c>
      <c r="J298" s="9">
        <v>43412</v>
      </c>
      <c r="K298" s="10" t="s">
        <v>24</v>
      </c>
      <c r="L298" s="10" t="s">
        <v>35</v>
      </c>
      <c r="M298" s="10" t="s">
        <v>26</v>
      </c>
      <c r="N298" s="10" t="s">
        <v>27</v>
      </c>
      <c r="O298" s="11">
        <v>196</v>
      </c>
      <c r="P298" s="10">
        <v>85</v>
      </c>
      <c r="Q298" s="11">
        <v>16660</v>
      </c>
      <c r="R298" s="11">
        <v>1682.66</v>
      </c>
    </row>
    <row r="299" spans="1:18" x14ac:dyDescent="0.25">
      <c r="A299" s="1"/>
      <c r="B299" s="12">
        <v>1341</v>
      </c>
      <c r="C299" s="13">
        <v>43412</v>
      </c>
      <c r="D299" s="12">
        <v>8</v>
      </c>
      <c r="E299" s="1" t="s">
        <v>41</v>
      </c>
      <c r="F299" s="1" t="s">
        <v>42</v>
      </c>
      <c r="G299" s="1" t="s">
        <v>43</v>
      </c>
      <c r="H299" s="1" t="s">
        <v>44</v>
      </c>
      <c r="I299" s="1" t="s">
        <v>45</v>
      </c>
      <c r="J299" s="13">
        <v>43414</v>
      </c>
      <c r="K299" s="1" t="s">
        <v>24</v>
      </c>
      <c r="L299" s="1" t="s">
        <v>25</v>
      </c>
      <c r="M299" s="1" t="s">
        <v>65</v>
      </c>
      <c r="N299" s="1" t="s">
        <v>66</v>
      </c>
      <c r="O299" s="14">
        <v>560</v>
      </c>
      <c r="P299" s="1">
        <v>28</v>
      </c>
      <c r="Q299" s="14">
        <v>15680</v>
      </c>
      <c r="R299" s="14">
        <v>1552.32</v>
      </c>
    </row>
    <row r="300" spans="1:18" x14ac:dyDescent="0.25">
      <c r="A300" s="1"/>
      <c r="B300" s="8">
        <v>1342</v>
      </c>
      <c r="C300" s="9">
        <v>43412</v>
      </c>
      <c r="D300" s="8">
        <v>8</v>
      </c>
      <c r="E300" s="10" t="s">
        <v>41</v>
      </c>
      <c r="F300" s="10" t="s">
        <v>42</v>
      </c>
      <c r="G300" s="10" t="s">
        <v>43</v>
      </c>
      <c r="H300" s="10" t="s">
        <v>44</v>
      </c>
      <c r="I300" s="10" t="s">
        <v>45</v>
      </c>
      <c r="J300" s="9">
        <v>43414</v>
      </c>
      <c r="K300" s="10" t="s">
        <v>24</v>
      </c>
      <c r="L300" s="10" t="s">
        <v>25</v>
      </c>
      <c r="M300" s="10" t="s">
        <v>47</v>
      </c>
      <c r="N300" s="10" t="s">
        <v>48</v>
      </c>
      <c r="O300" s="11">
        <v>128.80000000000001</v>
      </c>
      <c r="P300" s="10">
        <v>19</v>
      </c>
      <c r="Q300" s="11">
        <v>2447.1999999999998</v>
      </c>
      <c r="R300" s="11">
        <v>239.83</v>
      </c>
    </row>
    <row r="301" spans="1:18" x14ac:dyDescent="0.25">
      <c r="A301" s="1"/>
      <c r="B301" s="12">
        <v>1343</v>
      </c>
      <c r="C301" s="13">
        <v>43429</v>
      </c>
      <c r="D301" s="12">
        <v>25</v>
      </c>
      <c r="E301" s="1" t="s">
        <v>99</v>
      </c>
      <c r="F301" s="1" t="s">
        <v>73</v>
      </c>
      <c r="G301" s="1" t="s">
        <v>74</v>
      </c>
      <c r="H301" s="1" t="s">
        <v>75</v>
      </c>
      <c r="I301" s="1" t="s">
        <v>33</v>
      </c>
      <c r="J301" s="13">
        <v>43431</v>
      </c>
      <c r="K301" s="1" t="s">
        <v>34</v>
      </c>
      <c r="L301" s="1" t="s">
        <v>58</v>
      </c>
      <c r="M301" s="1" t="s">
        <v>104</v>
      </c>
      <c r="N301" s="1" t="s">
        <v>48</v>
      </c>
      <c r="O301" s="14">
        <v>140</v>
      </c>
      <c r="P301" s="1">
        <v>99</v>
      </c>
      <c r="Q301" s="14">
        <v>13860</v>
      </c>
      <c r="R301" s="14">
        <v>1441.44</v>
      </c>
    </row>
    <row r="302" spans="1:18" x14ac:dyDescent="0.25">
      <c r="A302" s="1"/>
      <c r="B302" s="8">
        <v>1344</v>
      </c>
      <c r="C302" s="9">
        <v>43430</v>
      </c>
      <c r="D302" s="8">
        <v>26</v>
      </c>
      <c r="E302" s="10" t="s">
        <v>100</v>
      </c>
      <c r="F302" s="10" t="s">
        <v>84</v>
      </c>
      <c r="G302" s="10" t="s">
        <v>84</v>
      </c>
      <c r="H302" s="10" t="s">
        <v>70</v>
      </c>
      <c r="I302" s="10" t="s">
        <v>71</v>
      </c>
      <c r="J302" s="9">
        <v>43432</v>
      </c>
      <c r="K302" s="10" t="s">
        <v>46</v>
      </c>
      <c r="L302" s="10" t="s">
        <v>35</v>
      </c>
      <c r="M302" s="10" t="s">
        <v>105</v>
      </c>
      <c r="N302" s="10" t="s">
        <v>106</v>
      </c>
      <c r="O302" s="11">
        <v>298.89999999999998</v>
      </c>
      <c r="P302" s="10">
        <v>69</v>
      </c>
      <c r="Q302" s="11">
        <v>20624.099999999999</v>
      </c>
      <c r="R302" s="11">
        <v>2144.91</v>
      </c>
    </row>
    <row r="303" spans="1:18" x14ac:dyDescent="0.25">
      <c r="A303" s="1"/>
      <c r="B303" s="12">
        <v>1345</v>
      </c>
      <c r="C303" s="13">
        <v>43430</v>
      </c>
      <c r="D303" s="12">
        <v>26</v>
      </c>
      <c r="E303" s="1" t="s">
        <v>100</v>
      </c>
      <c r="F303" s="1" t="s">
        <v>84</v>
      </c>
      <c r="G303" s="1" t="s">
        <v>84</v>
      </c>
      <c r="H303" s="1" t="s">
        <v>70</v>
      </c>
      <c r="I303" s="1" t="s">
        <v>71</v>
      </c>
      <c r="J303" s="13">
        <v>43432</v>
      </c>
      <c r="K303" s="1" t="s">
        <v>46</v>
      </c>
      <c r="L303" s="1" t="s">
        <v>35</v>
      </c>
      <c r="M303" s="1" t="s">
        <v>59</v>
      </c>
      <c r="N303" s="1" t="s">
        <v>60</v>
      </c>
      <c r="O303" s="14">
        <v>135.1</v>
      </c>
      <c r="P303" s="1">
        <v>37</v>
      </c>
      <c r="Q303" s="14">
        <v>4998.7</v>
      </c>
      <c r="R303" s="14">
        <v>474.88</v>
      </c>
    </row>
    <row r="304" spans="1:18" x14ac:dyDescent="0.25">
      <c r="A304" s="1"/>
      <c r="B304" s="8">
        <v>1346</v>
      </c>
      <c r="C304" s="9">
        <v>43430</v>
      </c>
      <c r="D304" s="8">
        <v>26</v>
      </c>
      <c r="E304" s="10" t="s">
        <v>100</v>
      </c>
      <c r="F304" s="10" t="s">
        <v>84</v>
      </c>
      <c r="G304" s="10" t="s">
        <v>84</v>
      </c>
      <c r="H304" s="10" t="s">
        <v>70</v>
      </c>
      <c r="I304" s="10" t="s">
        <v>71</v>
      </c>
      <c r="J304" s="9">
        <v>43432</v>
      </c>
      <c r="K304" s="10" t="s">
        <v>46</v>
      </c>
      <c r="L304" s="10" t="s">
        <v>35</v>
      </c>
      <c r="M304" s="10" t="s">
        <v>88</v>
      </c>
      <c r="N304" s="10" t="s">
        <v>89</v>
      </c>
      <c r="O304" s="11">
        <v>257.60000000000002</v>
      </c>
      <c r="P304" s="10">
        <v>64</v>
      </c>
      <c r="Q304" s="11">
        <v>16486.400000000001</v>
      </c>
      <c r="R304" s="11">
        <v>1665.13</v>
      </c>
    </row>
    <row r="305" spans="1:18" x14ac:dyDescent="0.25">
      <c r="A305" s="1"/>
      <c r="B305" s="12">
        <v>1347</v>
      </c>
      <c r="C305" s="13">
        <v>43433</v>
      </c>
      <c r="D305" s="12">
        <v>29</v>
      </c>
      <c r="E305" s="1" t="s">
        <v>49</v>
      </c>
      <c r="F305" s="1" t="s">
        <v>50</v>
      </c>
      <c r="G305" s="1" t="s">
        <v>51</v>
      </c>
      <c r="H305" s="1" t="s">
        <v>52</v>
      </c>
      <c r="I305" s="1" t="s">
        <v>23</v>
      </c>
      <c r="J305" s="13">
        <v>43435</v>
      </c>
      <c r="K305" s="1" t="s">
        <v>24</v>
      </c>
      <c r="L305" s="1" t="s">
        <v>25</v>
      </c>
      <c r="M305" s="1" t="s">
        <v>26</v>
      </c>
      <c r="N305" s="1" t="s">
        <v>27</v>
      </c>
      <c r="O305" s="14">
        <v>196</v>
      </c>
      <c r="P305" s="1">
        <v>38</v>
      </c>
      <c r="Q305" s="14">
        <v>7448</v>
      </c>
      <c r="R305" s="14">
        <v>774.59</v>
      </c>
    </row>
    <row r="306" spans="1:18" x14ac:dyDescent="0.25">
      <c r="A306" s="1"/>
      <c r="B306" s="8">
        <v>1348</v>
      </c>
      <c r="C306" s="9">
        <v>43410</v>
      </c>
      <c r="D306" s="8">
        <v>6</v>
      </c>
      <c r="E306" s="10" t="s">
        <v>61</v>
      </c>
      <c r="F306" s="10" t="s">
        <v>62</v>
      </c>
      <c r="G306" s="10" t="s">
        <v>63</v>
      </c>
      <c r="H306" s="10" t="s">
        <v>64</v>
      </c>
      <c r="I306" s="10" t="s">
        <v>45</v>
      </c>
      <c r="J306" s="9">
        <v>43412</v>
      </c>
      <c r="K306" s="10" t="s">
        <v>46</v>
      </c>
      <c r="L306" s="10" t="s">
        <v>25</v>
      </c>
      <c r="M306" s="10" t="s">
        <v>53</v>
      </c>
      <c r="N306" s="10" t="s">
        <v>54</v>
      </c>
      <c r="O306" s="11">
        <v>178.5</v>
      </c>
      <c r="P306" s="10">
        <v>15</v>
      </c>
      <c r="Q306" s="11">
        <v>2677.5</v>
      </c>
      <c r="R306" s="11">
        <v>259.72000000000003</v>
      </c>
    </row>
    <row r="307" spans="1:18" x14ac:dyDescent="0.25">
      <c r="A307" s="1"/>
      <c r="B307" s="12">
        <v>1350</v>
      </c>
      <c r="C307" s="13">
        <v>43408</v>
      </c>
      <c r="D307" s="12">
        <v>4</v>
      </c>
      <c r="E307" s="1" t="s">
        <v>30</v>
      </c>
      <c r="F307" s="1" t="s">
        <v>31</v>
      </c>
      <c r="G307" s="1" t="s">
        <v>31</v>
      </c>
      <c r="H307" s="1" t="s">
        <v>32</v>
      </c>
      <c r="I307" s="1" t="s">
        <v>33</v>
      </c>
      <c r="J307" s="13">
        <v>43410</v>
      </c>
      <c r="K307" s="1" t="s">
        <v>34</v>
      </c>
      <c r="L307" s="1" t="s">
        <v>35</v>
      </c>
      <c r="M307" s="1" t="s">
        <v>107</v>
      </c>
      <c r="N307" s="1" t="s">
        <v>80</v>
      </c>
      <c r="O307" s="14">
        <v>1134</v>
      </c>
      <c r="P307" s="1">
        <v>52</v>
      </c>
      <c r="Q307" s="14">
        <v>58968</v>
      </c>
      <c r="R307" s="14">
        <v>5778.86</v>
      </c>
    </row>
    <row r="308" spans="1:18" x14ac:dyDescent="0.25">
      <c r="A308" s="1"/>
      <c r="B308" s="8">
        <v>1351</v>
      </c>
      <c r="C308" s="9">
        <v>43408</v>
      </c>
      <c r="D308" s="8">
        <v>4</v>
      </c>
      <c r="E308" s="10" t="s">
        <v>30</v>
      </c>
      <c r="F308" s="10" t="s">
        <v>31</v>
      </c>
      <c r="G308" s="10" t="s">
        <v>31</v>
      </c>
      <c r="H308" s="10" t="s">
        <v>32</v>
      </c>
      <c r="I308" s="10" t="s">
        <v>33</v>
      </c>
      <c r="J308" s="9">
        <v>43410</v>
      </c>
      <c r="K308" s="10" t="s">
        <v>34</v>
      </c>
      <c r="L308" s="10" t="s">
        <v>35</v>
      </c>
      <c r="M308" s="10" t="s">
        <v>108</v>
      </c>
      <c r="N308" s="10" t="s">
        <v>109</v>
      </c>
      <c r="O308" s="11">
        <v>98</v>
      </c>
      <c r="P308" s="10">
        <v>37</v>
      </c>
      <c r="Q308" s="11">
        <v>3626</v>
      </c>
      <c r="R308" s="11">
        <v>355.35</v>
      </c>
    </row>
    <row r="309" spans="1:18" x14ac:dyDescent="0.25">
      <c r="A309" s="1"/>
      <c r="B309" s="12">
        <v>1353</v>
      </c>
      <c r="C309" s="13">
        <v>43412</v>
      </c>
      <c r="D309" s="12">
        <v>8</v>
      </c>
      <c r="E309" s="1" t="s">
        <v>41</v>
      </c>
      <c r="F309" s="1" t="s">
        <v>42</v>
      </c>
      <c r="G309" s="1" t="s">
        <v>43</v>
      </c>
      <c r="H309" s="1" t="s">
        <v>44</v>
      </c>
      <c r="I309" s="1" t="s">
        <v>45</v>
      </c>
      <c r="J309" s="13">
        <v>43414</v>
      </c>
      <c r="K309" s="1" t="s">
        <v>46</v>
      </c>
      <c r="L309" s="1" t="s">
        <v>35</v>
      </c>
      <c r="M309" s="1" t="s">
        <v>95</v>
      </c>
      <c r="N309" s="1" t="s">
        <v>96</v>
      </c>
      <c r="O309" s="14">
        <v>487.2</v>
      </c>
      <c r="P309" s="1">
        <v>24</v>
      </c>
      <c r="Q309" s="14">
        <v>11692.8</v>
      </c>
      <c r="R309" s="14">
        <v>1122.51</v>
      </c>
    </row>
    <row r="310" spans="1:18" x14ac:dyDescent="0.25">
      <c r="A310" s="1"/>
      <c r="B310" s="8">
        <v>1356</v>
      </c>
      <c r="C310" s="9">
        <v>43407</v>
      </c>
      <c r="D310" s="8">
        <v>3</v>
      </c>
      <c r="E310" s="10" t="s">
        <v>55</v>
      </c>
      <c r="F310" s="10" t="s">
        <v>56</v>
      </c>
      <c r="G310" s="10" t="s">
        <v>57</v>
      </c>
      <c r="H310" s="10" t="s">
        <v>22</v>
      </c>
      <c r="I310" s="10" t="s">
        <v>23</v>
      </c>
      <c r="J310" s="9">
        <v>43409</v>
      </c>
      <c r="K310" s="10" t="s">
        <v>24</v>
      </c>
      <c r="L310" s="10" t="s">
        <v>58</v>
      </c>
      <c r="M310" s="10" t="s">
        <v>97</v>
      </c>
      <c r="N310" s="10" t="s">
        <v>82</v>
      </c>
      <c r="O310" s="11">
        <v>140</v>
      </c>
      <c r="P310" s="10">
        <v>36</v>
      </c>
      <c r="Q310" s="11">
        <v>5040</v>
      </c>
      <c r="R310" s="11">
        <v>519.12</v>
      </c>
    </row>
    <row r="311" spans="1:18" x14ac:dyDescent="0.25">
      <c r="A311" s="1"/>
      <c r="B311" s="12">
        <v>1357</v>
      </c>
      <c r="C311" s="13">
        <v>43407</v>
      </c>
      <c r="D311" s="12">
        <v>3</v>
      </c>
      <c r="E311" s="1" t="s">
        <v>55</v>
      </c>
      <c r="F311" s="1" t="s">
        <v>56</v>
      </c>
      <c r="G311" s="1" t="s">
        <v>57</v>
      </c>
      <c r="H311" s="1" t="s">
        <v>22</v>
      </c>
      <c r="I311" s="1" t="s">
        <v>23</v>
      </c>
      <c r="J311" s="13">
        <v>43409</v>
      </c>
      <c r="K311" s="1" t="s">
        <v>24</v>
      </c>
      <c r="L311" s="1" t="s">
        <v>58</v>
      </c>
      <c r="M311" s="1" t="s">
        <v>65</v>
      </c>
      <c r="N311" s="1" t="s">
        <v>66</v>
      </c>
      <c r="O311" s="14">
        <v>560</v>
      </c>
      <c r="P311" s="1">
        <v>24</v>
      </c>
      <c r="Q311" s="14">
        <v>13440</v>
      </c>
      <c r="R311" s="14">
        <v>1344</v>
      </c>
    </row>
    <row r="312" spans="1:18" x14ac:dyDescent="0.25">
      <c r="A312" s="1"/>
      <c r="B312" s="8">
        <v>1361</v>
      </c>
      <c r="C312" s="9">
        <v>43414</v>
      </c>
      <c r="D312" s="8">
        <v>10</v>
      </c>
      <c r="E312" s="10" t="s">
        <v>72</v>
      </c>
      <c r="F312" s="10" t="s">
        <v>73</v>
      </c>
      <c r="G312" s="10" t="s">
        <v>74</v>
      </c>
      <c r="H312" s="10" t="s">
        <v>75</v>
      </c>
      <c r="I312" s="10" t="s">
        <v>33</v>
      </c>
      <c r="J312" s="9">
        <v>43416</v>
      </c>
      <c r="K312" s="10" t="s">
        <v>24</v>
      </c>
      <c r="L312" s="10" t="s">
        <v>35</v>
      </c>
      <c r="M312" s="10" t="s">
        <v>98</v>
      </c>
      <c r="N312" s="10" t="s">
        <v>29</v>
      </c>
      <c r="O312" s="11">
        <v>140</v>
      </c>
      <c r="P312" s="10">
        <v>20</v>
      </c>
      <c r="Q312" s="11">
        <v>2800</v>
      </c>
      <c r="R312" s="11">
        <v>280</v>
      </c>
    </row>
    <row r="313" spans="1:18" x14ac:dyDescent="0.25">
      <c r="A313" s="1"/>
      <c r="B313" s="12">
        <v>1363</v>
      </c>
      <c r="C313" s="13">
        <v>43414</v>
      </c>
      <c r="D313" s="12">
        <v>10</v>
      </c>
      <c r="E313" s="1" t="s">
        <v>72</v>
      </c>
      <c r="F313" s="1" t="s">
        <v>73</v>
      </c>
      <c r="G313" s="1" t="s">
        <v>74</v>
      </c>
      <c r="H313" s="1" t="s">
        <v>75</v>
      </c>
      <c r="I313" s="1" t="s">
        <v>33</v>
      </c>
      <c r="J313" s="12"/>
      <c r="K313" s="1" t="s">
        <v>34</v>
      </c>
      <c r="L313" s="1"/>
      <c r="M313" s="1" t="s">
        <v>28</v>
      </c>
      <c r="N313" s="1" t="s">
        <v>29</v>
      </c>
      <c r="O313" s="14">
        <v>49</v>
      </c>
      <c r="P313" s="1">
        <v>11</v>
      </c>
      <c r="Q313" s="14">
        <v>539</v>
      </c>
      <c r="R313" s="14">
        <v>52.28</v>
      </c>
    </row>
    <row r="314" spans="1:18" x14ac:dyDescent="0.25">
      <c r="A314" s="1"/>
      <c r="B314" s="8">
        <v>1364</v>
      </c>
      <c r="C314" s="9">
        <v>43415</v>
      </c>
      <c r="D314" s="8">
        <v>11</v>
      </c>
      <c r="E314" s="10" t="s">
        <v>83</v>
      </c>
      <c r="F314" s="10" t="s">
        <v>84</v>
      </c>
      <c r="G314" s="10" t="s">
        <v>84</v>
      </c>
      <c r="H314" s="10" t="s">
        <v>70</v>
      </c>
      <c r="I314" s="10" t="s">
        <v>71</v>
      </c>
      <c r="J314" s="8"/>
      <c r="K314" s="10" t="s">
        <v>46</v>
      </c>
      <c r="L314" s="10"/>
      <c r="M314" s="10" t="s">
        <v>65</v>
      </c>
      <c r="N314" s="10" t="s">
        <v>66</v>
      </c>
      <c r="O314" s="11">
        <v>560</v>
      </c>
      <c r="P314" s="10">
        <v>78</v>
      </c>
      <c r="Q314" s="11">
        <v>43680</v>
      </c>
      <c r="R314" s="11">
        <v>4193.28</v>
      </c>
    </row>
    <row r="315" spans="1:18" x14ac:dyDescent="0.25">
      <c r="A315" s="1"/>
      <c r="B315" s="12">
        <v>1365</v>
      </c>
      <c r="C315" s="13">
        <v>43405</v>
      </c>
      <c r="D315" s="12">
        <v>1</v>
      </c>
      <c r="E315" s="1" t="s">
        <v>85</v>
      </c>
      <c r="F315" s="1" t="s">
        <v>86</v>
      </c>
      <c r="G315" s="1" t="s">
        <v>87</v>
      </c>
      <c r="H315" s="1" t="s">
        <v>44</v>
      </c>
      <c r="I315" s="1" t="s">
        <v>45</v>
      </c>
      <c r="J315" s="12"/>
      <c r="K315" s="1" t="s">
        <v>46</v>
      </c>
      <c r="L315" s="1"/>
      <c r="M315" s="1" t="s">
        <v>88</v>
      </c>
      <c r="N315" s="1" t="s">
        <v>89</v>
      </c>
      <c r="O315" s="14">
        <v>257.60000000000002</v>
      </c>
      <c r="P315" s="1">
        <v>76</v>
      </c>
      <c r="Q315" s="14">
        <v>19577.599999999999</v>
      </c>
      <c r="R315" s="14">
        <v>2016.49</v>
      </c>
    </row>
    <row r="316" spans="1:18" x14ac:dyDescent="0.25">
      <c r="A316" s="1"/>
      <c r="B316" s="8">
        <v>1366</v>
      </c>
      <c r="C316" s="9">
        <v>43432</v>
      </c>
      <c r="D316" s="8">
        <v>28</v>
      </c>
      <c r="E316" s="10" t="s">
        <v>67</v>
      </c>
      <c r="F316" s="10" t="s">
        <v>68</v>
      </c>
      <c r="G316" s="10" t="s">
        <v>69</v>
      </c>
      <c r="H316" s="10" t="s">
        <v>70</v>
      </c>
      <c r="I316" s="10" t="s">
        <v>71</v>
      </c>
      <c r="J316" s="9">
        <v>43434</v>
      </c>
      <c r="K316" s="10" t="s">
        <v>46</v>
      </c>
      <c r="L316" s="10" t="s">
        <v>35</v>
      </c>
      <c r="M316" s="10" t="s">
        <v>40</v>
      </c>
      <c r="N316" s="10" t="s">
        <v>27</v>
      </c>
      <c r="O316" s="11">
        <v>644</v>
      </c>
      <c r="P316" s="10">
        <v>57</v>
      </c>
      <c r="Q316" s="11">
        <v>36708</v>
      </c>
      <c r="R316" s="11">
        <v>3817.63</v>
      </c>
    </row>
    <row r="317" spans="1:18" x14ac:dyDescent="0.25">
      <c r="A317" s="1"/>
      <c r="B317" s="12">
        <v>1367</v>
      </c>
      <c r="C317" s="13">
        <v>43413</v>
      </c>
      <c r="D317" s="12">
        <v>9</v>
      </c>
      <c r="E317" s="1" t="s">
        <v>90</v>
      </c>
      <c r="F317" s="1" t="s">
        <v>91</v>
      </c>
      <c r="G317" s="1" t="s">
        <v>51</v>
      </c>
      <c r="H317" s="1" t="s">
        <v>92</v>
      </c>
      <c r="I317" s="1" t="s">
        <v>23</v>
      </c>
      <c r="J317" s="13">
        <v>43415</v>
      </c>
      <c r="K317" s="1" t="s">
        <v>34</v>
      </c>
      <c r="L317" s="1" t="s">
        <v>25</v>
      </c>
      <c r="M317" s="1" t="s">
        <v>59</v>
      </c>
      <c r="N317" s="1" t="s">
        <v>60</v>
      </c>
      <c r="O317" s="14">
        <v>135.1</v>
      </c>
      <c r="P317" s="1">
        <v>14</v>
      </c>
      <c r="Q317" s="14">
        <v>1891.4</v>
      </c>
      <c r="R317" s="14">
        <v>181.57</v>
      </c>
    </row>
    <row r="318" spans="1:18" x14ac:dyDescent="0.25">
      <c r="A318" s="1"/>
      <c r="B318" s="8">
        <v>1368</v>
      </c>
      <c r="C318" s="9">
        <v>43461</v>
      </c>
      <c r="D318" s="8">
        <v>27</v>
      </c>
      <c r="E318" s="10" t="s">
        <v>19</v>
      </c>
      <c r="F318" s="10" t="s">
        <v>20</v>
      </c>
      <c r="G318" s="10" t="s">
        <v>21</v>
      </c>
      <c r="H318" s="10" t="s">
        <v>22</v>
      </c>
      <c r="I318" s="10" t="s">
        <v>23</v>
      </c>
      <c r="J318" s="9">
        <v>43463</v>
      </c>
      <c r="K318" s="10" t="s">
        <v>24</v>
      </c>
      <c r="L318" s="10" t="s">
        <v>25</v>
      </c>
      <c r="M318" s="10" t="s">
        <v>26</v>
      </c>
      <c r="N318" s="10" t="s">
        <v>27</v>
      </c>
      <c r="O318" s="11">
        <v>196</v>
      </c>
      <c r="P318" s="10">
        <v>14</v>
      </c>
      <c r="Q318" s="11">
        <v>2744</v>
      </c>
      <c r="R318" s="11">
        <v>277.14</v>
      </c>
    </row>
    <row r="319" spans="1:18" x14ac:dyDescent="0.25">
      <c r="A319" s="1"/>
      <c r="B319" s="12">
        <v>1369</v>
      </c>
      <c r="C319" s="13">
        <v>43461</v>
      </c>
      <c r="D319" s="12">
        <v>27</v>
      </c>
      <c r="E319" s="1" t="s">
        <v>19</v>
      </c>
      <c r="F319" s="1" t="s">
        <v>20</v>
      </c>
      <c r="G319" s="1" t="s">
        <v>21</v>
      </c>
      <c r="H319" s="1" t="s">
        <v>22</v>
      </c>
      <c r="I319" s="1" t="s">
        <v>23</v>
      </c>
      <c r="J319" s="13">
        <v>43463</v>
      </c>
      <c r="K319" s="1" t="s">
        <v>24</v>
      </c>
      <c r="L319" s="1" t="s">
        <v>25</v>
      </c>
      <c r="M319" s="1" t="s">
        <v>28</v>
      </c>
      <c r="N319" s="1" t="s">
        <v>29</v>
      </c>
      <c r="O319" s="14">
        <v>49</v>
      </c>
      <c r="P319" s="1">
        <v>70</v>
      </c>
      <c r="Q319" s="14">
        <v>3430</v>
      </c>
      <c r="R319" s="14">
        <v>353.29</v>
      </c>
    </row>
    <row r="320" spans="1:18" x14ac:dyDescent="0.25">
      <c r="A320" s="1"/>
      <c r="B320" s="8">
        <v>1370</v>
      </c>
      <c r="C320" s="9">
        <v>43438</v>
      </c>
      <c r="D320" s="8">
        <v>4</v>
      </c>
      <c r="E320" s="10" t="s">
        <v>30</v>
      </c>
      <c r="F320" s="10" t="s">
        <v>31</v>
      </c>
      <c r="G320" s="10" t="s">
        <v>31</v>
      </c>
      <c r="H320" s="10" t="s">
        <v>32</v>
      </c>
      <c r="I320" s="10" t="s">
        <v>33</v>
      </c>
      <c r="J320" s="9">
        <v>43440</v>
      </c>
      <c r="K320" s="10" t="s">
        <v>34</v>
      </c>
      <c r="L320" s="10" t="s">
        <v>35</v>
      </c>
      <c r="M320" s="10" t="s">
        <v>36</v>
      </c>
      <c r="N320" s="10" t="s">
        <v>29</v>
      </c>
      <c r="O320" s="11">
        <v>420</v>
      </c>
      <c r="P320" s="10">
        <v>100</v>
      </c>
      <c r="Q320" s="11">
        <v>42000</v>
      </c>
      <c r="R320" s="11">
        <v>4074</v>
      </c>
    </row>
    <row r="321" spans="1:18" x14ac:dyDescent="0.25">
      <c r="A321" s="1"/>
      <c r="B321" s="12">
        <v>1371</v>
      </c>
      <c r="C321" s="13">
        <v>43438</v>
      </c>
      <c r="D321" s="12">
        <v>4</v>
      </c>
      <c r="E321" s="1" t="s">
        <v>30</v>
      </c>
      <c r="F321" s="1" t="s">
        <v>31</v>
      </c>
      <c r="G321" s="1" t="s">
        <v>31</v>
      </c>
      <c r="H321" s="1" t="s">
        <v>32</v>
      </c>
      <c r="I321" s="1" t="s">
        <v>33</v>
      </c>
      <c r="J321" s="13">
        <v>43440</v>
      </c>
      <c r="K321" s="1" t="s">
        <v>34</v>
      </c>
      <c r="L321" s="1" t="s">
        <v>35</v>
      </c>
      <c r="M321" s="1" t="s">
        <v>37</v>
      </c>
      <c r="N321" s="1" t="s">
        <v>29</v>
      </c>
      <c r="O321" s="14">
        <v>742</v>
      </c>
      <c r="P321" s="1">
        <v>27</v>
      </c>
      <c r="Q321" s="14">
        <v>20034</v>
      </c>
      <c r="R321" s="14">
        <v>2003.4</v>
      </c>
    </row>
    <row r="322" spans="1:18" x14ac:dyDescent="0.25">
      <c r="A322" s="1"/>
      <c r="B322" s="8">
        <v>1372</v>
      </c>
      <c r="C322" s="9">
        <v>43438</v>
      </c>
      <c r="D322" s="8">
        <v>4</v>
      </c>
      <c r="E322" s="10" t="s">
        <v>30</v>
      </c>
      <c r="F322" s="10" t="s">
        <v>31</v>
      </c>
      <c r="G322" s="10" t="s">
        <v>31</v>
      </c>
      <c r="H322" s="10" t="s">
        <v>32</v>
      </c>
      <c r="I322" s="10" t="s">
        <v>33</v>
      </c>
      <c r="J322" s="9">
        <v>43440</v>
      </c>
      <c r="K322" s="10" t="s">
        <v>34</v>
      </c>
      <c r="L322" s="10" t="s">
        <v>35</v>
      </c>
      <c r="M322" s="10" t="s">
        <v>28</v>
      </c>
      <c r="N322" s="10" t="s">
        <v>29</v>
      </c>
      <c r="O322" s="11">
        <v>49</v>
      </c>
      <c r="P322" s="10">
        <v>70</v>
      </c>
      <c r="Q322" s="11">
        <v>3430</v>
      </c>
      <c r="R322" s="11">
        <v>336.14</v>
      </c>
    </row>
    <row r="323" spans="1:18" x14ac:dyDescent="0.25">
      <c r="A323" s="1"/>
      <c r="B323" s="12">
        <v>1373</v>
      </c>
      <c r="C323" s="13">
        <v>43446</v>
      </c>
      <c r="D323" s="12">
        <v>12</v>
      </c>
      <c r="E323" s="1" t="s">
        <v>38</v>
      </c>
      <c r="F323" s="1" t="s">
        <v>20</v>
      </c>
      <c r="G323" s="1" t="s">
        <v>21</v>
      </c>
      <c r="H323" s="1" t="s">
        <v>22</v>
      </c>
      <c r="I323" s="1" t="s">
        <v>23</v>
      </c>
      <c r="J323" s="13">
        <v>43448</v>
      </c>
      <c r="K323" s="1" t="s">
        <v>24</v>
      </c>
      <c r="L323" s="1" t="s">
        <v>35</v>
      </c>
      <c r="M323" s="1" t="s">
        <v>39</v>
      </c>
      <c r="N323" s="1" t="s">
        <v>27</v>
      </c>
      <c r="O323" s="14">
        <v>252</v>
      </c>
      <c r="P323" s="1">
        <v>57</v>
      </c>
      <c r="Q323" s="14">
        <v>14364</v>
      </c>
      <c r="R323" s="14">
        <v>1436.4</v>
      </c>
    </row>
    <row r="324" spans="1:18" x14ac:dyDescent="0.25">
      <c r="A324" s="1"/>
      <c r="B324" s="8">
        <v>1374</v>
      </c>
      <c r="C324" s="9">
        <v>43446</v>
      </c>
      <c r="D324" s="8">
        <v>12</v>
      </c>
      <c r="E324" s="10" t="s">
        <v>38</v>
      </c>
      <c r="F324" s="10" t="s">
        <v>20</v>
      </c>
      <c r="G324" s="10" t="s">
        <v>21</v>
      </c>
      <c r="H324" s="10" t="s">
        <v>22</v>
      </c>
      <c r="I324" s="10" t="s">
        <v>23</v>
      </c>
      <c r="J324" s="9">
        <v>43448</v>
      </c>
      <c r="K324" s="10" t="s">
        <v>24</v>
      </c>
      <c r="L324" s="10" t="s">
        <v>35</v>
      </c>
      <c r="M324" s="10" t="s">
        <v>40</v>
      </c>
      <c r="N324" s="10" t="s">
        <v>27</v>
      </c>
      <c r="O324" s="11">
        <v>644</v>
      </c>
      <c r="P324" s="10">
        <v>83</v>
      </c>
      <c r="Q324" s="11">
        <v>53452</v>
      </c>
      <c r="R324" s="11">
        <v>5238.3</v>
      </c>
    </row>
    <row r="325" spans="1:18" x14ac:dyDescent="0.25">
      <c r="A325" s="1"/>
      <c r="B325" s="12">
        <v>1375</v>
      </c>
      <c r="C325" s="13">
        <v>43442</v>
      </c>
      <c r="D325" s="12">
        <v>8</v>
      </c>
      <c r="E325" s="1" t="s">
        <v>41</v>
      </c>
      <c r="F325" s="1" t="s">
        <v>42</v>
      </c>
      <c r="G325" s="1" t="s">
        <v>43</v>
      </c>
      <c r="H325" s="1" t="s">
        <v>44</v>
      </c>
      <c r="I325" s="1" t="s">
        <v>45</v>
      </c>
      <c r="J325" s="13">
        <v>43444</v>
      </c>
      <c r="K325" s="1" t="s">
        <v>46</v>
      </c>
      <c r="L325" s="1" t="s">
        <v>35</v>
      </c>
      <c r="M325" s="1" t="s">
        <v>47</v>
      </c>
      <c r="N325" s="1" t="s">
        <v>48</v>
      </c>
      <c r="O325" s="14">
        <v>128.80000000000001</v>
      </c>
      <c r="P325" s="1">
        <v>76</v>
      </c>
      <c r="Q325" s="14">
        <v>9788.7999999999993</v>
      </c>
      <c r="R325" s="14">
        <v>939.72</v>
      </c>
    </row>
    <row r="326" spans="1:18" x14ac:dyDescent="0.25">
      <c r="A326" s="1"/>
      <c r="B326" s="8">
        <v>1376</v>
      </c>
      <c r="C326" s="9">
        <v>43438</v>
      </c>
      <c r="D326" s="8">
        <v>4</v>
      </c>
      <c r="E326" s="10" t="s">
        <v>30</v>
      </c>
      <c r="F326" s="10" t="s">
        <v>31</v>
      </c>
      <c r="G326" s="10" t="s">
        <v>31</v>
      </c>
      <c r="H326" s="10" t="s">
        <v>32</v>
      </c>
      <c r="I326" s="10" t="s">
        <v>33</v>
      </c>
      <c r="J326" s="9">
        <v>43440</v>
      </c>
      <c r="K326" s="10" t="s">
        <v>46</v>
      </c>
      <c r="L326" s="10" t="s">
        <v>25</v>
      </c>
      <c r="M326" s="10" t="s">
        <v>47</v>
      </c>
      <c r="N326" s="10" t="s">
        <v>48</v>
      </c>
      <c r="O326" s="11">
        <v>128.80000000000001</v>
      </c>
      <c r="P326" s="10">
        <v>80</v>
      </c>
      <c r="Q326" s="11">
        <v>10304</v>
      </c>
      <c r="R326" s="11">
        <v>1020.1</v>
      </c>
    </row>
    <row r="327" spans="1:18" x14ac:dyDescent="0.25">
      <c r="A327" s="1"/>
      <c r="B327" s="12">
        <v>1377</v>
      </c>
      <c r="C327" s="13">
        <v>43463</v>
      </c>
      <c r="D327" s="12">
        <v>29</v>
      </c>
      <c r="E327" s="1" t="s">
        <v>49</v>
      </c>
      <c r="F327" s="1" t="s">
        <v>50</v>
      </c>
      <c r="G327" s="1" t="s">
        <v>51</v>
      </c>
      <c r="H327" s="1" t="s">
        <v>52</v>
      </c>
      <c r="I327" s="1" t="s">
        <v>23</v>
      </c>
      <c r="J327" s="13">
        <v>43465</v>
      </c>
      <c r="K327" s="1" t="s">
        <v>24</v>
      </c>
      <c r="L327" s="1" t="s">
        <v>25</v>
      </c>
      <c r="M327" s="1" t="s">
        <v>53</v>
      </c>
      <c r="N327" s="1" t="s">
        <v>54</v>
      </c>
      <c r="O327" s="14">
        <v>178.5</v>
      </c>
      <c r="P327" s="1">
        <v>47</v>
      </c>
      <c r="Q327" s="14">
        <v>8389.5</v>
      </c>
      <c r="R327" s="14">
        <v>830.56</v>
      </c>
    </row>
    <row r="328" spans="1:18" x14ac:dyDescent="0.25">
      <c r="A328" s="1"/>
      <c r="B328" s="8">
        <v>1378</v>
      </c>
      <c r="C328" s="9">
        <v>43437</v>
      </c>
      <c r="D328" s="8">
        <v>3</v>
      </c>
      <c r="E328" s="10" t="s">
        <v>55</v>
      </c>
      <c r="F328" s="10" t="s">
        <v>56</v>
      </c>
      <c r="G328" s="10" t="s">
        <v>57</v>
      </c>
      <c r="H328" s="10" t="s">
        <v>22</v>
      </c>
      <c r="I328" s="10" t="s">
        <v>23</v>
      </c>
      <c r="J328" s="9">
        <v>43439</v>
      </c>
      <c r="K328" s="10" t="s">
        <v>24</v>
      </c>
      <c r="L328" s="10" t="s">
        <v>58</v>
      </c>
      <c r="M328" s="10" t="s">
        <v>59</v>
      </c>
      <c r="N328" s="10" t="s">
        <v>60</v>
      </c>
      <c r="O328" s="11">
        <v>135.1</v>
      </c>
      <c r="P328" s="10">
        <v>96</v>
      </c>
      <c r="Q328" s="11">
        <v>12969.6</v>
      </c>
      <c r="R328" s="11">
        <v>1322.9</v>
      </c>
    </row>
    <row r="329" spans="1:18" x14ac:dyDescent="0.25">
      <c r="A329" s="1"/>
      <c r="B329" s="12">
        <v>1379</v>
      </c>
      <c r="C329" s="13">
        <v>43440</v>
      </c>
      <c r="D329" s="12">
        <v>6</v>
      </c>
      <c r="E329" s="1" t="s">
        <v>61</v>
      </c>
      <c r="F329" s="1" t="s">
        <v>62</v>
      </c>
      <c r="G329" s="1" t="s">
        <v>63</v>
      </c>
      <c r="H329" s="1" t="s">
        <v>64</v>
      </c>
      <c r="I329" s="1" t="s">
        <v>45</v>
      </c>
      <c r="J329" s="13">
        <v>43442</v>
      </c>
      <c r="K329" s="1" t="s">
        <v>24</v>
      </c>
      <c r="L329" s="1" t="s">
        <v>35</v>
      </c>
      <c r="M329" s="1" t="s">
        <v>65</v>
      </c>
      <c r="N329" s="1" t="s">
        <v>66</v>
      </c>
      <c r="O329" s="14">
        <v>560</v>
      </c>
      <c r="P329" s="1">
        <v>32</v>
      </c>
      <c r="Q329" s="14">
        <v>17920</v>
      </c>
      <c r="R329" s="14">
        <v>1881.6</v>
      </c>
    </row>
    <row r="330" spans="1:18" x14ac:dyDescent="0.25">
      <c r="A330" s="1"/>
      <c r="B330" s="8">
        <v>1380</v>
      </c>
      <c r="C330" s="9">
        <v>43462</v>
      </c>
      <c r="D330" s="8">
        <v>28</v>
      </c>
      <c r="E330" s="10" t="s">
        <v>67</v>
      </c>
      <c r="F330" s="10" t="s">
        <v>68</v>
      </c>
      <c r="G330" s="10" t="s">
        <v>69</v>
      </c>
      <c r="H330" s="10" t="s">
        <v>70</v>
      </c>
      <c r="I330" s="10" t="s">
        <v>71</v>
      </c>
      <c r="J330" s="9">
        <v>43464</v>
      </c>
      <c r="K330" s="10" t="s">
        <v>46</v>
      </c>
      <c r="L330" s="10" t="s">
        <v>25</v>
      </c>
      <c r="M330" s="10" t="s">
        <v>40</v>
      </c>
      <c r="N330" s="10" t="s">
        <v>27</v>
      </c>
      <c r="O330" s="11">
        <v>644</v>
      </c>
      <c r="P330" s="10">
        <v>16</v>
      </c>
      <c r="Q330" s="11">
        <v>10304</v>
      </c>
      <c r="R330" s="11">
        <v>1030.4000000000001</v>
      </c>
    </row>
    <row r="331" spans="1:18" x14ac:dyDescent="0.25">
      <c r="A331" s="1"/>
      <c r="B331" s="12">
        <v>1381</v>
      </c>
      <c r="C331" s="13">
        <v>43442</v>
      </c>
      <c r="D331" s="12">
        <v>8</v>
      </c>
      <c r="E331" s="1" t="s">
        <v>41</v>
      </c>
      <c r="F331" s="1" t="s">
        <v>42</v>
      </c>
      <c r="G331" s="1" t="s">
        <v>43</v>
      </c>
      <c r="H331" s="1" t="s">
        <v>44</v>
      </c>
      <c r="I331" s="1" t="s">
        <v>45</v>
      </c>
      <c r="J331" s="13">
        <v>43444</v>
      </c>
      <c r="K331" s="1" t="s">
        <v>46</v>
      </c>
      <c r="L331" s="1" t="s">
        <v>25</v>
      </c>
      <c r="M331" s="1" t="s">
        <v>53</v>
      </c>
      <c r="N331" s="1" t="s">
        <v>54</v>
      </c>
      <c r="O331" s="14">
        <v>178.5</v>
      </c>
      <c r="P331" s="1">
        <v>41</v>
      </c>
      <c r="Q331" s="14">
        <v>7318.5</v>
      </c>
      <c r="R331" s="14">
        <v>717.21</v>
      </c>
    </row>
    <row r="332" spans="1:18" x14ac:dyDescent="0.25">
      <c r="A332" s="1"/>
      <c r="B332" s="8">
        <v>1382</v>
      </c>
      <c r="C332" s="9">
        <v>43444</v>
      </c>
      <c r="D332" s="8">
        <v>10</v>
      </c>
      <c r="E332" s="10" t="s">
        <v>72</v>
      </c>
      <c r="F332" s="10" t="s">
        <v>73</v>
      </c>
      <c r="G332" s="10" t="s">
        <v>74</v>
      </c>
      <c r="H332" s="10" t="s">
        <v>75</v>
      </c>
      <c r="I332" s="10" t="s">
        <v>33</v>
      </c>
      <c r="J332" s="9">
        <v>43446</v>
      </c>
      <c r="K332" s="10" t="s">
        <v>24</v>
      </c>
      <c r="L332" s="10" t="s">
        <v>35</v>
      </c>
      <c r="M332" s="10" t="s">
        <v>76</v>
      </c>
      <c r="N332" s="10" t="s">
        <v>27</v>
      </c>
      <c r="O332" s="11">
        <v>41.86</v>
      </c>
      <c r="P332" s="10">
        <v>41</v>
      </c>
      <c r="Q332" s="11">
        <v>1716.26</v>
      </c>
      <c r="R332" s="11">
        <v>180.21</v>
      </c>
    </row>
    <row r="333" spans="1:18" x14ac:dyDescent="0.25">
      <c r="A333" s="1"/>
      <c r="B333" s="12">
        <v>1383</v>
      </c>
      <c r="C333" s="13">
        <v>43441</v>
      </c>
      <c r="D333" s="12">
        <v>7</v>
      </c>
      <c r="E333" s="1" t="s">
        <v>77</v>
      </c>
      <c r="F333" s="1" t="s">
        <v>78</v>
      </c>
      <c r="G333" s="1" t="s">
        <v>78</v>
      </c>
      <c r="H333" s="1" t="s">
        <v>44</v>
      </c>
      <c r="I333" s="1" t="s">
        <v>45</v>
      </c>
      <c r="J333" s="12"/>
      <c r="K333" s="1"/>
      <c r="L333" s="1"/>
      <c r="M333" s="1" t="s">
        <v>40</v>
      </c>
      <c r="N333" s="1" t="s">
        <v>27</v>
      </c>
      <c r="O333" s="14">
        <v>644</v>
      </c>
      <c r="P333" s="1">
        <v>41</v>
      </c>
      <c r="Q333" s="14">
        <v>26404</v>
      </c>
      <c r="R333" s="14">
        <v>2719.61</v>
      </c>
    </row>
    <row r="334" spans="1:18" x14ac:dyDescent="0.25">
      <c r="A334" s="1"/>
      <c r="B334" s="8">
        <v>1384</v>
      </c>
      <c r="C334" s="9">
        <v>43444</v>
      </c>
      <c r="D334" s="8">
        <v>10</v>
      </c>
      <c r="E334" s="10" t="s">
        <v>72</v>
      </c>
      <c r="F334" s="10" t="s">
        <v>73</v>
      </c>
      <c r="G334" s="10" t="s">
        <v>74</v>
      </c>
      <c r="H334" s="10" t="s">
        <v>75</v>
      </c>
      <c r="I334" s="10" t="s">
        <v>33</v>
      </c>
      <c r="J334" s="9">
        <v>43446</v>
      </c>
      <c r="K334" s="10" t="s">
        <v>34</v>
      </c>
      <c r="L334" s="10"/>
      <c r="M334" s="10" t="s">
        <v>79</v>
      </c>
      <c r="N334" s="10" t="s">
        <v>80</v>
      </c>
      <c r="O334" s="11">
        <v>350</v>
      </c>
      <c r="P334" s="10">
        <v>94</v>
      </c>
      <c r="Q334" s="11">
        <v>32900</v>
      </c>
      <c r="R334" s="11">
        <v>3290</v>
      </c>
    </row>
    <row r="335" spans="1:18" x14ac:dyDescent="0.25">
      <c r="A335" s="1"/>
      <c r="B335" s="12">
        <v>1385</v>
      </c>
      <c r="C335" s="13">
        <v>43444</v>
      </c>
      <c r="D335" s="12">
        <v>10</v>
      </c>
      <c r="E335" s="1" t="s">
        <v>72</v>
      </c>
      <c r="F335" s="1" t="s">
        <v>73</v>
      </c>
      <c r="G335" s="1" t="s">
        <v>74</v>
      </c>
      <c r="H335" s="1" t="s">
        <v>75</v>
      </c>
      <c r="I335" s="1" t="s">
        <v>33</v>
      </c>
      <c r="J335" s="13">
        <v>43446</v>
      </c>
      <c r="K335" s="1" t="s">
        <v>34</v>
      </c>
      <c r="L335" s="1"/>
      <c r="M335" s="1" t="s">
        <v>81</v>
      </c>
      <c r="N335" s="1" t="s">
        <v>82</v>
      </c>
      <c r="O335" s="14">
        <v>308</v>
      </c>
      <c r="P335" s="1">
        <v>20</v>
      </c>
      <c r="Q335" s="14">
        <v>6160</v>
      </c>
      <c r="R335" s="14">
        <v>646.79999999999995</v>
      </c>
    </row>
    <row r="336" spans="1:18" x14ac:dyDescent="0.25">
      <c r="A336" s="1"/>
      <c r="B336" s="8">
        <v>1386</v>
      </c>
      <c r="C336" s="9">
        <v>43444</v>
      </c>
      <c r="D336" s="8">
        <v>10</v>
      </c>
      <c r="E336" s="10" t="s">
        <v>72</v>
      </c>
      <c r="F336" s="10" t="s">
        <v>73</v>
      </c>
      <c r="G336" s="10" t="s">
        <v>74</v>
      </c>
      <c r="H336" s="10" t="s">
        <v>75</v>
      </c>
      <c r="I336" s="10" t="s">
        <v>33</v>
      </c>
      <c r="J336" s="9">
        <v>43446</v>
      </c>
      <c r="K336" s="10" t="s">
        <v>34</v>
      </c>
      <c r="L336" s="10"/>
      <c r="M336" s="10" t="s">
        <v>47</v>
      </c>
      <c r="N336" s="10" t="s">
        <v>48</v>
      </c>
      <c r="O336" s="11">
        <v>128.80000000000001</v>
      </c>
      <c r="P336" s="10">
        <v>13</v>
      </c>
      <c r="Q336" s="11">
        <v>1674.4</v>
      </c>
      <c r="R336" s="11">
        <v>174.14</v>
      </c>
    </row>
    <row r="337" spans="1:18" x14ac:dyDescent="0.25">
      <c r="A337" s="1"/>
      <c r="B337" s="12">
        <v>1387</v>
      </c>
      <c r="C337" s="13">
        <v>43445</v>
      </c>
      <c r="D337" s="12">
        <v>11</v>
      </c>
      <c r="E337" s="1" t="s">
        <v>83</v>
      </c>
      <c r="F337" s="1" t="s">
        <v>84</v>
      </c>
      <c r="G337" s="1" t="s">
        <v>84</v>
      </c>
      <c r="H337" s="1" t="s">
        <v>70</v>
      </c>
      <c r="I337" s="1" t="s">
        <v>71</v>
      </c>
      <c r="J337" s="12"/>
      <c r="K337" s="1" t="s">
        <v>46</v>
      </c>
      <c r="L337" s="1"/>
      <c r="M337" s="1" t="s">
        <v>28</v>
      </c>
      <c r="N337" s="1" t="s">
        <v>29</v>
      </c>
      <c r="O337" s="14">
        <v>49</v>
      </c>
      <c r="P337" s="1">
        <v>74</v>
      </c>
      <c r="Q337" s="14">
        <v>3626</v>
      </c>
      <c r="R337" s="14">
        <v>377.1</v>
      </c>
    </row>
    <row r="338" spans="1:18" x14ac:dyDescent="0.25">
      <c r="A338" s="1"/>
      <c r="B338" s="8">
        <v>1388</v>
      </c>
      <c r="C338" s="9">
        <v>43445</v>
      </c>
      <c r="D338" s="8">
        <v>11</v>
      </c>
      <c r="E338" s="10" t="s">
        <v>83</v>
      </c>
      <c r="F338" s="10" t="s">
        <v>84</v>
      </c>
      <c r="G338" s="10" t="s">
        <v>84</v>
      </c>
      <c r="H338" s="10" t="s">
        <v>70</v>
      </c>
      <c r="I338" s="10" t="s">
        <v>71</v>
      </c>
      <c r="J338" s="8"/>
      <c r="K338" s="10" t="s">
        <v>46</v>
      </c>
      <c r="L338" s="10"/>
      <c r="M338" s="10" t="s">
        <v>76</v>
      </c>
      <c r="N338" s="10" t="s">
        <v>27</v>
      </c>
      <c r="O338" s="11">
        <v>41.86</v>
      </c>
      <c r="P338" s="10">
        <v>53</v>
      </c>
      <c r="Q338" s="11">
        <v>2218.58</v>
      </c>
      <c r="R338" s="11">
        <v>224.08</v>
      </c>
    </row>
    <row r="339" spans="1:18" x14ac:dyDescent="0.25">
      <c r="A339" s="1"/>
      <c r="B339" s="12">
        <v>1389</v>
      </c>
      <c r="C339" s="13">
        <v>43435</v>
      </c>
      <c r="D339" s="12">
        <v>1</v>
      </c>
      <c r="E339" s="1" t="s">
        <v>85</v>
      </c>
      <c r="F339" s="1" t="s">
        <v>86</v>
      </c>
      <c r="G339" s="1" t="s">
        <v>87</v>
      </c>
      <c r="H339" s="1" t="s">
        <v>44</v>
      </c>
      <c r="I339" s="1" t="s">
        <v>45</v>
      </c>
      <c r="J339" s="12"/>
      <c r="K339" s="1"/>
      <c r="L339" s="1"/>
      <c r="M339" s="1" t="s">
        <v>39</v>
      </c>
      <c r="N339" s="1" t="s">
        <v>27</v>
      </c>
      <c r="O339" s="14">
        <v>252</v>
      </c>
      <c r="P339" s="1">
        <v>99</v>
      </c>
      <c r="Q339" s="14">
        <v>24948</v>
      </c>
      <c r="R339" s="14">
        <v>2444.9</v>
      </c>
    </row>
    <row r="340" spans="1:18" x14ac:dyDescent="0.25">
      <c r="A340" s="1"/>
      <c r="B340" s="8">
        <v>1390</v>
      </c>
      <c r="C340" s="9">
        <v>43435</v>
      </c>
      <c r="D340" s="8">
        <v>1</v>
      </c>
      <c r="E340" s="10" t="s">
        <v>85</v>
      </c>
      <c r="F340" s="10" t="s">
        <v>86</v>
      </c>
      <c r="G340" s="10" t="s">
        <v>87</v>
      </c>
      <c r="H340" s="10" t="s">
        <v>44</v>
      </c>
      <c r="I340" s="10" t="s">
        <v>45</v>
      </c>
      <c r="J340" s="8"/>
      <c r="K340" s="10"/>
      <c r="L340" s="10"/>
      <c r="M340" s="10" t="s">
        <v>40</v>
      </c>
      <c r="N340" s="10" t="s">
        <v>27</v>
      </c>
      <c r="O340" s="11">
        <v>644</v>
      </c>
      <c r="P340" s="10">
        <v>89</v>
      </c>
      <c r="Q340" s="11">
        <v>57316</v>
      </c>
      <c r="R340" s="11">
        <v>5445.02</v>
      </c>
    </row>
    <row r="341" spans="1:18" x14ac:dyDescent="0.25">
      <c r="A341" s="1"/>
      <c r="B341" s="12">
        <v>1391</v>
      </c>
      <c r="C341" s="13">
        <v>43435</v>
      </c>
      <c r="D341" s="12">
        <v>1</v>
      </c>
      <c r="E341" s="1" t="s">
        <v>85</v>
      </c>
      <c r="F341" s="1" t="s">
        <v>86</v>
      </c>
      <c r="G341" s="1" t="s">
        <v>87</v>
      </c>
      <c r="H341" s="1" t="s">
        <v>44</v>
      </c>
      <c r="I341" s="1" t="s">
        <v>45</v>
      </c>
      <c r="J341" s="12"/>
      <c r="K341" s="1"/>
      <c r="L341" s="1"/>
      <c r="M341" s="1" t="s">
        <v>76</v>
      </c>
      <c r="N341" s="1" t="s">
        <v>27</v>
      </c>
      <c r="O341" s="14">
        <v>41.86</v>
      </c>
      <c r="P341" s="1">
        <v>64</v>
      </c>
      <c r="Q341" s="14">
        <v>2679.04</v>
      </c>
      <c r="R341" s="14">
        <v>273.26</v>
      </c>
    </row>
    <row r="342" spans="1:18" x14ac:dyDescent="0.25">
      <c r="A342" s="1"/>
      <c r="B342" s="8">
        <v>1392</v>
      </c>
      <c r="C342" s="9">
        <v>43462</v>
      </c>
      <c r="D342" s="8">
        <v>28</v>
      </c>
      <c r="E342" s="10" t="s">
        <v>67</v>
      </c>
      <c r="F342" s="10" t="s">
        <v>68</v>
      </c>
      <c r="G342" s="10" t="s">
        <v>69</v>
      </c>
      <c r="H342" s="10" t="s">
        <v>70</v>
      </c>
      <c r="I342" s="10" t="s">
        <v>71</v>
      </c>
      <c r="J342" s="9">
        <v>43464</v>
      </c>
      <c r="K342" s="10" t="s">
        <v>46</v>
      </c>
      <c r="L342" s="10" t="s">
        <v>35</v>
      </c>
      <c r="M342" s="10" t="s">
        <v>59</v>
      </c>
      <c r="N342" s="10" t="s">
        <v>60</v>
      </c>
      <c r="O342" s="11">
        <v>135.1</v>
      </c>
      <c r="P342" s="10">
        <v>98</v>
      </c>
      <c r="Q342" s="11">
        <v>13239.8</v>
      </c>
      <c r="R342" s="11">
        <v>1350.46</v>
      </c>
    </row>
    <row r="343" spans="1:18" x14ac:dyDescent="0.25">
      <c r="A343" s="1"/>
      <c r="B343" s="12">
        <v>1393</v>
      </c>
      <c r="C343" s="13">
        <v>43462</v>
      </c>
      <c r="D343" s="12">
        <v>28</v>
      </c>
      <c r="E343" s="1" t="s">
        <v>67</v>
      </c>
      <c r="F343" s="1" t="s">
        <v>68</v>
      </c>
      <c r="G343" s="1" t="s">
        <v>69</v>
      </c>
      <c r="H343" s="1" t="s">
        <v>70</v>
      </c>
      <c r="I343" s="1" t="s">
        <v>71</v>
      </c>
      <c r="J343" s="13">
        <v>43464</v>
      </c>
      <c r="K343" s="1" t="s">
        <v>46</v>
      </c>
      <c r="L343" s="1" t="s">
        <v>35</v>
      </c>
      <c r="M343" s="1" t="s">
        <v>88</v>
      </c>
      <c r="N343" s="1" t="s">
        <v>89</v>
      </c>
      <c r="O343" s="14">
        <v>257.60000000000002</v>
      </c>
      <c r="P343" s="1">
        <v>86</v>
      </c>
      <c r="Q343" s="14">
        <v>22153.599999999999</v>
      </c>
      <c r="R343" s="14">
        <v>2171.0500000000002</v>
      </c>
    </row>
    <row r="344" spans="1:18" x14ac:dyDescent="0.25">
      <c r="A344" s="1"/>
      <c r="B344" s="8">
        <v>1394</v>
      </c>
      <c r="C344" s="9">
        <v>43443</v>
      </c>
      <c r="D344" s="8">
        <v>9</v>
      </c>
      <c r="E344" s="10" t="s">
        <v>90</v>
      </c>
      <c r="F344" s="10" t="s">
        <v>91</v>
      </c>
      <c r="G344" s="10" t="s">
        <v>51</v>
      </c>
      <c r="H344" s="10" t="s">
        <v>92</v>
      </c>
      <c r="I344" s="10" t="s">
        <v>23</v>
      </c>
      <c r="J344" s="9">
        <v>43445</v>
      </c>
      <c r="K344" s="10" t="s">
        <v>34</v>
      </c>
      <c r="L344" s="10" t="s">
        <v>25</v>
      </c>
      <c r="M344" s="10" t="s">
        <v>93</v>
      </c>
      <c r="N344" s="10" t="s">
        <v>94</v>
      </c>
      <c r="O344" s="11">
        <v>273</v>
      </c>
      <c r="P344" s="10">
        <v>20</v>
      </c>
      <c r="Q344" s="11">
        <v>5460</v>
      </c>
      <c r="R344" s="11">
        <v>573.29999999999995</v>
      </c>
    </row>
    <row r="345" spans="1:18" x14ac:dyDescent="0.25">
      <c r="A345" s="1"/>
      <c r="B345" s="12">
        <v>1395</v>
      </c>
      <c r="C345" s="13">
        <v>43443</v>
      </c>
      <c r="D345" s="12">
        <v>9</v>
      </c>
      <c r="E345" s="1" t="s">
        <v>90</v>
      </c>
      <c r="F345" s="1" t="s">
        <v>91</v>
      </c>
      <c r="G345" s="1" t="s">
        <v>51</v>
      </c>
      <c r="H345" s="1" t="s">
        <v>92</v>
      </c>
      <c r="I345" s="1" t="s">
        <v>23</v>
      </c>
      <c r="J345" s="13">
        <v>43445</v>
      </c>
      <c r="K345" s="1" t="s">
        <v>34</v>
      </c>
      <c r="L345" s="1" t="s">
        <v>25</v>
      </c>
      <c r="M345" s="1" t="s">
        <v>95</v>
      </c>
      <c r="N345" s="1" t="s">
        <v>96</v>
      </c>
      <c r="O345" s="14">
        <v>487.2</v>
      </c>
      <c r="P345" s="1">
        <v>69</v>
      </c>
      <c r="Q345" s="14">
        <v>33616.800000000003</v>
      </c>
      <c r="R345" s="14">
        <v>3361.68</v>
      </c>
    </row>
    <row r="346" spans="1:18" x14ac:dyDescent="0.25">
      <c r="A346" s="1"/>
      <c r="B346" s="8">
        <v>1396</v>
      </c>
      <c r="C346" s="9">
        <v>43440</v>
      </c>
      <c r="D346" s="8">
        <v>6</v>
      </c>
      <c r="E346" s="10" t="s">
        <v>61</v>
      </c>
      <c r="F346" s="10" t="s">
        <v>62</v>
      </c>
      <c r="G346" s="10" t="s">
        <v>63</v>
      </c>
      <c r="H346" s="10" t="s">
        <v>64</v>
      </c>
      <c r="I346" s="10" t="s">
        <v>45</v>
      </c>
      <c r="J346" s="9">
        <v>43442</v>
      </c>
      <c r="K346" s="10" t="s">
        <v>24</v>
      </c>
      <c r="L346" s="10" t="s">
        <v>35</v>
      </c>
      <c r="M346" s="10" t="s">
        <v>26</v>
      </c>
      <c r="N346" s="10" t="s">
        <v>27</v>
      </c>
      <c r="O346" s="11">
        <v>196</v>
      </c>
      <c r="P346" s="10">
        <v>68</v>
      </c>
      <c r="Q346" s="11">
        <v>13328</v>
      </c>
      <c r="R346" s="11">
        <v>1279.49</v>
      </c>
    </row>
    <row r="347" spans="1:18" x14ac:dyDescent="0.25">
      <c r="A347" s="1"/>
      <c r="B347" s="12">
        <v>1397</v>
      </c>
      <c r="C347" s="13">
        <v>43442</v>
      </c>
      <c r="D347" s="12">
        <v>8</v>
      </c>
      <c r="E347" s="1" t="s">
        <v>41</v>
      </c>
      <c r="F347" s="1" t="s">
        <v>42</v>
      </c>
      <c r="G347" s="1" t="s">
        <v>43</v>
      </c>
      <c r="H347" s="1" t="s">
        <v>44</v>
      </c>
      <c r="I347" s="1" t="s">
        <v>45</v>
      </c>
      <c r="J347" s="13">
        <v>43444</v>
      </c>
      <c r="K347" s="1" t="s">
        <v>24</v>
      </c>
      <c r="L347" s="1" t="s">
        <v>25</v>
      </c>
      <c r="M347" s="1" t="s">
        <v>65</v>
      </c>
      <c r="N347" s="1" t="s">
        <v>66</v>
      </c>
      <c r="O347" s="14">
        <v>560</v>
      </c>
      <c r="P347" s="1">
        <v>52</v>
      </c>
      <c r="Q347" s="14">
        <v>29120</v>
      </c>
      <c r="R347" s="14">
        <v>2853.76</v>
      </c>
    </row>
    <row r="348" spans="1:18" x14ac:dyDescent="0.25">
      <c r="A348" s="1"/>
      <c r="B348" s="8">
        <v>1398</v>
      </c>
      <c r="C348" s="9">
        <v>43442</v>
      </c>
      <c r="D348" s="8">
        <v>8</v>
      </c>
      <c r="E348" s="10" t="s">
        <v>41</v>
      </c>
      <c r="F348" s="10" t="s">
        <v>42</v>
      </c>
      <c r="G348" s="10" t="s">
        <v>43</v>
      </c>
      <c r="H348" s="10" t="s">
        <v>44</v>
      </c>
      <c r="I348" s="10" t="s">
        <v>45</v>
      </c>
      <c r="J348" s="9">
        <v>43444</v>
      </c>
      <c r="K348" s="10" t="s">
        <v>24</v>
      </c>
      <c r="L348" s="10" t="s">
        <v>25</v>
      </c>
      <c r="M348" s="10" t="s">
        <v>47</v>
      </c>
      <c r="N348" s="10" t="s">
        <v>48</v>
      </c>
      <c r="O348" s="11">
        <v>128.80000000000001</v>
      </c>
      <c r="P348" s="10">
        <v>40</v>
      </c>
      <c r="Q348" s="11">
        <v>5152</v>
      </c>
      <c r="R348" s="11">
        <v>540.96</v>
      </c>
    </row>
    <row r="349" spans="1:18" x14ac:dyDescent="0.25">
      <c r="A349" s="1"/>
      <c r="B349" s="12">
        <v>1399</v>
      </c>
      <c r="C349" s="13">
        <v>43459</v>
      </c>
      <c r="D349" s="12">
        <v>25</v>
      </c>
      <c r="E349" s="1" t="s">
        <v>99</v>
      </c>
      <c r="F349" s="1" t="s">
        <v>73</v>
      </c>
      <c r="G349" s="1" t="s">
        <v>74</v>
      </c>
      <c r="H349" s="1" t="s">
        <v>75</v>
      </c>
      <c r="I349" s="1" t="s">
        <v>33</v>
      </c>
      <c r="J349" s="13">
        <v>43461</v>
      </c>
      <c r="K349" s="1" t="s">
        <v>34</v>
      </c>
      <c r="L349" s="1" t="s">
        <v>58</v>
      </c>
      <c r="M349" s="1" t="s">
        <v>104</v>
      </c>
      <c r="N349" s="1" t="s">
        <v>48</v>
      </c>
      <c r="O349" s="14">
        <v>140</v>
      </c>
      <c r="P349" s="1">
        <v>100</v>
      </c>
      <c r="Q349" s="14">
        <v>14000</v>
      </c>
      <c r="R349" s="14">
        <v>1372</v>
      </c>
    </row>
    <row r="350" spans="1:18" x14ac:dyDescent="0.25">
      <c r="A350" s="1"/>
      <c r="B350" s="8">
        <v>1400</v>
      </c>
      <c r="C350" s="9">
        <v>43460</v>
      </c>
      <c r="D350" s="8">
        <v>26</v>
      </c>
      <c r="E350" s="10" t="s">
        <v>100</v>
      </c>
      <c r="F350" s="10" t="s">
        <v>84</v>
      </c>
      <c r="G350" s="10" t="s">
        <v>84</v>
      </c>
      <c r="H350" s="10" t="s">
        <v>70</v>
      </c>
      <c r="I350" s="10" t="s">
        <v>71</v>
      </c>
      <c r="J350" s="9">
        <v>43462</v>
      </c>
      <c r="K350" s="10" t="s">
        <v>46</v>
      </c>
      <c r="L350" s="10" t="s">
        <v>35</v>
      </c>
      <c r="M350" s="10" t="s">
        <v>105</v>
      </c>
      <c r="N350" s="10" t="s">
        <v>106</v>
      </c>
      <c r="O350" s="11">
        <v>298.89999999999998</v>
      </c>
      <c r="P350" s="10">
        <v>88</v>
      </c>
      <c r="Q350" s="11">
        <v>26303.200000000001</v>
      </c>
      <c r="R350" s="11">
        <v>2577.71</v>
      </c>
    </row>
    <row r="351" spans="1:18" x14ac:dyDescent="0.25">
      <c r="A351" s="1"/>
      <c r="B351" s="12">
        <v>1401</v>
      </c>
      <c r="C351" s="13">
        <v>43460</v>
      </c>
      <c r="D351" s="12">
        <v>26</v>
      </c>
      <c r="E351" s="1" t="s">
        <v>100</v>
      </c>
      <c r="F351" s="1" t="s">
        <v>84</v>
      </c>
      <c r="G351" s="1" t="s">
        <v>84</v>
      </c>
      <c r="H351" s="1" t="s">
        <v>70</v>
      </c>
      <c r="I351" s="1" t="s">
        <v>71</v>
      </c>
      <c r="J351" s="13">
        <v>43462</v>
      </c>
      <c r="K351" s="1" t="s">
        <v>46</v>
      </c>
      <c r="L351" s="1" t="s">
        <v>35</v>
      </c>
      <c r="M351" s="1" t="s">
        <v>59</v>
      </c>
      <c r="N351" s="1" t="s">
        <v>60</v>
      </c>
      <c r="O351" s="14">
        <v>135.1</v>
      </c>
      <c r="P351" s="1">
        <v>46</v>
      </c>
      <c r="Q351" s="14">
        <v>6214.6</v>
      </c>
      <c r="R351" s="14">
        <v>596.6</v>
      </c>
    </row>
    <row r="352" spans="1:18" x14ac:dyDescent="0.25">
      <c r="A352" s="1"/>
      <c r="B352" s="8">
        <v>1402</v>
      </c>
      <c r="C352" s="9">
        <v>43460</v>
      </c>
      <c r="D352" s="8">
        <v>26</v>
      </c>
      <c r="E352" s="10" t="s">
        <v>100</v>
      </c>
      <c r="F352" s="10" t="s">
        <v>84</v>
      </c>
      <c r="G352" s="10" t="s">
        <v>84</v>
      </c>
      <c r="H352" s="10" t="s">
        <v>70</v>
      </c>
      <c r="I352" s="10" t="s">
        <v>71</v>
      </c>
      <c r="J352" s="9">
        <v>43462</v>
      </c>
      <c r="K352" s="10" t="s">
        <v>46</v>
      </c>
      <c r="L352" s="10" t="s">
        <v>35</v>
      </c>
      <c r="M352" s="10" t="s">
        <v>88</v>
      </c>
      <c r="N352" s="10" t="s">
        <v>89</v>
      </c>
      <c r="O352" s="11">
        <v>257.60000000000002</v>
      </c>
      <c r="P352" s="10">
        <v>93</v>
      </c>
      <c r="Q352" s="11">
        <v>23956.799999999999</v>
      </c>
      <c r="R352" s="11">
        <v>2347.77</v>
      </c>
    </row>
    <row r="353" spans="1:18" x14ac:dyDescent="0.25">
      <c r="A353" s="1"/>
      <c r="B353" s="12">
        <v>1403</v>
      </c>
      <c r="C353" s="13">
        <v>43463</v>
      </c>
      <c r="D353" s="12">
        <v>29</v>
      </c>
      <c r="E353" s="1" t="s">
        <v>49</v>
      </c>
      <c r="F353" s="1" t="s">
        <v>50</v>
      </c>
      <c r="G353" s="1" t="s">
        <v>51</v>
      </c>
      <c r="H353" s="1" t="s">
        <v>52</v>
      </c>
      <c r="I353" s="1" t="s">
        <v>23</v>
      </c>
      <c r="J353" s="13">
        <v>43465</v>
      </c>
      <c r="K353" s="1" t="s">
        <v>24</v>
      </c>
      <c r="L353" s="1" t="s">
        <v>25</v>
      </c>
      <c r="M353" s="1" t="s">
        <v>26</v>
      </c>
      <c r="N353" s="1" t="s">
        <v>27</v>
      </c>
      <c r="O353" s="14">
        <v>196</v>
      </c>
      <c r="P353" s="1">
        <v>96</v>
      </c>
      <c r="Q353" s="14">
        <v>18816</v>
      </c>
      <c r="R353" s="14">
        <v>1975.68</v>
      </c>
    </row>
    <row r="354" spans="1:18" x14ac:dyDescent="0.25">
      <c r="A354" s="1"/>
      <c r="B354" s="8">
        <v>1404</v>
      </c>
      <c r="C354" s="9">
        <v>43440</v>
      </c>
      <c r="D354" s="8">
        <v>6</v>
      </c>
      <c r="E354" s="10" t="s">
        <v>61</v>
      </c>
      <c r="F354" s="10" t="s">
        <v>62</v>
      </c>
      <c r="G354" s="10" t="s">
        <v>63</v>
      </c>
      <c r="H354" s="10" t="s">
        <v>64</v>
      </c>
      <c r="I354" s="10" t="s">
        <v>45</v>
      </c>
      <c r="J354" s="9">
        <v>43442</v>
      </c>
      <c r="K354" s="10" t="s">
        <v>46</v>
      </c>
      <c r="L354" s="10" t="s">
        <v>25</v>
      </c>
      <c r="M354" s="10" t="s">
        <v>53</v>
      </c>
      <c r="N354" s="10" t="s">
        <v>54</v>
      </c>
      <c r="O354" s="11">
        <v>178.5</v>
      </c>
      <c r="P354" s="10">
        <v>12</v>
      </c>
      <c r="Q354" s="11">
        <v>2142</v>
      </c>
      <c r="R354" s="11">
        <v>224.91</v>
      </c>
    </row>
    <row r="355" spans="1:18" x14ac:dyDescent="0.25">
      <c r="A355" s="1"/>
      <c r="B355" s="12">
        <v>1406</v>
      </c>
      <c r="C355" s="13">
        <v>43438</v>
      </c>
      <c r="D355" s="12">
        <v>4</v>
      </c>
      <c r="E355" s="1" t="s">
        <v>30</v>
      </c>
      <c r="F355" s="1" t="s">
        <v>31</v>
      </c>
      <c r="G355" s="1" t="s">
        <v>31</v>
      </c>
      <c r="H355" s="1" t="s">
        <v>32</v>
      </c>
      <c r="I355" s="1" t="s">
        <v>33</v>
      </c>
      <c r="J355" s="13">
        <v>43440</v>
      </c>
      <c r="K355" s="1" t="s">
        <v>34</v>
      </c>
      <c r="L355" s="1" t="s">
        <v>35</v>
      </c>
      <c r="M355" s="1" t="s">
        <v>107</v>
      </c>
      <c r="N355" s="1" t="s">
        <v>80</v>
      </c>
      <c r="O355" s="14">
        <v>1134</v>
      </c>
      <c r="P355" s="1">
        <v>38</v>
      </c>
      <c r="Q355" s="14">
        <v>43092</v>
      </c>
      <c r="R355" s="14">
        <v>4093.74</v>
      </c>
    </row>
    <row r="356" spans="1:18" x14ac:dyDescent="0.25">
      <c r="A356" s="1"/>
      <c r="B356" s="8">
        <v>1407</v>
      </c>
      <c r="C356" s="9">
        <v>43438</v>
      </c>
      <c r="D356" s="8">
        <v>4</v>
      </c>
      <c r="E356" s="10" t="s">
        <v>30</v>
      </c>
      <c r="F356" s="10" t="s">
        <v>31</v>
      </c>
      <c r="G356" s="10" t="s">
        <v>31</v>
      </c>
      <c r="H356" s="10" t="s">
        <v>32</v>
      </c>
      <c r="I356" s="10" t="s">
        <v>33</v>
      </c>
      <c r="J356" s="9">
        <v>43440</v>
      </c>
      <c r="K356" s="10" t="s">
        <v>34</v>
      </c>
      <c r="L356" s="10" t="s">
        <v>35</v>
      </c>
      <c r="M356" s="10" t="s">
        <v>108</v>
      </c>
      <c r="N356" s="10" t="s">
        <v>109</v>
      </c>
      <c r="O356" s="11">
        <v>98</v>
      </c>
      <c r="P356" s="10">
        <v>42</v>
      </c>
      <c r="Q356" s="11">
        <v>4116</v>
      </c>
      <c r="R356" s="11">
        <v>407.48</v>
      </c>
    </row>
    <row r="357" spans="1:18" x14ac:dyDescent="0.25">
      <c r="A357" s="1"/>
      <c r="B357" s="12">
        <v>1409</v>
      </c>
      <c r="C357" s="13">
        <v>43442</v>
      </c>
      <c r="D357" s="12">
        <v>8</v>
      </c>
      <c r="E357" s="1" t="s">
        <v>41</v>
      </c>
      <c r="F357" s="1" t="s">
        <v>42</v>
      </c>
      <c r="G357" s="1" t="s">
        <v>43</v>
      </c>
      <c r="H357" s="1" t="s">
        <v>44</v>
      </c>
      <c r="I357" s="1" t="s">
        <v>45</v>
      </c>
      <c r="J357" s="13">
        <v>43444</v>
      </c>
      <c r="K357" s="1" t="s">
        <v>46</v>
      </c>
      <c r="L357" s="1" t="s">
        <v>35</v>
      </c>
      <c r="M357" s="1" t="s">
        <v>95</v>
      </c>
      <c r="N357" s="1" t="s">
        <v>96</v>
      </c>
      <c r="O357" s="14">
        <v>487.2</v>
      </c>
      <c r="P357" s="1">
        <v>100</v>
      </c>
      <c r="Q357" s="14">
        <v>48720</v>
      </c>
      <c r="R357" s="14">
        <v>4823.28</v>
      </c>
    </row>
    <row r="358" spans="1:18" x14ac:dyDescent="0.25">
      <c r="A358" s="1"/>
      <c r="B358" s="8">
        <v>1412</v>
      </c>
      <c r="C358" s="9">
        <v>43437</v>
      </c>
      <c r="D358" s="8">
        <v>3</v>
      </c>
      <c r="E358" s="10" t="s">
        <v>55</v>
      </c>
      <c r="F358" s="10" t="s">
        <v>56</v>
      </c>
      <c r="G358" s="10" t="s">
        <v>57</v>
      </c>
      <c r="H358" s="10" t="s">
        <v>22</v>
      </c>
      <c r="I358" s="10" t="s">
        <v>23</v>
      </c>
      <c r="J358" s="9">
        <v>43439</v>
      </c>
      <c r="K358" s="10" t="s">
        <v>24</v>
      </c>
      <c r="L358" s="10" t="s">
        <v>58</v>
      </c>
      <c r="M358" s="10" t="s">
        <v>97</v>
      </c>
      <c r="N358" s="10" t="s">
        <v>82</v>
      </c>
      <c r="O358" s="11">
        <v>140</v>
      </c>
      <c r="P358" s="10">
        <v>89</v>
      </c>
      <c r="Q358" s="11">
        <v>12460</v>
      </c>
      <c r="R358" s="11">
        <v>1221.08</v>
      </c>
    </row>
    <row r="359" spans="1:18" x14ac:dyDescent="0.25">
      <c r="A359" s="1"/>
      <c r="B359" s="12">
        <v>1413</v>
      </c>
      <c r="C359" s="13">
        <v>43437</v>
      </c>
      <c r="D359" s="12">
        <v>3</v>
      </c>
      <c r="E359" s="1" t="s">
        <v>55</v>
      </c>
      <c r="F359" s="1" t="s">
        <v>56</v>
      </c>
      <c r="G359" s="1" t="s">
        <v>57</v>
      </c>
      <c r="H359" s="1" t="s">
        <v>22</v>
      </c>
      <c r="I359" s="1" t="s">
        <v>23</v>
      </c>
      <c r="J359" s="13">
        <v>43439</v>
      </c>
      <c r="K359" s="1" t="s">
        <v>24</v>
      </c>
      <c r="L359" s="1" t="s">
        <v>58</v>
      </c>
      <c r="M359" s="1" t="s">
        <v>65</v>
      </c>
      <c r="N359" s="1" t="s">
        <v>66</v>
      </c>
      <c r="O359" s="14">
        <v>560</v>
      </c>
      <c r="P359" s="1">
        <v>12</v>
      </c>
      <c r="Q359" s="14">
        <v>6720</v>
      </c>
      <c r="R359" s="14">
        <v>651.84</v>
      </c>
    </row>
    <row r="360" spans="1:18" x14ac:dyDescent="0.25">
      <c r="A360" s="1"/>
      <c r="B360" s="8">
        <v>1417</v>
      </c>
      <c r="C360" s="9">
        <v>43444</v>
      </c>
      <c r="D360" s="8">
        <v>10</v>
      </c>
      <c r="E360" s="10" t="s">
        <v>72</v>
      </c>
      <c r="F360" s="10" t="s">
        <v>73</v>
      </c>
      <c r="G360" s="10" t="s">
        <v>74</v>
      </c>
      <c r="H360" s="10" t="s">
        <v>75</v>
      </c>
      <c r="I360" s="10" t="s">
        <v>33</v>
      </c>
      <c r="J360" s="9">
        <v>43446</v>
      </c>
      <c r="K360" s="10" t="s">
        <v>24</v>
      </c>
      <c r="L360" s="10" t="s">
        <v>35</v>
      </c>
      <c r="M360" s="10" t="s">
        <v>98</v>
      </c>
      <c r="N360" s="10" t="s">
        <v>29</v>
      </c>
      <c r="O360" s="11">
        <v>140</v>
      </c>
      <c r="P360" s="10">
        <v>97</v>
      </c>
      <c r="Q360" s="11">
        <v>13580</v>
      </c>
      <c r="R360" s="11">
        <v>1412.32</v>
      </c>
    </row>
    <row r="361" spans="1:18" x14ac:dyDescent="0.25">
      <c r="A361" s="1"/>
      <c r="B361" s="12">
        <v>1419</v>
      </c>
      <c r="C361" s="13">
        <v>43444</v>
      </c>
      <c r="D361" s="12">
        <v>10</v>
      </c>
      <c r="E361" s="1" t="s">
        <v>72</v>
      </c>
      <c r="F361" s="1" t="s">
        <v>73</v>
      </c>
      <c r="G361" s="1" t="s">
        <v>74</v>
      </c>
      <c r="H361" s="1" t="s">
        <v>75</v>
      </c>
      <c r="I361" s="1" t="s">
        <v>33</v>
      </c>
      <c r="J361" s="12"/>
      <c r="K361" s="1" t="s">
        <v>34</v>
      </c>
      <c r="L361" s="1"/>
      <c r="M361" s="1" t="s">
        <v>28</v>
      </c>
      <c r="N361" s="1" t="s">
        <v>29</v>
      </c>
      <c r="O361" s="14">
        <v>49</v>
      </c>
      <c r="P361" s="1">
        <v>53</v>
      </c>
      <c r="Q361" s="14">
        <v>2597</v>
      </c>
      <c r="R361" s="14">
        <v>246.72</v>
      </c>
    </row>
    <row r="362" spans="1:18" x14ac:dyDescent="0.25">
      <c r="A362" s="1"/>
      <c r="B362" s="8">
        <v>1420</v>
      </c>
      <c r="C362" s="9">
        <v>43445</v>
      </c>
      <c r="D362" s="8">
        <v>11</v>
      </c>
      <c r="E362" s="10" t="s">
        <v>83</v>
      </c>
      <c r="F362" s="10" t="s">
        <v>84</v>
      </c>
      <c r="G362" s="10" t="s">
        <v>84</v>
      </c>
      <c r="H362" s="10" t="s">
        <v>70</v>
      </c>
      <c r="I362" s="10" t="s">
        <v>71</v>
      </c>
      <c r="J362" s="8"/>
      <c r="K362" s="10" t="s">
        <v>46</v>
      </c>
      <c r="L362" s="10"/>
      <c r="M362" s="10" t="s">
        <v>65</v>
      </c>
      <c r="N362" s="10" t="s">
        <v>66</v>
      </c>
      <c r="O362" s="11">
        <v>560</v>
      </c>
      <c r="P362" s="10">
        <v>61</v>
      </c>
      <c r="Q362" s="11">
        <v>34160</v>
      </c>
      <c r="R362" s="11">
        <v>3484.32</v>
      </c>
    </row>
    <row r="363" spans="1:18" x14ac:dyDescent="0.25">
      <c r="A363" s="1"/>
      <c r="B363" s="12">
        <v>1421</v>
      </c>
      <c r="C363" s="13">
        <v>43435</v>
      </c>
      <c r="D363" s="12">
        <v>1</v>
      </c>
      <c r="E363" s="1" t="s">
        <v>85</v>
      </c>
      <c r="F363" s="1" t="s">
        <v>86</v>
      </c>
      <c r="G363" s="1" t="s">
        <v>87</v>
      </c>
      <c r="H363" s="1" t="s">
        <v>44</v>
      </c>
      <c r="I363" s="1" t="s">
        <v>45</v>
      </c>
      <c r="J363" s="12"/>
      <c r="K363" s="1" t="s">
        <v>46</v>
      </c>
      <c r="L363" s="1"/>
      <c r="M363" s="1" t="s">
        <v>88</v>
      </c>
      <c r="N363" s="1" t="s">
        <v>89</v>
      </c>
      <c r="O363" s="14">
        <v>257.60000000000002</v>
      </c>
      <c r="P363" s="1">
        <v>45</v>
      </c>
      <c r="Q363" s="14">
        <v>11592</v>
      </c>
      <c r="R363" s="14">
        <v>1136.02</v>
      </c>
    </row>
    <row r="364" spans="1:18" x14ac:dyDescent="0.25">
      <c r="A364" s="1"/>
      <c r="B364" s="8">
        <v>1422</v>
      </c>
      <c r="C364" s="9">
        <v>43462</v>
      </c>
      <c r="D364" s="8">
        <v>28</v>
      </c>
      <c r="E364" s="10" t="s">
        <v>67</v>
      </c>
      <c r="F364" s="10" t="s">
        <v>68</v>
      </c>
      <c r="G364" s="10" t="s">
        <v>69</v>
      </c>
      <c r="H364" s="10" t="s">
        <v>70</v>
      </c>
      <c r="I364" s="10" t="s">
        <v>71</v>
      </c>
      <c r="J364" s="9">
        <v>43464</v>
      </c>
      <c r="K364" s="10" t="s">
        <v>46</v>
      </c>
      <c r="L364" s="10" t="s">
        <v>35</v>
      </c>
      <c r="M364" s="10" t="s">
        <v>40</v>
      </c>
      <c r="N364" s="10" t="s">
        <v>27</v>
      </c>
      <c r="O364" s="11">
        <v>644</v>
      </c>
      <c r="P364" s="10">
        <v>43</v>
      </c>
      <c r="Q364" s="11">
        <v>27692</v>
      </c>
      <c r="R364" s="11">
        <v>2769.2</v>
      </c>
    </row>
    <row r="365" spans="1:18" x14ac:dyDescent="0.25">
      <c r="A365" s="1"/>
      <c r="B365" s="12">
        <v>1423</v>
      </c>
      <c r="C365" s="13">
        <v>43443</v>
      </c>
      <c r="D365" s="12">
        <v>9</v>
      </c>
      <c r="E365" s="1" t="s">
        <v>90</v>
      </c>
      <c r="F365" s="1" t="s">
        <v>91</v>
      </c>
      <c r="G365" s="1" t="s">
        <v>51</v>
      </c>
      <c r="H365" s="1" t="s">
        <v>92</v>
      </c>
      <c r="I365" s="1" t="s">
        <v>23</v>
      </c>
      <c r="J365" s="13">
        <v>43445</v>
      </c>
      <c r="K365" s="1" t="s">
        <v>34</v>
      </c>
      <c r="L365" s="1" t="s">
        <v>25</v>
      </c>
      <c r="M365" s="1" t="s">
        <v>59</v>
      </c>
      <c r="N365" s="1" t="s">
        <v>60</v>
      </c>
      <c r="O365" s="14">
        <v>135.1</v>
      </c>
      <c r="P365" s="1">
        <v>18</v>
      </c>
      <c r="Q365" s="14">
        <v>2431.8000000000002</v>
      </c>
      <c r="R365" s="14">
        <v>231.02</v>
      </c>
    </row>
    <row r="366" spans="1:18" x14ac:dyDescent="0.25">
      <c r="A366" s="1"/>
      <c r="B366" s="8">
        <v>1424</v>
      </c>
      <c r="C366" s="9">
        <v>43440</v>
      </c>
      <c r="D366" s="8">
        <v>6</v>
      </c>
      <c r="E366" s="10" t="s">
        <v>61</v>
      </c>
      <c r="F366" s="10" t="s">
        <v>62</v>
      </c>
      <c r="G366" s="10" t="s">
        <v>63</v>
      </c>
      <c r="H366" s="10" t="s">
        <v>64</v>
      </c>
      <c r="I366" s="10" t="s">
        <v>45</v>
      </c>
      <c r="J366" s="9">
        <v>43442</v>
      </c>
      <c r="K366" s="10" t="s">
        <v>24</v>
      </c>
      <c r="L366" s="10" t="s">
        <v>35</v>
      </c>
      <c r="M366" s="10" t="s">
        <v>53</v>
      </c>
      <c r="N366" s="10" t="s">
        <v>54</v>
      </c>
      <c r="O366" s="11">
        <v>178.5</v>
      </c>
      <c r="P366" s="10">
        <v>41</v>
      </c>
      <c r="Q366" s="11">
        <v>7318.5</v>
      </c>
      <c r="R366" s="11">
        <v>709.89</v>
      </c>
    </row>
    <row r="367" spans="1:18" x14ac:dyDescent="0.25">
      <c r="A367" s="1"/>
      <c r="B367" s="12">
        <v>1425</v>
      </c>
      <c r="C367" s="13">
        <v>43442</v>
      </c>
      <c r="D367" s="12">
        <v>8</v>
      </c>
      <c r="E367" s="1" t="s">
        <v>41</v>
      </c>
      <c r="F367" s="1" t="s">
        <v>42</v>
      </c>
      <c r="G367" s="1" t="s">
        <v>43</v>
      </c>
      <c r="H367" s="1" t="s">
        <v>44</v>
      </c>
      <c r="I367" s="1" t="s">
        <v>45</v>
      </c>
      <c r="J367" s="13">
        <v>43444</v>
      </c>
      <c r="K367" s="1" t="s">
        <v>24</v>
      </c>
      <c r="L367" s="1" t="s">
        <v>25</v>
      </c>
      <c r="M367" s="1" t="s">
        <v>53</v>
      </c>
      <c r="N367" s="1" t="s">
        <v>54</v>
      </c>
      <c r="O367" s="14">
        <v>178.5</v>
      </c>
      <c r="P367" s="1">
        <v>19</v>
      </c>
      <c r="Q367" s="14">
        <v>3391.5</v>
      </c>
      <c r="R367" s="14">
        <v>335.76</v>
      </c>
    </row>
    <row r="368" spans="1:18" x14ac:dyDescent="0.25">
      <c r="A368" s="1"/>
      <c r="B368" s="8">
        <v>1426</v>
      </c>
      <c r="C368" s="9">
        <v>43459</v>
      </c>
      <c r="D368" s="8">
        <v>25</v>
      </c>
      <c r="E368" s="10" t="s">
        <v>99</v>
      </c>
      <c r="F368" s="10" t="s">
        <v>73</v>
      </c>
      <c r="G368" s="10" t="s">
        <v>74</v>
      </c>
      <c r="H368" s="10" t="s">
        <v>75</v>
      </c>
      <c r="I368" s="10" t="s">
        <v>33</v>
      </c>
      <c r="J368" s="9">
        <v>43461</v>
      </c>
      <c r="K368" s="10" t="s">
        <v>34</v>
      </c>
      <c r="L368" s="10" t="s">
        <v>58</v>
      </c>
      <c r="M368" s="10" t="s">
        <v>81</v>
      </c>
      <c r="N368" s="10" t="s">
        <v>82</v>
      </c>
      <c r="O368" s="11">
        <v>308</v>
      </c>
      <c r="P368" s="10">
        <v>65</v>
      </c>
      <c r="Q368" s="11">
        <v>20020</v>
      </c>
      <c r="R368" s="11">
        <v>1941.94</v>
      </c>
    </row>
    <row r="369" spans="1:18" x14ac:dyDescent="0.25">
      <c r="A369" s="1"/>
      <c r="B369" s="12">
        <v>1427</v>
      </c>
      <c r="C369" s="13">
        <v>43460</v>
      </c>
      <c r="D369" s="12">
        <v>26</v>
      </c>
      <c r="E369" s="1" t="s">
        <v>100</v>
      </c>
      <c r="F369" s="1" t="s">
        <v>84</v>
      </c>
      <c r="G369" s="1" t="s">
        <v>84</v>
      </c>
      <c r="H369" s="1" t="s">
        <v>70</v>
      </c>
      <c r="I369" s="1" t="s">
        <v>71</v>
      </c>
      <c r="J369" s="13">
        <v>43462</v>
      </c>
      <c r="K369" s="1" t="s">
        <v>46</v>
      </c>
      <c r="L369" s="1" t="s">
        <v>35</v>
      </c>
      <c r="M369" s="1" t="s">
        <v>79</v>
      </c>
      <c r="N369" s="1" t="s">
        <v>80</v>
      </c>
      <c r="O369" s="14">
        <v>350</v>
      </c>
      <c r="P369" s="1">
        <v>13</v>
      </c>
      <c r="Q369" s="14">
        <v>4550</v>
      </c>
      <c r="R369" s="14">
        <v>450.45</v>
      </c>
    </row>
    <row r="370" spans="1:18" x14ac:dyDescent="0.25">
      <c r="A370" s="1"/>
      <c r="B370" s="8">
        <v>1428</v>
      </c>
      <c r="C370" s="9">
        <v>43463</v>
      </c>
      <c r="D370" s="8">
        <v>29</v>
      </c>
      <c r="E370" s="10" t="s">
        <v>49</v>
      </c>
      <c r="F370" s="10" t="s">
        <v>50</v>
      </c>
      <c r="G370" s="10" t="s">
        <v>51</v>
      </c>
      <c r="H370" s="10" t="s">
        <v>52</v>
      </c>
      <c r="I370" s="10" t="s">
        <v>23</v>
      </c>
      <c r="J370" s="9">
        <v>43465</v>
      </c>
      <c r="K370" s="10" t="s">
        <v>24</v>
      </c>
      <c r="L370" s="10" t="s">
        <v>25</v>
      </c>
      <c r="M370" s="10" t="s">
        <v>101</v>
      </c>
      <c r="N370" s="10" t="s">
        <v>102</v>
      </c>
      <c r="O370" s="11">
        <v>546</v>
      </c>
      <c r="P370" s="10">
        <v>54</v>
      </c>
      <c r="Q370" s="11">
        <v>29484</v>
      </c>
      <c r="R370" s="11">
        <v>3007.37</v>
      </c>
    </row>
    <row r="371" spans="1:18" x14ac:dyDescent="0.25">
      <c r="A371" s="1"/>
      <c r="B371" s="12">
        <v>1429</v>
      </c>
      <c r="C371" s="13">
        <v>43440</v>
      </c>
      <c r="D371" s="12">
        <v>6</v>
      </c>
      <c r="E371" s="1" t="s">
        <v>61</v>
      </c>
      <c r="F371" s="1" t="s">
        <v>62</v>
      </c>
      <c r="G371" s="1" t="s">
        <v>63</v>
      </c>
      <c r="H371" s="1" t="s">
        <v>64</v>
      </c>
      <c r="I371" s="1" t="s">
        <v>45</v>
      </c>
      <c r="J371" s="13">
        <v>43442</v>
      </c>
      <c r="K371" s="1" t="s">
        <v>46</v>
      </c>
      <c r="L371" s="1" t="s">
        <v>25</v>
      </c>
      <c r="M371" s="1" t="s">
        <v>36</v>
      </c>
      <c r="N371" s="1" t="s">
        <v>29</v>
      </c>
      <c r="O371" s="14">
        <v>420</v>
      </c>
      <c r="P371" s="1">
        <v>33</v>
      </c>
      <c r="Q371" s="14">
        <v>13860</v>
      </c>
      <c r="R371" s="14">
        <v>1330.56</v>
      </c>
    </row>
    <row r="372" spans="1:18" x14ac:dyDescent="0.25">
      <c r="A372" s="1"/>
      <c r="B372" s="8">
        <v>1430</v>
      </c>
      <c r="C372" s="9">
        <v>43440</v>
      </c>
      <c r="D372" s="8">
        <v>6</v>
      </c>
      <c r="E372" s="10" t="s">
        <v>61</v>
      </c>
      <c r="F372" s="10" t="s">
        <v>62</v>
      </c>
      <c r="G372" s="10" t="s">
        <v>63</v>
      </c>
      <c r="H372" s="10" t="s">
        <v>64</v>
      </c>
      <c r="I372" s="10" t="s">
        <v>45</v>
      </c>
      <c r="J372" s="9">
        <v>43442</v>
      </c>
      <c r="K372" s="10" t="s">
        <v>46</v>
      </c>
      <c r="L372" s="10" t="s">
        <v>25</v>
      </c>
      <c r="M372" s="10" t="s">
        <v>37</v>
      </c>
      <c r="N372" s="10" t="s">
        <v>29</v>
      </c>
      <c r="O372" s="11">
        <v>742</v>
      </c>
      <c r="P372" s="10">
        <v>34</v>
      </c>
      <c r="Q372" s="11">
        <v>25228</v>
      </c>
      <c r="R372" s="11">
        <v>2598.48</v>
      </c>
    </row>
    <row r="373" spans="1:18" x14ac:dyDescent="0.25">
      <c r="A373" s="1"/>
      <c r="B373" s="12">
        <v>1431</v>
      </c>
      <c r="C373" s="13">
        <v>43438</v>
      </c>
      <c r="D373" s="12">
        <v>4</v>
      </c>
      <c r="E373" s="1" t="s">
        <v>30</v>
      </c>
      <c r="F373" s="1" t="s">
        <v>31</v>
      </c>
      <c r="G373" s="1" t="s">
        <v>31</v>
      </c>
      <c r="H373" s="1" t="s">
        <v>32</v>
      </c>
      <c r="I373" s="1" t="s">
        <v>33</v>
      </c>
      <c r="J373" s="12"/>
      <c r="K373" s="1"/>
      <c r="L373" s="1"/>
      <c r="M373" s="1" t="s">
        <v>103</v>
      </c>
      <c r="N373" s="1" t="s">
        <v>94</v>
      </c>
      <c r="O373" s="14">
        <v>532</v>
      </c>
      <c r="P373" s="1">
        <v>59</v>
      </c>
      <c r="Q373" s="14">
        <v>31388</v>
      </c>
      <c r="R373" s="14">
        <v>3170.19</v>
      </c>
    </row>
    <row r="374" spans="1:18" x14ac:dyDescent="0.25">
      <c r="A374" s="1"/>
      <c r="B374" s="8">
        <v>1432</v>
      </c>
      <c r="C374" s="9">
        <v>43437</v>
      </c>
      <c r="D374" s="8">
        <v>3</v>
      </c>
      <c r="E374" s="10" t="s">
        <v>55</v>
      </c>
      <c r="F374" s="10" t="s">
        <v>56</v>
      </c>
      <c r="G374" s="10" t="s">
        <v>57</v>
      </c>
      <c r="H374" s="10" t="s">
        <v>22</v>
      </c>
      <c r="I374" s="10" t="s">
        <v>23</v>
      </c>
      <c r="J374" s="8"/>
      <c r="K374" s="10"/>
      <c r="L374" s="10"/>
      <c r="M374" s="10" t="s">
        <v>76</v>
      </c>
      <c r="N374" s="10" t="s">
        <v>27</v>
      </c>
      <c r="O374" s="11">
        <v>41.86</v>
      </c>
      <c r="P374" s="10">
        <v>24</v>
      </c>
      <c r="Q374" s="11">
        <v>1004.64</v>
      </c>
      <c r="R374" s="11">
        <v>99.46</v>
      </c>
    </row>
  </sheetData>
  <mergeCells count="2">
    <mergeCell ref="A1:B1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Hoja5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ABRIL ARIADNA MONTALVO CONTRERAS</dc:creator>
  <cp:lastModifiedBy>ABRIL ARIADNA MONTALVO CONTRERAS</cp:lastModifiedBy>
  <dcterms:created xsi:type="dcterms:W3CDTF">2025-04-10T15:10:17Z</dcterms:created>
  <dcterms:modified xsi:type="dcterms:W3CDTF">2025-05-14T01:36:29Z</dcterms:modified>
</cp:coreProperties>
</file>