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Algoritmos y programacion/"/>
    </mc:Choice>
  </mc:AlternateContent>
  <xr:revisionPtr revIDLastSave="242" documentId="8_{0C8FA48C-D444-4F32-9918-686534AC1F2C}" xr6:coauthVersionLast="47" xr6:coauthVersionMax="47" xr10:uidLastSave="{5AF0245E-4D61-4EFC-B6BA-2F71430FB6D7}"/>
  <bookViews>
    <workbookView xWindow="-120" yWindow="-120" windowWidth="20730" windowHeight="11040" xr2:uid="{54EEE656-4A09-45A0-828E-B36FF42889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21" i="1"/>
  <c r="I21" i="1"/>
  <c r="J21" i="1"/>
  <c r="K21" i="1"/>
  <c r="G21" i="1"/>
  <c r="K19" i="1"/>
  <c r="H19" i="1"/>
  <c r="I19" i="1"/>
  <c r="J19" i="1"/>
  <c r="G19" i="1"/>
  <c r="H18" i="1"/>
  <c r="I18" i="1"/>
  <c r="J18" i="1"/>
  <c r="K18" i="1"/>
  <c r="G18" i="1"/>
  <c r="H16" i="1"/>
  <c r="I16" i="1"/>
  <c r="J16" i="1"/>
  <c r="K16" i="1"/>
  <c r="H12" i="1"/>
  <c r="I12" i="1"/>
  <c r="J12" i="1"/>
  <c r="K12" i="1"/>
  <c r="G12" i="1"/>
  <c r="H11" i="1"/>
  <c r="I11" i="1"/>
  <c r="J11" i="1"/>
  <c r="K11" i="1"/>
  <c r="G16" i="1"/>
  <c r="H13" i="1"/>
  <c r="I13" i="1"/>
  <c r="J13" i="1"/>
  <c r="K13" i="1"/>
  <c r="G13" i="1"/>
  <c r="G7" i="1"/>
  <c r="K10" i="1"/>
  <c r="J10" i="1"/>
  <c r="I10" i="1"/>
  <c r="J2" i="1"/>
  <c r="H10" i="1"/>
  <c r="H2" i="1"/>
  <c r="I8" i="1"/>
  <c r="J8" i="1"/>
  <c r="K8" i="1" s="1"/>
  <c r="H8" i="1"/>
  <c r="K7" i="1"/>
  <c r="J7" i="1"/>
  <c r="I7" i="1"/>
  <c r="H7" i="1"/>
  <c r="K6" i="1"/>
  <c r="J6" i="1"/>
  <c r="I6" i="1"/>
  <c r="H6" i="1"/>
  <c r="G6" i="1"/>
  <c r="K5" i="1"/>
  <c r="J5" i="1"/>
  <c r="I5" i="1"/>
  <c r="H5" i="1"/>
  <c r="G5" i="1"/>
  <c r="I2" i="1"/>
  <c r="K2" i="1"/>
</calcChain>
</file>

<file path=xl/sharedStrings.xml><?xml version="1.0" encoding="utf-8"?>
<sst xmlns="http://schemas.openxmlformats.org/spreadsheetml/2006/main" count="32" uniqueCount="29">
  <si>
    <t>INGRESOS</t>
  </si>
  <si>
    <t>% AUMENTO SOBRE EL AÑO ANTERIOR</t>
  </si>
  <si>
    <t>COSTE  de Mercancia Vendidas</t>
  </si>
  <si>
    <t xml:space="preserve">Materiales </t>
  </si>
  <si>
    <t>salario</t>
  </si>
  <si>
    <t>complementos</t>
  </si>
  <si>
    <t>otros</t>
  </si>
  <si>
    <t>GASTOS GENERALES</t>
  </si>
  <si>
    <t>oficina</t>
  </si>
  <si>
    <t>gastos de ventas</t>
  </si>
  <si>
    <t xml:space="preserve">publicidad y propaganda </t>
  </si>
  <si>
    <t>depreacion</t>
  </si>
  <si>
    <t>varios</t>
  </si>
  <si>
    <t>GASTOS FINANCIEROS</t>
  </si>
  <si>
    <t xml:space="preserve"> de los ingresos</t>
  </si>
  <si>
    <t>de los ingresos</t>
  </si>
  <si>
    <t>de los salarios</t>
  </si>
  <si>
    <t>aumento sobre el año anterior</t>
  </si>
  <si>
    <t xml:space="preserve">aumento sobre el año anteriro </t>
  </si>
  <si>
    <t>de oficina + ventas</t>
  </si>
  <si>
    <t>Gastos Generales + Costos de Mercan Vendida</t>
  </si>
  <si>
    <t xml:space="preserve">TOTAL DE GASTOS OPERACIONALES </t>
  </si>
  <si>
    <t>ingresos-total gastos operacionales - gastos financieros</t>
  </si>
  <si>
    <t>BENEFICIO BRUTO</t>
  </si>
  <si>
    <t>IMPUESTOS</t>
  </si>
  <si>
    <t>BENEFICIO NETO</t>
  </si>
  <si>
    <t>Beneficio bruto - impuestos</t>
  </si>
  <si>
    <t>del beneficio bruto</t>
  </si>
  <si>
    <t>incremento anual cte.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</si>
</sst>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2" fillId="4" borderId="1" xfId="0" applyFont="1" applyFill="1" applyBorder="1"/>
    <xf numFmtId="44" fontId="0" fillId="0" borderId="1" xfId="1" applyFont="1" applyBorder="1"/>
    <xf numFmtId="44" fontId="0" fillId="5" borderId="1" xfId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Fill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613F-1FA0-4276-8268-9F832DC802AB}">
  <dimension ref="A1:K21"/>
  <sheetViews>
    <sheetView tabSelected="1" topLeftCell="A11" zoomScale="98" workbookViewId="0">
      <selection activeCell="G16" sqref="G16"/>
    </sheetView>
  </sheetViews>
  <sheetFormatPr baseColWidth="10" defaultRowHeight="15" x14ac:dyDescent="0.25"/>
  <cols>
    <col min="3" max="3" width="11.42578125" customWidth="1"/>
    <col min="4" max="4" width="8.5703125" customWidth="1"/>
    <col min="6" max="6" width="15.42578125" customWidth="1"/>
    <col min="7" max="7" width="15.140625" customWidth="1"/>
    <col min="8" max="8" width="14.85546875" customWidth="1"/>
    <col min="9" max="9" width="12.5703125" customWidth="1"/>
    <col min="10" max="10" width="13.85546875" customWidth="1"/>
    <col min="11" max="11" width="12.5703125" customWidth="1"/>
  </cols>
  <sheetData>
    <row r="1" spans="1:11" x14ac:dyDescent="0.25">
      <c r="G1" s="6">
        <v>2016</v>
      </c>
      <c r="H1" s="6">
        <v>2017</v>
      </c>
      <c r="I1" s="6">
        <v>2018</v>
      </c>
      <c r="J1" s="6">
        <v>2019</v>
      </c>
      <c r="K1" s="6">
        <v>2020</v>
      </c>
    </row>
    <row r="2" spans="1:11" x14ac:dyDescent="0.25">
      <c r="A2" s="2" t="s">
        <v>0</v>
      </c>
      <c r="B2" s="2"/>
      <c r="C2" s="2"/>
      <c r="D2" s="2"/>
      <c r="E2" s="13"/>
      <c r="F2" s="13"/>
      <c r="G2" s="7">
        <v>10000</v>
      </c>
      <c r="H2" s="12">
        <f>G2*H3+G2</f>
        <v>12000</v>
      </c>
      <c r="I2" s="12">
        <f t="shared" ref="I2:K2" si="0">H2*I3+H2</f>
        <v>15600</v>
      </c>
      <c r="J2" s="12">
        <f>I2*J3+I2</f>
        <v>18720</v>
      </c>
      <c r="K2" s="12">
        <f t="shared" si="0"/>
        <v>20592</v>
      </c>
    </row>
    <row r="3" spans="1:11" x14ac:dyDescent="0.25">
      <c r="A3" s="2" t="s">
        <v>1</v>
      </c>
      <c r="B3" s="2"/>
      <c r="C3" s="2"/>
      <c r="D3" s="2"/>
      <c r="E3" s="13"/>
      <c r="F3" s="13"/>
      <c r="G3" s="2"/>
      <c r="H3" s="9">
        <v>0.2</v>
      </c>
      <c r="I3" s="10">
        <v>0.3</v>
      </c>
      <c r="J3" s="10">
        <v>0.2</v>
      </c>
      <c r="K3" s="10">
        <v>0.1</v>
      </c>
    </row>
    <row r="4" spans="1:11" x14ac:dyDescent="0.25">
      <c r="A4" s="20" t="s">
        <v>2</v>
      </c>
      <c r="B4" s="20"/>
      <c r="C4" s="20"/>
      <c r="D4" s="2"/>
      <c r="E4" s="13"/>
      <c r="F4" s="13"/>
      <c r="G4" s="2"/>
      <c r="H4" s="2"/>
      <c r="I4" s="2"/>
      <c r="J4" s="2"/>
      <c r="K4" s="2"/>
    </row>
    <row r="5" spans="1:11" x14ac:dyDescent="0.25">
      <c r="A5" s="2"/>
      <c r="B5" s="2" t="s">
        <v>3</v>
      </c>
      <c r="C5" s="2"/>
      <c r="D5" s="3">
        <v>0.17</v>
      </c>
      <c r="E5" s="4" t="s">
        <v>14</v>
      </c>
      <c r="F5" s="5"/>
      <c r="G5" s="12">
        <f>G2*D5</f>
        <v>1700.0000000000002</v>
      </c>
      <c r="H5" s="12">
        <f>H2*D5</f>
        <v>2040.0000000000002</v>
      </c>
      <c r="I5" s="12">
        <f>I2*D5</f>
        <v>2652</v>
      </c>
      <c r="J5" s="12">
        <f>J2*D5</f>
        <v>3182.4</v>
      </c>
      <c r="K5" s="12">
        <f>K2*D5</f>
        <v>3500.6400000000003</v>
      </c>
    </row>
    <row r="6" spans="1:11" x14ac:dyDescent="0.25">
      <c r="A6" s="2"/>
      <c r="B6" s="2" t="s">
        <v>4</v>
      </c>
      <c r="C6" s="2"/>
      <c r="D6" s="3">
        <v>0.14000000000000001</v>
      </c>
      <c r="E6" s="4" t="s">
        <v>15</v>
      </c>
      <c r="F6" s="5"/>
      <c r="G6" s="12">
        <f>G2*D6</f>
        <v>1400.0000000000002</v>
      </c>
      <c r="H6" s="12">
        <f>H2*D6</f>
        <v>1680.0000000000002</v>
      </c>
      <c r="I6" s="12">
        <f>I2*D6</f>
        <v>2184</v>
      </c>
      <c r="J6" s="12">
        <f>J2*D6</f>
        <v>2620.8000000000002</v>
      </c>
      <c r="K6" s="12">
        <f>K2*D6</f>
        <v>2882.88</v>
      </c>
    </row>
    <row r="7" spans="1:11" x14ac:dyDescent="0.25">
      <c r="A7" s="2"/>
      <c r="B7" s="2" t="s">
        <v>5</v>
      </c>
      <c r="C7" s="2"/>
      <c r="D7" s="3">
        <v>0.15</v>
      </c>
      <c r="E7" s="4" t="s">
        <v>16</v>
      </c>
      <c r="F7" s="5"/>
      <c r="G7" s="12">
        <f>G6*D7</f>
        <v>210.00000000000003</v>
      </c>
      <c r="H7" s="12">
        <f>H6*D7</f>
        <v>252.00000000000003</v>
      </c>
      <c r="I7" s="12">
        <f>I6*D7</f>
        <v>327.59999999999997</v>
      </c>
      <c r="J7" s="12">
        <f>J6*D7</f>
        <v>393.12</v>
      </c>
      <c r="K7" s="12">
        <f>K6*D7</f>
        <v>432.43200000000002</v>
      </c>
    </row>
    <row r="8" spans="1:11" x14ac:dyDescent="0.25">
      <c r="A8" s="2"/>
      <c r="B8" s="2" t="s">
        <v>6</v>
      </c>
      <c r="C8" s="2"/>
      <c r="D8" s="3">
        <v>0.08</v>
      </c>
      <c r="E8" s="4" t="s">
        <v>17</v>
      </c>
      <c r="F8" s="5"/>
      <c r="G8" s="8">
        <v>100</v>
      </c>
      <c r="H8" s="12">
        <f>G8*$D$8+G8</f>
        <v>108</v>
      </c>
      <c r="I8" s="12">
        <f t="shared" ref="I8:K8" si="1">H8*$D$8+H8</f>
        <v>116.64</v>
      </c>
      <c r="J8" s="12">
        <f t="shared" si="1"/>
        <v>125.9712</v>
      </c>
      <c r="K8" s="12">
        <f t="shared" si="1"/>
        <v>136.04889599999998</v>
      </c>
    </row>
    <row r="9" spans="1:11" x14ac:dyDescent="0.25">
      <c r="A9" s="21" t="s">
        <v>7</v>
      </c>
      <c r="B9" s="21"/>
      <c r="C9" s="21"/>
      <c r="D9" s="2"/>
      <c r="E9" s="16"/>
      <c r="F9" s="17"/>
    </row>
    <row r="10" spans="1:11" x14ac:dyDescent="0.25">
      <c r="A10" s="2"/>
      <c r="B10" s="14" t="s">
        <v>8</v>
      </c>
      <c r="C10" s="15"/>
      <c r="D10" s="3">
        <v>0.1</v>
      </c>
      <c r="E10" s="4" t="s">
        <v>18</v>
      </c>
      <c r="F10" s="1"/>
      <c r="G10" s="8">
        <v>1000</v>
      </c>
      <c r="H10" s="12">
        <f>G10*D10+G10</f>
        <v>1100</v>
      </c>
      <c r="I10" s="12">
        <f>H10*D10+H10</f>
        <v>1210</v>
      </c>
      <c r="J10" s="12">
        <f>I10*D10+I10</f>
        <v>1331</v>
      </c>
      <c r="K10" s="12">
        <f>J10*D10+J10</f>
        <v>1464.1</v>
      </c>
    </row>
    <row r="11" spans="1:11" x14ac:dyDescent="0.25">
      <c r="A11" s="2"/>
      <c r="B11" s="2" t="s">
        <v>9</v>
      </c>
      <c r="C11" s="2"/>
      <c r="D11" s="3">
        <v>0.08</v>
      </c>
      <c r="E11" s="4" t="s">
        <v>15</v>
      </c>
      <c r="F11" s="1"/>
      <c r="G11" s="12">
        <f>G2*$D$11</f>
        <v>800</v>
      </c>
      <c r="H11" s="12">
        <f t="shared" ref="H11:K11" si="2">H2*$D$11</f>
        <v>960</v>
      </c>
      <c r="I11" s="12">
        <f t="shared" si="2"/>
        <v>1248</v>
      </c>
      <c r="J11" s="12">
        <f t="shared" si="2"/>
        <v>1497.6000000000001</v>
      </c>
      <c r="K11" s="12">
        <f t="shared" si="2"/>
        <v>1647.3600000000001</v>
      </c>
    </row>
    <row r="12" spans="1:11" x14ac:dyDescent="0.25">
      <c r="A12" s="2"/>
      <c r="B12" s="2" t="s">
        <v>5</v>
      </c>
      <c r="C12" s="2"/>
      <c r="D12" s="3">
        <v>0.17</v>
      </c>
      <c r="E12" s="4" t="s">
        <v>19</v>
      </c>
      <c r="F12" s="1"/>
      <c r="G12" s="12">
        <f>G11*$D$12+G10*$D$12</f>
        <v>306</v>
      </c>
      <c r="H12" s="12">
        <f t="shared" ref="H12:K12" si="3">H11*$D$12+H10*$D$12</f>
        <v>350.20000000000005</v>
      </c>
      <c r="I12" s="12">
        <f t="shared" si="3"/>
        <v>417.86</v>
      </c>
      <c r="J12" s="12">
        <f t="shared" si="3"/>
        <v>480.86200000000008</v>
      </c>
      <c r="K12" s="12">
        <f t="shared" si="3"/>
        <v>528.94820000000004</v>
      </c>
    </row>
    <row r="13" spans="1:11" x14ac:dyDescent="0.25">
      <c r="A13" s="2"/>
      <c r="B13" s="2" t="s">
        <v>10</v>
      </c>
      <c r="C13" s="2"/>
      <c r="D13" s="3">
        <v>0.25</v>
      </c>
      <c r="E13" s="4" t="s">
        <v>15</v>
      </c>
      <c r="F13" s="1"/>
      <c r="G13" s="12">
        <f>G2*$D$13</f>
        <v>2500</v>
      </c>
      <c r="H13" s="12">
        <f t="shared" ref="H13:K13" si="4">H2*$D$13</f>
        <v>3000</v>
      </c>
      <c r="I13" s="12">
        <f t="shared" si="4"/>
        <v>3900</v>
      </c>
      <c r="J13" s="12">
        <f t="shared" si="4"/>
        <v>4680</v>
      </c>
      <c r="K13" s="12">
        <f t="shared" si="4"/>
        <v>5148</v>
      </c>
    </row>
    <row r="14" spans="1:11" x14ac:dyDescent="0.25">
      <c r="A14" s="2"/>
      <c r="B14" s="2" t="s">
        <v>11</v>
      </c>
      <c r="C14" s="2"/>
      <c r="D14" s="2"/>
      <c r="E14" s="16"/>
      <c r="F14" s="17"/>
      <c r="G14" s="2"/>
      <c r="H14" s="8">
        <v>20</v>
      </c>
      <c r="I14" s="8">
        <v>20</v>
      </c>
      <c r="J14" s="8">
        <v>20</v>
      </c>
      <c r="K14" s="8">
        <v>20</v>
      </c>
    </row>
    <row r="15" spans="1:11" x14ac:dyDescent="0.25">
      <c r="A15" s="2"/>
      <c r="B15" s="14" t="s">
        <v>12</v>
      </c>
      <c r="C15" s="15"/>
      <c r="D15" s="2"/>
      <c r="E15" s="18" t="s">
        <v>28</v>
      </c>
      <c r="F15" s="19"/>
      <c r="G15" s="11">
        <v>0</v>
      </c>
      <c r="H15" s="2">
        <v>10</v>
      </c>
      <c r="I15" s="2">
        <v>20</v>
      </c>
      <c r="J15" s="2">
        <v>30</v>
      </c>
      <c r="K15" s="2">
        <v>40</v>
      </c>
    </row>
    <row r="16" spans="1:11" ht="32.25" customHeight="1" x14ac:dyDescent="0.25">
      <c r="A16" s="26" t="s">
        <v>21</v>
      </c>
      <c r="B16" s="26"/>
      <c r="C16" s="26"/>
      <c r="D16" s="26"/>
      <c r="E16" s="28" t="s">
        <v>20</v>
      </c>
      <c r="F16" s="28"/>
      <c r="G16" s="12">
        <f>SUM(G5:G13)</f>
        <v>8016</v>
      </c>
      <c r="H16" s="12">
        <f t="shared" ref="H16:K16" si="5">SUM(H5:H13)</f>
        <v>9490.2000000000007</v>
      </c>
      <c r="I16" s="12">
        <f t="shared" si="5"/>
        <v>12056.1</v>
      </c>
      <c r="J16" s="12">
        <f t="shared" si="5"/>
        <v>14311.753199999999</v>
      </c>
      <c r="K16" s="12">
        <f t="shared" si="5"/>
        <v>15740.409096000001</v>
      </c>
    </row>
    <row r="17" spans="1:11" x14ac:dyDescent="0.25">
      <c r="A17" s="27" t="s">
        <v>13</v>
      </c>
      <c r="B17" s="27"/>
      <c r="C17" s="27"/>
      <c r="D17" s="27"/>
      <c r="E17" s="13"/>
      <c r="F17" s="13"/>
      <c r="G17" s="2">
        <v>10</v>
      </c>
      <c r="H17" s="2">
        <v>10</v>
      </c>
      <c r="I17" s="2">
        <v>10</v>
      </c>
      <c r="J17" s="2">
        <v>10</v>
      </c>
      <c r="K17" s="2">
        <v>10</v>
      </c>
    </row>
    <row r="18" spans="1:11" ht="55.5" customHeight="1" x14ac:dyDescent="0.3">
      <c r="A18" s="30" t="s">
        <v>23</v>
      </c>
      <c r="B18" s="30"/>
      <c r="C18" s="30"/>
      <c r="D18" s="2"/>
      <c r="E18" s="29" t="s">
        <v>22</v>
      </c>
      <c r="F18" s="29"/>
      <c r="G18" s="12">
        <f>G2-G16-G17</f>
        <v>1974</v>
      </c>
      <c r="H18" s="12">
        <f t="shared" ref="H18:K18" si="6">H2-H16-H17</f>
        <v>2499.7999999999993</v>
      </c>
      <c r="I18" s="12">
        <f t="shared" si="6"/>
        <v>3533.8999999999996</v>
      </c>
      <c r="J18" s="12">
        <f t="shared" si="6"/>
        <v>4398.2468000000008</v>
      </c>
      <c r="K18" s="12">
        <f t="shared" si="6"/>
        <v>4841.5909039999988</v>
      </c>
    </row>
    <row r="19" spans="1:11" ht="18.75" x14ac:dyDescent="0.25">
      <c r="A19" s="31" t="s">
        <v>24</v>
      </c>
      <c r="B19" s="31"/>
      <c r="C19" s="31"/>
      <c r="D19" s="3">
        <v>0.52</v>
      </c>
      <c r="E19" s="22" t="s">
        <v>27</v>
      </c>
      <c r="F19" s="22"/>
      <c r="G19" s="12">
        <f>G18*$D$19</f>
        <v>1026.48</v>
      </c>
      <c r="H19" s="12">
        <f t="shared" ref="H19:J19" si="7">H18*$D$19</f>
        <v>1299.8959999999997</v>
      </c>
      <c r="I19" s="12">
        <f t="shared" si="7"/>
        <v>1837.6279999999999</v>
      </c>
      <c r="J19" s="12">
        <f t="shared" si="7"/>
        <v>2287.0883360000007</v>
      </c>
      <c r="K19" s="12">
        <f>K18*$D$19</f>
        <v>2517.6272700799996</v>
      </c>
    </row>
    <row r="20" spans="1:11" x14ac:dyDescent="0.25">
      <c r="A20" s="2"/>
      <c r="B20" s="13"/>
      <c r="C20" s="13"/>
      <c r="D20" s="13"/>
      <c r="E20" s="13"/>
      <c r="F20" s="13"/>
      <c r="G20" s="2"/>
      <c r="H20" s="2"/>
      <c r="I20" s="2"/>
      <c r="J20" s="2"/>
      <c r="K20" s="2"/>
    </row>
    <row r="21" spans="1:11" ht="18.75" x14ac:dyDescent="0.3">
      <c r="A21" s="23" t="s">
        <v>25</v>
      </c>
      <c r="B21" s="24"/>
      <c r="C21" s="24"/>
      <c r="D21" s="25"/>
      <c r="E21" s="13" t="s">
        <v>26</v>
      </c>
      <c r="F21" s="13"/>
      <c r="G21" s="12">
        <f>G18-G19</f>
        <v>947.52</v>
      </c>
      <c r="H21" s="12">
        <f t="shared" ref="H21:K21" si="8">H18-H19</f>
        <v>1199.9039999999995</v>
      </c>
      <c r="I21" s="12">
        <f t="shared" si="8"/>
        <v>1696.2719999999997</v>
      </c>
      <c r="J21" s="12">
        <f t="shared" si="8"/>
        <v>2111.1584640000001</v>
      </c>
      <c r="K21" s="12">
        <f t="shared" si="8"/>
        <v>2323.9636339199992</v>
      </c>
    </row>
  </sheetData>
  <mergeCells count="22">
    <mergeCell ref="E21:F21"/>
    <mergeCell ref="E19:F19"/>
    <mergeCell ref="A21:D21"/>
    <mergeCell ref="A16:D16"/>
    <mergeCell ref="A17:D17"/>
    <mergeCell ref="E16:F16"/>
    <mergeCell ref="B20:D20"/>
    <mergeCell ref="E20:F20"/>
    <mergeCell ref="E17:F17"/>
    <mergeCell ref="E18:F18"/>
    <mergeCell ref="A18:C18"/>
    <mergeCell ref="A19:C19"/>
    <mergeCell ref="E2:F2"/>
    <mergeCell ref="E3:F3"/>
    <mergeCell ref="E4:F4"/>
    <mergeCell ref="B15:C15"/>
    <mergeCell ref="B10:C10"/>
    <mergeCell ref="E9:F9"/>
    <mergeCell ref="E14:F14"/>
    <mergeCell ref="E15:F15"/>
    <mergeCell ref="A4:C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2025-03-11T17:42:23Z</dcterms:created>
  <dcterms:modified xsi:type="dcterms:W3CDTF">2025-03-18T18:01:40Z</dcterms:modified>
</cp:coreProperties>
</file>