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Resumen" sheetId="2" r:id="rId5"/>
  </sheets>
  <definedNames/>
  <calcPr/>
</workbook>
</file>

<file path=xl/sharedStrings.xml><?xml version="1.0" encoding="utf-8"?>
<sst xmlns="http://schemas.openxmlformats.org/spreadsheetml/2006/main" count="351" uniqueCount="235">
  <si>
    <t>N</t>
  </si>
  <si>
    <t>EDT</t>
  </si>
  <si>
    <t>Fase</t>
  </si>
  <si>
    <t>Entregable</t>
  </si>
  <si>
    <t>Dias Plan</t>
  </si>
  <si>
    <t>Fecha Inicio Plan</t>
  </si>
  <si>
    <t>Fecha Final Plan</t>
  </si>
  <si>
    <t>Dia Sem FIP</t>
  </si>
  <si>
    <t>Dia Sem FFP</t>
  </si>
  <si>
    <t>Indicador Fecha</t>
  </si>
  <si>
    <t>% Avance Plan</t>
  </si>
  <si>
    <t>% Avance Real</t>
  </si>
  <si>
    <t>Status</t>
  </si>
  <si>
    <t>Análisis</t>
  </si>
  <si>
    <t>Representación conceptual</t>
  </si>
  <si>
    <t>Diagrama de casos de uso</t>
  </si>
  <si>
    <t>Diseño</t>
  </si>
  <si>
    <t>Diagrama de Módulos</t>
  </si>
  <si>
    <t>Diagrama de Base de Datos</t>
  </si>
  <si>
    <t>Diagrama de Pantallas</t>
  </si>
  <si>
    <t>Fecha Status</t>
  </si>
  <si>
    <t xml:space="preserve">2.3.1.1.1 </t>
  </si>
  <si>
    <t>Vista Móvil Participante de Inicio de sesión</t>
  </si>
  <si>
    <t xml:space="preserve"> 2.3.1.1.2</t>
  </si>
  <si>
    <t>Vista Móvil de Participante de Inicio</t>
  </si>
  <si>
    <t xml:space="preserve"> 2.3.1.1.3</t>
  </si>
  <si>
    <t>Vista Móvil Participante de recuperación de contraseña</t>
  </si>
  <si>
    <t>2.3.1.1.4</t>
  </si>
  <si>
    <t xml:space="preserve">Vista Móvil Participante de Eventos disponibles </t>
  </si>
  <si>
    <t xml:space="preserve"> 2.3.1.1.5</t>
  </si>
  <si>
    <t xml:space="preserve">Vista Móvil Participante de Eventos específicos </t>
  </si>
  <si>
    <t>2.3.1.1.6</t>
  </si>
  <si>
    <t>Vista Móvil Participante de Eventos favoritos</t>
  </si>
  <si>
    <t>2.3.1.1.7</t>
  </si>
  <si>
    <t>Vista Móvil Participante de Cursos del participante</t>
  </si>
  <si>
    <t>2.3.1.1.8</t>
  </si>
  <si>
    <t xml:space="preserve">Vista Móvil Participante de Cursos pendientes </t>
  </si>
  <si>
    <t>Captura</t>
  </si>
  <si>
    <t>2.3.1.1.9</t>
  </si>
  <si>
    <t xml:space="preserve">Vista Móvil Participante de Cursos activos </t>
  </si>
  <si>
    <t>Automático</t>
  </si>
  <si>
    <t>2.3.1.1.10</t>
  </si>
  <si>
    <t>Vista Móvil Participante de Cursos finalizados</t>
  </si>
  <si>
    <t>2.3.1.1.11</t>
  </si>
  <si>
    <t xml:space="preserve">Vista Móvil Participantede Búsqueda de cursos </t>
  </si>
  <si>
    <t>2.3.1.1.12</t>
  </si>
  <si>
    <t>Vista Móvil de Participante de Perfil</t>
  </si>
  <si>
    <t>2.4.1</t>
  </si>
  <si>
    <t>Vista Ficha de Pago</t>
  </si>
  <si>
    <t>2.4.2</t>
  </si>
  <si>
    <t>Vista de Lista de Asistencia</t>
  </si>
  <si>
    <t>2.4.3</t>
  </si>
  <si>
    <t>Vista de Certicación de curso</t>
  </si>
  <si>
    <t>2.3.1.2.1</t>
  </si>
  <si>
    <t>Vista Móvil de Instructor de Inicio de Sesión</t>
  </si>
  <si>
    <t>2.3.1.2.2</t>
  </si>
  <si>
    <t>Vista Móvil de Instructor de Instructor de Inicio</t>
  </si>
  <si>
    <t>2.3.1.2.3</t>
  </si>
  <si>
    <t>Vista Móvil de Instructor de Lista de Participantes</t>
  </si>
  <si>
    <t>2.3.1.2.4</t>
  </si>
  <si>
    <t>Vista Móvil de Instructor de Lista de Asistencia</t>
  </si>
  <si>
    <t>2.3.1.2.5</t>
  </si>
  <si>
    <t>Vista Móvil de Instructor de Lista de Calificaciones</t>
  </si>
  <si>
    <t>2.3.1.2.6</t>
  </si>
  <si>
    <t>Vista Móvil de Instructor de Eventos Asignados</t>
  </si>
  <si>
    <t>2.3.1.2.7</t>
  </si>
  <si>
    <t>Vista Móvil de Instructor de Detalles Eventos</t>
  </si>
  <si>
    <t>2.3.1.2.8</t>
  </si>
  <si>
    <t xml:space="preserve">Vista Móvil de Instructor de Perfil </t>
  </si>
  <si>
    <t>2.3.1.2.9</t>
  </si>
  <si>
    <t>Vista Móvil de Instructor de Editar Perfil</t>
  </si>
  <si>
    <t>2.3.2.1.1</t>
  </si>
  <si>
    <t>Vista Web de Administrador de Inicio de Sesión</t>
  </si>
  <si>
    <t>2.3.2.1.2</t>
  </si>
  <si>
    <t>Vista Web de Administrador de Gestión de Perfil de Administrador</t>
  </si>
  <si>
    <t>2.3.2.1.3</t>
  </si>
  <si>
    <t>Vista Web de Administrador de Gestión de Pantalla Principal</t>
  </si>
  <si>
    <t>2.3.2.1.4</t>
  </si>
  <si>
    <t>Vista Web de Administrador de Gestión de Instructor</t>
  </si>
  <si>
    <t xml:space="preserve">2.3.1.1.5 </t>
  </si>
  <si>
    <t>Vista Web de Administrador de Gestión de Eventos</t>
  </si>
  <si>
    <t>Vista Web de Administrador de Gestión de Categorías</t>
  </si>
  <si>
    <t xml:space="preserve">2.3.1.1.6 </t>
  </si>
  <si>
    <t xml:space="preserve"> Vista Web de Administrador de Gestión de Subcategorías</t>
  </si>
  <si>
    <t xml:space="preserve">2.3.1.1.7 </t>
  </si>
  <si>
    <t>Vista Web de Administrador de Gestión de Tipos de Evento</t>
  </si>
  <si>
    <t>Vista Web de Administrador de Gestión de Áreas de Evento</t>
  </si>
  <si>
    <t>Programación</t>
  </si>
  <si>
    <t xml:space="preserve"> Código Java</t>
  </si>
  <si>
    <t>3.1.1</t>
  </si>
  <si>
    <t>Modelo</t>
  </si>
  <si>
    <t>3.1.2</t>
  </si>
  <si>
    <t>Controlador</t>
  </si>
  <si>
    <t>3.2.1</t>
  </si>
  <si>
    <t>Scripts de a base de datos</t>
  </si>
  <si>
    <t>3.3.1.1.1</t>
  </si>
  <si>
    <t>Modulo Móvil Participante de Inicio de sesión</t>
  </si>
  <si>
    <t xml:space="preserve">3.3.1.1.2 </t>
  </si>
  <si>
    <t>Modulo Móvil Participante de Inicio</t>
  </si>
  <si>
    <t>3.3.1.1.3</t>
  </si>
  <si>
    <t>Modulo Móvil Participante Recuperacion  de contraseña</t>
  </si>
  <si>
    <t xml:space="preserve">3.3.1.1.4 </t>
  </si>
  <si>
    <t xml:space="preserve">Modulo Móvil Participante de Eventos disponibles </t>
  </si>
  <si>
    <t xml:space="preserve"> 3.3.1.1.5</t>
  </si>
  <si>
    <t xml:space="preserve">Modulo Móvil Participante de Eventos específicos </t>
  </si>
  <si>
    <t xml:space="preserve">3.3.1.1.6 </t>
  </si>
  <si>
    <t>Modulo Móvil Participantede Eventos favoritos</t>
  </si>
  <si>
    <t xml:space="preserve">3.3.1.1.7 </t>
  </si>
  <si>
    <t>Modulo Móvil Participante de Cursos del participante</t>
  </si>
  <si>
    <t xml:space="preserve">3.3.1.1.8 </t>
  </si>
  <si>
    <t xml:space="preserve">Modulo Móvil Participante de Cursos pendientes </t>
  </si>
  <si>
    <t xml:space="preserve">3.3.1.1.9 </t>
  </si>
  <si>
    <t xml:space="preserve">Modulo Móvil Participante de Cursos activos </t>
  </si>
  <si>
    <t>3.3.1.1.10</t>
  </si>
  <si>
    <t>Modulo Móvil Participante de Cursos finalizados</t>
  </si>
  <si>
    <t>3.3.1.1.11</t>
  </si>
  <si>
    <t xml:space="preserve">Modulo Móvil Participante de Búsqueda de cursos </t>
  </si>
  <si>
    <t>3.3.1.1.12</t>
  </si>
  <si>
    <t>Modulo Móvil Participante de Perfil</t>
  </si>
  <si>
    <t>4.2.1</t>
  </si>
  <si>
    <t>Modulo Ficha de Pago</t>
  </si>
  <si>
    <t>4.2.2</t>
  </si>
  <si>
    <t>Modulo de Lista de Asistencia</t>
  </si>
  <si>
    <t>4.2.3</t>
  </si>
  <si>
    <t>Modulo de Certicación de curso</t>
  </si>
  <si>
    <t>3.3.2.2.1</t>
  </si>
  <si>
    <t>Modulo Móvil de Instructor de Inicio de Sesión</t>
  </si>
  <si>
    <t>3..3.2.2.2</t>
  </si>
  <si>
    <t>Modulo Móvil de Instructor de Instructor de Inicio</t>
  </si>
  <si>
    <t>3..3.2.2.3</t>
  </si>
  <si>
    <t>Modulo Móvil de Instructor de Lista de Participantes</t>
  </si>
  <si>
    <t>3..3.2.2.4</t>
  </si>
  <si>
    <t>Modulo Móvil de Instructor de Lista de Asistencia</t>
  </si>
  <si>
    <t>3..3.2.2.5</t>
  </si>
  <si>
    <t>Modulo Móvil de Instructor de Lista de Calificaciones</t>
  </si>
  <si>
    <t>3..3.2.2.6</t>
  </si>
  <si>
    <t>Modulo Móvil de Instructor de Eventos Asignados</t>
  </si>
  <si>
    <t>3..3.2.2.7</t>
  </si>
  <si>
    <t>Modulo Móvil de Instructor de Detalles Eventos</t>
  </si>
  <si>
    <t>3..3.2.2.8</t>
  </si>
  <si>
    <t xml:space="preserve">Modulo Móvil de Instructor de Perfil </t>
  </si>
  <si>
    <t>3..3.2.2.9</t>
  </si>
  <si>
    <t>Modulo Móvil de Instructor de Editar Perfil</t>
  </si>
  <si>
    <t>3.3.2.1.1</t>
  </si>
  <si>
    <t>Modulo Web de Administrador de Inicio de Sesión</t>
  </si>
  <si>
    <t>3.3.2.1.2</t>
  </si>
  <si>
    <t>Modulo Web de Administrador de Gestión de Perfil de Administrador</t>
  </si>
  <si>
    <t>3.3.2.1.3</t>
  </si>
  <si>
    <t>Modulo Web de Administrador de Gestión de Pantalla Principal</t>
  </si>
  <si>
    <t>3.3.2.1.4</t>
  </si>
  <si>
    <t>Modulo Web de Administrador de Gestión de Instructor</t>
  </si>
  <si>
    <t>3.3.2.1.5</t>
  </si>
  <si>
    <t>Modulo Web de Administrador de Gestión de Eventos</t>
  </si>
  <si>
    <t>3.3.2.1.6</t>
  </si>
  <si>
    <t>Modulo Web de Administrador de Gestión de Categorías</t>
  </si>
  <si>
    <t>3.3.2.1.7</t>
  </si>
  <si>
    <t>Modulo Web de Administrador de Gestión de Subcategorías</t>
  </si>
  <si>
    <t>3.3.2.1.8</t>
  </si>
  <si>
    <t>Modulo Web de Administrador de Gestión de Tipos de Evento</t>
  </si>
  <si>
    <t>3.3.2.1.9</t>
  </si>
  <si>
    <t>Modulo Web de Administrador de Gestión de Áreas de Evento</t>
  </si>
  <si>
    <t>4.1.1.1.1</t>
  </si>
  <si>
    <t>Pruebas</t>
  </si>
  <si>
    <t>Pruebas de Pantallas Móvil Participante de Inicio de sesión</t>
  </si>
  <si>
    <t>4.1.1.1.2</t>
  </si>
  <si>
    <t>Pruebas de Pantallas Móvil Participante de Inicio</t>
  </si>
  <si>
    <t>4.1.1.1.3</t>
  </si>
  <si>
    <t>Pruebas de Pantallas Móvil Participante de Recuperacion  de contraseña</t>
  </si>
  <si>
    <t>4.1.1.1.4</t>
  </si>
  <si>
    <t xml:space="preserve">Pruebas de Pantallas Móvil Participante de Eventos disponibles </t>
  </si>
  <si>
    <t>4.1.1.1.5</t>
  </si>
  <si>
    <t xml:space="preserve">Pruebas de Pantallas Móvil Participante de Eventos específicos </t>
  </si>
  <si>
    <t>4.1.1.1.6</t>
  </si>
  <si>
    <t>Pruebas de Pantallas Móvil Participante de Eventos favoritos</t>
  </si>
  <si>
    <t>4.1.1.1.7</t>
  </si>
  <si>
    <t>Pruebas de Pantallas Móvil Participante de Cursos del participante</t>
  </si>
  <si>
    <t>4.1.1.1.8</t>
  </si>
  <si>
    <t xml:space="preserve">Pruebas de Pantallas Móvil Participante de Cursos pendientes </t>
  </si>
  <si>
    <t>4.1.1.1.9</t>
  </si>
  <si>
    <t xml:space="preserve">Pruebas de Pantallas Móvil Participante de Cursos activos </t>
  </si>
  <si>
    <t>4.1.1.1.10</t>
  </si>
  <si>
    <t>Pruebas de Pantallas Móvil Participante de Cursos finalizados</t>
  </si>
  <si>
    <t>4.1.1.1.11</t>
  </si>
  <si>
    <t xml:space="preserve">Pruebas de Pantallas Móvil Participante de Búsqueda de cursos </t>
  </si>
  <si>
    <t>4.1.1.1.12</t>
  </si>
  <si>
    <t>Pruebas de Pantallas Móvil Participante de Perfil</t>
  </si>
  <si>
    <t>Pruebas de Ficha de Pago</t>
  </si>
  <si>
    <t>Pruebas de Ficha de Lista de Asistencia</t>
  </si>
  <si>
    <t>Pruebas de Ficha de Certicación de curso</t>
  </si>
  <si>
    <t>4.1.1.2.1</t>
  </si>
  <si>
    <t>Pruebas de Pantallas Móvil de Instructor de Inicio de Sesión</t>
  </si>
  <si>
    <t>4.1.1.2.2</t>
  </si>
  <si>
    <t>Pruebas de Pantallas Móvil de Instructor de Instructor de Inicio</t>
  </si>
  <si>
    <t>4.1.1.2.3</t>
  </si>
  <si>
    <t>Pruebas de Pantallas Móvil de Instructo de Lista de Participantes</t>
  </si>
  <si>
    <t>4.1.1.2.4</t>
  </si>
  <si>
    <t>Pruebas de Pantallas Móvil de Instructor de Lista de Asistencia</t>
  </si>
  <si>
    <t>4.1.1.2.5</t>
  </si>
  <si>
    <t>Pruebas de Pantallas Móvil de Instructo de Lista de Calificaciones</t>
  </si>
  <si>
    <t>4.1.1.2.6</t>
  </si>
  <si>
    <t>Pruebas de Pantallas Móvil de Instructor de Eventos Asignados</t>
  </si>
  <si>
    <t>4.1.1.2.7</t>
  </si>
  <si>
    <t>Pruebas de Pantallas Móvil de Instructor de Detalles Eventos</t>
  </si>
  <si>
    <t>4.1.1.2.8</t>
  </si>
  <si>
    <t xml:space="preserve">Pruebas de Pantallas Móvil de Instructo de Perfil </t>
  </si>
  <si>
    <t>4.1.1.2.9</t>
  </si>
  <si>
    <t>Pruebas de Pantallas Móvil de Instructo de Editar Perfil</t>
  </si>
  <si>
    <t>4.1.1.2.10</t>
  </si>
  <si>
    <t>Pruebas de Pantallas Web de Administrador de Inicio de Sesión</t>
  </si>
  <si>
    <t>4.1.2.1.1</t>
  </si>
  <si>
    <t>Pruebas de Pantallas Web de Administrador de Gestión de Perfil de Administrador</t>
  </si>
  <si>
    <t>4.1.2.1.2</t>
  </si>
  <si>
    <t>4.1.2.1.3</t>
  </si>
  <si>
    <t>Pruebas de Pantallas Web de Administrador de Gestión de Instructor</t>
  </si>
  <si>
    <t>4.1.2.1.4</t>
  </si>
  <si>
    <t>Pruebas de Pantallas Web de Administrador de Gestión de Eventos</t>
  </si>
  <si>
    <t>4.1.2.1.5</t>
  </si>
  <si>
    <t>Pruebas de Pantallas Web de Administrador de Gestión de Categorías</t>
  </si>
  <si>
    <t>4.1.2.1.6</t>
  </si>
  <si>
    <t>Pruebas de Pantallas Web de Administrador de Gestión de Subcategorías</t>
  </si>
  <si>
    <t>4.1.2.1.7</t>
  </si>
  <si>
    <t>Pruebas de Pantallas Web de Administrador de Gestión de Tipos de Evento</t>
  </si>
  <si>
    <t>4.1.2.1.8</t>
  </si>
  <si>
    <t>Pruebas de Pantallas Web de Administrador de Gestión de Áreas de Evento</t>
  </si>
  <si>
    <t>Liberación</t>
  </si>
  <si>
    <t>Entrega de Aplicación Web y Móvil</t>
  </si>
  <si>
    <t>Entrega de Scrip de Base de Datos</t>
  </si>
  <si>
    <t>5.4.2</t>
  </si>
  <si>
    <t>Entrega de Código Fuente</t>
  </si>
  <si>
    <t>Entrega de Manual de Usuario</t>
  </si>
  <si>
    <t>FechaStatus</t>
  </si>
  <si>
    <t>DuraciónPlan</t>
  </si>
  <si>
    <t>Factor Porcentual de Avance</t>
  </si>
  <si>
    <t>Dias Transcurridos</t>
  </si>
  <si>
    <t>Dias Faltantes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</si>
</sst>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12">
    <font>
      <sz val="11.0"/>
      <color theme="1"/>
      <name val="Calibri"/>
      <scheme val="minor"/>
    </font>
    <font>
      <b/>
      <sz val="14.0"/>
      <color theme="1"/>
      <name val="Calibri"/>
    </font>
    <font>
      <b/>
      <sz val="12.0"/>
      <color theme="1"/>
      <name val="Calibri"/>
    </font>
    <font>
      <sz val="14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rgb="FF000000"/>
      <name val="Helvetica Neue"/>
    </font>
    <font>
      <color theme="1"/>
      <name val="Calibri"/>
      <scheme val="minor"/>
    </font>
    <font>
      <b/>
      <sz val="12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</fills>
  <borders count="21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bottom style="thick">
        <color rgb="FF000000"/>
      </bottom>
    </border>
    <border>
      <left style="medium">
        <color rgb="FF000000"/>
      </left>
      <right style="thick">
        <color rgb="FF000000"/>
      </right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2" fillId="2" fontId="1" numFmtId="0" xfId="0" applyAlignment="1" applyBorder="1" applyFont="1">
      <alignment horizontal="center"/>
    </xf>
    <xf borderId="3" fillId="3" fontId="1" numFmtId="0" xfId="0" applyAlignment="1" applyBorder="1" applyFill="1" applyFont="1">
      <alignment horizontal="center"/>
    </xf>
    <xf borderId="2" fillId="4" fontId="1" numFmtId="164" xfId="0" applyAlignment="1" applyBorder="1" applyFill="1" applyFont="1" applyNumberFormat="1">
      <alignment horizontal="center"/>
    </xf>
    <xf borderId="2" fillId="4" fontId="2" numFmtId="164" xfId="0" applyAlignment="1" applyBorder="1" applyFont="1" applyNumberFormat="1">
      <alignment horizontal="center"/>
    </xf>
    <xf borderId="4" fillId="4" fontId="2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3" fillId="5" fontId="1" numFmtId="0" xfId="0" applyAlignment="1" applyBorder="1" applyFill="1" applyFont="1">
      <alignment horizontal="center"/>
    </xf>
    <xf borderId="5" fillId="0" fontId="3" numFmtId="0" xfId="0" applyBorder="1" applyFon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6" fillId="0" fontId="4" numFmtId="0" xfId="0" applyAlignment="1" applyBorder="1" applyFont="1">
      <alignment horizontal="center"/>
    </xf>
    <xf borderId="7" fillId="0" fontId="4" numFmtId="165" xfId="0" applyAlignment="1" applyBorder="1" applyFont="1" applyNumberFormat="1">
      <alignment horizontal="center"/>
    </xf>
    <xf borderId="0" fillId="0" fontId="4" numFmtId="165" xfId="0" applyAlignment="1" applyFont="1" applyNumberFormat="1">
      <alignment horizontal="center"/>
    </xf>
    <xf borderId="7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6" fillId="0" fontId="5" numFmtId="0" xfId="0" applyAlignment="1" applyBorder="1" applyFont="1">
      <alignment horizontal="center"/>
    </xf>
    <xf borderId="8" fillId="0" fontId="4" numFmtId="9" xfId="0" applyAlignment="1" applyBorder="1" applyFont="1" applyNumberFormat="1">
      <alignment horizontal="center"/>
    </xf>
    <xf borderId="0" fillId="0" fontId="4" numFmtId="9" xfId="0" applyAlignment="1" applyFont="1" applyNumberFormat="1">
      <alignment horizontal="center"/>
    </xf>
    <xf borderId="6" fillId="0" fontId="6" numFmtId="0" xfId="0" applyAlignment="1" applyBorder="1" applyFont="1">
      <alignment horizontal="center"/>
    </xf>
    <xf borderId="9" fillId="0" fontId="4" numFmtId="0" xfId="0" applyBorder="1" applyFont="1"/>
    <xf borderId="10" fillId="0" fontId="4" numFmtId="0" xfId="0" applyBorder="1" applyFont="1"/>
    <xf borderId="11" fillId="6" fontId="1" numFmtId="0" xfId="0" applyAlignment="1" applyBorder="1" applyFill="1" applyFont="1">
      <alignment horizontal="center"/>
    </xf>
    <xf borderId="12" fillId="3" fontId="6" numFmtId="164" xfId="0" applyAlignment="1" applyBorder="1" applyFont="1" applyNumberFormat="1">
      <alignment horizontal="center"/>
    </xf>
    <xf borderId="11" fillId="3" fontId="6" numFmtId="164" xfId="0" applyAlignment="1" applyBorder="1" applyFont="1" applyNumberFormat="1">
      <alignment horizontal="center"/>
    </xf>
    <xf borderId="0" fillId="0" fontId="4" numFmtId="0" xfId="0" applyFont="1"/>
    <xf borderId="8" fillId="0" fontId="4" numFmtId="0" xfId="0" applyBorder="1" applyFont="1"/>
    <xf borderId="2" fillId="2" fontId="6" numFmtId="0" xfId="0" applyAlignment="1" applyBorder="1" applyFont="1">
      <alignment horizontal="center"/>
    </xf>
    <xf borderId="13" fillId="4" fontId="6" numFmtId="0" xfId="0" applyAlignment="1" applyBorder="1" applyFont="1">
      <alignment horizontal="center"/>
    </xf>
    <xf borderId="14" fillId="3" fontId="6" numFmtId="0" xfId="0" applyAlignment="1" applyBorder="1" applyFont="1">
      <alignment horizontal="center"/>
    </xf>
    <xf borderId="0" fillId="0" fontId="7" numFmtId="0" xfId="0" applyAlignment="1" applyFont="1">
      <alignment horizontal="right"/>
    </xf>
    <xf borderId="0" fillId="0" fontId="8" numFmtId="0" xfId="0" applyAlignment="1" applyFont="1">
      <alignment horizontal="right"/>
    </xf>
    <xf borderId="0" fillId="0" fontId="4" numFmtId="164" xfId="0" applyAlignment="1" applyFont="1" applyNumberFormat="1">
      <alignment horizontal="center"/>
    </xf>
    <xf borderId="0" fillId="0" fontId="9" numFmtId="0" xfId="0" applyAlignment="1" applyFont="1">
      <alignment horizontal="right"/>
    </xf>
    <xf borderId="0" fillId="0" fontId="7" numFmtId="0" xfId="0" applyAlignment="1" applyFont="1">
      <alignment horizontal="left"/>
    </xf>
    <xf borderId="0" fillId="0" fontId="10" numFmtId="0" xfId="0" applyFont="1"/>
    <xf borderId="0" fillId="0" fontId="4" numFmtId="164" xfId="0" applyFont="1" applyNumberFormat="1"/>
    <xf borderId="7" fillId="0" fontId="4" numFmtId="0" xfId="0" applyBorder="1" applyFont="1"/>
    <xf borderId="6" fillId="0" fontId="4" numFmtId="0" xfId="0" applyBorder="1" applyFont="1"/>
    <xf borderId="3" fillId="4" fontId="1" numFmtId="0" xfId="0" applyAlignment="1" applyBorder="1" applyFont="1">
      <alignment horizontal="center"/>
    </xf>
    <xf borderId="15" fillId="3" fontId="1" numFmtId="0" xfId="0" applyAlignment="1" applyBorder="1" applyFont="1">
      <alignment horizontal="center"/>
    </xf>
    <xf borderId="16" fillId="3" fontId="1" numFmtId="0" xfId="0" applyAlignment="1" applyBorder="1" applyFont="1">
      <alignment horizontal="center"/>
    </xf>
    <xf borderId="16" fillId="7" fontId="1" numFmtId="0" xfId="0" applyAlignment="1" applyBorder="1" applyFill="1" applyFont="1">
      <alignment horizontal="center"/>
    </xf>
    <xf borderId="0" fillId="0" fontId="3" numFmtId="0" xfId="0" applyFont="1"/>
    <xf borderId="17" fillId="0" fontId="11" numFmtId="164" xfId="0" applyAlignment="1" applyBorder="1" applyFont="1" applyNumberFormat="1">
      <alignment horizontal="center" readingOrder="0"/>
    </xf>
    <xf borderId="18" fillId="0" fontId="4" numFmtId="164" xfId="0" applyAlignment="1" applyBorder="1" applyFont="1" applyNumberFormat="1">
      <alignment horizontal="center"/>
    </xf>
    <xf borderId="19" fillId="0" fontId="4" numFmtId="164" xfId="0" applyAlignment="1" applyBorder="1" applyFont="1" applyNumberFormat="1">
      <alignment horizontal="center"/>
    </xf>
    <xf borderId="20" fillId="0" fontId="6" numFmtId="0" xfId="0" applyAlignment="1" applyBorder="1" applyFont="1">
      <alignment horizontal="center"/>
    </xf>
    <xf borderId="20" fillId="0" fontId="2" numFmtId="10" xfId="0" applyAlignment="1" applyBorder="1" applyFont="1" applyNumberFormat="1">
      <alignment horizontal="center"/>
    </xf>
    <xf borderId="18" fillId="0" fontId="4" numFmtId="1" xfId="0" applyBorder="1" applyFont="1" applyNumberFormat="1"/>
    <xf borderId="19" fillId="0" fontId="4" numFmtId="0" xfId="0" applyBorder="1" applyFont="1"/>
    <xf borderId="0" fillId="0" fontId="6" numFmtId="165" xfId="0" applyFont="1" applyNumberFormat="1"/>
    <xf borderId="0" fillId="0" fontId="4" numFmtId="165" xfId="0" applyFont="1" applyNumberFormat="1"/>
    <xf borderId="0" fillId="0" fontId="6" numFmtId="0" xfId="0" applyFont="1"/>
  </cellXfs>
  <cellStyles count="1">
    <cellStyle xfId="0" name="Normal" builtinId="0"/>
  </cellStyles>
  <dxfs count="8"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2DBDB"/>
          <bgColor rgb="FFF2DBDB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8DB3E2"/>
          <bgColor rgb="FF8DB3E2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E36C09"/>
          <bgColor rgb="FFE36C0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% Avance Plan</c:v>
          </c:tx>
          <c:spPr>
            <a:solidFill>
              <a:srgbClr val="00B0F0"/>
            </a:solidFill>
            <a:ln cmpd="sng">
              <a:solidFill>
                <a:srgbClr val="000000"/>
              </a:solidFill>
            </a:ln>
          </c:spPr>
          <c:val>
            <c:numRef>
              <c:f>Principal!$K$3:$K$32</c:f>
              <c:numCache/>
            </c:numRef>
          </c:val>
        </c:ser>
        <c:axId val="576288641"/>
        <c:axId val="1533223057"/>
      </c:barChart>
      <c:lineChart>
        <c:varyColors val="0"/>
        <c:ser>
          <c:idx val="1"/>
          <c:order val="1"/>
          <c:tx>
            <c:v>% Avance Real</c:v>
          </c:tx>
          <c:spPr>
            <a:ln cmpd="sng" w="28575">
              <a:solidFill>
                <a:srgbClr val="FFFF0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Principal!$L$3:$L$32</c:f>
              <c:numCache/>
            </c:numRef>
          </c:val>
          <c:smooth val="0"/>
        </c:ser>
        <c:axId val="576288641"/>
        <c:axId val="1533223057"/>
      </c:lineChart>
      <c:catAx>
        <c:axId val="5762886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533223057"/>
      </c:catAx>
      <c:valAx>
        <c:axId val="15332230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576288641"/>
      </c:valAx>
    </c:plotArea>
    <c:plotVisOnly val="1"/>
  </c:chart>
  <c:spPr>
    <a:solidFill>
      <a:schemeClr val="dk1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504825</xdr:colOff>
      <xdr:row>4</xdr:row>
      <xdr:rowOff>114300</xdr:rowOff>
    </xdr:from>
    <xdr:ext cx="11610975" cy="35718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8.71"/>
    <col customWidth="1" min="3" max="3" width="14.14"/>
    <col customWidth="1" min="4" max="4" width="69.71"/>
    <col customWidth="1" min="5" max="5" width="11.57"/>
    <col customWidth="1" min="6" max="6" width="19.0"/>
    <col customWidth="1" min="7" max="7" width="19.43"/>
    <col customWidth="1" min="8" max="8" width="12.43"/>
    <col customWidth="1" min="9" max="9" width="13.0"/>
    <col customWidth="1" min="10" max="10" width="19.14"/>
    <col customWidth="1" min="11" max="11" width="17.71"/>
    <col customWidth="1" min="12" max="12" width="17.86"/>
    <col customWidth="1" min="13" max="13" width="25.71"/>
    <col customWidth="1" min="14" max="14" width="10.71"/>
    <col customWidth="1" min="15" max="15" width="15.57"/>
    <col customWidth="1" min="16" max="16" width="10.71"/>
    <col customWidth="1" min="17" max="17" width="11.86"/>
    <col customWidth="1" min="18" max="29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>
      <c r="A2" s="11">
        <v>1.0</v>
      </c>
      <c r="B2" s="11">
        <v>1.1</v>
      </c>
      <c r="C2" s="12" t="s">
        <v>13</v>
      </c>
      <c r="D2" s="13" t="s">
        <v>14</v>
      </c>
      <c r="E2" s="14">
        <f t="shared" ref="E2:E113" si="2">NETWORKDAYS(F2,G2)</f>
        <v>1</v>
      </c>
      <c r="F2" s="15">
        <v>45323.0</v>
      </c>
      <c r="G2" s="16">
        <v>45323.0</v>
      </c>
      <c r="H2" s="17" t="str">
        <f t="shared" ref="H2:I2" si="1">IF(WEEKDAY(F2,2)=1,"Lunes",IF(WEEKDAY(F2,2)=2,"Martes",IF(WEEKDAY(F2,2)=3,"Miercoles",IF(WEEKDAY(F2,2)=4,"Jueves",IF(WEEKDAY(F2,2)=5,"Viernes","No Aplica")))))</f>
        <v>Jueves</v>
      </c>
      <c r="I2" s="18" t="str">
        <f t="shared" si="1"/>
        <v>Jueves</v>
      </c>
      <c r="J2" s="19" t="str">
        <f>IF(AND(F2&lt;&gt;"",G2&lt;&gt;""),IF(AND(F2&gt;=F1,G2&lt;G1),"ERROR Fecha Final",IF(F2&lt;F1,"Correcto")),"")</f>
        <v>Correcto</v>
      </c>
      <c r="K2" s="20">
        <f>IF(E2&gt;0,IF(Resumen!$A$2&gt;G2,100%,IF(Resumen!$A$2&lt;F2,0%,(100%/E2)*(NETWORKDAYS(F2,Resumen!$A$2)))),0)</f>
        <v>1</v>
      </c>
      <c r="L2" s="21">
        <v>1.0</v>
      </c>
      <c r="M2" s="22" t="str">
        <f t="shared" ref="M2:M113" si="4">IF(H2&gt;0,IF(AND(K2=L2,K2=100%),"Terminado",IF(AND(K2=L2,K2&lt;100,K2&gt;0),"Proceso",IF(AND(K2&gt;L2,K2&lt;100,K2&gt;0),"Retrasado","Plan"))),"")</f>
        <v>Terminado</v>
      </c>
    </row>
    <row r="3">
      <c r="A3" s="11">
        <v>2.0</v>
      </c>
      <c r="B3" s="11">
        <v>1.2</v>
      </c>
      <c r="C3" s="12" t="s">
        <v>13</v>
      </c>
      <c r="D3" s="13" t="s">
        <v>15</v>
      </c>
      <c r="E3" s="14">
        <f t="shared" si="2"/>
        <v>1</v>
      </c>
      <c r="F3" s="15">
        <v>45324.0</v>
      </c>
      <c r="G3" s="16">
        <v>45324.0</v>
      </c>
      <c r="H3" s="17" t="str">
        <f t="shared" ref="H3:I3" si="3">IF(WEEKDAY(F3,2)=1,"Lunes",IF(WEEKDAY(F3,2)=2,"Martes",IF(WEEKDAY(F3,2)=3,"Miercoles",IF(WEEKDAY(F3,2)=4,"Jueves",IF(WEEKDAY(F3,2)=5,"Viernes","No Aplica")))))</f>
        <v>Viernes</v>
      </c>
      <c r="I3" s="18" t="str">
        <f t="shared" si="3"/>
        <v>Viernes</v>
      </c>
      <c r="J3" s="19" t="str">
        <f t="shared" ref="J3:J113" si="6">IF(AND(F3&lt;&gt;"",G3&lt;&gt;""),IF(AND(F3&gt;=F2,G3&lt;G2),"ERROR Fecha Final",IF(F3&lt;F2,"ERROR Fecha Inicio","Correcto")),"")</f>
        <v>Correcto</v>
      </c>
      <c r="K3" s="20">
        <f>IF(E3&gt;0,IF(Resumen!$A$2&gt;G3,100%,IF(Resumen!$A$2&lt;F3,0%,(100%/E3)*(NETWORKDAYS(F3,Resumen!$A$2)))),0)</f>
        <v>1</v>
      </c>
      <c r="L3" s="21">
        <v>1.0</v>
      </c>
      <c r="M3" s="22" t="str">
        <f t="shared" si="4"/>
        <v>Terminado</v>
      </c>
    </row>
    <row r="4">
      <c r="A4" s="11">
        <v>3.0</v>
      </c>
      <c r="B4" s="11">
        <v>2.1</v>
      </c>
      <c r="C4" s="12" t="s">
        <v>16</v>
      </c>
      <c r="D4" s="13" t="s">
        <v>17</v>
      </c>
      <c r="E4" s="14">
        <f t="shared" si="2"/>
        <v>1</v>
      </c>
      <c r="F4" s="16">
        <v>45328.0</v>
      </c>
      <c r="G4" s="16">
        <v>45328.0</v>
      </c>
      <c r="H4" s="17" t="str">
        <f t="shared" ref="H4:I4" si="5">IF(WEEKDAY(F4,2)=1,"Lunes",IF(WEEKDAY(F4,2)=2,"Martes",IF(WEEKDAY(F4,2)=3,"Miercoles",IF(WEEKDAY(F4,2)=4,"Jueves",IF(WEEKDAY(F4,2)=5,"Viernes","No Aplica")))))</f>
        <v>Martes</v>
      </c>
      <c r="I4" s="18" t="str">
        <f t="shared" si="5"/>
        <v>Martes</v>
      </c>
      <c r="J4" s="19" t="str">
        <f t="shared" si="6"/>
        <v>Correcto</v>
      </c>
      <c r="K4" s="20">
        <f>IF(E4&gt;0,IF(Resumen!$A$2&gt;G4,100%,IF(Resumen!$A$2&lt;F4,0%,(100%/E4)*(NETWORKDAYS(F4,Resumen!$A$2)))),0)</f>
        <v>1</v>
      </c>
      <c r="L4" s="21">
        <v>1.0</v>
      </c>
      <c r="M4" s="22" t="str">
        <f t="shared" si="4"/>
        <v>Terminado</v>
      </c>
    </row>
    <row r="5">
      <c r="A5" s="11">
        <v>4.0</v>
      </c>
      <c r="B5" s="11">
        <v>2.2</v>
      </c>
      <c r="C5" s="12" t="s">
        <v>16</v>
      </c>
      <c r="D5" s="13" t="s">
        <v>18</v>
      </c>
      <c r="E5" s="14">
        <f t="shared" si="2"/>
        <v>2</v>
      </c>
      <c r="F5" s="16">
        <v>45329.0</v>
      </c>
      <c r="G5" s="16">
        <v>45330.0</v>
      </c>
      <c r="H5" s="17" t="str">
        <f t="shared" ref="H5:I5" si="7">IF(WEEKDAY(F5,2)=1,"Lunes",IF(WEEKDAY(F5,2)=2,"Martes",IF(WEEKDAY(F5,2)=3,"Miercoles",IF(WEEKDAY(F5,2)=4,"Jueves",IF(WEEKDAY(F5,2)=5,"Viernes","No Aplica")))))</f>
        <v>Miercoles</v>
      </c>
      <c r="I5" s="18" t="str">
        <f t="shared" si="7"/>
        <v>Jueves</v>
      </c>
      <c r="J5" s="19" t="str">
        <f t="shared" si="6"/>
        <v>Correcto</v>
      </c>
      <c r="K5" s="20">
        <f>IF(E5&gt;0,IF(Resumen!$A$2&gt;G5,100%,IF(Resumen!$A$2&lt;F5,0%,(100%/E5)*(NETWORKDAYS(F5,Resumen!$A$2)))),0)</f>
        <v>1</v>
      </c>
      <c r="L5" s="20">
        <v>1.0</v>
      </c>
      <c r="M5" s="22" t="str">
        <f t="shared" si="4"/>
        <v>Terminado</v>
      </c>
      <c r="O5" s="23"/>
    </row>
    <row r="6">
      <c r="A6" s="11">
        <v>5.0</v>
      </c>
      <c r="B6" s="11">
        <v>2.3</v>
      </c>
      <c r="C6" s="12" t="s">
        <v>16</v>
      </c>
      <c r="D6" s="13" t="s">
        <v>19</v>
      </c>
      <c r="E6" s="14">
        <f t="shared" si="2"/>
        <v>2</v>
      </c>
      <c r="F6" s="16">
        <v>45331.0</v>
      </c>
      <c r="G6" s="16">
        <v>45334.0</v>
      </c>
      <c r="H6" s="17" t="str">
        <f t="shared" ref="H6:I6" si="8">IF(WEEKDAY(F6,2)=1,"Lunes",IF(WEEKDAY(F6,2)=2,"Martes",IF(WEEKDAY(F6,2)=3,"Miercoles",IF(WEEKDAY(F6,2)=4,"Jueves",IF(WEEKDAY(F6,2)=5,"Viernes","No Aplica")))))</f>
        <v>Viernes</v>
      </c>
      <c r="I6" s="18" t="str">
        <f t="shared" si="8"/>
        <v>Lunes</v>
      </c>
      <c r="J6" s="19" t="str">
        <f t="shared" si="6"/>
        <v>Correcto</v>
      </c>
      <c r="K6" s="20">
        <f>IF(E6&gt;0,IF(Resumen!$A$2&gt;G6,100%,IF(Resumen!$A$2&lt;F6,0%,(100%/E6)*(NETWORKDAYS(F6,Resumen!$A$2)))),0)</f>
        <v>1</v>
      </c>
      <c r="L6" s="21">
        <v>1.0</v>
      </c>
      <c r="M6" s="22" t="str">
        <f t="shared" si="4"/>
        <v>Terminado</v>
      </c>
      <c r="N6" s="24"/>
      <c r="O6" s="25" t="s">
        <v>20</v>
      </c>
    </row>
    <row r="7">
      <c r="A7" s="11">
        <v>6.0</v>
      </c>
      <c r="B7" s="11" t="s">
        <v>21</v>
      </c>
      <c r="C7" s="12" t="s">
        <v>16</v>
      </c>
      <c r="D7" s="13" t="s">
        <v>22</v>
      </c>
      <c r="E7" s="14">
        <f t="shared" si="2"/>
        <v>2</v>
      </c>
      <c r="F7" s="16">
        <v>45331.0</v>
      </c>
      <c r="G7" s="16">
        <v>45334.0</v>
      </c>
      <c r="H7" s="17" t="str">
        <f t="shared" ref="H7:I7" si="9">IF(WEEKDAY(F7,2)=1,"Lunes",IF(WEEKDAY(F7,2)=2,"Martes",IF(WEEKDAY(F7,2)=3,"Miercoles",IF(WEEKDAY(F7,2)=4,"Jueves",IF(WEEKDAY(F7,2)=5,"Viernes","No Aplica")))))</f>
        <v>Viernes</v>
      </c>
      <c r="I7" s="18" t="str">
        <f t="shared" si="9"/>
        <v>Lunes</v>
      </c>
      <c r="J7" s="19" t="str">
        <f t="shared" si="6"/>
        <v>Correcto</v>
      </c>
      <c r="K7" s="20">
        <f>IF(E7&gt;0,IF(Resumen!$A$2&gt;G7,100%,IF(Resumen!$A$2&lt;F7,0%,(100%/E7)*(NETWORKDAYS(F7,Resumen!$A$2)))),0)</f>
        <v>1</v>
      </c>
      <c r="L7" s="21">
        <v>1.0</v>
      </c>
      <c r="M7" s="22" t="str">
        <f t="shared" si="4"/>
        <v>Terminado</v>
      </c>
      <c r="N7" s="24"/>
      <c r="O7" s="26">
        <f>Resumen!A2</f>
        <v>45352</v>
      </c>
    </row>
    <row r="8">
      <c r="A8" s="11">
        <v>7.0</v>
      </c>
      <c r="B8" s="11" t="s">
        <v>23</v>
      </c>
      <c r="C8" s="12" t="s">
        <v>16</v>
      </c>
      <c r="D8" s="13" t="s">
        <v>24</v>
      </c>
      <c r="E8" s="14">
        <f t="shared" si="2"/>
        <v>2</v>
      </c>
      <c r="F8" s="16">
        <v>45331.0</v>
      </c>
      <c r="G8" s="16">
        <v>45334.0</v>
      </c>
      <c r="H8" s="17" t="str">
        <f t="shared" ref="H8:I8" si="10">IF(WEEKDAY(F8,2)=1,"Lunes",IF(WEEKDAY(F8,2)=2,"Martes",IF(WEEKDAY(F8,2)=3,"Miercoles",IF(WEEKDAY(F8,2)=4,"Jueves",IF(WEEKDAY(F8,2)=5,"Viernes","No Aplica")))))</f>
        <v>Viernes</v>
      </c>
      <c r="I8" s="18" t="str">
        <f t="shared" si="10"/>
        <v>Lunes</v>
      </c>
      <c r="J8" s="19" t="str">
        <f t="shared" si="6"/>
        <v>Correcto</v>
      </c>
      <c r="K8" s="20">
        <f>IF(E8&gt;0,IF(Resumen!$A$2&gt;G8,100%,IF(Resumen!$A$2&lt;F8,0%,(100%/E8)*(NETWORKDAYS(F8,Resumen!$A$2)))),0)</f>
        <v>1</v>
      </c>
      <c r="L8" s="21">
        <v>1.0</v>
      </c>
      <c r="M8" s="22" t="str">
        <f t="shared" si="4"/>
        <v>Terminado</v>
      </c>
      <c r="N8" s="24"/>
      <c r="O8" s="27"/>
    </row>
    <row r="9">
      <c r="A9" s="11">
        <v>8.0</v>
      </c>
      <c r="B9" s="11" t="s">
        <v>25</v>
      </c>
      <c r="C9" s="12" t="s">
        <v>16</v>
      </c>
      <c r="D9" s="13" t="s">
        <v>26</v>
      </c>
      <c r="E9" s="14">
        <f t="shared" si="2"/>
        <v>2</v>
      </c>
      <c r="F9" s="16">
        <v>45331.0</v>
      </c>
      <c r="G9" s="16">
        <v>45334.0</v>
      </c>
      <c r="H9" s="17" t="str">
        <f t="shared" ref="H9:I9" si="11">IF(WEEKDAY(F9,2)=1,"Lunes",IF(WEEKDAY(F9,2)=2,"Martes",IF(WEEKDAY(F9,2)=3,"Miercoles",IF(WEEKDAY(F9,2)=4,"Jueves",IF(WEEKDAY(F9,2)=5,"Viernes","No Aplica")))))</f>
        <v>Viernes</v>
      </c>
      <c r="I9" s="18" t="str">
        <f t="shared" si="11"/>
        <v>Lunes</v>
      </c>
      <c r="J9" s="19" t="str">
        <f t="shared" si="6"/>
        <v>Correcto</v>
      </c>
      <c r="K9" s="20">
        <f>IF(E9&gt;0,IF(Resumen!$A$2&gt;G9,100%,IF(Resumen!$A$2&lt;F9,0%,(100%/E9)*(NETWORKDAYS(F9,Resumen!$A$2)))),0)</f>
        <v>1</v>
      </c>
      <c r="L9" s="21">
        <v>1.0</v>
      </c>
      <c r="M9" s="22" t="str">
        <f t="shared" si="4"/>
        <v>Terminado</v>
      </c>
      <c r="N9" s="24"/>
      <c r="O9" s="27"/>
    </row>
    <row r="10">
      <c r="A10" s="11">
        <v>9.0</v>
      </c>
      <c r="B10" s="11" t="s">
        <v>27</v>
      </c>
      <c r="C10" s="12" t="s">
        <v>16</v>
      </c>
      <c r="D10" s="28" t="s">
        <v>28</v>
      </c>
      <c r="E10" s="14">
        <f t="shared" si="2"/>
        <v>2</v>
      </c>
      <c r="F10" s="16">
        <v>45331.0</v>
      </c>
      <c r="G10" s="16">
        <v>45334.0</v>
      </c>
      <c r="H10" s="17" t="str">
        <f t="shared" ref="H10:I10" si="12">IF(WEEKDAY(F10,2)=1,"Lunes",IF(WEEKDAY(F10,2)=2,"Martes",IF(WEEKDAY(F10,2)=3,"Miercoles",IF(WEEKDAY(F10,2)=4,"Jueves",IF(WEEKDAY(F10,2)=5,"Viernes","No Aplica")))))</f>
        <v>Viernes</v>
      </c>
      <c r="I10" s="18" t="str">
        <f t="shared" si="12"/>
        <v>Lunes</v>
      </c>
      <c r="J10" s="19" t="str">
        <f t="shared" si="6"/>
        <v>Correcto</v>
      </c>
      <c r="K10" s="20">
        <f>IF(E10&gt;0,IF(Resumen!$A$2&gt;G10,100%,IF(Resumen!$A$2&lt;F10,0%,(100%/E10)*(NETWORKDAYS(F10,Resumen!$A$2)))),0)</f>
        <v>1</v>
      </c>
      <c r="L10" s="21">
        <v>1.0</v>
      </c>
      <c r="M10" s="22" t="str">
        <f t="shared" si="4"/>
        <v>Terminado</v>
      </c>
      <c r="N10" s="24"/>
      <c r="O10" s="29"/>
    </row>
    <row r="11">
      <c r="A11" s="11">
        <v>10.0</v>
      </c>
      <c r="B11" s="11" t="s">
        <v>29</v>
      </c>
      <c r="C11" s="12" t="s">
        <v>16</v>
      </c>
      <c r="D11" s="13" t="s">
        <v>30</v>
      </c>
      <c r="E11" s="14">
        <f t="shared" si="2"/>
        <v>2</v>
      </c>
      <c r="F11" s="16">
        <v>45331.0</v>
      </c>
      <c r="G11" s="16">
        <v>45334.0</v>
      </c>
      <c r="H11" s="17" t="str">
        <f t="shared" ref="H11:I11" si="13">IF(WEEKDAY(F11,2)=1,"Lunes",IF(WEEKDAY(F11,2)=2,"Martes",IF(WEEKDAY(F11,2)=3,"Miercoles",IF(WEEKDAY(F11,2)=4,"Jueves",IF(WEEKDAY(F11,2)=5,"Viernes","No Aplica")))))</f>
        <v>Viernes</v>
      </c>
      <c r="I11" s="18" t="str">
        <f t="shared" si="13"/>
        <v>Lunes</v>
      </c>
      <c r="J11" s="19" t="str">
        <f t="shared" si="6"/>
        <v>Correcto</v>
      </c>
      <c r="K11" s="20">
        <f>IF(E11&gt;0,IF(Resumen!$A$2&gt;G11,100%,IF(Resumen!$A$2&lt;F11,0%,(100%/E11)*(NETWORKDAYS(F11,Resumen!$A$2)))),0)</f>
        <v>1</v>
      </c>
      <c r="L11" s="21">
        <v>1.0</v>
      </c>
      <c r="M11" s="22" t="str">
        <f t="shared" si="4"/>
        <v>Terminado</v>
      </c>
      <c r="N11" s="24"/>
    </row>
    <row r="12">
      <c r="A12" s="11">
        <v>11.0</v>
      </c>
      <c r="B12" s="11" t="s">
        <v>31</v>
      </c>
      <c r="C12" s="12" t="s">
        <v>16</v>
      </c>
      <c r="D12" s="13" t="s">
        <v>32</v>
      </c>
      <c r="E12" s="14">
        <f t="shared" si="2"/>
        <v>2</v>
      </c>
      <c r="F12" s="16">
        <v>45331.0</v>
      </c>
      <c r="G12" s="16">
        <v>45334.0</v>
      </c>
      <c r="H12" s="17" t="str">
        <f t="shared" ref="H12:I12" si="14">IF(WEEKDAY(F12,2)=1,"Lunes",IF(WEEKDAY(F12,2)=2,"Martes",IF(WEEKDAY(F12,2)=3,"Miercoles",IF(WEEKDAY(F12,2)=4,"Jueves",IF(WEEKDAY(F12,2)=5,"Viernes","No Aplica")))))</f>
        <v>Viernes</v>
      </c>
      <c r="I12" s="18" t="str">
        <f t="shared" si="14"/>
        <v>Lunes</v>
      </c>
      <c r="J12" s="19" t="str">
        <f t="shared" si="6"/>
        <v>Correcto</v>
      </c>
      <c r="K12" s="20">
        <f>IF(E12&gt;0,IF(Resumen!$A$2&gt;G12,100%,IF(Resumen!$A$2&lt;F12,0%,(100%/E12)*(NETWORKDAYS(F12,Resumen!$A$2)))),0)</f>
        <v>1</v>
      </c>
      <c r="L12" s="21">
        <v>1.0</v>
      </c>
      <c r="M12" s="22" t="str">
        <f t="shared" si="4"/>
        <v>Terminado</v>
      </c>
      <c r="N12" s="24"/>
    </row>
    <row r="13">
      <c r="A13" s="11">
        <v>12.0</v>
      </c>
      <c r="B13" s="11" t="s">
        <v>33</v>
      </c>
      <c r="C13" s="12" t="s">
        <v>16</v>
      </c>
      <c r="D13" s="13" t="s">
        <v>34</v>
      </c>
      <c r="E13" s="14">
        <f t="shared" si="2"/>
        <v>2</v>
      </c>
      <c r="F13" s="16">
        <v>45331.0</v>
      </c>
      <c r="G13" s="16">
        <v>45334.0</v>
      </c>
      <c r="H13" s="17" t="str">
        <f t="shared" ref="H13:I13" si="15">IF(WEEKDAY(F13,2)=1,"Lunes",IF(WEEKDAY(F13,2)=2,"Martes",IF(WEEKDAY(F13,2)=3,"Miercoles",IF(WEEKDAY(F13,2)=4,"Jueves",IF(WEEKDAY(F13,2)=5,"Viernes","No Aplica")))))</f>
        <v>Viernes</v>
      </c>
      <c r="I13" s="18" t="str">
        <f t="shared" si="15"/>
        <v>Lunes</v>
      </c>
      <c r="J13" s="19" t="str">
        <f t="shared" si="6"/>
        <v>Correcto</v>
      </c>
      <c r="K13" s="20">
        <f>IF(E13&gt;0,IF(Resumen!$A$2&gt;G13,100%,IF(Resumen!$A$2&lt;F13,0%,(100%/E13)*(NETWORKDAYS(F13,Resumen!$A$2)))),0)</f>
        <v>1</v>
      </c>
      <c r="L13" s="21">
        <v>1.0</v>
      </c>
      <c r="M13" s="22" t="str">
        <f t="shared" si="4"/>
        <v>Terminado</v>
      </c>
      <c r="N13" s="24"/>
      <c r="O13" s="30" t="s">
        <v>1</v>
      </c>
    </row>
    <row r="14">
      <c r="A14" s="11">
        <v>13.0</v>
      </c>
      <c r="B14" s="11" t="s">
        <v>35</v>
      </c>
      <c r="C14" s="12" t="s">
        <v>16</v>
      </c>
      <c r="D14" s="13" t="s">
        <v>36</v>
      </c>
      <c r="E14" s="14">
        <f t="shared" si="2"/>
        <v>2</v>
      </c>
      <c r="F14" s="16">
        <v>45331.0</v>
      </c>
      <c r="G14" s="16">
        <v>45334.0</v>
      </c>
      <c r="H14" s="17" t="str">
        <f t="shared" ref="H14:I14" si="16">IF(WEEKDAY(F14,2)=1,"Lunes",IF(WEEKDAY(F14,2)=2,"Martes",IF(WEEKDAY(F14,2)=3,"Miercoles",IF(WEEKDAY(F14,2)=4,"Jueves",IF(WEEKDAY(F14,2)=5,"Viernes","No Aplica")))))</f>
        <v>Viernes</v>
      </c>
      <c r="I14" s="18" t="str">
        <f t="shared" si="16"/>
        <v>Lunes</v>
      </c>
      <c r="J14" s="19" t="str">
        <f t="shared" si="6"/>
        <v>Correcto</v>
      </c>
      <c r="K14" s="20">
        <f>IF(E14&gt;0,IF(Resumen!$A$2&gt;G14,100%,IF(Resumen!$A$2&lt;F14,0%,(100%/E14)*(NETWORKDAYS(F14,Resumen!$A$2)))),0)</f>
        <v>1</v>
      </c>
      <c r="L14" s="21">
        <v>1.0</v>
      </c>
      <c r="M14" s="22" t="str">
        <f t="shared" si="4"/>
        <v>Terminado</v>
      </c>
      <c r="N14" s="24"/>
      <c r="O14" s="31" t="s">
        <v>37</v>
      </c>
    </row>
    <row r="15">
      <c r="A15" s="11">
        <v>14.0</v>
      </c>
      <c r="B15" s="11" t="s">
        <v>38</v>
      </c>
      <c r="C15" s="12" t="s">
        <v>16</v>
      </c>
      <c r="D15" s="13" t="s">
        <v>39</v>
      </c>
      <c r="E15" s="14">
        <f t="shared" si="2"/>
        <v>2</v>
      </c>
      <c r="F15" s="16">
        <v>45331.0</v>
      </c>
      <c r="G15" s="16">
        <v>45334.0</v>
      </c>
      <c r="H15" s="17" t="str">
        <f t="shared" ref="H15:I15" si="17">IF(WEEKDAY(F15,2)=1,"Lunes",IF(WEEKDAY(F15,2)=2,"Martes",IF(WEEKDAY(F15,2)=3,"Miercoles",IF(WEEKDAY(F15,2)=4,"Jueves",IF(WEEKDAY(F15,2)=5,"Viernes","No Aplica")))))</f>
        <v>Viernes</v>
      </c>
      <c r="I15" s="18" t="str">
        <f t="shared" si="17"/>
        <v>Lunes</v>
      </c>
      <c r="J15" s="19" t="str">
        <f t="shared" si="6"/>
        <v>Correcto</v>
      </c>
      <c r="K15" s="20">
        <f>IF(E15&gt;0,IF(Resumen!$A$2&gt;G15,100%,IF(Resumen!$A$2&lt;F15,0%,(100%/E15)*(NETWORKDAYS(F15,Resumen!$A$2)))),0)</f>
        <v>1</v>
      </c>
      <c r="L15" s="21">
        <v>1.0</v>
      </c>
      <c r="M15" s="22" t="str">
        <f t="shared" si="4"/>
        <v>Terminado</v>
      </c>
      <c r="N15" s="24"/>
      <c r="O15" s="32" t="s">
        <v>40</v>
      </c>
    </row>
    <row r="16">
      <c r="A16" s="11">
        <v>15.0</v>
      </c>
      <c r="B16" s="11" t="s">
        <v>41</v>
      </c>
      <c r="C16" s="12" t="s">
        <v>16</v>
      </c>
      <c r="D16" s="13" t="s">
        <v>42</v>
      </c>
      <c r="E16" s="14">
        <f t="shared" si="2"/>
        <v>2</v>
      </c>
      <c r="F16" s="16">
        <v>45331.0</v>
      </c>
      <c r="G16" s="16">
        <v>45334.0</v>
      </c>
      <c r="H16" s="17" t="str">
        <f t="shared" ref="H16:I16" si="18">IF(WEEKDAY(F16,2)=1,"Lunes",IF(WEEKDAY(F16,2)=2,"Martes",IF(WEEKDAY(F16,2)=3,"Miercoles",IF(WEEKDAY(F16,2)=4,"Jueves",IF(WEEKDAY(F16,2)=5,"Viernes","No Aplica")))))</f>
        <v>Viernes</v>
      </c>
      <c r="I16" s="18" t="str">
        <f t="shared" si="18"/>
        <v>Lunes</v>
      </c>
      <c r="J16" s="19" t="str">
        <f t="shared" si="6"/>
        <v>Correcto</v>
      </c>
      <c r="K16" s="20">
        <f>IF(E16&gt;0,IF(Resumen!$A$2&gt;G16,100%,IF(Resumen!$A$2&lt;F16,0%,(100%/E16)*(NETWORKDAYS(F16,Resumen!$A$2)))),0)</f>
        <v>1</v>
      </c>
      <c r="L16" s="21">
        <v>1.0</v>
      </c>
      <c r="M16" s="22" t="str">
        <f t="shared" si="4"/>
        <v>Terminado</v>
      </c>
    </row>
    <row r="17">
      <c r="A17" s="11">
        <v>16.0</v>
      </c>
      <c r="B17" s="11" t="s">
        <v>43</v>
      </c>
      <c r="C17" s="12" t="s">
        <v>16</v>
      </c>
      <c r="D17" s="13" t="s">
        <v>44</v>
      </c>
      <c r="E17" s="14">
        <f t="shared" si="2"/>
        <v>2</v>
      </c>
      <c r="F17" s="16">
        <v>45331.0</v>
      </c>
      <c r="G17" s="16">
        <v>45334.0</v>
      </c>
      <c r="H17" s="17" t="str">
        <f t="shared" ref="H17:I17" si="19">IF(WEEKDAY(F17,2)=1,"Lunes",IF(WEEKDAY(F17,2)=2,"Martes",IF(WEEKDAY(F17,2)=3,"Miercoles",IF(WEEKDAY(F17,2)=4,"Jueves",IF(WEEKDAY(F17,2)=5,"Viernes","No Aplica")))))</f>
        <v>Viernes</v>
      </c>
      <c r="I17" s="18" t="str">
        <f t="shared" si="19"/>
        <v>Lunes</v>
      </c>
      <c r="J17" s="19" t="str">
        <f t="shared" si="6"/>
        <v>Correcto</v>
      </c>
      <c r="K17" s="20">
        <f>IF(E17&gt;0,IF(Resumen!$A$2&gt;G17,100%,IF(Resumen!$A$2&lt;F17,0%,(100%/E17)*(NETWORKDAYS(F17,Resumen!$A$2)))),0)</f>
        <v>1</v>
      </c>
      <c r="L17" s="21">
        <v>1.0</v>
      </c>
      <c r="M17" s="22" t="str">
        <f t="shared" si="4"/>
        <v>Terminado</v>
      </c>
    </row>
    <row r="18">
      <c r="A18" s="11">
        <v>17.0</v>
      </c>
      <c r="B18" s="11" t="s">
        <v>45</v>
      </c>
      <c r="C18" s="12" t="s">
        <v>16</v>
      </c>
      <c r="D18" s="13" t="s">
        <v>46</v>
      </c>
      <c r="E18" s="14">
        <f t="shared" si="2"/>
        <v>2</v>
      </c>
      <c r="F18" s="16">
        <v>45331.0</v>
      </c>
      <c r="G18" s="16">
        <v>45334.0</v>
      </c>
      <c r="H18" s="17" t="str">
        <f t="shared" ref="H18:I18" si="20">IF(WEEKDAY(F18,2)=1,"Lunes",IF(WEEKDAY(F18,2)=2,"Martes",IF(WEEKDAY(F18,2)=3,"Miercoles",IF(WEEKDAY(F18,2)=4,"Jueves",IF(WEEKDAY(F18,2)=5,"Viernes","No Aplica")))))</f>
        <v>Viernes</v>
      </c>
      <c r="I18" s="18" t="str">
        <f t="shared" si="20"/>
        <v>Lunes</v>
      </c>
      <c r="J18" s="19" t="str">
        <f t="shared" si="6"/>
        <v>Correcto</v>
      </c>
      <c r="K18" s="20">
        <f>IF(E18&gt;0,IF(Resumen!$A$2&gt;G18,100%,IF(Resumen!$A$2&lt;F18,0%,(100%/E18)*(NETWORKDAYS(F18,Resumen!$A$2)))),0)</f>
        <v>1</v>
      </c>
      <c r="L18" s="21">
        <v>1.0</v>
      </c>
      <c r="M18" s="22" t="str">
        <f t="shared" si="4"/>
        <v>Terminado</v>
      </c>
    </row>
    <row r="19">
      <c r="A19" s="11">
        <v>18.0</v>
      </c>
      <c r="B19" s="11" t="s">
        <v>47</v>
      </c>
      <c r="C19" s="12" t="s">
        <v>16</v>
      </c>
      <c r="D19" s="13" t="s">
        <v>48</v>
      </c>
      <c r="E19" s="14">
        <f t="shared" si="2"/>
        <v>2</v>
      </c>
      <c r="F19" s="16">
        <v>45331.0</v>
      </c>
      <c r="G19" s="16">
        <v>45334.0</v>
      </c>
      <c r="H19" s="17" t="str">
        <f t="shared" ref="H19:I19" si="21">IF(WEEKDAY(F19,2)=1,"Lunes",IF(WEEKDAY(F19,2)=2,"Martes",IF(WEEKDAY(F19,2)=3,"Miercoles",IF(WEEKDAY(F19,2)=4,"Jueves",IF(WEEKDAY(F19,2)=5,"Viernes","No Aplica")))))</f>
        <v>Viernes</v>
      </c>
      <c r="I19" s="18" t="str">
        <f t="shared" si="21"/>
        <v>Lunes</v>
      </c>
      <c r="J19" s="19" t="str">
        <f t="shared" si="6"/>
        <v>Correcto</v>
      </c>
      <c r="K19" s="20">
        <f>IF(E19&gt;0,IF(Resumen!$A$2&gt;G19,100%,IF(Resumen!$A$2&lt;F19,0%,(100%/E19)*(NETWORKDAYS(F19,Resumen!$A$2)))),0)</f>
        <v>1</v>
      </c>
      <c r="L19" s="21">
        <v>1.0</v>
      </c>
      <c r="M19" s="22" t="str">
        <f t="shared" si="4"/>
        <v>Terminado</v>
      </c>
    </row>
    <row r="20">
      <c r="A20" s="11">
        <v>19.0</v>
      </c>
      <c r="B20" s="33" t="s">
        <v>49</v>
      </c>
      <c r="C20" s="12" t="s">
        <v>16</v>
      </c>
      <c r="D20" s="13" t="s">
        <v>50</v>
      </c>
      <c r="E20" s="14">
        <f t="shared" si="2"/>
        <v>2</v>
      </c>
      <c r="F20" s="16">
        <v>45331.0</v>
      </c>
      <c r="G20" s="16">
        <v>45334.0</v>
      </c>
      <c r="H20" s="17" t="str">
        <f t="shared" ref="H20:I20" si="22">IF(WEEKDAY(F20,2)=1,"Lunes",IF(WEEKDAY(F20,2)=2,"Martes",IF(WEEKDAY(F20,2)=3,"Miercoles",IF(WEEKDAY(F20,2)=4,"Jueves",IF(WEEKDAY(F20,2)=5,"Viernes","No Aplica")))))</f>
        <v>Viernes</v>
      </c>
      <c r="I20" s="18" t="str">
        <f t="shared" si="22"/>
        <v>Lunes</v>
      </c>
      <c r="J20" s="19" t="str">
        <f t="shared" si="6"/>
        <v>Correcto</v>
      </c>
      <c r="K20" s="20">
        <f>IF(E20&gt;0,IF(Resumen!$A$2&gt;G20,100%,IF(Resumen!$A$2&lt;F20,0%,(100%/E20)*(NETWORKDAYS(F20,Resumen!$A$2)))),0)</f>
        <v>1</v>
      </c>
      <c r="L20" s="21">
        <v>1.0</v>
      </c>
      <c r="M20" s="22" t="str">
        <f t="shared" si="4"/>
        <v>Terminado</v>
      </c>
    </row>
    <row r="21" ht="15.75" customHeight="1">
      <c r="A21" s="11">
        <v>20.0</v>
      </c>
      <c r="B21" s="11" t="s">
        <v>51</v>
      </c>
      <c r="C21" s="12" t="s">
        <v>16</v>
      </c>
      <c r="D21" s="13" t="s">
        <v>52</v>
      </c>
      <c r="E21" s="14">
        <f t="shared" si="2"/>
        <v>2</v>
      </c>
      <c r="F21" s="16">
        <v>45331.0</v>
      </c>
      <c r="G21" s="16">
        <v>45334.0</v>
      </c>
      <c r="H21" s="17" t="str">
        <f t="shared" ref="H21:I21" si="23">IF(WEEKDAY(F21,2)=1,"Lunes",IF(WEEKDAY(F21,2)=2,"Martes",IF(WEEKDAY(F21,2)=3,"Miercoles",IF(WEEKDAY(F21,2)=4,"Jueves",IF(WEEKDAY(F21,2)=5,"Viernes","No Aplica")))))</f>
        <v>Viernes</v>
      </c>
      <c r="I21" s="18" t="str">
        <f t="shared" si="23"/>
        <v>Lunes</v>
      </c>
      <c r="J21" s="19" t="str">
        <f t="shared" si="6"/>
        <v>Correcto</v>
      </c>
      <c r="K21" s="20">
        <f>IF(E21&gt;0,IF(Resumen!$A$2&gt;G21,100%,IF(Resumen!$A$2&lt;F21,0%,(100%/E21)*(NETWORKDAYS(F21,Resumen!$A$2)))),0)</f>
        <v>1</v>
      </c>
      <c r="L21" s="21">
        <v>0.5</v>
      </c>
      <c r="M21" s="22" t="str">
        <f t="shared" si="4"/>
        <v>Retrasado</v>
      </c>
    </row>
    <row r="22" ht="15.75" customHeight="1">
      <c r="A22" s="11">
        <v>21.0</v>
      </c>
      <c r="B22" s="11" t="s">
        <v>53</v>
      </c>
      <c r="C22" s="12" t="s">
        <v>16</v>
      </c>
      <c r="D22" s="13" t="s">
        <v>54</v>
      </c>
      <c r="E22" s="14">
        <f t="shared" si="2"/>
        <v>2</v>
      </c>
      <c r="F22" s="16">
        <v>45331.0</v>
      </c>
      <c r="G22" s="16">
        <v>45334.0</v>
      </c>
      <c r="H22" s="17" t="str">
        <f t="shared" ref="H22:I22" si="24">IF(WEEKDAY(F22,2)=1,"Lunes",IF(WEEKDAY(F22,2)=2,"Martes",IF(WEEKDAY(F22,2)=3,"Miercoles",IF(WEEKDAY(F22,2)=4,"Jueves",IF(WEEKDAY(F22,2)=5,"Viernes","No Aplica")))))</f>
        <v>Viernes</v>
      </c>
      <c r="I22" s="18" t="str">
        <f t="shared" si="24"/>
        <v>Lunes</v>
      </c>
      <c r="J22" s="19" t="str">
        <f t="shared" si="6"/>
        <v>Correcto</v>
      </c>
      <c r="K22" s="20">
        <f>IF(E22&gt;0,IF(Resumen!$A$2&gt;G22,100%,IF(Resumen!$A$2&lt;F22,0%,(100%/E22)*(NETWORKDAYS(F22,Resumen!$A$2)))),0)</f>
        <v>1</v>
      </c>
      <c r="L22" s="21">
        <v>1.0</v>
      </c>
      <c r="M22" s="22" t="str">
        <f t="shared" si="4"/>
        <v>Terminado</v>
      </c>
    </row>
    <row r="23" ht="15.75" customHeight="1">
      <c r="A23" s="11">
        <v>22.0</v>
      </c>
      <c r="B23" s="11" t="s">
        <v>55</v>
      </c>
      <c r="C23" s="12" t="s">
        <v>16</v>
      </c>
      <c r="D23" s="13" t="s">
        <v>56</v>
      </c>
      <c r="E23" s="14">
        <f t="shared" si="2"/>
        <v>2</v>
      </c>
      <c r="F23" s="16">
        <v>45331.0</v>
      </c>
      <c r="G23" s="16">
        <v>45334.0</v>
      </c>
      <c r="H23" s="17" t="str">
        <f t="shared" ref="H23:I23" si="25">IF(WEEKDAY(F23,2)=1,"Lunes",IF(WEEKDAY(F23,2)=2,"Martes",IF(WEEKDAY(F23,2)=3,"Miercoles",IF(WEEKDAY(F23,2)=4,"Jueves",IF(WEEKDAY(F23,2)=5,"Viernes","No Aplica")))))</f>
        <v>Viernes</v>
      </c>
      <c r="I23" s="18" t="str">
        <f t="shared" si="25"/>
        <v>Lunes</v>
      </c>
      <c r="J23" s="19" t="str">
        <f t="shared" si="6"/>
        <v>Correcto</v>
      </c>
      <c r="K23" s="20">
        <f>IF(E23&gt;0,IF(Resumen!$A$2&gt;G23,100%,IF(Resumen!$A$2&lt;F23,0%,(100%/E23)*(NETWORKDAYS(F23,Resumen!$A$2)))),0)</f>
        <v>1</v>
      </c>
      <c r="L23" s="21">
        <v>1.0</v>
      </c>
      <c r="M23" s="22" t="str">
        <f t="shared" si="4"/>
        <v>Terminado</v>
      </c>
    </row>
    <row r="24" ht="15.75" customHeight="1">
      <c r="A24" s="11">
        <v>23.0</v>
      </c>
      <c r="B24" s="11" t="s">
        <v>57</v>
      </c>
      <c r="C24" s="12" t="s">
        <v>16</v>
      </c>
      <c r="D24" s="13" t="s">
        <v>58</v>
      </c>
      <c r="E24" s="14">
        <f t="shared" si="2"/>
        <v>2</v>
      </c>
      <c r="F24" s="16">
        <v>45331.0</v>
      </c>
      <c r="G24" s="16">
        <v>45334.0</v>
      </c>
      <c r="H24" s="17" t="str">
        <f t="shared" ref="H24:I24" si="26">IF(WEEKDAY(F24,2)=1,"Lunes",IF(WEEKDAY(F24,2)=2,"Martes",IF(WEEKDAY(F24,2)=3,"Miercoles",IF(WEEKDAY(F24,2)=4,"Jueves",IF(WEEKDAY(F24,2)=5,"Viernes","No Aplica")))))</f>
        <v>Viernes</v>
      </c>
      <c r="I24" s="18" t="str">
        <f t="shared" si="26"/>
        <v>Lunes</v>
      </c>
      <c r="J24" s="19" t="str">
        <f t="shared" si="6"/>
        <v>Correcto</v>
      </c>
      <c r="K24" s="20">
        <f>IF(E24&gt;0,IF(Resumen!$A$2&gt;G24,100%,IF(Resumen!$A$2&lt;F24,0%,(100%/E24)*(NETWORKDAYS(F24,Resumen!$A$2)))),0)</f>
        <v>1</v>
      </c>
      <c r="L24" s="21">
        <v>1.0</v>
      </c>
      <c r="M24" s="22" t="str">
        <f t="shared" si="4"/>
        <v>Terminado</v>
      </c>
    </row>
    <row r="25" ht="15.75" customHeight="1">
      <c r="A25" s="11">
        <v>24.0</v>
      </c>
      <c r="B25" s="33" t="s">
        <v>59</v>
      </c>
      <c r="C25" s="12" t="s">
        <v>16</v>
      </c>
      <c r="D25" s="13" t="s">
        <v>60</v>
      </c>
      <c r="E25" s="14">
        <f t="shared" si="2"/>
        <v>2</v>
      </c>
      <c r="F25" s="16">
        <v>45331.0</v>
      </c>
      <c r="G25" s="16">
        <v>45334.0</v>
      </c>
      <c r="H25" s="17" t="str">
        <f t="shared" ref="H25:I25" si="27">IF(WEEKDAY(F25,2)=1,"Lunes",IF(WEEKDAY(F25,2)=2,"Martes",IF(WEEKDAY(F25,2)=3,"Miercoles",IF(WEEKDAY(F25,2)=4,"Jueves",IF(WEEKDAY(F25,2)=5,"Viernes","No Aplica")))))</f>
        <v>Viernes</v>
      </c>
      <c r="I25" s="18" t="str">
        <f t="shared" si="27"/>
        <v>Lunes</v>
      </c>
      <c r="J25" s="19" t="str">
        <f t="shared" si="6"/>
        <v>Correcto</v>
      </c>
      <c r="K25" s="20">
        <f>IF(E25&gt;0,IF(Resumen!$A$2&gt;G25,100%,IF(Resumen!$A$2&lt;F25,0%,(100%/E25)*(NETWORKDAYS(F25,Resumen!$A$2)))),0)</f>
        <v>1</v>
      </c>
      <c r="L25" s="21">
        <v>1.0</v>
      </c>
      <c r="M25" s="22" t="str">
        <f t="shared" si="4"/>
        <v>Terminado</v>
      </c>
    </row>
    <row r="26" ht="15.75" customHeight="1">
      <c r="A26" s="11">
        <v>25.0</v>
      </c>
      <c r="B26" s="33" t="s">
        <v>61</v>
      </c>
      <c r="C26" s="12" t="s">
        <v>16</v>
      </c>
      <c r="D26" s="13" t="s">
        <v>62</v>
      </c>
      <c r="E26" s="14">
        <f t="shared" si="2"/>
        <v>2</v>
      </c>
      <c r="F26" s="16">
        <v>45331.0</v>
      </c>
      <c r="G26" s="16">
        <v>45334.0</v>
      </c>
      <c r="H26" s="17" t="str">
        <f t="shared" ref="H26:I26" si="28">IF(WEEKDAY(F26,2)=1,"Lunes",IF(WEEKDAY(F26,2)=2,"Martes",IF(WEEKDAY(F26,2)=3,"Miercoles",IF(WEEKDAY(F26,2)=4,"Jueves",IF(WEEKDAY(F26,2)=5,"Viernes","No Aplica")))))</f>
        <v>Viernes</v>
      </c>
      <c r="I26" s="18" t="str">
        <f t="shared" si="28"/>
        <v>Lunes</v>
      </c>
      <c r="J26" s="19" t="str">
        <f t="shared" si="6"/>
        <v>Correcto</v>
      </c>
      <c r="K26" s="20">
        <f>IF(E26&gt;0,IF(Resumen!$A$2&gt;G26,100%,IF(Resumen!$A$2&lt;F26,0%,(100%/E26)*(NETWORKDAYS(F26,Resumen!$A$2)))),0)</f>
        <v>1</v>
      </c>
      <c r="L26" s="21">
        <v>1.0</v>
      </c>
      <c r="M26" s="22" t="str">
        <f t="shared" si="4"/>
        <v>Terminado</v>
      </c>
    </row>
    <row r="27" ht="15.75" customHeight="1">
      <c r="A27" s="11">
        <v>26.0</v>
      </c>
      <c r="B27" s="33" t="s">
        <v>63</v>
      </c>
      <c r="C27" s="12" t="s">
        <v>16</v>
      </c>
      <c r="D27" s="13" t="s">
        <v>64</v>
      </c>
      <c r="E27" s="14">
        <f t="shared" si="2"/>
        <v>2</v>
      </c>
      <c r="F27" s="16">
        <v>45331.0</v>
      </c>
      <c r="G27" s="16">
        <v>45334.0</v>
      </c>
      <c r="H27" s="17" t="str">
        <f t="shared" ref="H27:I27" si="29">IF(WEEKDAY(F27,2)=1,"Lunes",IF(WEEKDAY(F27,2)=2,"Martes",IF(WEEKDAY(F27,2)=3,"Miercoles",IF(WEEKDAY(F27,2)=4,"Jueves",IF(WEEKDAY(F27,2)=5,"Viernes","No Aplica")))))</f>
        <v>Viernes</v>
      </c>
      <c r="I27" s="18" t="str">
        <f t="shared" si="29"/>
        <v>Lunes</v>
      </c>
      <c r="J27" s="19" t="str">
        <f t="shared" si="6"/>
        <v>Correcto</v>
      </c>
      <c r="K27" s="20">
        <f>IF(E27&gt;0,IF(Resumen!$A$2&gt;G27,100%,IF(Resumen!$A$2&lt;F27,0%,(100%/E27)*(NETWORKDAYS(F27,Resumen!$A$2)))),0)</f>
        <v>1</v>
      </c>
      <c r="L27" s="21">
        <v>1.0</v>
      </c>
      <c r="M27" s="22" t="str">
        <f t="shared" si="4"/>
        <v>Terminado</v>
      </c>
    </row>
    <row r="28" ht="15.75" customHeight="1">
      <c r="A28" s="11">
        <v>27.0</v>
      </c>
      <c r="B28" s="33" t="s">
        <v>65</v>
      </c>
      <c r="C28" s="12" t="s">
        <v>16</v>
      </c>
      <c r="D28" s="13" t="s">
        <v>66</v>
      </c>
      <c r="E28" s="14">
        <f t="shared" si="2"/>
        <v>2</v>
      </c>
      <c r="F28" s="16">
        <v>45331.0</v>
      </c>
      <c r="G28" s="16">
        <v>45334.0</v>
      </c>
      <c r="H28" s="17" t="str">
        <f t="shared" ref="H28:I28" si="30">IF(WEEKDAY(F28,2)=1,"Lunes",IF(WEEKDAY(F28,2)=2,"Martes",IF(WEEKDAY(F28,2)=3,"Miercoles",IF(WEEKDAY(F28,2)=4,"Jueves",IF(WEEKDAY(F28,2)=5,"Viernes","No Aplica")))))</f>
        <v>Viernes</v>
      </c>
      <c r="I28" s="18" t="str">
        <f t="shared" si="30"/>
        <v>Lunes</v>
      </c>
      <c r="J28" s="19" t="str">
        <f t="shared" si="6"/>
        <v>Correcto</v>
      </c>
      <c r="K28" s="20">
        <f>IF(E28&gt;0,IF(Resumen!$A$2&gt;G28,100%,IF(Resumen!$A$2&lt;F28,0%,(100%/E28)*(NETWORKDAYS(F28,Resumen!$A$2)))),0)</f>
        <v>1</v>
      </c>
      <c r="L28" s="21">
        <v>1.0</v>
      </c>
      <c r="M28" s="22" t="str">
        <f t="shared" si="4"/>
        <v>Terminado</v>
      </c>
    </row>
    <row r="29" ht="15.75" customHeight="1">
      <c r="A29" s="11">
        <v>28.0</v>
      </c>
      <c r="B29" s="33" t="s">
        <v>67</v>
      </c>
      <c r="C29" s="12" t="s">
        <v>16</v>
      </c>
      <c r="D29" s="13" t="s">
        <v>68</v>
      </c>
      <c r="E29" s="14">
        <f t="shared" si="2"/>
        <v>2</v>
      </c>
      <c r="F29" s="16">
        <v>45331.0</v>
      </c>
      <c r="G29" s="16">
        <v>45334.0</v>
      </c>
      <c r="H29" s="17" t="str">
        <f t="shared" ref="H29:I29" si="31">IF(WEEKDAY(F29,2)=1,"Lunes",IF(WEEKDAY(F29,2)=2,"Martes",IF(WEEKDAY(F29,2)=3,"Miercoles",IF(WEEKDAY(F29,2)=4,"Jueves",IF(WEEKDAY(F29,2)=5,"Viernes","No Aplica")))))</f>
        <v>Viernes</v>
      </c>
      <c r="I29" s="18" t="str">
        <f t="shared" si="31"/>
        <v>Lunes</v>
      </c>
      <c r="J29" s="19" t="str">
        <f t="shared" si="6"/>
        <v>Correcto</v>
      </c>
      <c r="K29" s="20">
        <f>IF(E29&gt;0,IF(Resumen!$A$2&gt;G29,100%,IF(Resumen!$A$2&lt;F29,0%,(100%/E29)*(NETWORKDAYS(F29,Resumen!$A$2)))),0)</f>
        <v>1</v>
      </c>
      <c r="L29" s="21">
        <v>1.0</v>
      </c>
      <c r="M29" s="22" t="str">
        <f t="shared" si="4"/>
        <v>Terminado</v>
      </c>
    </row>
    <row r="30" ht="15.75" customHeight="1">
      <c r="A30" s="11">
        <v>29.0</v>
      </c>
      <c r="B30" s="33" t="s">
        <v>69</v>
      </c>
      <c r="C30" s="12" t="s">
        <v>16</v>
      </c>
      <c r="D30" s="13" t="s">
        <v>70</v>
      </c>
      <c r="E30" s="14">
        <f t="shared" si="2"/>
        <v>2</v>
      </c>
      <c r="F30" s="16">
        <v>45331.0</v>
      </c>
      <c r="G30" s="16">
        <v>45334.0</v>
      </c>
      <c r="H30" s="17" t="str">
        <f t="shared" ref="H30:I30" si="32">IF(WEEKDAY(F30,2)=1,"Lunes",IF(WEEKDAY(F30,2)=2,"Martes",IF(WEEKDAY(F30,2)=3,"Miercoles",IF(WEEKDAY(F30,2)=4,"Jueves",IF(WEEKDAY(F30,2)=5,"Viernes","No Aplica")))))</f>
        <v>Viernes</v>
      </c>
      <c r="I30" s="18" t="str">
        <f t="shared" si="32"/>
        <v>Lunes</v>
      </c>
      <c r="J30" s="19" t="str">
        <f t="shared" si="6"/>
        <v>Correcto</v>
      </c>
      <c r="K30" s="20">
        <f>IF(E30&gt;0,IF(Resumen!$A$2&gt;G30,100%,IF(Resumen!$A$2&lt;F30,0%,(100%/E30)*(NETWORKDAYS(F30,Resumen!$A$2)))),0)</f>
        <v>1</v>
      </c>
      <c r="L30" s="21">
        <v>1.0</v>
      </c>
      <c r="M30" s="22" t="str">
        <f t="shared" si="4"/>
        <v>Terminado</v>
      </c>
    </row>
    <row r="31" ht="15.75" customHeight="1">
      <c r="A31" s="11">
        <v>30.0</v>
      </c>
      <c r="B31" s="34" t="s">
        <v>71</v>
      </c>
      <c r="C31" s="12" t="s">
        <v>16</v>
      </c>
      <c r="D31" s="13" t="s">
        <v>72</v>
      </c>
      <c r="E31" s="14">
        <f t="shared" si="2"/>
        <v>2</v>
      </c>
      <c r="F31" s="16">
        <v>45331.0</v>
      </c>
      <c r="G31" s="16">
        <v>45334.0</v>
      </c>
      <c r="H31" s="17" t="str">
        <f t="shared" ref="H31:I31" si="33">IF(WEEKDAY(F31,2)=1,"Lunes",IF(WEEKDAY(F31,2)=2,"Martes",IF(WEEKDAY(F31,2)=3,"Miercoles",IF(WEEKDAY(F31,2)=4,"Jueves",IF(WEEKDAY(F31,2)=5,"Viernes","No Aplica")))))</f>
        <v>Viernes</v>
      </c>
      <c r="I31" s="18" t="str">
        <f t="shared" si="33"/>
        <v>Lunes</v>
      </c>
      <c r="J31" s="19" t="str">
        <f t="shared" si="6"/>
        <v>Correcto</v>
      </c>
      <c r="K31" s="20">
        <f>IF(E31&gt;0,IF(Resumen!$A$2&gt;G31,100%,IF(Resumen!$A$2&lt;F31,0%,(100%/E31)*(NETWORKDAYS(F31,Resumen!$A$2)))),0)</f>
        <v>1</v>
      </c>
      <c r="L31" s="21">
        <v>1.0</v>
      </c>
      <c r="M31" s="22" t="str">
        <f t="shared" si="4"/>
        <v>Terminado</v>
      </c>
    </row>
    <row r="32" ht="15.75" customHeight="1">
      <c r="A32" s="11">
        <v>31.0</v>
      </c>
      <c r="B32" s="11" t="s">
        <v>73</v>
      </c>
      <c r="C32" s="12" t="s">
        <v>16</v>
      </c>
      <c r="D32" s="13" t="s">
        <v>74</v>
      </c>
      <c r="E32" s="14">
        <f t="shared" si="2"/>
        <v>2</v>
      </c>
      <c r="F32" s="16">
        <v>45331.0</v>
      </c>
      <c r="G32" s="16">
        <v>45334.0</v>
      </c>
      <c r="H32" s="17" t="str">
        <f t="shared" ref="H32:I32" si="34">IF(WEEKDAY(F32,2)=1,"Lunes",IF(WEEKDAY(F32,2)=2,"Martes",IF(WEEKDAY(F32,2)=3,"Miercoles",IF(WEEKDAY(F32,2)=4,"Jueves",IF(WEEKDAY(F32,2)=5,"Viernes","No Aplica")))))</f>
        <v>Viernes</v>
      </c>
      <c r="I32" s="18" t="str">
        <f t="shared" si="34"/>
        <v>Lunes</v>
      </c>
      <c r="J32" s="19" t="str">
        <f t="shared" si="6"/>
        <v>Correcto</v>
      </c>
      <c r="K32" s="20">
        <f>IF(E32&gt;0,IF(Resumen!$A$2&gt;G32,100%,IF(Resumen!$A$2&lt;F32,0%,(100%/E32)*(NETWORKDAYS(F32,Resumen!$A$2)))),0)</f>
        <v>1</v>
      </c>
      <c r="L32" s="21">
        <v>1.0</v>
      </c>
      <c r="M32" s="22" t="str">
        <f t="shared" si="4"/>
        <v>Terminado</v>
      </c>
    </row>
    <row r="33" ht="15.75" customHeight="1">
      <c r="A33" s="11">
        <v>32.0</v>
      </c>
      <c r="B33" s="11" t="s">
        <v>75</v>
      </c>
      <c r="C33" s="12" t="s">
        <v>16</v>
      </c>
      <c r="D33" s="13" t="s">
        <v>76</v>
      </c>
      <c r="E33" s="14">
        <f t="shared" si="2"/>
        <v>2</v>
      </c>
      <c r="F33" s="35">
        <v>45331.0</v>
      </c>
      <c r="G33" s="35">
        <v>45334.0</v>
      </c>
      <c r="H33" s="17" t="str">
        <f t="shared" ref="H33:I33" si="35">IF(WEEKDAY(F33,2)=1,"Lunes",IF(WEEKDAY(F33,2)=2,"Martes",IF(WEEKDAY(F33,2)=3,"Miercoles",IF(WEEKDAY(F33,2)=4,"Jueves",IF(WEEKDAY(F33,2)=5,"Viernes","No Aplica")))))</f>
        <v>Viernes</v>
      </c>
      <c r="I33" s="18" t="str">
        <f t="shared" si="35"/>
        <v>Lunes</v>
      </c>
      <c r="J33" s="19" t="str">
        <f t="shared" si="6"/>
        <v>Correcto</v>
      </c>
      <c r="K33" s="20">
        <f>IF(E33&gt;0,IF(Resumen!$A$2&gt;G33,100%,IF(Resumen!$A$2&lt;F33,0%,(100%/E33)*(NETWORKDAYS(F33,Resumen!$A$2)))),0)</f>
        <v>1</v>
      </c>
      <c r="L33" s="21">
        <v>1.0</v>
      </c>
      <c r="M33" s="22" t="str">
        <f t="shared" si="4"/>
        <v>Terminado</v>
      </c>
    </row>
    <row r="34" ht="15.75" customHeight="1">
      <c r="A34" s="11">
        <v>33.0</v>
      </c>
      <c r="B34" s="11" t="s">
        <v>77</v>
      </c>
      <c r="C34" s="12" t="s">
        <v>16</v>
      </c>
      <c r="D34" s="13" t="s">
        <v>78</v>
      </c>
      <c r="E34" s="14">
        <f t="shared" si="2"/>
        <v>2</v>
      </c>
      <c r="F34" s="35">
        <v>45331.0</v>
      </c>
      <c r="G34" s="35">
        <v>45334.0</v>
      </c>
      <c r="H34" s="17" t="str">
        <f t="shared" ref="H34:I34" si="36">IF(WEEKDAY(F34,2)=1,"Lunes",IF(WEEKDAY(F34,2)=2,"Martes",IF(WEEKDAY(F34,2)=3,"Miercoles",IF(WEEKDAY(F34,2)=4,"Jueves",IF(WEEKDAY(F34,2)=5,"Viernes","No Aplica")))))</f>
        <v>Viernes</v>
      </c>
      <c r="I34" s="18" t="str">
        <f t="shared" si="36"/>
        <v>Lunes</v>
      </c>
      <c r="J34" s="19" t="str">
        <f t="shared" si="6"/>
        <v>Correcto</v>
      </c>
      <c r="K34" s="20">
        <f>IF(E34&gt;0,IF(Resumen!$A$2&gt;G34,100%,IF(Resumen!$A$2&lt;F34,0%,(100%/E34)*(NETWORKDAYS(F34,Resumen!$A$2)))),0)</f>
        <v>1</v>
      </c>
      <c r="L34" s="21">
        <v>1.0</v>
      </c>
      <c r="M34" s="22" t="str">
        <f t="shared" si="4"/>
        <v>Terminado</v>
      </c>
    </row>
    <row r="35" ht="15.75" customHeight="1">
      <c r="A35" s="11">
        <v>34.0</v>
      </c>
      <c r="B35" s="11" t="s">
        <v>79</v>
      </c>
      <c r="C35" s="12" t="s">
        <v>16</v>
      </c>
      <c r="D35" s="13" t="s">
        <v>80</v>
      </c>
      <c r="E35" s="14">
        <f t="shared" si="2"/>
        <v>2</v>
      </c>
      <c r="F35" s="35">
        <v>45331.0</v>
      </c>
      <c r="G35" s="35">
        <v>45334.0</v>
      </c>
      <c r="H35" s="17" t="str">
        <f t="shared" ref="H35:I35" si="37">IF(WEEKDAY(F35,2)=1,"Lunes",IF(WEEKDAY(F35,2)=2,"Martes",IF(WEEKDAY(F35,2)=3,"Miercoles",IF(WEEKDAY(F35,2)=4,"Jueves",IF(WEEKDAY(F35,2)=5,"Viernes","No Aplica")))))</f>
        <v>Viernes</v>
      </c>
      <c r="I35" s="18" t="str">
        <f t="shared" si="37"/>
        <v>Lunes</v>
      </c>
      <c r="J35" s="19" t="str">
        <f t="shared" si="6"/>
        <v>Correcto</v>
      </c>
      <c r="K35" s="20">
        <f>IF(E35&gt;0,IF(Resumen!$A$2&gt;G35,100%,IF(Resumen!$A$2&lt;F35,0%,(100%/E35)*(NETWORKDAYS(F35,Resumen!$A$2)))),0)</f>
        <v>1</v>
      </c>
      <c r="L35" s="21">
        <v>1.0</v>
      </c>
      <c r="M35" s="22" t="str">
        <f t="shared" si="4"/>
        <v>Terminado</v>
      </c>
    </row>
    <row r="36" ht="15.75" customHeight="1">
      <c r="A36" s="11">
        <v>35.0</v>
      </c>
      <c r="B36" s="11" t="s">
        <v>79</v>
      </c>
      <c r="C36" s="12" t="s">
        <v>16</v>
      </c>
      <c r="D36" s="13" t="s">
        <v>81</v>
      </c>
      <c r="E36" s="14">
        <f t="shared" si="2"/>
        <v>2</v>
      </c>
      <c r="F36" s="35">
        <v>45331.0</v>
      </c>
      <c r="G36" s="35">
        <v>45334.0</v>
      </c>
      <c r="H36" s="17" t="str">
        <f t="shared" ref="H36:I36" si="38">IF(WEEKDAY(F36,2)=1,"Lunes",IF(WEEKDAY(F36,2)=2,"Martes",IF(WEEKDAY(F36,2)=3,"Miercoles",IF(WEEKDAY(F36,2)=4,"Jueves",IF(WEEKDAY(F36,2)=5,"Viernes","No Aplica")))))</f>
        <v>Viernes</v>
      </c>
      <c r="I36" s="18" t="str">
        <f t="shared" si="38"/>
        <v>Lunes</v>
      </c>
      <c r="J36" s="19" t="str">
        <f t="shared" si="6"/>
        <v>Correcto</v>
      </c>
      <c r="K36" s="20">
        <f>IF(E36&gt;0,IF(Resumen!$A$2&gt;G36,100%,IF(Resumen!$A$2&lt;F36,0%,(100%/E36)*(NETWORKDAYS(F36,Resumen!$A$2)))),0)</f>
        <v>1</v>
      </c>
      <c r="L36" s="21">
        <v>1.0</v>
      </c>
      <c r="M36" s="22" t="str">
        <f t="shared" si="4"/>
        <v>Terminado</v>
      </c>
    </row>
    <row r="37" ht="15.75" customHeight="1">
      <c r="A37" s="11">
        <v>36.0</v>
      </c>
      <c r="B37" s="11" t="s">
        <v>82</v>
      </c>
      <c r="C37" s="12" t="s">
        <v>16</v>
      </c>
      <c r="D37" s="13" t="s">
        <v>83</v>
      </c>
      <c r="E37" s="14">
        <f t="shared" si="2"/>
        <v>2</v>
      </c>
      <c r="F37" s="35">
        <v>45331.0</v>
      </c>
      <c r="G37" s="35">
        <v>45334.0</v>
      </c>
      <c r="H37" s="17" t="str">
        <f t="shared" ref="H37:I37" si="39">IF(WEEKDAY(F37,2)=1,"Lunes",IF(WEEKDAY(F37,2)=2,"Martes",IF(WEEKDAY(F37,2)=3,"Miercoles",IF(WEEKDAY(F37,2)=4,"Jueves",IF(WEEKDAY(F37,2)=5,"Viernes","No Aplica")))))</f>
        <v>Viernes</v>
      </c>
      <c r="I37" s="18" t="str">
        <f t="shared" si="39"/>
        <v>Lunes</v>
      </c>
      <c r="J37" s="19" t="str">
        <f t="shared" si="6"/>
        <v>Correcto</v>
      </c>
      <c r="K37" s="20">
        <f>IF(E37&gt;0,IF(Resumen!$A$2&gt;G37,100%,IF(Resumen!$A$2&lt;F37,0%,(100%/E37)*(NETWORKDAYS(F37,Resumen!$A$2)))),0)</f>
        <v>1</v>
      </c>
      <c r="L37" s="21">
        <v>1.0</v>
      </c>
      <c r="M37" s="22" t="str">
        <f t="shared" si="4"/>
        <v>Terminado</v>
      </c>
    </row>
    <row r="38" ht="15.75" customHeight="1">
      <c r="A38" s="11">
        <v>37.0</v>
      </c>
      <c r="B38" s="11" t="s">
        <v>84</v>
      </c>
      <c r="C38" s="12" t="s">
        <v>16</v>
      </c>
      <c r="D38" s="13" t="s">
        <v>85</v>
      </c>
      <c r="E38" s="14">
        <f t="shared" si="2"/>
        <v>2</v>
      </c>
      <c r="F38" s="35">
        <v>45331.0</v>
      </c>
      <c r="G38" s="35">
        <v>45334.0</v>
      </c>
      <c r="H38" s="17" t="str">
        <f t="shared" ref="H38:I38" si="40">IF(WEEKDAY(F38,2)=1,"Lunes",IF(WEEKDAY(F38,2)=2,"Martes",IF(WEEKDAY(F38,2)=3,"Miercoles",IF(WEEKDAY(F38,2)=4,"Jueves",IF(WEEKDAY(F38,2)=5,"Viernes","No Aplica")))))</f>
        <v>Viernes</v>
      </c>
      <c r="I38" s="18" t="str">
        <f t="shared" si="40"/>
        <v>Lunes</v>
      </c>
      <c r="J38" s="19" t="str">
        <f t="shared" si="6"/>
        <v>Correcto</v>
      </c>
      <c r="K38" s="20">
        <f>IF(E38&gt;0,IF(Resumen!$A$2&gt;G38,100%,IF(Resumen!$A$2&lt;F38,0%,(100%/E38)*(NETWORKDAYS(F38,Resumen!$A$2)))),0)</f>
        <v>1</v>
      </c>
      <c r="L38" s="21">
        <v>1.0</v>
      </c>
      <c r="M38" s="22" t="str">
        <f t="shared" si="4"/>
        <v>Terminado</v>
      </c>
    </row>
    <row r="39" ht="15.75" customHeight="1">
      <c r="A39" s="11">
        <v>38.0</v>
      </c>
      <c r="B39" s="11" t="s">
        <v>35</v>
      </c>
      <c r="C39" s="12" t="s">
        <v>16</v>
      </c>
      <c r="D39" s="13" t="s">
        <v>86</v>
      </c>
      <c r="E39" s="14">
        <f t="shared" si="2"/>
        <v>2</v>
      </c>
      <c r="F39" s="35">
        <v>45331.0</v>
      </c>
      <c r="G39" s="35">
        <v>45334.0</v>
      </c>
      <c r="H39" s="17" t="str">
        <f t="shared" ref="H39:I39" si="41">IF(WEEKDAY(F39,2)=1,"Lunes",IF(WEEKDAY(F39,2)=2,"Martes",IF(WEEKDAY(F39,2)=3,"Miercoles",IF(WEEKDAY(F39,2)=4,"Jueves",IF(WEEKDAY(F39,2)=5,"Viernes","No Aplica")))))</f>
        <v>Viernes</v>
      </c>
      <c r="I39" s="18" t="str">
        <f t="shared" si="41"/>
        <v>Lunes</v>
      </c>
      <c r="J39" s="19" t="str">
        <f t="shared" si="6"/>
        <v>Correcto</v>
      </c>
      <c r="K39" s="20">
        <f>IF(E39&gt;0,IF(Resumen!$A$2&gt;G39,100%,IF(Resumen!$A$2&lt;F39,0%,(100%/E39)*(NETWORKDAYS(F39,Resumen!$A$2)))),0)</f>
        <v>1</v>
      </c>
      <c r="L39" s="21">
        <v>1.0</v>
      </c>
      <c r="M39" s="22" t="str">
        <f t="shared" si="4"/>
        <v>Terminado</v>
      </c>
    </row>
    <row r="40" ht="15.75" customHeight="1">
      <c r="A40" s="11">
        <v>39.0</v>
      </c>
      <c r="B40" s="33">
        <v>3.1</v>
      </c>
      <c r="C40" s="12" t="s">
        <v>87</v>
      </c>
      <c r="D40" s="13" t="s">
        <v>88</v>
      </c>
      <c r="E40" s="14">
        <f t="shared" si="2"/>
        <v>5</v>
      </c>
      <c r="F40" s="35">
        <v>45335.0</v>
      </c>
      <c r="G40" s="35">
        <v>45341.0</v>
      </c>
      <c r="H40" s="17" t="str">
        <f t="shared" ref="H40:I40" si="42">IF(WEEKDAY(F40,2)=1,"Lunes",IF(WEEKDAY(F40,2)=2,"Martes",IF(WEEKDAY(F40,2)=3,"Miercoles",IF(WEEKDAY(F40,2)=4,"Jueves",IF(WEEKDAY(F40,2)=5,"Viernes","No Aplica")))))</f>
        <v>Martes</v>
      </c>
      <c r="I40" s="18" t="str">
        <f t="shared" si="42"/>
        <v>Lunes</v>
      </c>
      <c r="J40" s="19" t="str">
        <f t="shared" si="6"/>
        <v>Correcto</v>
      </c>
      <c r="K40" s="20">
        <f>IF(E40&gt;0,IF(Resumen!$A$2&gt;G40,100%,IF(Resumen!$A$2&lt;F40,0%,(100%/E40)*(NETWORKDAYS(F40,Resumen!$A$2)))),0)</f>
        <v>1</v>
      </c>
      <c r="L40" s="21">
        <v>0.0</v>
      </c>
      <c r="M40" s="22" t="str">
        <f t="shared" si="4"/>
        <v>Retrasado</v>
      </c>
    </row>
    <row r="41" ht="15.75" customHeight="1">
      <c r="A41" s="11">
        <v>40.0</v>
      </c>
      <c r="B41" s="11" t="s">
        <v>89</v>
      </c>
      <c r="C41" s="12" t="s">
        <v>87</v>
      </c>
      <c r="D41" s="13" t="s">
        <v>90</v>
      </c>
      <c r="E41" s="14">
        <f t="shared" si="2"/>
        <v>5</v>
      </c>
      <c r="F41" s="35">
        <v>45335.0</v>
      </c>
      <c r="G41" s="35">
        <v>45341.0</v>
      </c>
      <c r="H41" s="17" t="str">
        <f t="shared" ref="H41:I41" si="43">IF(WEEKDAY(F41,2)=1,"Lunes",IF(WEEKDAY(F41,2)=2,"Martes",IF(WEEKDAY(F41,2)=3,"Miercoles",IF(WEEKDAY(F41,2)=4,"Jueves",IF(WEEKDAY(F41,2)=5,"Viernes","No Aplica")))))</f>
        <v>Martes</v>
      </c>
      <c r="I41" s="18" t="str">
        <f t="shared" si="43"/>
        <v>Lunes</v>
      </c>
      <c r="J41" s="19" t="str">
        <f t="shared" si="6"/>
        <v>Correcto</v>
      </c>
      <c r="K41" s="20">
        <f>IF(E41&gt;0,IF(Resumen!$A$2&gt;G41,100%,IF(Resumen!$A$2&lt;F41,0%,(100%/E41)*(NETWORKDAYS(F41,Resumen!$A$2)))),0)</f>
        <v>1</v>
      </c>
      <c r="L41" s="21">
        <v>0.0</v>
      </c>
      <c r="M41" s="22" t="str">
        <f t="shared" si="4"/>
        <v>Retrasado</v>
      </c>
    </row>
    <row r="42" ht="15.75" customHeight="1">
      <c r="A42" s="11">
        <v>41.0</v>
      </c>
      <c r="B42" s="11" t="s">
        <v>91</v>
      </c>
      <c r="C42" s="12" t="s">
        <v>87</v>
      </c>
      <c r="D42" s="13" t="s">
        <v>92</v>
      </c>
      <c r="E42" s="14">
        <f t="shared" si="2"/>
        <v>5</v>
      </c>
      <c r="F42" s="35">
        <v>45335.0</v>
      </c>
      <c r="G42" s="35">
        <v>45341.0</v>
      </c>
      <c r="H42" s="17" t="str">
        <f t="shared" ref="H42:I42" si="44">IF(WEEKDAY(F42,2)=1,"Lunes",IF(WEEKDAY(F42,2)=2,"Martes",IF(WEEKDAY(F42,2)=3,"Miercoles",IF(WEEKDAY(F42,2)=4,"Jueves",IF(WEEKDAY(F42,2)=5,"Viernes","No Aplica")))))</f>
        <v>Martes</v>
      </c>
      <c r="I42" s="18" t="str">
        <f t="shared" si="44"/>
        <v>Lunes</v>
      </c>
      <c r="J42" s="19" t="str">
        <f t="shared" si="6"/>
        <v>Correcto</v>
      </c>
      <c r="K42" s="20">
        <f>IF(E42&gt;0,IF(Resumen!$A$2&gt;G42,100%,IF(Resumen!$A$2&lt;F42,0%,(100%/E42)*(NETWORKDAYS(F42,Resumen!$A$2)))),0)</f>
        <v>1</v>
      </c>
      <c r="L42" s="21">
        <v>0.0</v>
      </c>
      <c r="M42" s="22" t="str">
        <f t="shared" si="4"/>
        <v>Retrasado</v>
      </c>
    </row>
    <row r="43" ht="15.75" customHeight="1">
      <c r="A43" s="11">
        <v>42.0</v>
      </c>
      <c r="B43" s="11" t="s">
        <v>93</v>
      </c>
      <c r="C43" s="12" t="s">
        <v>87</v>
      </c>
      <c r="D43" s="13" t="s">
        <v>94</v>
      </c>
      <c r="E43" s="14">
        <f t="shared" si="2"/>
        <v>3</v>
      </c>
      <c r="F43" s="35">
        <v>45342.0</v>
      </c>
      <c r="G43" s="35">
        <v>45344.0</v>
      </c>
      <c r="H43" s="17" t="str">
        <f t="shared" ref="H43:I43" si="45">IF(WEEKDAY(F43,2)=1,"Lunes",IF(WEEKDAY(F43,2)=2,"Martes",IF(WEEKDAY(F43,2)=3,"Miercoles",IF(WEEKDAY(F43,2)=4,"Jueves",IF(WEEKDAY(F43,2)=5,"Viernes","No Aplica")))))</f>
        <v>Martes</v>
      </c>
      <c r="I43" s="18" t="str">
        <f t="shared" si="45"/>
        <v>Jueves</v>
      </c>
      <c r="J43" s="19" t="str">
        <f t="shared" si="6"/>
        <v>Correcto</v>
      </c>
      <c r="K43" s="20">
        <f>IF(E43&gt;0,IF(Resumen!$A$2&gt;G43,100%,IF(Resumen!$A$2&lt;F43,0%,(100%/E43)*(NETWORKDAYS(F43,Resumen!$A$2)))),0)</f>
        <v>1</v>
      </c>
      <c r="L43" s="21">
        <v>0.0</v>
      </c>
      <c r="M43" s="22" t="str">
        <f t="shared" si="4"/>
        <v>Retrasado</v>
      </c>
    </row>
    <row r="44" ht="15.0" customHeight="1">
      <c r="A44" s="11">
        <v>43.0</v>
      </c>
      <c r="B44" s="11" t="s">
        <v>95</v>
      </c>
      <c r="C44" s="12" t="s">
        <v>87</v>
      </c>
      <c r="D44" s="13" t="s">
        <v>96</v>
      </c>
      <c r="E44" s="14">
        <f t="shared" si="2"/>
        <v>3</v>
      </c>
      <c r="F44" s="35">
        <v>45345.0</v>
      </c>
      <c r="G44" s="35">
        <v>45349.0</v>
      </c>
      <c r="H44" s="17" t="str">
        <f t="shared" ref="H44:I44" si="46">IF(WEEKDAY(F44,2)=1,"Lunes",IF(WEEKDAY(F44,2)=2,"Martes",IF(WEEKDAY(F44,2)=3,"Miercoles",IF(WEEKDAY(F44,2)=4,"Jueves",IF(WEEKDAY(F44,2)=5,"Viernes","No Aplica")))))</f>
        <v>Viernes</v>
      </c>
      <c r="I44" s="18" t="str">
        <f t="shared" si="46"/>
        <v>Martes</v>
      </c>
      <c r="J44" s="19" t="str">
        <f t="shared" si="6"/>
        <v>Correcto</v>
      </c>
      <c r="K44" s="20">
        <f>IF(E44&gt;0,IF(Resumen!$A$2&gt;G44,100%,IF(Resumen!$A$2&lt;F44,0%,(100%/E44)*(NETWORKDAYS(F44,Resumen!$A$2)))),0)</f>
        <v>1</v>
      </c>
      <c r="L44" s="21">
        <v>0.0</v>
      </c>
      <c r="M44" s="22" t="str">
        <f t="shared" si="4"/>
        <v>Retrasado</v>
      </c>
    </row>
    <row r="45" ht="15.75" customHeight="1">
      <c r="A45" s="11">
        <v>44.0</v>
      </c>
      <c r="B45" s="11" t="s">
        <v>97</v>
      </c>
      <c r="C45" s="12" t="s">
        <v>87</v>
      </c>
      <c r="D45" s="13" t="s">
        <v>98</v>
      </c>
      <c r="E45" s="14">
        <f t="shared" si="2"/>
        <v>3</v>
      </c>
      <c r="F45" s="35">
        <v>45345.0</v>
      </c>
      <c r="G45" s="35">
        <v>45349.0</v>
      </c>
      <c r="H45" s="17" t="str">
        <f t="shared" ref="H45:I45" si="47">IF(WEEKDAY(F45,2)=1,"Lunes",IF(WEEKDAY(F45,2)=2,"Martes",IF(WEEKDAY(F45,2)=3,"Miercoles",IF(WEEKDAY(F45,2)=4,"Jueves",IF(WEEKDAY(F45,2)=5,"Viernes","No Aplica")))))</f>
        <v>Viernes</v>
      </c>
      <c r="I45" s="18" t="str">
        <f t="shared" si="47"/>
        <v>Martes</v>
      </c>
      <c r="J45" s="19" t="str">
        <f t="shared" si="6"/>
        <v>Correcto</v>
      </c>
      <c r="K45" s="20">
        <f>IF(E45&gt;0,IF(Resumen!$A$2&gt;G45,100%,IF(Resumen!$A$2&lt;F45,0%,(100%/E45)*(NETWORKDAYS(F45,Resumen!$A$2)))),0)</f>
        <v>1</v>
      </c>
      <c r="L45" s="21">
        <v>0.0</v>
      </c>
      <c r="M45" s="22" t="str">
        <f t="shared" si="4"/>
        <v>Retrasado</v>
      </c>
    </row>
    <row r="46" ht="15.75" customHeight="1">
      <c r="A46" s="11">
        <v>45.0</v>
      </c>
      <c r="B46" s="11" t="s">
        <v>99</v>
      </c>
      <c r="C46" s="12" t="s">
        <v>87</v>
      </c>
      <c r="D46" s="13" t="s">
        <v>100</v>
      </c>
      <c r="E46" s="14">
        <f t="shared" si="2"/>
        <v>3</v>
      </c>
      <c r="F46" s="35">
        <v>45345.0</v>
      </c>
      <c r="G46" s="35">
        <v>45349.0</v>
      </c>
      <c r="H46" s="17" t="str">
        <f t="shared" ref="H46:I46" si="48">IF(WEEKDAY(F46,2)=1,"Lunes",IF(WEEKDAY(F46,2)=2,"Martes",IF(WEEKDAY(F46,2)=3,"Miercoles",IF(WEEKDAY(F46,2)=4,"Jueves",IF(WEEKDAY(F46,2)=5,"Viernes","No Aplica")))))</f>
        <v>Viernes</v>
      </c>
      <c r="I46" s="18" t="str">
        <f t="shared" si="48"/>
        <v>Martes</v>
      </c>
      <c r="J46" s="19" t="str">
        <f t="shared" si="6"/>
        <v>Correcto</v>
      </c>
      <c r="K46" s="20">
        <f>IF(E46&gt;0,IF(Resumen!$A$2&gt;G46,100%,IF(Resumen!$A$2&lt;F46,0%,(100%/E46)*(NETWORKDAYS(F46,Resumen!$A$2)))),0)</f>
        <v>1</v>
      </c>
      <c r="L46" s="21">
        <v>0.0</v>
      </c>
      <c r="M46" s="22" t="str">
        <f t="shared" si="4"/>
        <v>Retrasado</v>
      </c>
    </row>
    <row r="47" ht="15.75" customHeight="1">
      <c r="A47" s="11">
        <v>46.0</v>
      </c>
      <c r="B47" s="11" t="s">
        <v>101</v>
      </c>
      <c r="C47" s="12" t="s">
        <v>87</v>
      </c>
      <c r="D47" s="28" t="s">
        <v>102</v>
      </c>
      <c r="E47" s="14">
        <f t="shared" si="2"/>
        <v>5</v>
      </c>
      <c r="F47" s="35">
        <v>45350.0</v>
      </c>
      <c r="G47" s="35">
        <v>45356.0</v>
      </c>
      <c r="H47" s="17" t="str">
        <f t="shared" ref="H47:I47" si="49">IF(WEEKDAY(F47,2)=1,"Lunes",IF(WEEKDAY(F47,2)=2,"Martes",IF(WEEKDAY(F47,2)=3,"Miercoles",IF(WEEKDAY(F47,2)=4,"Jueves",IF(WEEKDAY(F47,2)=5,"Viernes","No Aplica")))))</f>
        <v>Miercoles</v>
      </c>
      <c r="I47" s="18" t="str">
        <f t="shared" si="49"/>
        <v>Martes</v>
      </c>
      <c r="J47" s="19" t="str">
        <f t="shared" si="6"/>
        <v>Correcto</v>
      </c>
      <c r="K47" s="20">
        <f>IF(E47&gt;0,IF(Resumen!$A$2&gt;G47,100%,IF(Resumen!$A$2&lt;F47,0%,(100%/E47)*(NETWORKDAYS(F47,Resumen!$A$2)))),0)</f>
        <v>0.6</v>
      </c>
      <c r="L47" s="21">
        <v>0.0</v>
      </c>
      <c r="M47" s="22" t="str">
        <f t="shared" si="4"/>
        <v>Retrasado</v>
      </c>
    </row>
    <row r="48" ht="15.75" customHeight="1">
      <c r="A48" s="11">
        <v>47.0</v>
      </c>
      <c r="B48" s="11" t="s">
        <v>103</v>
      </c>
      <c r="C48" s="12" t="s">
        <v>87</v>
      </c>
      <c r="D48" s="13" t="s">
        <v>104</v>
      </c>
      <c r="E48" s="14">
        <f t="shared" si="2"/>
        <v>5</v>
      </c>
      <c r="F48" s="35">
        <v>45350.0</v>
      </c>
      <c r="G48" s="35">
        <v>45356.0</v>
      </c>
      <c r="H48" s="17" t="str">
        <f t="shared" ref="H48:I48" si="50">IF(WEEKDAY(F48,2)=1,"Lunes",IF(WEEKDAY(F48,2)=2,"Martes",IF(WEEKDAY(F48,2)=3,"Miercoles",IF(WEEKDAY(F48,2)=4,"Jueves",IF(WEEKDAY(F48,2)=5,"Viernes","No Aplica")))))</f>
        <v>Miercoles</v>
      </c>
      <c r="I48" s="18" t="str">
        <f t="shared" si="50"/>
        <v>Martes</v>
      </c>
      <c r="J48" s="19" t="str">
        <f t="shared" si="6"/>
        <v>Correcto</v>
      </c>
      <c r="K48" s="20">
        <f>IF(E48&gt;0,IF(Resumen!$A$2&gt;G48,100%,IF(Resumen!$A$2&lt;F48,0%,(100%/E48)*(NETWORKDAYS(F48,Resumen!$A$2)))),0)</f>
        <v>0.6</v>
      </c>
      <c r="L48" s="21">
        <v>0.0</v>
      </c>
      <c r="M48" s="22" t="str">
        <f t="shared" si="4"/>
        <v>Retrasado</v>
      </c>
    </row>
    <row r="49" ht="15.75" customHeight="1">
      <c r="A49" s="11">
        <v>48.0</v>
      </c>
      <c r="B49" s="11" t="s">
        <v>105</v>
      </c>
      <c r="C49" s="12" t="s">
        <v>87</v>
      </c>
      <c r="D49" s="13" t="s">
        <v>106</v>
      </c>
      <c r="E49" s="14">
        <f t="shared" si="2"/>
        <v>5</v>
      </c>
      <c r="F49" s="35">
        <v>45350.0</v>
      </c>
      <c r="G49" s="35">
        <v>45356.0</v>
      </c>
      <c r="H49" s="17" t="str">
        <f t="shared" ref="H49:I49" si="51">IF(WEEKDAY(F49,2)=1,"Lunes",IF(WEEKDAY(F49,2)=2,"Martes",IF(WEEKDAY(F49,2)=3,"Miercoles",IF(WEEKDAY(F49,2)=4,"Jueves",IF(WEEKDAY(F49,2)=5,"Viernes","No Aplica")))))</f>
        <v>Miercoles</v>
      </c>
      <c r="I49" s="18" t="str">
        <f t="shared" si="51"/>
        <v>Martes</v>
      </c>
      <c r="J49" s="19" t="str">
        <f t="shared" si="6"/>
        <v>Correcto</v>
      </c>
      <c r="K49" s="20">
        <f>IF(E49&gt;0,IF(Resumen!$A$2&gt;G49,100%,IF(Resumen!$A$2&lt;F49,0%,(100%/E49)*(NETWORKDAYS(F49,Resumen!$A$2)))),0)</f>
        <v>0.6</v>
      </c>
      <c r="L49" s="21">
        <v>0.0</v>
      </c>
      <c r="M49" s="22" t="str">
        <f t="shared" si="4"/>
        <v>Retrasado</v>
      </c>
    </row>
    <row r="50" ht="15.75" customHeight="1">
      <c r="A50" s="11">
        <v>49.0</v>
      </c>
      <c r="B50" s="11" t="s">
        <v>107</v>
      </c>
      <c r="C50" s="12" t="s">
        <v>87</v>
      </c>
      <c r="D50" s="13" t="s">
        <v>108</v>
      </c>
      <c r="E50" s="14">
        <f t="shared" si="2"/>
        <v>5</v>
      </c>
      <c r="F50" s="35">
        <v>45350.0</v>
      </c>
      <c r="G50" s="35">
        <v>45356.0</v>
      </c>
      <c r="H50" s="17" t="str">
        <f t="shared" ref="H50:I50" si="52">IF(WEEKDAY(F50,2)=1,"Lunes",IF(WEEKDAY(F50,2)=2,"Martes",IF(WEEKDAY(F50,2)=3,"Miercoles",IF(WEEKDAY(F50,2)=4,"Jueves",IF(WEEKDAY(F50,2)=5,"Viernes","No Aplica")))))</f>
        <v>Miercoles</v>
      </c>
      <c r="I50" s="18" t="str">
        <f t="shared" si="52"/>
        <v>Martes</v>
      </c>
      <c r="J50" s="19" t="str">
        <f t="shared" si="6"/>
        <v>Correcto</v>
      </c>
      <c r="K50" s="20">
        <f>IF(E50&gt;0,IF(Resumen!$A$2&gt;G50,100%,IF(Resumen!$A$2&lt;F50,0%,(100%/E50)*(NETWORKDAYS(F50,Resumen!$A$2)))),0)</f>
        <v>0.6</v>
      </c>
      <c r="L50" s="21">
        <v>0.0</v>
      </c>
      <c r="M50" s="22" t="str">
        <f t="shared" si="4"/>
        <v>Retrasado</v>
      </c>
    </row>
    <row r="51" ht="15.75" customHeight="1">
      <c r="A51" s="11">
        <v>50.0</v>
      </c>
      <c r="B51" s="11" t="s">
        <v>109</v>
      </c>
      <c r="C51" s="12" t="s">
        <v>87</v>
      </c>
      <c r="D51" s="13" t="s">
        <v>110</v>
      </c>
      <c r="E51" s="14">
        <f t="shared" si="2"/>
        <v>5</v>
      </c>
      <c r="F51" s="35">
        <v>45350.0</v>
      </c>
      <c r="G51" s="35">
        <v>45356.0</v>
      </c>
      <c r="H51" s="17" t="str">
        <f t="shared" ref="H51:I51" si="53">IF(WEEKDAY(F51,2)=1,"Lunes",IF(WEEKDAY(F51,2)=2,"Martes",IF(WEEKDAY(F51,2)=3,"Miercoles",IF(WEEKDAY(F51,2)=4,"Jueves",IF(WEEKDAY(F51,2)=5,"Viernes","No Aplica")))))</f>
        <v>Miercoles</v>
      </c>
      <c r="I51" s="18" t="str">
        <f t="shared" si="53"/>
        <v>Martes</v>
      </c>
      <c r="J51" s="19" t="str">
        <f t="shared" si="6"/>
        <v>Correcto</v>
      </c>
      <c r="K51" s="20">
        <f>IF(E51&gt;0,IF(Resumen!$A$2&gt;G51,100%,IF(Resumen!$A$2&lt;F51,0%,(100%/E51)*(NETWORKDAYS(F51,Resumen!$A$2)))),0)</f>
        <v>0.6</v>
      </c>
      <c r="L51" s="21">
        <v>0.0</v>
      </c>
      <c r="M51" s="22" t="str">
        <f t="shared" si="4"/>
        <v>Retrasado</v>
      </c>
    </row>
    <row r="52" ht="15.75" customHeight="1">
      <c r="A52" s="11">
        <v>51.0</v>
      </c>
      <c r="B52" s="11" t="s">
        <v>111</v>
      </c>
      <c r="C52" s="12" t="s">
        <v>87</v>
      </c>
      <c r="D52" s="13" t="s">
        <v>112</v>
      </c>
      <c r="E52" s="14">
        <f t="shared" si="2"/>
        <v>5</v>
      </c>
      <c r="F52" s="35">
        <v>45350.0</v>
      </c>
      <c r="G52" s="35">
        <v>45356.0</v>
      </c>
      <c r="H52" s="17" t="str">
        <f t="shared" ref="H52:I52" si="54">IF(WEEKDAY(F52,2)=1,"Lunes",IF(WEEKDAY(F52,2)=2,"Martes",IF(WEEKDAY(F52,2)=3,"Miercoles",IF(WEEKDAY(F52,2)=4,"Jueves",IF(WEEKDAY(F52,2)=5,"Viernes","No Aplica")))))</f>
        <v>Miercoles</v>
      </c>
      <c r="I52" s="18" t="str">
        <f t="shared" si="54"/>
        <v>Martes</v>
      </c>
      <c r="J52" s="19" t="str">
        <f t="shared" si="6"/>
        <v>Correcto</v>
      </c>
      <c r="K52" s="20">
        <f>IF(E52&gt;0,IF(Resumen!$A$2&gt;G52,100%,IF(Resumen!$A$2&lt;F52,0%,(100%/E52)*(NETWORKDAYS(F52,Resumen!$A$2)))),0)</f>
        <v>0.6</v>
      </c>
      <c r="L52" s="21">
        <v>0.0</v>
      </c>
      <c r="M52" s="22" t="str">
        <f t="shared" si="4"/>
        <v>Retrasado</v>
      </c>
    </row>
    <row r="53" ht="15.75" customHeight="1">
      <c r="A53" s="11">
        <v>52.0</v>
      </c>
      <c r="B53" s="33" t="s">
        <v>113</v>
      </c>
      <c r="C53" s="12" t="s">
        <v>87</v>
      </c>
      <c r="D53" s="13" t="s">
        <v>114</v>
      </c>
      <c r="E53" s="14">
        <f t="shared" si="2"/>
        <v>5</v>
      </c>
      <c r="F53" s="35">
        <v>45350.0</v>
      </c>
      <c r="G53" s="35">
        <v>45356.0</v>
      </c>
      <c r="H53" s="17" t="str">
        <f t="shared" ref="H53:I53" si="55">IF(WEEKDAY(F53,2)=1,"Lunes",IF(WEEKDAY(F53,2)=2,"Martes",IF(WEEKDAY(F53,2)=3,"Miercoles",IF(WEEKDAY(F53,2)=4,"Jueves",IF(WEEKDAY(F53,2)=5,"Viernes","No Aplica")))))</f>
        <v>Miercoles</v>
      </c>
      <c r="I53" s="18" t="str">
        <f t="shared" si="55"/>
        <v>Martes</v>
      </c>
      <c r="J53" s="19" t="str">
        <f t="shared" si="6"/>
        <v>Correcto</v>
      </c>
      <c r="K53" s="20">
        <f>IF(E53&gt;0,IF(Resumen!$A$2&gt;G53,100%,IF(Resumen!$A$2&lt;F53,0%,(100%/E53)*(NETWORKDAYS(F53,Resumen!$A$2)))),0)</f>
        <v>0.6</v>
      </c>
      <c r="L53" s="21">
        <v>0.0</v>
      </c>
      <c r="M53" s="22" t="str">
        <f t="shared" si="4"/>
        <v>Retrasado</v>
      </c>
    </row>
    <row r="54" ht="15.75" customHeight="1">
      <c r="A54" s="11">
        <v>53.0</v>
      </c>
      <c r="B54" s="11" t="s">
        <v>115</v>
      </c>
      <c r="C54" s="12" t="s">
        <v>87</v>
      </c>
      <c r="D54" s="13" t="s">
        <v>116</v>
      </c>
      <c r="E54" s="14">
        <f t="shared" si="2"/>
        <v>5</v>
      </c>
      <c r="F54" s="35">
        <v>45350.0</v>
      </c>
      <c r="G54" s="35">
        <v>45356.0</v>
      </c>
      <c r="H54" s="17" t="str">
        <f t="shared" ref="H54:I54" si="56">IF(WEEKDAY(F54,2)=1,"Lunes",IF(WEEKDAY(F54,2)=2,"Martes",IF(WEEKDAY(F54,2)=3,"Miercoles",IF(WEEKDAY(F54,2)=4,"Jueves",IF(WEEKDAY(F54,2)=5,"Viernes","No Aplica")))))</f>
        <v>Miercoles</v>
      </c>
      <c r="I54" s="18" t="str">
        <f t="shared" si="56"/>
        <v>Martes</v>
      </c>
      <c r="J54" s="19" t="str">
        <f t="shared" si="6"/>
        <v>Correcto</v>
      </c>
      <c r="K54" s="20">
        <f>IF(E54&gt;0,IF(Resumen!$A$2&gt;G54,100%,IF(Resumen!$A$2&lt;F54,0%,(100%/E54)*(NETWORKDAYS(F54,Resumen!$A$2)))),0)</f>
        <v>0.6</v>
      </c>
      <c r="L54" s="21">
        <v>0.0</v>
      </c>
      <c r="M54" s="22" t="str">
        <f t="shared" si="4"/>
        <v>Retrasado</v>
      </c>
    </row>
    <row r="55" ht="15.75" customHeight="1">
      <c r="A55" s="11">
        <v>54.0</v>
      </c>
      <c r="B55" s="33" t="s">
        <v>117</v>
      </c>
      <c r="C55" s="12" t="s">
        <v>87</v>
      </c>
      <c r="D55" s="13" t="s">
        <v>118</v>
      </c>
      <c r="E55" s="14">
        <f t="shared" si="2"/>
        <v>5</v>
      </c>
      <c r="F55" s="35">
        <v>45350.0</v>
      </c>
      <c r="G55" s="35">
        <v>45356.0</v>
      </c>
      <c r="H55" s="17" t="str">
        <f t="shared" ref="H55:I55" si="57">IF(WEEKDAY(F55,2)=1,"Lunes",IF(WEEKDAY(F55,2)=2,"Martes",IF(WEEKDAY(F55,2)=3,"Miercoles",IF(WEEKDAY(F55,2)=4,"Jueves",IF(WEEKDAY(F55,2)=5,"Viernes","No Aplica")))))</f>
        <v>Miercoles</v>
      </c>
      <c r="I55" s="18" t="str">
        <f t="shared" si="57"/>
        <v>Martes</v>
      </c>
      <c r="J55" s="19" t="str">
        <f t="shared" si="6"/>
        <v>Correcto</v>
      </c>
      <c r="K55" s="20">
        <f>IF(E55&gt;0,IF(Resumen!$A$2&gt;G55,100%,IF(Resumen!$A$2&lt;F55,0%,(100%/E55)*(NETWORKDAYS(F55,Resumen!$A$2)))),0)</f>
        <v>0.6</v>
      </c>
      <c r="L55" s="21">
        <v>0.0</v>
      </c>
      <c r="M55" s="22" t="str">
        <f t="shared" si="4"/>
        <v>Retrasado</v>
      </c>
    </row>
    <row r="56" ht="15.75" customHeight="1">
      <c r="A56" s="11">
        <v>55.0</v>
      </c>
      <c r="B56" s="11" t="s">
        <v>119</v>
      </c>
      <c r="C56" s="12" t="s">
        <v>87</v>
      </c>
      <c r="D56" s="13" t="s">
        <v>120</v>
      </c>
      <c r="E56" s="14">
        <f t="shared" si="2"/>
        <v>2</v>
      </c>
      <c r="F56" s="35">
        <v>45357.0</v>
      </c>
      <c r="G56" s="35">
        <v>45358.0</v>
      </c>
      <c r="H56" s="17" t="str">
        <f t="shared" ref="H56:I56" si="58">IF(WEEKDAY(F56,2)=1,"Lunes",IF(WEEKDAY(F56,2)=2,"Martes",IF(WEEKDAY(F56,2)=3,"Miercoles",IF(WEEKDAY(F56,2)=4,"Jueves",IF(WEEKDAY(F56,2)=5,"Viernes","No Aplica")))))</f>
        <v>Miercoles</v>
      </c>
      <c r="I56" s="18" t="str">
        <f t="shared" si="58"/>
        <v>Jueves</v>
      </c>
      <c r="J56" s="19" t="str">
        <f t="shared" si="6"/>
        <v>Correcto</v>
      </c>
      <c r="K56" s="20">
        <f>IF(E56&gt;0,IF(Resumen!$A$2&gt;G56,100%,IF(Resumen!$A$2&lt;F56,0%,(100%/E56)*(NETWORKDAYS(F56,Resumen!$A$2)))),0)</f>
        <v>0</v>
      </c>
      <c r="L56" s="21">
        <v>0.0</v>
      </c>
      <c r="M56" s="22" t="str">
        <f t="shared" si="4"/>
        <v>Plan</v>
      </c>
    </row>
    <row r="57" ht="15.75" customHeight="1">
      <c r="A57" s="11">
        <v>56.0</v>
      </c>
      <c r="B57" s="33" t="s">
        <v>121</v>
      </c>
      <c r="C57" s="12" t="s">
        <v>87</v>
      </c>
      <c r="D57" s="13" t="s">
        <v>122</v>
      </c>
      <c r="E57" s="14">
        <f t="shared" si="2"/>
        <v>2</v>
      </c>
      <c r="F57" s="35">
        <v>45357.0</v>
      </c>
      <c r="G57" s="35">
        <v>45358.0</v>
      </c>
      <c r="H57" s="17" t="str">
        <f t="shared" ref="H57:I57" si="59">IF(WEEKDAY(F57,2)=1,"Lunes",IF(WEEKDAY(F57,2)=2,"Martes",IF(WEEKDAY(F57,2)=3,"Miercoles",IF(WEEKDAY(F57,2)=4,"Jueves",IF(WEEKDAY(F57,2)=5,"Viernes","No Aplica")))))</f>
        <v>Miercoles</v>
      </c>
      <c r="I57" s="18" t="str">
        <f t="shared" si="59"/>
        <v>Jueves</v>
      </c>
      <c r="J57" s="19" t="str">
        <f t="shared" si="6"/>
        <v>Correcto</v>
      </c>
      <c r="K57" s="20">
        <f>IF(E57&gt;0,IF(Resumen!$A$2&gt;G57,100%,IF(Resumen!$A$2&lt;F57,0%,(100%/E57)*(NETWORKDAYS(F57,Resumen!$A$2)))),0)</f>
        <v>0</v>
      </c>
      <c r="L57" s="21">
        <v>0.0</v>
      </c>
      <c r="M57" s="22" t="str">
        <f t="shared" si="4"/>
        <v>Plan</v>
      </c>
    </row>
    <row r="58" ht="15.75" customHeight="1">
      <c r="A58" s="11">
        <v>57.0</v>
      </c>
      <c r="B58" s="11" t="s">
        <v>123</v>
      </c>
      <c r="C58" s="12" t="s">
        <v>87</v>
      </c>
      <c r="D58" s="13" t="s">
        <v>124</v>
      </c>
      <c r="E58" s="14">
        <f t="shared" si="2"/>
        <v>2</v>
      </c>
      <c r="F58" s="35">
        <v>45357.0</v>
      </c>
      <c r="G58" s="35">
        <v>45358.0</v>
      </c>
      <c r="H58" s="17" t="str">
        <f t="shared" ref="H58:I58" si="60">IF(WEEKDAY(F58,2)=1,"Lunes",IF(WEEKDAY(F58,2)=2,"Martes",IF(WEEKDAY(F58,2)=3,"Miercoles",IF(WEEKDAY(F58,2)=4,"Jueves",IF(WEEKDAY(F58,2)=5,"Viernes","No Aplica")))))</f>
        <v>Miercoles</v>
      </c>
      <c r="I58" s="18" t="str">
        <f t="shared" si="60"/>
        <v>Jueves</v>
      </c>
      <c r="J58" s="19" t="str">
        <f t="shared" si="6"/>
        <v>Correcto</v>
      </c>
      <c r="K58" s="20">
        <f>IF(E58&gt;0,IF(Resumen!$A$2&gt;G58,100%,IF(Resumen!$A$2&lt;F58,0%,(100%/E58)*(NETWORKDAYS(F58,Resumen!$A$2)))),0)</f>
        <v>0</v>
      </c>
      <c r="L58" s="21">
        <v>0.0</v>
      </c>
      <c r="M58" s="22" t="str">
        <f t="shared" si="4"/>
        <v>Plan</v>
      </c>
    </row>
    <row r="59" ht="15.75" customHeight="1">
      <c r="A59" s="11">
        <v>58.0</v>
      </c>
      <c r="B59" s="11" t="s">
        <v>125</v>
      </c>
      <c r="C59" s="12" t="s">
        <v>87</v>
      </c>
      <c r="D59" s="13" t="s">
        <v>126</v>
      </c>
      <c r="E59" s="14">
        <f t="shared" si="2"/>
        <v>3</v>
      </c>
      <c r="F59" s="35">
        <v>45359.0</v>
      </c>
      <c r="G59" s="35">
        <v>45363.0</v>
      </c>
      <c r="H59" s="17" t="str">
        <f t="shared" ref="H59:I59" si="61">IF(WEEKDAY(F59,2)=1,"Lunes",IF(WEEKDAY(F59,2)=2,"Martes",IF(WEEKDAY(F59,2)=3,"Miercoles",IF(WEEKDAY(F59,2)=4,"Jueves",IF(WEEKDAY(F59,2)=5,"Viernes","No Aplica")))))</f>
        <v>Viernes</v>
      </c>
      <c r="I59" s="18" t="str">
        <f t="shared" si="61"/>
        <v>Martes</v>
      </c>
      <c r="J59" s="19" t="str">
        <f t="shared" si="6"/>
        <v>Correcto</v>
      </c>
      <c r="K59" s="20">
        <f>IF(E59&gt;0,IF(Resumen!$A$2&gt;G59,100%,IF(Resumen!$A$2&lt;F59,0%,(100%/E59)*(NETWORKDAYS(F59,Resumen!$A$2)))),0)</f>
        <v>0</v>
      </c>
      <c r="L59" s="21">
        <v>0.0</v>
      </c>
      <c r="M59" s="22" t="str">
        <f t="shared" si="4"/>
        <v>Plan</v>
      </c>
    </row>
    <row r="60" ht="15.75" customHeight="1">
      <c r="A60" s="11">
        <v>59.0</v>
      </c>
      <c r="B60" s="11" t="s">
        <v>127</v>
      </c>
      <c r="C60" s="12" t="s">
        <v>87</v>
      </c>
      <c r="D60" s="13" t="s">
        <v>128</v>
      </c>
      <c r="E60" s="14">
        <f t="shared" si="2"/>
        <v>3</v>
      </c>
      <c r="F60" s="35">
        <v>45359.0</v>
      </c>
      <c r="G60" s="35">
        <v>45363.0</v>
      </c>
      <c r="H60" s="17" t="str">
        <f t="shared" ref="H60:I60" si="62">IF(WEEKDAY(F60,2)=1,"Lunes",IF(WEEKDAY(F60,2)=2,"Martes",IF(WEEKDAY(F60,2)=3,"Miercoles",IF(WEEKDAY(F60,2)=4,"Jueves",IF(WEEKDAY(F60,2)=5,"Viernes","No Aplica")))))</f>
        <v>Viernes</v>
      </c>
      <c r="I60" s="18" t="str">
        <f t="shared" si="62"/>
        <v>Martes</v>
      </c>
      <c r="J60" s="19" t="str">
        <f t="shared" si="6"/>
        <v>Correcto</v>
      </c>
      <c r="K60" s="20">
        <f>IF(E60&gt;0,IF(Resumen!$A$2&gt;G60,100%,IF(Resumen!$A$2&lt;F60,0%,(100%/E60)*(NETWORKDAYS(F60,Resumen!$A$2)))),0)</f>
        <v>0</v>
      </c>
      <c r="L60" s="21">
        <v>0.75</v>
      </c>
      <c r="M60" s="22" t="str">
        <f t="shared" si="4"/>
        <v>Plan</v>
      </c>
    </row>
    <row r="61" ht="15.75" customHeight="1">
      <c r="A61" s="11">
        <v>60.0</v>
      </c>
      <c r="B61" s="11" t="s">
        <v>129</v>
      </c>
      <c r="C61" s="12" t="s">
        <v>87</v>
      </c>
      <c r="D61" s="13" t="s">
        <v>130</v>
      </c>
      <c r="E61" s="14">
        <f t="shared" si="2"/>
        <v>3</v>
      </c>
      <c r="F61" s="35">
        <v>45359.0</v>
      </c>
      <c r="G61" s="35">
        <v>45363.0</v>
      </c>
      <c r="H61" s="17" t="str">
        <f t="shared" ref="H61:I61" si="63">IF(WEEKDAY(F61,2)=1,"Lunes",IF(WEEKDAY(F61,2)=2,"Martes",IF(WEEKDAY(F61,2)=3,"Miercoles",IF(WEEKDAY(F61,2)=4,"Jueves",IF(WEEKDAY(F61,2)=5,"Viernes","No Aplica")))))</f>
        <v>Viernes</v>
      </c>
      <c r="I61" s="18" t="str">
        <f t="shared" si="63"/>
        <v>Martes</v>
      </c>
      <c r="J61" s="19" t="str">
        <f t="shared" si="6"/>
        <v>Correcto</v>
      </c>
      <c r="K61" s="20">
        <f>IF(E61&gt;0,IF(Resumen!$A$2&gt;G61,100%,IF(Resumen!$A$2&lt;F61,0%,(100%/E61)*(NETWORKDAYS(F61,Resumen!$A$2)))),0)</f>
        <v>0</v>
      </c>
      <c r="L61" s="21">
        <v>0.35</v>
      </c>
      <c r="M61" s="22" t="str">
        <f t="shared" si="4"/>
        <v>Plan</v>
      </c>
    </row>
    <row r="62" ht="15.75" customHeight="1">
      <c r="A62" s="11">
        <v>61.0</v>
      </c>
      <c r="B62" s="11" t="s">
        <v>131</v>
      </c>
      <c r="C62" s="12" t="s">
        <v>87</v>
      </c>
      <c r="D62" s="13" t="s">
        <v>132</v>
      </c>
      <c r="E62" s="14">
        <f t="shared" si="2"/>
        <v>3</v>
      </c>
      <c r="F62" s="35">
        <v>45359.0</v>
      </c>
      <c r="G62" s="35">
        <v>45363.0</v>
      </c>
      <c r="H62" s="17" t="str">
        <f t="shared" ref="H62:I62" si="64">IF(WEEKDAY(F62,2)=1,"Lunes",IF(WEEKDAY(F62,2)=2,"Martes",IF(WEEKDAY(F62,2)=3,"Miercoles",IF(WEEKDAY(F62,2)=4,"Jueves",IF(WEEKDAY(F62,2)=5,"Viernes","No Aplica")))))</f>
        <v>Viernes</v>
      </c>
      <c r="I62" s="18" t="str">
        <f t="shared" si="64"/>
        <v>Martes</v>
      </c>
      <c r="J62" s="19" t="str">
        <f t="shared" si="6"/>
        <v>Correcto</v>
      </c>
      <c r="K62" s="20">
        <f>IF(E62&gt;0,IF(Resumen!$A$2&gt;G62,100%,IF(Resumen!$A$2&lt;F62,0%,(100%/E62)*(NETWORKDAYS(F62,Resumen!$A$2)))),0)</f>
        <v>0</v>
      </c>
      <c r="L62" s="21">
        <v>0.35</v>
      </c>
      <c r="M62" s="22" t="str">
        <f t="shared" si="4"/>
        <v>Plan</v>
      </c>
    </row>
    <row r="63" ht="15.75" customHeight="1">
      <c r="A63" s="11">
        <v>62.0</v>
      </c>
      <c r="B63" s="11" t="s">
        <v>133</v>
      </c>
      <c r="C63" s="12" t="s">
        <v>87</v>
      </c>
      <c r="D63" s="13" t="s">
        <v>134</v>
      </c>
      <c r="E63" s="14">
        <f t="shared" si="2"/>
        <v>3</v>
      </c>
      <c r="F63" s="35">
        <v>45359.0</v>
      </c>
      <c r="G63" s="35">
        <v>45363.0</v>
      </c>
      <c r="H63" s="17" t="str">
        <f t="shared" ref="H63:I63" si="65">IF(WEEKDAY(F63,2)=1,"Lunes",IF(WEEKDAY(F63,2)=2,"Martes",IF(WEEKDAY(F63,2)=3,"Miercoles",IF(WEEKDAY(F63,2)=4,"Jueves",IF(WEEKDAY(F63,2)=5,"Viernes","No Aplica")))))</f>
        <v>Viernes</v>
      </c>
      <c r="I63" s="18" t="str">
        <f t="shared" si="65"/>
        <v>Martes</v>
      </c>
      <c r="J63" s="19" t="str">
        <f t="shared" si="6"/>
        <v>Correcto</v>
      </c>
      <c r="K63" s="20">
        <f>IF(E63&gt;0,IF(Resumen!$A$2&gt;G63,100%,IF(Resumen!$A$2&lt;F63,0%,(100%/E63)*(NETWORKDAYS(F63,Resumen!$A$2)))),0)</f>
        <v>0</v>
      </c>
      <c r="L63" s="21">
        <v>0.35</v>
      </c>
      <c r="M63" s="22" t="str">
        <f t="shared" si="4"/>
        <v>Plan</v>
      </c>
    </row>
    <row r="64" ht="15.75" customHeight="1">
      <c r="A64" s="11">
        <v>63.0</v>
      </c>
      <c r="B64" s="11" t="s">
        <v>135</v>
      </c>
      <c r="C64" s="12" t="s">
        <v>87</v>
      </c>
      <c r="D64" s="13" t="s">
        <v>136</v>
      </c>
      <c r="E64" s="14">
        <f t="shared" si="2"/>
        <v>3</v>
      </c>
      <c r="F64" s="35">
        <v>45359.0</v>
      </c>
      <c r="G64" s="35">
        <v>45363.0</v>
      </c>
      <c r="H64" s="17" t="str">
        <f t="shared" ref="H64:I64" si="66">IF(WEEKDAY(F64,2)=1,"Lunes",IF(WEEKDAY(F64,2)=2,"Martes",IF(WEEKDAY(F64,2)=3,"Miercoles",IF(WEEKDAY(F64,2)=4,"Jueves",IF(WEEKDAY(F64,2)=5,"Viernes","No Aplica")))))</f>
        <v>Viernes</v>
      </c>
      <c r="I64" s="18" t="str">
        <f t="shared" si="66"/>
        <v>Martes</v>
      </c>
      <c r="J64" s="19" t="str">
        <f t="shared" si="6"/>
        <v>Correcto</v>
      </c>
      <c r="K64" s="20">
        <f>IF(E64&gt;0,IF(Resumen!$A$2&gt;G64,100%,IF(Resumen!$A$2&lt;F64,0%,(100%/E64)*(NETWORKDAYS(F64,Resumen!$A$2)))),0)</f>
        <v>0</v>
      </c>
      <c r="L64" s="21">
        <v>0.35</v>
      </c>
      <c r="M64" s="22" t="str">
        <f t="shared" si="4"/>
        <v>Plan</v>
      </c>
    </row>
    <row r="65" ht="15.75" customHeight="1">
      <c r="A65" s="11">
        <v>64.0</v>
      </c>
      <c r="B65" s="11" t="s">
        <v>137</v>
      </c>
      <c r="C65" s="12" t="s">
        <v>87</v>
      </c>
      <c r="D65" s="13" t="s">
        <v>138</v>
      </c>
      <c r="E65" s="14">
        <f t="shared" si="2"/>
        <v>3</v>
      </c>
      <c r="F65" s="35">
        <v>45359.0</v>
      </c>
      <c r="G65" s="35">
        <v>45363.0</v>
      </c>
      <c r="H65" s="17" t="str">
        <f t="shared" ref="H65:I65" si="67">IF(WEEKDAY(F65,2)=1,"Lunes",IF(WEEKDAY(F65,2)=2,"Martes",IF(WEEKDAY(F65,2)=3,"Miercoles",IF(WEEKDAY(F65,2)=4,"Jueves",IF(WEEKDAY(F65,2)=5,"Viernes","No Aplica")))))</f>
        <v>Viernes</v>
      </c>
      <c r="I65" s="18" t="str">
        <f t="shared" si="67"/>
        <v>Martes</v>
      </c>
      <c r="J65" s="19" t="str">
        <f t="shared" si="6"/>
        <v>Correcto</v>
      </c>
      <c r="K65" s="20">
        <f>IF(E65&gt;0,IF(Resumen!$A$2&gt;G65,100%,IF(Resumen!$A$2&lt;F65,0%,(100%/E65)*(NETWORKDAYS(F65,Resumen!$A$2)))),0)</f>
        <v>0</v>
      </c>
      <c r="L65" s="21">
        <v>0.35</v>
      </c>
      <c r="M65" s="22" t="str">
        <f t="shared" si="4"/>
        <v>Plan</v>
      </c>
    </row>
    <row r="66" ht="15.75" customHeight="1">
      <c r="A66" s="11">
        <v>65.0</v>
      </c>
      <c r="B66" s="33" t="s">
        <v>139</v>
      </c>
      <c r="C66" s="12" t="s">
        <v>87</v>
      </c>
      <c r="D66" s="13" t="s">
        <v>140</v>
      </c>
      <c r="E66" s="14">
        <f t="shared" si="2"/>
        <v>3</v>
      </c>
      <c r="F66" s="35">
        <v>45359.0</v>
      </c>
      <c r="G66" s="35">
        <v>45363.0</v>
      </c>
      <c r="H66" s="17" t="str">
        <f t="shared" ref="H66:I66" si="68">IF(WEEKDAY(F66,2)=1,"Lunes",IF(WEEKDAY(F66,2)=2,"Martes",IF(WEEKDAY(F66,2)=3,"Miercoles",IF(WEEKDAY(F66,2)=4,"Jueves",IF(WEEKDAY(F66,2)=5,"Viernes","No Aplica")))))</f>
        <v>Viernes</v>
      </c>
      <c r="I66" s="18" t="str">
        <f t="shared" si="68"/>
        <v>Martes</v>
      </c>
      <c r="J66" s="19" t="str">
        <f t="shared" si="6"/>
        <v>Correcto</v>
      </c>
      <c r="K66" s="20">
        <f>IF(E66&gt;0,IF(Resumen!$A$2&gt;G66,100%,IF(Resumen!$A$2&lt;F66,0%,(100%/E66)*(NETWORKDAYS(F66,Resumen!$A$2)))),0)</f>
        <v>0</v>
      </c>
      <c r="L66" s="21">
        <v>0.35</v>
      </c>
      <c r="M66" s="22" t="str">
        <f t="shared" si="4"/>
        <v>Plan</v>
      </c>
    </row>
    <row r="67" ht="15.75" customHeight="1">
      <c r="A67" s="11">
        <v>66.0</v>
      </c>
      <c r="B67" s="11" t="s">
        <v>141</v>
      </c>
      <c r="C67" s="12" t="s">
        <v>87</v>
      </c>
      <c r="D67" s="13" t="s">
        <v>142</v>
      </c>
      <c r="E67" s="14">
        <f t="shared" si="2"/>
        <v>3</v>
      </c>
      <c r="F67" s="35">
        <v>45359.0</v>
      </c>
      <c r="G67" s="35">
        <v>45363.0</v>
      </c>
      <c r="H67" s="17" t="str">
        <f t="shared" ref="H67:I67" si="69">IF(WEEKDAY(F67,2)=1,"Lunes",IF(WEEKDAY(F67,2)=2,"Martes",IF(WEEKDAY(F67,2)=3,"Miercoles",IF(WEEKDAY(F67,2)=4,"Jueves",IF(WEEKDAY(F67,2)=5,"Viernes","No Aplica")))))</f>
        <v>Viernes</v>
      </c>
      <c r="I67" s="18" t="str">
        <f t="shared" si="69"/>
        <v>Martes</v>
      </c>
      <c r="J67" s="19" t="str">
        <f t="shared" si="6"/>
        <v>Correcto</v>
      </c>
      <c r="K67" s="20">
        <f>IF(E67&gt;0,IF(Resumen!$A$2&gt;G67,100%,IF(Resumen!$A$2&lt;F67,0%,(100%/E67)*(NETWORKDAYS(F67,Resumen!$A$2)))),0)</f>
        <v>0</v>
      </c>
      <c r="L67" s="21">
        <v>0.0</v>
      </c>
      <c r="M67" s="22" t="str">
        <f t="shared" si="4"/>
        <v>Plan</v>
      </c>
    </row>
    <row r="68" ht="15.75" customHeight="1">
      <c r="A68" s="11">
        <v>67.0</v>
      </c>
      <c r="B68" s="33" t="s">
        <v>143</v>
      </c>
      <c r="C68" s="12" t="s">
        <v>87</v>
      </c>
      <c r="D68" s="13" t="s">
        <v>144</v>
      </c>
      <c r="E68" s="14">
        <f t="shared" si="2"/>
        <v>3</v>
      </c>
      <c r="F68" s="35">
        <v>45364.0</v>
      </c>
      <c r="G68" s="35">
        <v>45366.0</v>
      </c>
      <c r="H68" s="17" t="str">
        <f t="shared" ref="H68:I68" si="70">IF(WEEKDAY(F68,2)=1,"Lunes",IF(WEEKDAY(F68,2)=2,"Martes",IF(WEEKDAY(F68,2)=3,"Miercoles",IF(WEEKDAY(F68,2)=4,"Jueves",IF(WEEKDAY(F68,2)=5,"Viernes","No Aplica")))))</f>
        <v>Miercoles</v>
      </c>
      <c r="I68" s="18" t="str">
        <f t="shared" si="70"/>
        <v>Viernes</v>
      </c>
      <c r="J68" s="19" t="str">
        <f t="shared" si="6"/>
        <v>Correcto</v>
      </c>
      <c r="K68" s="20">
        <f>IF(E68&gt;0,IF(Resumen!$A$2&gt;G68,100%,IF(Resumen!$A$2&lt;F68,0%,(100%/E68)*(NETWORKDAYS(F68,Resumen!$A$2)))),0)</f>
        <v>0</v>
      </c>
      <c r="L68" s="21">
        <v>0.0</v>
      </c>
      <c r="M68" s="22" t="str">
        <f t="shared" si="4"/>
        <v>Plan</v>
      </c>
    </row>
    <row r="69" ht="15.75" customHeight="1">
      <c r="A69" s="11">
        <v>68.0</v>
      </c>
      <c r="B69" s="11" t="s">
        <v>145</v>
      </c>
      <c r="C69" s="12" t="s">
        <v>87</v>
      </c>
      <c r="D69" s="13" t="s">
        <v>146</v>
      </c>
      <c r="E69" s="14">
        <f t="shared" si="2"/>
        <v>10</v>
      </c>
      <c r="F69" s="35">
        <v>45370.0</v>
      </c>
      <c r="G69" s="35">
        <v>45383.0</v>
      </c>
      <c r="H69" s="17" t="str">
        <f t="shared" ref="H69:I69" si="71">IF(WEEKDAY(F69,2)=1,"Lunes",IF(WEEKDAY(F69,2)=2,"Martes",IF(WEEKDAY(F69,2)=3,"Miercoles",IF(WEEKDAY(F69,2)=4,"Jueves",IF(WEEKDAY(F69,2)=5,"Viernes","No Aplica")))))</f>
        <v>Martes</v>
      </c>
      <c r="I69" s="18" t="str">
        <f t="shared" si="71"/>
        <v>Lunes</v>
      </c>
      <c r="J69" s="19" t="str">
        <f t="shared" si="6"/>
        <v>Correcto</v>
      </c>
      <c r="K69" s="20">
        <f>IF(E69&gt;0,IF(Resumen!$A$2&gt;G69,100%,IF(Resumen!$A$2&lt;F69,0%,(100%/E69)*(NETWORKDAYS(F69,Resumen!$A$2)))),0)</f>
        <v>0</v>
      </c>
      <c r="L69" s="21">
        <v>0.0</v>
      </c>
      <c r="M69" s="22" t="str">
        <f t="shared" si="4"/>
        <v>Plan</v>
      </c>
    </row>
    <row r="70" ht="15.75" customHeight="1">
      <c r="A70" s="11">
        <v>69.0</v>
      </c>
      <c r="B70" s="11" t="s">
        <v>147</v>
      </c>
      <c r="C70" s="12" t="s">
        <v>87</v>
      </c>
      <c r="D70" s="13" t="s">
        <v>148</v>
      </c>
      <c r="E70" s="14">
        <f t="shared" si="2"/>
        <v>10</v>
      </c>
      <c r="F70" s="35">
        <v>45370.0</v>
      </c>
      <c r="G70" s="35">
        <v>45383.0</v>
      </c>
      <c r="H70" s="17" t="str">
        <f t="shared" ref="H70:I70" si="72">IF(WEEKDAY(F70,2)=1,"Lunes",IF(WEEKDAY(F70,2)=2,"Martes",IF(WEEKDAY(F70,2)=3,"Miercoles",IF(WEEKDAY(F70,2)=4,"Jueves",IF(WEEKDAY(F70,2)=5,"Viernes","No Aplica")))))</f>
        <v>Martes</v>
      </c>
      <c r="I70" s="18" t="str">
        <f t="shared" si="72"/>
        <v>Lunes</v>
      </c>
      <c r="J70" s="19" t="str">
        <f t="shared" si="6"/>
        <v>Correcto</v>
      </c>
      <c r="K70" s="20">
        <f>IF(E70&gt;0,IF(Resumen!$A$2&gt;G70,100%,IF(Resumen!$A$2&lt;F70,0%,(100%/E70)*(NETWORKDAYS(F70,Resumen!$A$2)))),0)</f>
        <v>0</v>
      </c>
      <c r="L70" s="21">
        <v>0.0</v>
      </c>
      <c r="M70" s="22" t="str">
        <f t="shared" si="4"/>
        <v>Plan</v>
      </c>
    </row>
    <row r="71" ht="15.75" customHeight="1">
      <c r="A71" s="11">
        <v>70.0</v>
      </c>
      <c r="B71" s="11" t="s">
        <v>149</v>
      </c>
      <c r="C71" s="12" t="s">
        <v>87</v>
      </c>
      <c r="D71" s="13" t="s">
        <v>150</v>
      </c>
      <c r="E71" s="14">
        <f t="shared" si="2"/>
        <v>10</v>
      </c>
      <c r="F71" s="35">
        <v>45370.0</v>
      </c>
      <c r="G71" s="35">
        <v>45383.0</v>
      </c>
      <c r="H71" s="17" t="str">
        <f t="shared" ref="H71:I71" si="73">IF(WEEKDAY(F71,2)=1,"Lunes",IF(WEEKDAY(F71,2)=2,"Martes",IF(WEEKDAY(F71,2)=3,"Miercoles",IF(WEEKDAY(F71,2)=4,"Jueves",IF(WEEKDAY(F71,2)=5,"Viernes","No Aplica")))))</f>
        <v>Martes</v>
      </c>
      <c r="I71" s="18" t="str">
        <f t="shared" si="73"/>
        <v>Lunes</v>
      </c>
      <c r="J71" s="19" t="str">
        <f t="shared" si="6"/>
        <v>Correcto</v>
      </c>
      <c r="K71" s="20">
        <f>IF(E71&gt;0,IF(Resumen!$A$2&gt;G71,100%,IF(Resumen!$A$2&lt;F71,0%,(100%/E71)*(NETWORKDAYS(F71,Resumen!$A$2)))),0)</f>
        <v>0</v>
      </c>
      <c r="L71" s="21">
        <v>0.0</v>
      </c>
      <c r="M71" s="22" t="str">
        <f t="shared" si="4"/>
        <v>Plan</v>
      </c>
    </row>
    <row r="72" ht="15.75" customHeight="1">
      <c r="A72" s="11">
        <v>71.0</v>
      </c>
      <c r="B72" s="11" t="s">
        <v>151</v>
      </c>
      <c r="C72" s="12" t="s">
        <v>87</v>
      </c>
      <c r="D72" s="13" t="s">
        <v>152</v>
      </c>
      <c r="E72" s="14">
        <f t="shared" si="2"/>
        <v>10</v>
      </c>
      <c r="F72" s="35">
        <v>45370.0</v>
      </c>
      <c r="G72" s="35">
        <v>45383.0</v>
      </c>
      <c r="H72" s="17" t="str">
        <f t="shared" ref="H72:I72" si="74">IF(WEEKDAY(F72,2)=1,"Lunes",IF(WEEKDAY(F72,2)=2,"Martes",IF(WEEKDAY(F72,2)=3,"Miercoles",IF(WEEKDAY(F72,2)=4,"Jueves",IF(WEEKDAY(F72,2)=5,"Viernes","No Aplica")))))</f>
        <v>Martes</v>
      </c>
      <c r="I72" s="18" t="str">
        <f t="shared" si="74"/>
        <v>Lunes</v>
      </c>
      <c r="J72" s="19" t="str">
        <f t="shared" si="6"/>
        <v>Correcto</v>
      </c>
      <c r="K72" s="20">
        <f>IF(E72&gt;0,IF(Resumen!$A$2&gt;G72,100%,IF(Resumen!$A$2&lt;F72,0%,(100%/E72)*(NETWORKDAYS(F72,Resumen!$A$2)))),0)</f>
        <v>0</v>
      </c>
      <c r="L72" s="21">
        <v>0.0</v>
      </c>
      <c r="M72" s="22" t="str">
        <f t="shared" si="4"/>
        <v>Plan</v>
      </c>
    </row>
    <row r="73" ht="15.75" customHeight="1">
      <c r="A73" s="11">
        <v>72.0</v>
      </c>
      <c r="B73" s="11" t="s">
        <v>153</v>
      </c>
      <c r="C73" s="12" t="s">
        <v>87</v>
      </c>
      <c r="D73" s="13" t="s">
        <v>154</v>
      </c>
      <c r="E73" s="14">
        <f t="shared" si="2"/>
        <v>10</v>
      </c>
      <c r="F73" s="35">
        <v>45370.0</v>
      </c>
      <c r="G73" s="35">
        <v>45383.0</v>
      </c>
      <c r="H73" s="17" t="str">
        <f t="shared" ref="H73:I73" si="75">IF(WEEKDAY(F73,2)=1,"Lunes",IF(WEEKDAY(F73,2)=2,"Martes",IF(WEEKDAY(F73,2)=3,"Miercoles",IF(WEEKDAY(F73,2)=4,"Jueves",IF(WEEKDAY(F73,2)=5,"Viernes","No Aplica")))))</f>
        <v>Martes</v>
      </c>
      <c r="I73" s="18" t="str">
        <f t="shared" si="75"/>
        <v>Lunes</v>
      </c>
      <c r="J73" s="19" t="str">
        <f t="shared" si="6"/>
        <v>Correcto</v>
      </c>
      <c r="K73" s="20">
        <f>IF(E73&gt;0,IF(Resumen!$A$2&gt;G73,100%,IF(Resumen!$A$2&lt;F73,0%,(100%/E73)*(NETWORKDAYS(F73,Resumen!$A$2)))),0)</f>
        <v>0</v>
      </c>
      <c r="L73" s="21">
        <v>0.0</v>
      </c>
      <c r="M73" s="22" t="str">
        <f t="shared" si="4"/>
        <v>Plan</v>
      </c>
    </row>
    <row r="74" ht="15.75" customHeight="1">
      <c r="A74" s="11">
        <v>73.0</v>
      </c>
      <c r="B74" s="11" t="s">
        <v>155</v>
      </c>
      <c r="C74" s="12" t="s">
        <v>87</v>
      </c>
      <c r="D74" s="13" t="s">
        <v>156</v>
      </c>
      <c r="E74" s="14">
        <f t="shared" si="2"/>
        <v>10</v>
      </c>
      <c r="F74" s="35">
        <v>45370.0</v>
      </c>
      <c r="G74" s="35">
        <v>45383.0</v>
      </c>
      <c r="H74" s="17" t="str">
        <f t="shared" ref="H74:I74" si="76">IF(WEEKDAY(F74,2)=1,"Lunes",IF(WEEKDAY(F74,2)=2,"Martes",IF(WEEKDAY(F74,2)=3,"Miercoles",IF(WEEKDAY(F74,2)=4,"Jueves",IF(WEEKDAY(F74,2)=5,"Viernes","No Aplica")))))</f>
        <v>Martes</v>
      </c>
      <c r="I74" s="18" t="str">
        <f t="shared" si="76"/>
        <v>Lunes</v>
      </c>
      <c r="J74" s="19" t="str">
        <f t="shared" si="6"/>
        <v>Correcto</v>
      </c>
      <c r="K74" s="20">
        <f>IF(E74&gt;0,IF(Resumen!$A$2&gt;G74,100%,IF(Resumen!$A$2&lt;F74,0%,(100%/E74)*(NETWORKDAYS(F74,Resumen!$A$2)))),0)</f>
        <v>0</v>
      </c>
      <c r="L74" s="21">
        <v>0.0</v>
      </c>
      <c r="M74" s="22" t="str">
        <f t="shared" si="4"/>
        <v>Plan</v>
      </c>
    </row>
    <row r="75" ht="15.75" customHeight="1">
      <c r="A75" s="11">
        <v>74.0</v>
      </c>
      <c r="B75" s="11" t="s">
        <v>157</v>
      </c>
      <c r="C75" s="12" t="s">
        <v>87</v>
      </c>
      <c r="D75" s="13" t="s">
        <v>158</v>
      </c>
      <c r="E75" s="14">
        <f t="shared" si="2"/>
        <v>10</v>
      </c>
      <c r="F75" s="35">
        <v>45370.0</v>
      </c>
      <c r="G75" s="35">
        <v>45383.0</v>
      </c>
      <c r="H75" s="17" t="str">
        <f t="shared" ref="H75:I75" si="77">IF(WEEKDAY(F75,2)=1,"Lunes",IF(WEEKDAY(F75,2)=2,"Martes",IF(WEEKDAY(F75,2)=3,"Miercoles",IF(WEEKDAY(F75,2)=4,"Jueves",IF(WEEKDAY(F75,2)=5,"Viernes","No Aplica")))))</f>
        <v>Martes</v>
      </c>
      <c r="I75" s="18" t="str">
        <f t="shared" si="77"/>
        <v>Lunes</v>
      </c>
      <c r="J75" s="19" t="str">
        <f t="shared" si="6"/>
        <v>Correcto</v>
      </c>
      <c r="K75" s="20">
        <f>IF(E75&gt;0,IF(Resumen!$A$2&gt;G75,100%,IF(Resumen!$A$2&lt;F75,0%,(100%/E75)*(NETWORKDAYS(F75,Resumen!$A$2)))),0)</f>
        <v>0</v>
      </c>
      <c r="L75" s="21">
        <v>0.0</v>
      </c>
      <c r="M75" s="22" t="str">
        <f t="shared" si="4"/>
        <v>Plan</v>
      </c>
    </row>
    <row r="76" ht="15.75" customHeight="1">
      <c r="A76" s="11">
        <v>75.0</v>
      </c>
      <c r="B76" s="11" t="s">
        <v>159</v>
      </c>
      <c r="C76" s="12" t="s">
        <v>87</v>
      </c>
      <c r="D76" s="13" t="s">
        <v>160</v>
      </c>
      <c r="E76" s="14">
        <f t="shared" si="2"/>
        <v>10</v>
      </c>
      <c r="F76" s="35">
        <v>45370.0</v>
      </c>
      <c r="G76" s="35">
        <v>45383.0</v>
      </c>
      <c r="H76" s="17" t="str">
        <f t="shared" ref="H76:I76" si="78">IF(WEEKDAY(F76,2)=1,"Lunes",IF(WEEKDAY(F76,2)=2,"Martes",IF(WEEKDAY(F76,2)=3,"Miercoles",IF(WEEKDAY(F76,2)=4,"Jueves",IF(WEEKDAY(F76,2)=5,"Viernes","No Aplica")))))</f>
        <v>Martes</v>
      </c>
      <c r="I76" s="18" t="str">
        <f t="shared" si="78"/>
        <v>Lunes</v>
      </c>
      <c r="J76" s="19" t="str">
        <f t="shared" si="6"/>
        <v>Correcto</v>
      </c>
      <c r="K76" s="20">
        <f>IF(E76&gt;0,IF(Resumen!$A$2&gt;G76,100%,IF(Resumen!$A$2&lt;F76,0%,(100%/E76)*(NETWORKDAYS(F76,Resumen!$A$2)))),0)</f>
        <v>0</v>
      </c>
      <c r="L76" s="21">
        <v>0.0</v>
      </c>
      <c r="M76" s="22" t="str">
        <f t="shared" si="4"/>
        <v>Plan</v>
      </c>
    </row>
    <row r="77" ht="15.75" customHeight="1">
      <c r="A77" s="11">
        <v>76.0</v>
      </c>
      <c r="B77" s="11" t="s">
        <v>161</v>
      </c>
      <c r="C77" s="12" t="s">
        <v>162</v>
      </c>
      <c r="D77" s="13" t="s">
        <v>163</v>
      </c>
      <c r="E77" s="14">
        <f t="shared" si="2"/>
        <v>3</v>
      </c>
      <c r="F77" s="35">
        <v>45384.0</v>
      </c>
      <c r="G77" s="35">
        <v>45386.0</v>
      </c>
      <c r="H77" s="17" t="str">
        <f t="shared" ref="H77:I77" si="79">IF(WEEKDAY(F77,2)=1,"Lunes",IF(WEEKDAY(F77,2)=2,"Martes",IF(WEEKDAY(F77,2)=3,"Miercoles",IF(WEEKDAY(F77,2)=4,"Jueves",IF(WEEKDAY(F77,2)=5,"Viernes","No Aplica")))))</f>
        <v>Martes</v>
      </c>
      <c r="I77" s="18" t="str">
        <f t="shared" si="79"/>
        <v>Jueves</v>
      </c>
      <c r="J77" s="19" t="str">
        <f t="shared" si="6"/>
        <v>Correcto</v>
      </c>
      <c r="K77" s="20">
        <f>IF(E77&gt;0,IF(Resumen!$A$2&gt;G77,100%,IF(Resumen!$A$2&lt;F77,0%,(100%/E77)*(NETWORKDAYS(F77,Resumen!$A$2)))),0)</f>
        <v>0</v>
      </c>
      <c r="L77" s="21">
        <v>0.0</v>
      </c>
      <c r="M77" s="22" t="str">
        <f t="shared" si="4"/>
        <v>Plan</v>
      </c>
    </row>
    <row r="78" ht="15.75" customHeight="1">
      <c r="A78" s="11">
        <v>77.0</v>
      </c>
      <c r="B78" s="33" t="s">
        <v>164</v>
      </c>
      <c r="C78" s="12" t="s">
        <v>162</v>
      </c>
      <c r="D78" s="13" t="s">
        <v>165</v>
      </c>
      <c r="E78" s="14">
        <f t="shared" si="2"/>
        <v>3</v>
      </c>
      <c r="F78" s="35">
        <v>45384.0</v>
      </c>
      <c r="G78" s="35">
        <v>45386.0</v>
      </c>
      <c r="H78" s="17" t="str">
        <f t="shared" ref="H78:I78" si="80">IF(WEEKDAY(F78,2)=1,"Lunes",IF(WEEKDAY(F78,2)=2,"Martes",IF(WEEKDAY(F78,2)=3,"Miercoles",IF(WEEKDAY(F78,2)=4,"Jueves",IF(WEEKDAY(F78,2)=5,"Viernes","No Aplica")))))</f>
        <v>Martes</v>
      </c>
      <c r="I78" s="18" t="str">
        <f t="shared" si="80"/>
        <v>Jueves</v>
      </c>
      <c r="J78" s="19" t="str">
        <f t="shared" si="6"/>
        <v>Correcto</v>
      </c>
      <c r="K78" s="20">
        <f>IF(E78&gt;0,IF(Resumen!$A$2&gt;G78,100%,IF(Resumen!$A$2&lt;F78,0%,(100%/E78)*(NETWORKDAYS(F78,Resumen!$A$2)))),0)</f>
        <v>0</v>
      </c>
      <c r="L78" s="21">
        <v>0.0</v>
      </c>
      <c r="M78" s="22" t="str">
        <f t="shared" si="4"/>
        <v>Plan</v>
      </c>
    </row>
    <row r="79" ht="15.75" customHeight="1">
      <c r="A79" s="11">
        <v>78.0</v>
      </c>
      <c r="B79" s="33" t="s">
        <v>166</v>
      </c>
      <c r="C79" s="12" t="s">
        <v>162</v>
      </c>
      <c r="D79" s="13" t="s">
        <v>167</v>
      </c>
      <c r="E79" s="14">
        <f t="shared" si="2"/>
        <v>3</v>
      </c>
      <c r="F79" s="35">
        <v>45384.0</v>
      </c>
      <c r="G79" s="35">
        <v>45386.0</v>
      </c>
      <c r="H79" s="17" t="str">
        <f t="shared" ref="H79:I79" si="81">IF(WEEKDAY(F79,2)=1,"Lunes",IF(WEEKDAY(F79,2)=2,"Martes",IF(WEEKDAY(F79,2)=3,"Miercoles",IF(WEEKDAY(F79,2)=4,"Jueves",IF(WEEKDAY(F79,2)=5,"Viernes","No Aplica")))))</f>
        <v>Martes</v>
      </c>
      <c r="I79" s="18" t="str">
        <f t="shared" si="81"/>
        <v>Jueves</v>
      </c>
      <c r="J79" s="19" t="str">
        <f t="shared" si="6"/>
        <v>Correcto</v>
      </c>
      <c r="K79" s="20">
        <f>IF(E79&gt;0,IF(Resumen!$A$2&gt;G79,100%,IF(Resumen!$A$2&lt;F79,0%,(100%/E79)*(NETWORKDAYS(F79,Resumen!$A$2)))),0)</f>
        <v>0</v>
      </c>
      <c r="L79" s="21">
        <v>0.0</v>
      </c>
      <c r="M79" s="22" t="str">
        <f t="shared" si="4"/>
        <v>Plan</v>
      </c>
    </row>
    <row r="80" ht="15.75" customHeight="1">
      <c r="A80" s="11">
        <v>79.0</v>
      </c>
      <c r="B80" s="33" t="s">
        <v>168</v>
      </c>
      <c r="C80" s="12" t="s">
        <v>162</v>
      </c>
      <c r="D80" s="28" t="s">
        <v>169</v>
      </c>
      <c r="E80" s="14">
        <f t="shared" si="2"/>
        <v>3</v>
      </c>
      <c r="F80" s="35">
        <v>45384.0</v>
      </c>
      <c r="G80" s="35">
        <v>45386.0</v>
      </c>
      <c r="H80" s="17" t="str">
        <f t="shared" ref="H80:I80" si="82">IF(WEEKDAY(F80,2)=1,"Lunes",IF(WEEKDAY(F80,2)=2,"Martes",IF(WEEKDAY(F80,2)=3,"Miercoles",IF(WEEKDAY(F80,2)=4,"Jueves",IF(WEEKDAY(F80,2)=5,"Viernes","No Aplica")))))</f>
        <v>Martes</v>
      </c>
      <c r="I80" s="18" t="str">
        <f t="shared" si="82"/>
        <v>Jueves</v>
      </c>
      <c r="J80" s="19" t="str">
        <f t="shared" si="6"/>
        <v>Correcto</v>
      </c>
      <c r="K80" s="20">
        <f>IF(E80&gt;0,IF(Resumen!$A$2&gt;G80,100%,IF(Resumen!$A$2&lt;F80,0%,(100%/E80)*(NETWORKDAYS(F80,Resumen!$A$2)))),0)</f>
        <v>0</v>
      </c>
      <c r="L80" s="21">
        <v>0.0</v>
      </c>
      <c r="M80" s="22" t="str">
        <f t="shared" si="4"/>
        <v>Plan</v>
      </c>
    </row>
    <row r="81" ht="15.75" customHeight="1">
      <c r="A81" s="11">
        <v>80.0</v>
      </c>
      <c r="B81" s="11" t="s">
        <v>170</v>
      </c>
      <c r="C81" s="12" t="s">
        <v>162</v>
      </c>
      <c r="D81" s="13" t="s">
        <v>171</v>
      </c>
      <c r="E81" s="14">
        <f t="shared" si="2"/>
        <v>3</v>
      </c>
      <c r="F81" s="35">
        <v>45384.0</v>
      </c>
      <c r="G81" s="35">
        <v>45386.0</v>
      </c>
      <c r="H81" s="17" t="str">
        <f t="shared" ref="H81:I81" si="83">IF(WEEKDAY(F81,2)=1,"Lunes",IF(WEEKDAY(F81,2)=2,"Martes",IF(WEEKDAY(F81,2)=3,"Miercoles",IF(WEEKDAY(F81,2)=4,"Jueves",IF(WEEKDAY(F81,2)=5,"Viernes","No Aplica")))))</f>
        <v>Martes</v>
      </c>
      <c r="I81" s="18" t="str">
        <f t="shared" si="83"/>
        <v>Jueves</v>
      </c>
      <c r="J81" s="19" t="str">
        <f t="shared" si="6"/>
        <v>Correcto</v>
      </c>
      <c r="K81" s="20">
        <f>IF(E81&gt;0,IF(Resumen!$A$2&gt;G81,100%,IF(Resumen!$A$2&lt;F81,0%,(100%/E81)*(NETWORKDAYS(F81,Resumen!$A$2)))),0)</f>
        <v>0</v>
      </c>
      <c r="L81" s="21">
        <v>0.0</v>
      </c>
      <c r="M81" s="22" t="str">
        <f t="shared" si="4"/>
        <v>Plan</v>
      </c>
    </row>
    <row r="82" ht="15.75" customHeight="1">
      <c r="A82" s="11">
        <v>81.0</v>
      </c>
      <c r="B82" s="33" t="s">
        <v>172</v>
      </c>
      <c r="C82" s="12" t="s">
        <v>162</v>
      </c>
      <c r="D82" s="13" t="s">
        <v>173</v>
      </c>
      <c r="E82" s="14">
        <f t="shared" si="2"/>
        <v>3</v>
      </c>
      <c r="F82" s="35">
        <v>45384.0</v>
      </c>
      <c r="G82" s="35">
        <v>45386.0</v>
      </c>
      <c r="H82" s="17" t="str">
        <f t="shared" ref="H82:I82" si="84">IF(WEEKDAY(F82,2)=1,"Lunes",IF(WEEKDAY(F82,2)=2,"Martes",IF(WEEKDAY(F82,2)=3,"Miercoles",IF(WEEKDAY(F82,2)=4,"Jueves",IF(WEEKDAY(F82,2)=5,"Viernes","No Aplica")))))</f>
        <v>Martes</v>
      </c>
      <c r="I82" s="18" t="str">
        <f t="shared" si="84"/>
        <v>Jueves</v>
      </c>
      <c r="J82" s="19" t="str">
        <f t="shared" si="6"/>
        <v>Correcto</v>
      </c>
      <c r="K82" s="20">
        <f>IF(E82&gt;0,IF(Resumen!$A$2&gt;G82,100%,IF(Resumen!$A$2&lt;F82,0%,(100%/E82)*(NETWORKDAYS(F82,Resumen!$A$2)))),0)</f>
        <v>0</v>
      </c>
      <c r="L82" s="21">
        <v>0.0</v>
      </c>
      <c r="M82" s="22" t="str">
        <f t="shared" si="4"/>
        <v>Plan</v>
      </c>
    </row>
    <row r="83" ht="15.75" customHeight="1">
      <c r="A83" s="11">
        <v>82.0</v>
      </c>
      <c r="B83" s="33" t="s">
        <v>174</v>
      </c>
      <c r="C83" s="12" t="s">
        <v>162</v>
      </c>
      <c r="D83" s="13" t="s">
        <v>175</v>
      </c>
      <c r="E83" s="14">
        <f t="shared" si="2"/>
        <v>3</v>
      </c>
      <c r="F83" s="35">
        <v>45384.0</v>
      </c>
      <c r="G83" s="35">
        <v>45386.0</v>
      </c>
      <c r="H83" s="17" t="str">
        <f t="shared" ref="H83:I83" si="85">IF(WEEKDAY(F83,2)=1,"Lunes",IF(WEEKDAY(F83,2)=2,"Martes",IF(WEEKDAY(F83,2)=3,"Miercoles",IF(WEEKDAY(F83,2)=4,"Jueves",IF(WEEKDAY(F83,2)=5,"Viernes","No Aplica")))))</f>
        <v>Martes</v>
      </c>
      <c r="I83" s="18" t="str">
        <f t="shared" si="85"/>
        <v>Jueves</v>
      </c>
      <c r="J83" s="19" t="str">
        <f t="shared" si="6"/>
        <v>Correcto</v>
      </c>
      <c r="K83" s="20">
        <f>IF(E83&gt;0,IF(Resumen!$A$2&gt;G83,100%,IF(Resumen!$A$2&lt;F83,0%,(100%/E83)*(NETWORKDAYS(F83,Resumen!$A$2)))),0)</f>
        <v>0</v>
      </c>
      <c r="L83" s="21">
        <v>0.0</v>
      </c>
      <c r="M83" s="22" t="str">
        <f t="shared" si="4"/>
        <v>Plan</v>
      </c>
    </row>
    <row r="84" ht="15.75" customHeight="1">
      <c r="A84" s="11">
        <v>83.0</v>
      </c>
      <c r="B84" s="33" t="s">
        <v>176</v>
      </c>
      <c r="C84" s="12" t="s">
        <v>162</v>
      </c>
      <c r="D84" s="13" t="s">
        <v>177</v>
      </c>
      <c r="E84" s="14">
        <f t="shared" si="2"/>
        <v>3</v>
      </c>
      <c r="F84" s="35">
        <v>45384.0</v>
      </c>
      <c r="G84" s="35">
        <v>45386.0</v>
      </c>
      <c r="H84" s="17" t="str">
        <f t="shared" ref="H84:I84" si="86">IF(WEEKDAY(F84,2)=1,"Lunes",IF(WEEKDAY(F84,2)=2,"Martes",IF(WEEKDAY(F84,2)=3,"Miercoles",IF(WEEKDAY(F84,2)=4,"Jueves",IF(WEEKDAY(F84,2)=5,"Viernes","No Aplica")))))</f>
        <v>Martes</v>
      </c>
      <c r="I84" s="18" t="str">
        <f t="shared" si="86"/>
        <v>Jueves</v>
      </c>
      <c r="J84" s="19" t="str">
        <f t="shared" si="6"/>
        <v>Correcto</v>
      </c>
      <c r="K84" s="20">
        <f>IF(E84&gt;0,IF(Resumen!$A$2&gt;G84,100%,IF(Resumen!$A$2&lt;F84,0%,(100%/E84)*(NETWORKDAYS(F84,Resumen!$A$2)))),0)</f>
        <v>0</v>
      </c>
      <c r="L84" s="21">
        <v>0.0</v>
      </c>
      <c r="M84" s="22" t="str">
        <f t="shared" si="4"/>
        <v>Plan</v>
      </c>
    </row>
    <row r="85" ht="15.75" customHeight="1">
      <c r="A85" s="11">
        <v>84.0</v>
      </c>
      <c r="B85" s="33" t="s">
        <v>178</v>
      </c>
      <c r="C85" s="12" t="s">
        <v>162</v>
      </c>
      <c r="D85" s="13" t="s">
        <v>179</v>
      </c>
      <c r="E85" s="14">
        <f t="shared" si="2"/>
        <v>3</v>
      </c>
      <c r="F85" s="35">
        <v>45384.0</v>
      </c>
      <c r="G85" s="35">
        <v>45386.0</v>
      </c>
      <c r="H85" s="17" t="str">
        <f t="shared" ref="H85:I85" si="87">IF(WEEKDAY(F85,2)=1,"Lunes",IF(WEEKDAY(F85,2)=2,"Martes",IF(WEEKDAY(F85,2)=3,"Miercoles",IF(WEEKDAY(F85,2)=4,"Jueves",IF(WEEKDAY(F85,2)=5,"Viernes","No Aplica")))))</f>
        <v>Martes</v>
      </c>
      <c r="I85" s="18" t="str">
        <f t="shared" si="87"/>
        <v>Jueves</v>
      </c>
      <c r="J85" s="19" t="str">
        <f t="shared" si="6"/>
        <v>Correcto</v>
      </c>
      <c r="K85" s="20">
        <f>IF(E85&gt;0,IF(Resumen!$A$2&gt;G85,100%,IF(Resumen!$A$2&lt;F85,0%,(100%/E85)*(NETWORKDAYS(F85,Resumen!$A$2)))),0)</f>
        <v>0</v>
      </c>
      <c r="L85" s="21">
        <v>0.0</v>
      </c>
      <c r="M85" s="22" t="str">
        <f t="shared" si="4"/>
        <v>Plan</v>
      </c>
    </row>
    <row r="86" ht="15.75" customHeight="1">
      <c r="A86" s="11">
        <v>85.0</v>
      </c>
      <c r="B86" s="33" t="s">
        <v>180</v>
      </c>
      <c r="C86" s="12" t="s">
        <v>162</v>
      </c>
      <c r="D86" s="13" t="s">
        <v>181</v>
      </c>
      <c r="E86" s="14">
        <f t="shared" si="2"/>
        <v>3</v>
      </c>
      <c r="F86" s="35">
        <v>45384.0</v>
      </c>
      <c r="G86" s="35">
        <v>45386.0</v>
      </c>
      <c r="H86" s="17" t="str">
        <f t="shared" ref="H86:I86" si="88">IF(WEEKDAY(F86,2)=1,"Lunes",IF(WEEKDAY(F86,2)=2,"Martes",IF(WEEKDAY(F86,2)=3,"Miercoles",IF(WEEKDAY(F86,2)=4,"Jueves",IF(WEEKDAY(F86,2)=5,"Viernes","No Aplica")))))</f>
        <v>Martes</v>
      </c>
      <c r="I86" s="18" t="str">
        <f t="shared" si="88"/>
        <v>Jueves</v>
      </c>
      <c r="J86" s="19" t="str">
        <f t="shared" si="6"/>
        <v>Correcto</v>
      </c>
      <c r="K86" s="20">
        <f>IF(E86&gt;0,IF(Resumen!$A$2&gt;G86,100%,IF(Resumen!$A$2&lt;F86,0%,(100%/E86)*(NETWORKDAYS(F86,Resumen!$A$2)))),0)</f>
        <v>0</v>
      </c>
      <c r="L86" s="21">
        <v>0.0</v>
      </c>
      <c r="M86" s="22" t="str">
        <f t="shared" si="4"/>
        <v>Plan</v>
      </c>
    </row>
    <row r="87" ht="15.75" customHeight="1">
      <c r="A87" s="11">
        <v>86.0</v>
      </c>
      <c r="B87" s="33" t="s">
        <v>182</v>
      </c>
      <c r="C87" s="12" t="s">
        <v>162</v>
      </c>
      <c r="D87" s="13" t="s">
        <v>183</v>
      </c>
      <c r="E87" s="14">
        <f t="shared" si="2"/>
        <v>3</v>
      </c>
      <c r="F87" s="35">
        <v>45384.0</v>
      </c>
      <c r="G87" s="35">
        <v>45386.0</v>
      </c>
      <c r="H87" s="17" t="str">
        <f t="shared" ref="H87:I87" si="89">IF(WEEKDAY(F87,2)=1,"Lunes",IF(WEEKDAY(F87,2)=2,"Martes",IF(WEEKDAY(F87,2)=3,"Miercoles",IF(WEEKDAY(F87,2)=4,"Jueves",IF(WEEKDAY(F87,2)=5,"Viernes","No Aplica")))))</f>
        <v>Martes</v>
      </c>
      <c r="I87" s="18" t="str">
        <f t="shared" si="89"/>
        <v>Jueves</v>
      </c>
      <c r="J87" s="19" t="str">
        <f t="shared" si="6"/>
        <v>Correcto</v>
      </c>
      <c r="K87" s="20">
        <f>IF(E87&gt;0,IF(Resumen!$A$2&gt;G87,100%,IF(Resumen!$A$2&lt;F87,0%,(100%/E87)*(NETWORKDAYS(F87,Resumen!$A$2)))),0)</f>
        <v>0</v>
      </c>
      <c r="L87" s="21">
        <v>0.0</v>
      </c>
      <c r="M87" s="22" t="str">
        <f t="shared" si="4"/>
        <v>Plan</v>
      </c>
    </row>
    <row r="88" ht="15.75" customHeight="1">
      <c r="A88" s="11">
        <v>87.0</v>
      </c>
      <c r="B88" s="33" t="s">
        <v>184</v>
      </c>
      <c r="C88" s="12" t="s">
        <v>162</v>
      </c>
      <c r="D88" s="13" t="s">
        <v>185</v>
      </c>
      <c r="E88" s="14">
        <f t="shared" si="2"/>
        <v>3</v>
      </c>
      <c r="F88" s="35">
        <v>45384.0</v>
      </c>
      <c r="G88" s="35">
        <v>45386.0</v>
      </c>
      <c r="H88" s="17" t="str">
        <f t="shared" ref="H88:I88" si="90">IF(WEEKDAY(F88,2)=1,"Lunes",IF(WEEKDAY(F88,2)=2,"Martes",IF(WEEKDAY(F88,2)=3,"Miercoles",IF(WEEKDAY(F88,2)=4,"Jueves",IF(WEEKDAY(F88,2)=5,"Viernes","No Aplica")))))</f>
        <v>Martes</v>
      </c>
      <c r="I88" s="18" t="str">
        <f t="shared" si="90"/>
        <v>Jueves</v>
      </c>
      <c r="J88" s="19" t="str">
        <f t="shared" si="6"/>
        <v>Correcto</v>
      </c>
      <c r="K88" s="20">
        <f>IF(E88&gt;0,IF(Resumen!$A$2&gt;G88,100%,IF(Resumen!$A$2&lt;F88,0%,(100%/E88)*(NETWORKDAYS(F88,Resumen!$A$2)))),0)</f>
        <v>0</v>
      </c>
      <c r="L88" s="21">
        <v>0.0</v>
      </c>
      <c r="M88" s="22" t="str">
        <f t="shared" si="4"/>
        <v>Plan</v>
      </c>
    </row>
    <row r="89" ht="15.75" customHeight="1">
      <c r="A89" s="11">
        <v>88.0</v>
      </c>
      <c r="B89" s="33" t="s">
        <v>119</v>
      </c>
      <c r="C89" s="12" t="s">
        <v>162</v>
      </c>
      <c r="D89" s="13" t="s">
        <v>186</v>
      </c>
      <c r="E89" s="14">
        <f t="shared" si="2"/>
        <v>1</v>
      </c>
      <c r="F89" s="35">
        <v>45387.0</v>
      </c>
      <c r="G89" s="35">
        <v>45387.0</v>
      </c>
      <c r="H89" s="17" t="str">
        <f t="shared" ref="H89:I89" si="91">IF(WEEKDAY(F89,2)=1,"Lunes",IF(WEEKDAY(F89,2)=2,"Martes",IF(WEEKDAY(F89,2)=3,"Miercoles",IF(WEEKDAY(F89,2)=4,"Jueves",IF(WEEKDAY(F89,2)=5,"Viernes","No Aplica")))))</f>
        <v>Viernes</v>
      </c>
      <c r="I89" s="18" t="str">
        <f t="shared" si="91"/>
        <v>Viernes</v>
      </c>
      <c r="J89" s="19" t="str">
        <f t="shared" si="6"/>
        <v>Correcto</v>
      </c>
      <c r="K89" s="20">
        <f>IF(E89&gt;0,IF(Resumen!$A$2&gt;G89,100%,IF(Resumen!$A$2&lt;F89,0%,(100%/E89)*(NETWORKDAYS(F89,Resumen!$A$2)))),0)</f>
        <v>0</v>
      </c>
      <c r="L89" s="21">
        <v>0.0</v>
      </c>
      <c r="M89" s="22" t="str">
        <f t="shared" si="4"/>
        <v>Plan</v>
      </c>
    </row>
    <row r="90" ht="15.75" customHeight="1">
      <c r="A90" s="11">
        <v>89.0</v>
      </c>
      <c r="B90" s="33" t="s">
        <v>121</v>
      </c>
      <c r="C90" s="12" t="s">
        <v>162</v>
      </c>
      <c r="D90" s="13" t="s">
        <v>187</v>
      </c>
      <c r="E90" s="14">
        <f t="shared" si="2"/>
        <v>1</v>
      </c>
      <c r="F90" s="35">
        <v>45387.0</v>
      </c>
      <c r="G90" s="35">
        <v>45387.0</v>
      </c>
      <c r="H90" s="17" t="str">
        <f t="shared" ref="H90:I90" si="92">IF(WEEKDAY(F90,2)=1,"Lunes",IF(WEEKDAY(F90,2)=2,"Martes",IF(WEEKDAY(F90,2)=3,"Miercoles",IF(WEEKDAY(F90,2)=4,"Jueves",IF(WEEKDAY(F90,2)=5,"Viernes","No Aplica")))))</f>
        <v>Viernes</v>
      </c>
      <c r="I90" s="18" t="str">
        <f t="shared" si="92"/>
        <v>Viernes</v>
      </c>
      <c r="J90" s="19" t="str">
        <f t="shared" si="6"/>
        <v>Correcto</v>
      </c>
      <c r="K90" s="20">
        <f>IF(E90&gt;0,IF(Resumen!$A$2&gt;G90,100%,IF(Resumen!$A$2&lt;F90,0%,(100%/E90)*(NETWORKDAYS(F90,Resumen!$A$2)))),0)</f>
        <v>0</v>
      </c>
      <c r="L90" s="21">
        <v>0.0</v>
      </c>
      <c r="M90" s="22" t="str">
        <f t="shared" si="4"/>
        <v>Plan</v>
      </c>
    </row>
    <row r="91" ht="15.75" customHeight="1">
      <c r="A91" s="11">
        <v>90.0</v>
      </c>
      <c r="B91" s="33" t="s">
        <v>123</v>
      </c>
      <c r="C91" s="12" t="s">
        <v>162</v>
      </c>
      <c r="D91" s="13" t="s">
        <v>188</v>
      </c>
      <c r="E91" s="14">
        <f t="shared" si="2"/>
        <v>1</v>
      </c>
      <c r="F91" s="35">
        <v>45387.0</v>
      </c>
      <c r="G91" s="35">
        <v>45387.0</v>
      </c>
      <c r="H91" s="17" t="str">
        <f t="shared" ref="H91:I91" si="93">IF(WEEKDAY(F91,2)=1,"Lunes",IF(WEEKDAY(F91,2)=2,"Martes",IF(WEEKDAY(F91,2)=3,"Miercoles",IF(WEEKDAY(F91,2)=4,"Jueves",IF(WEEKDAY(F91,2)=5,"Viernes","No Aplica")))))</f>
        <v>Viernes</v>
      </c>
      <c r="I91" s="18" t="str">
        <f t="shared" si="93"/>
        <v>Viernes</v>
      </c>
      <c r="J91" s="19" t="str">
        <f t="shared" si="6"/>
        <v>Correcto</v>
      </c>
      <c r="K91" s="20">
        <f>IF(E91&gt;0,IF(Resumen!$A$2&gt;G91,100%,IF(Resumen!$A$2&lt;F91,0%,(100%/E91)*(NETWORKDAYS(F91,Resumen!$A$2)))),0)</f>
        <v>0</v>
      </c>
      <c r="L91" s="21">
        <v>0.0</v>
      </c>
      <c r="M91" s="22" t="str">
        <f t="shared" si="4"/>
        <v>Plan</v>
      </c>
    </row>
    <row r="92" ht="15.75" customHeight="1">
      <c r="A92" s="11">
        <v>91.0</v>
      </c>
      <c r="B92" s="11" t="s">
        <v>189</v>
      </c>
      <c r="C92" s="12" t="s">
        <v>162</v>
      </c>
      <c r="D92" s="13" t="s">
        <v>190</v>
      </c>
      <c r="E92" s="14">
        <f t="shared" si="2"/>
        <v>4</v>
      </c>
      <c r="F92" s="35">
        <v>45390.0</v>
      </c>
      <c r="G92" s="35">
        <v>45393.0</v>
      </c>
      <c r="H92" s="17" t="str">
        <f t="shared" ref="H92:I92" si="94">IF(WEEKDAY(F92,2)=1,"Lunes",IF(WEEKDAY(F92,2)=2,"Martes",IF(WEEKDAY(F92,2)=3,"Miercoles",IF(WEEKDAY(F92,2)=4,"Jueves",IF(WEEKDAY(F92,2)=5,"Viernes","No Aplica")))))</f>
        <v>Lunes</v>
      </c>
      <c r="I92" s="18" t="str">
        <f t="shared" si="94"/>
        <v>Jueves</v>
      </c>
      <c r="J92" s="19" t="str">
        <f t="shared" si="6"/>
        <v>Correcto</v>
      </c>
      <c r="K92" s="20">
        <f>IF(E92&gt;0,IF(Resumen!$A$2&gt;G92,100%,IF(Resumen!$A$2&lt;F92,0%,(100%/E92)*(NETWORKDAYS(F92,Resumen!$A$2)))),0)</f>
        <v>0</v>
      </c>
      <c r="L92" s="21">
        <v>0.0</v>
      </c>
      <c r="M92" s="22" t="str">
        <f t="shared" si="4"/>
        <v>Plan</v>
      </c>
    </row>
    <row r="93" ht="15.75" customHeight="1">
      <c r="A93" s="11">
        <v>92.0</v>
      </c>
      <c r="B93" s="33" t="s">
        <v>191</v>
      </c>
      <c r="C93" s="12" t="s">
        <v>162</v>
      </c>
      <c r="D93" s="13" t="s">
        <v>192</v>
      </c>
      <c r="E93" s="14">
        <f t="shared" si="2"/>
        <v>4</v>
      </c>
      <c r="F93" s="35">
        <v>45390.0</v>
      </c>
      <c r="G93" s="35">
        <v>45393.0</v>
      </c>
      <c r="H93" s="17" t="str">
        <f t="shared" ref="H93:I93" si="95">IF(WEEKDAY(F93,2)=1,"Lunes",IF(WEEKDAY(F93,2)=2,"Martes",IF(WEEKDAY(F93,2)=3,"Miercoles",IF(WEEKDAY(F93,2)=4,"Jueves",IF(WEEKDAY(F93,2)=5,"Viernes","No Aplica")))))</f>
        <v>Lunes</v>
      </c>
      <c r="I93" s="18" t="str">
        <f t="shared" si="95"/>
        <v>Jueves</v>
      </c>
      <c r="J93" s="19" t="str">
        <f t="shared" si="6"/>
        <v>Correcto</v>
      </c>
      <c r="K93" s="20">
        <f>IF(E93&gt;0,IF(Resumen!$A$2&gt;G93,100%,IF(Resumen!$A$2&lt;F93,0%,(100%/E93)*(NETWORKDAYS(F93,Resumen!$A$2)))),0)</f>
        <v>0</v>
      </c>
      <c r="L93" s="21">
        <v>0.0</v>
      </c>
      <c r="M93" s="22" t="str">
        <f t="shared" si="4"/>
        <v>Plan</v>
      </c>
    </row>
    <row r="94" ht="15.75" customHeight="1">
      <c r="A94" s="11">
        <v>93.0</v>
      </c>
      <c r="B94" s="33" t="s">
        <v>193</v>
      </c>
      <c r="C94" s="12" t="s">
        <v>162</v>
      </c>
      <c r="D94" s="13" t="s">
        <v>194</v>
      </c>
      <c r="E94" s="14">
        <f t="shared" si="2"/>
        <v>4</v>
      </c>
      <c r="F94" s="35">
        <v>45390.0</v>
      </c>
      <c r="G94" s="35">
        <v>45393.0</v>
      </c>
      <c r="H94" s="17" t="str">
        <f t="shared" ref="H94:I94" si="96">IF(WEEKDAY(F94,2)=1,"Lunes",IF(WEEKDAY(F94,2)=2,"Martes",IF(WEEKDAY(F94,2)=3,"Miercoles",IF(WEEKDAY(F94,2)=4,"Jueves",IF(WEEKDAY(F94,2)=5,"Viernes","No Aplica")))))</f>
        <v>Lunes</v>
      </c>
      <c r="I94" s="18" t="str">
        <f t="shared" si="96"/>
        <v>Jueves</v>
      </c>
      <c r="J94" s="19" t="str">
        <f t="shared" si="6"/>
        <v>Correcto</v>
      </c>
      <c r="K94" s="20">
        <f>IF(E94&gt;0,IF(Resumen!$A$2&gt;G94,100%,IF(Resumen!$A$2&lt;F94,0%,(100%/E94)*(NETWORKDAYS(F94,Resumen!$A$2)))),0)</f>
        <v>0</v>
      </c>
      <c r="L94" s="21">
        <v>0.0</v>
      </c>
      <c r="M94" s="22" t="str">
        <f t="shared" si="4"/>
        <v>Plan</v>
      </c>
    </row>
    <row r="95" ht="15.75" customHeight="1">
      <c r="A95" s="11">
        <v>94.0</v>
      </c>
      <c r="B95" s="36" t="s">
        <v>195</v>
      </c>
      <c r="C95" s="12" t="s">
        <v>162</v>
      </c>
      <c r="D95" s="13" t="s">
        <v>196</v>
      </c>
      <c r="E95" s="14">
        <f t="shared" si="2"/>
        <v>4</v>
      </c>
      <c r="F95" s="35">
        <v>45390.0</v>
      </c>
      <c r="G95" s="35">
        <v>45393.0</v>
      </c>
      <c r="H95" s="17" t="str">
        <f t="shared" ref="H95:I95" si="97">IF(WEEKDAY(F95,2)=1,"Lunes",IF(WEEKDAY(F95,2)=2,"Martes",IF(WEEKDAY(F95,2)=3,"Miercoles",IF(WEEKDAY(F95,2)=4,"Jueves",IF(WEEKDAY(F95,2)=5,"Viernes","No Aplica")))))</f>
        <v>Lunes</v>
      </c>
      <c r="I95" s="18" t="str">
        <f t="shared" si="97"/>
        <v>Jueves</v>
      </c>
      <c r="J95" s="19" t="str">
        <f t="shared" si="6"/>
        <v>Correcto</v>
      </c>
      <c r="K95" s="20">
        <f>IF(E95&gt;0,IF(Resumen!$A$2&gt;G95,100%,IF(Resumen!$A$2&lt;F95,0%,(100%/E95)*(NETWORKDAYS(F95,Resumen!$A$2)))),0)</f>
        <v>0</v>
      </c>
      <c r="L95" s="21">
        <v>0.0</v>
      </c>
      <c r="M95" s="22" t="str">
        <f t="shared" si="4"/>
        <v>Plan</v>
      </c>
    </row>
    <row r="96" ht="15.75" customHeight="1">
      <c r="A96" s="11">
        <v>95.0</v>
      </c>
      <c r="B96" s="33" t="s">
        <v>197</v>
      </c>
      <c r="C96" s="12" t="s">
        <v>162</v>
      </c>
      <c r="D96" s="13" t="s">
        <v>198</v>
      </c>
      <c r="E96" s="14">
        <f t="shared" si="2"/>
        <v>4</v>
      </c>
      <c r="F96" s="35">
        <v>45390.0</v>
      </c>
      <c r="G96" s="35">
        <v>45393.0</v>
      </c>
      <c r="H96" s="17" t="str">
        <f t="shared" ref="H96:I96" si="98">IF(WEEKDAY(F96,2)=1,"Lunes",IF(WEEKDAY(F96,2)=2,"Martes",IF(WEEKDAY(F96,2)=3,"Miercoles",IF(WEEKDAY(F96,2)=4,"Jueves",IF(WEEKDAY(F96,2)=5,"Viernes","No Aplica")))))</f>
        <v>Lunes</v>
      </c>
      <c r="I96" s="18" t="str">
        <f t="shared" si="98"/>
        <v>Jueves</v>
      </c>
      <c r="J96" s="19" t="str">
        <f t="shared" si="6"/>
        <v>Correcto</v>
      </c>
      <c r="K96" s="20">
        <f>IF(E96&gt;0,IF(Resumen!$A$2&gt;G96,100%,IF(Resumen!$A$2&lt;F96,0%,(100%/E96)*(NETWORKDAYS(F96,Resumen!$A$2)))),0)</f>
        <v>0</v>
      </c>
      <c r="L96" s="21">
        <v>0.0</v>
      </c>
      <c r="M96" s="22" t="str">
        <f t="shared" si="4"/>
        <v>Plan</v>
      </c>
    </row>
    <row r="97" ht="15.75" customHeight="1">
      <c r="A97" s="11">
        <v>96.0</v>
      </c>
      <c r="B97" s="33" t="s">
        <v>199</v>
      </c>
      <c r="C97" s="12" t="s">
        <v>162</v>
      </c>
      <c r="D97" s="13" t="s">
        <v>200</v>
      </c>
      <c r="E97" s="14">
        <f t="shared" si="2"/>
        <v>4</v>
      </c>
      <c r="F97" s="35">
        <v>45390.0</v>
      </c>
      <c r="G97" s="35">
        <v>45393.0</v>
      </c>
      <c r="H97" s="17" t="str">
        <f t="shared" ref="H97:I97" si="99">IF(WEEKDAY(F97,2)=1,"Lunes",IF(WEEKDAY(F97,2)=2,"Martes",IF(WEEKDAY(F97,2)=3,"Miercoles",IF(WEEKDAY(F97,2)=4,"Jueves",IF(WEEKDAY(F97,2)=5,"Viernes","No Aplica")))))</f>
        <v>Lunes</v>
      </c>
      <c r="I97" s="18" t="str">
        <f t="shared" si="99"/>
        <v>Jueves</v>
      </c>
      <c r="J97" s="19" t="str">
        <f t="shared" si="6"/>
        <v>Correcto</v>
      </c>
      <c r="K97" s="20">
        <f>IF(E97&gt;0,IF(Resumen!$A$2&gt;G97,100%,IF(Resumen!$A$2&lt;F97,0%,(100%/E97)*(NETWORKDAYS(F97,Resumen!$A$2)))),0)</f>
        <v>0</v>
      </c>
      <c r="L97" s="21">
        <v>0.0</v>
      </c>
      <c r="M97" s="22" t="str">
        <f t="shared" si="4"/>
        <v>Plan</v>
      </c>
    </row>
    <row r="98" ht="15.75" customHeight="1">
      <c r="A98" s="11">
        <v>97.0</v>
      </c>
      <c r="B98" s="33" t="s">
        <v>201</v>
      </c>
      <c r="C98" s="12" t="s">
        <v>162</v>
      </c>
      <c r="D98" s="13" t="s">
        <v>202</v>
      </c>
      <c r="E98" s="14">
        <f t="shared" si="2"/>
        <v>4</v>
      </c>
      <c r="F98" s="35">
        <v>45390.0</v>
      </c>
      <c r="G98" s="35">
        <v>45393.0</v>
      </c>
      <c r="H98" s="17" t="str">
        <f t="shared" ref="H98:I98" si="100">IF(WEEKDAY(F98,2)=1,"Lunes",IF(WEEKDAY(F98,2)=2,"Martes",IF(WEEKDAY(F98,2)=3,"Miercoles",IF(WEEKDAY(F98,2)=4,"Jueves",IF(WEEKDAY(F98,2)=5,"Viernes","No Aplica")))))</f>
        <v>Lunes</v>
      </c>
      <c r="I98" s="18" t="str">
        <f t="shared" si="100"/>
        <v>Jueves</v>
      </c>
      <c r="J98" s="19" t="str">
        <f t="shared" si="6"/>
        <v>Correcto</v>
      </c>
      <c r="K98" s="20">
        <f>IF(E98&gt;0,IF(Resumen!$A$2&gt;G98,100%,IF(Resumen!$A$2&lt;F98,0%,(100%/E98)*(NETWORKDAYS(F98,Resumen!$A$2)))),0)</f>
        <v>0</v>
      </c>
      <c r="L98" s="21">
        <v>0.0</v>
      </c>
      <c r="M98" s="22" t="str">
        <f t="shared" si="4"/>
        <v>Plan</v>
      </c>
    </row>
    <row r="99" ht="15.75" customHeight="1">
      <c r="A99" s="11">
        <v>98.0</v>
      </c>
      <c r="B99" s="33" t="s">
        <v>203</v>
      </c>
      <c r="C99" s="12" t="s">
        <v>162</v>
      </c>
      <c r="D99" s="13" t="s">
        <v>204</v>
      </c>
      <c r="E99" s="14">
        <f t="shared" si="2"/>
        <v>4</v>
      </c>
      <c r="F99" s="35">
        <v>45390.0</v>
      </c>
      <c r="G99" s="35">
        <v>45393.0</v>
      </c>
      <c r="H99" s="17" t="str">
        <f t="shared" ref="H99:I99" si="101">IF(WEEKDAY(F99,2)=1,"Lunes",IF(WEEKDAY(F99,2)=2,"Martes",IF(WEEKDAY(F99,2)=3,"Miercoles",IF(WEEKDAY(F99,2)=4,"Jueves",IF(WEEKDAY(F99,2)=5,"Viernes","No Aplica")))))</f>
        <v>Lunes</v>
      </c>
      <c r="I99" s="18" t="str">
        <f t="shared" si="101"/>
        <v>Jueves</v>
      </c>
      <c r="J99" s="19" t="str">
        <f t="shared" si="6"/>
        <v>Correcto</v>
      </c>
      <c r="K99" s="20">
        <f>IF(E99&gt;0,IF(Resumen!$A$2&gt;G99,100%,IF(Resumen!$A$2&lt;F99,0%,(100%/E99)*(NETWORKDAYS(F99,Resumen!$A$2)))),0)</f>
        <v>0</v>
      </c>
      <c r="L99" s="21">
        <v>0.0</v>
      </c>
      <c r="M99" s="22" t="str">
        <f t="shared" si="4"/>
        <v>Plan</v>
      </c>
    </row>
    <row r="100" ht="15.75" customHeight="1">
      <c r="A100" s="11">
        <v>99.0</v>
      </c>
      <c r="B100" s="33" t="s">
        <v>205</v>
      </c>
      <c r="C100" s="12" t="s">
        <v>162</v>
      </c>
      <c r="D100" s="13" t="s">
        <v>206</v>
      </c>
      <c r="E100" s="14">
        <f t="shared" si="2"/>
        <v>4</v>
      </c>
      <c r="F100" s="35">
        <v>45390.0</v>
      </c>
      <c r="G100" s="35">
        <v>45393.0</v>
      </c>
      <c r="H100" s="17" t="str">
        <f t="shared" ref="H100:I100" si="102">IF(WEEKDAY(F100,2)=1,"Lunes",IF(WEEKDAY(F100,2)=2,"Martes",IF(WEEKDAY(F100,2)=3,"Miercoles",IF(WEEKDAY(F100,2)=4,"Jueves",IF(WEEKDAY(F100,2)=5,"Viernes","No Aplica")))))</f>
        <v>Lunes</v>
      </c>
      <c r="I100" s="18" t="str">
        <f t="shared" si="102"/>
        <v>Jueves</v>
      </c>
      <c r="J100" s="19" t="str">
        <f t="shared" si="6"/>
        <v>Correcto</v>
      </c>
      <c r="K100" s="20">
        <f>IF(E100&gt;0,IF(Resumen!$A$2&gt;G100,100%,IF(Resumen!$A$2&lt;F100,0%,(100%/E100)*(NETWORKDAYS(F100,Resumen!$A$2)))),0)</f>
        <v>0</v>
      </c>
      <c r="L100" s="21">
        <v>0.0</v>
      </c>
      <c r="M100" s="22" t="str">
        <f t="shared" si="4"/>
        <v>Plan</v>
      </c>
    </row>
    <row r="101" ht="15.75" customHeight="1">
      <c r="A101" s="11">
        <v>100.0</v>
      </c>
      <c r="B101" s="33" t="s">
        <v>207</v>
      </c>
      <c r="C101" s="12" t="s">
        <v>162</v>
      </c>
      <c r="D101" s="13" t="s">
        <v>208</v>
      </c>
      <c r="E101" s="14">
        <f t="shared" si="2"/>
        <v>4</v>
      </c>
      <c r="F101" s="35">
        <v>45390.0</v>
      </c>
      <c r="G101" s="35">
        <v>45393.0</v>
      </c>
      <c r="H101" s="17" t="str">
        <f t="shared" ref="H101:I101" si="103">IF(WEEKDAY(F101,2)=1,"Lunes",IF(WEEKDAY(F101,2)=2,"Martes",IF(WEEKDAY(F101,2)=3,"Miercoles",IF(WEEKDAY(F101,2)=4,"Jueves",IF(WEEKDAY(F101,2)=5,"Viernes","No Aplica")))))</f>
        <v>Lunes</v>
      </c>
      <c r="I101" s="18" t="str">
        <f t="shared" si="103"/>
        <v>Jueves</v>
      </c>
      <c r="J101" s="19" t="str">
        <f t="shared" si="6"/>
        <v>Correcto</v>
      </c>
      <c r="K101" s="20">
        <f>IF(E101&gt;0,IF(Resumen!$A$2&gt;G101,100%,IF(Resumen!$A$2&lt;F101,0%,(100%/E101)*(NETWORKDAYS(F101,Resumen!$A$2)))),0)</f>
        <v>0</v>
      </c>
      <c r="L101" s="21">
        <v>0.0</v>
      </c>
      <c r="M101" s="22" t="str">
        <f t="shared" si="4"/>
        <v>Plan</v>
      </c>
    </row>
    <row r="102" ht="15.75" customHeight="1">
      <c r="A102" s="11">
        <v>101.0</v>
      </c>
      <c r="B102" s="33" t="s">
        <v>209</v>
      </c>
      <c r="C102" s="12" t="s">
        <v>162</v>
      </c>
      <c r="D102" s="13" t="s">
        <v>210</v>
      </c>
      <c r="E102" s="14">
        <f t="shared" si="2"/>
        <v>4</v>
      </c>
      <c r="F102" s="35">
        <v>45390.0</v>
      </c>
      <c r="G102" s="35">
        <v>45393.0</v>
      </c>
      <c r="H102" s="17" t="str">
        <f t="shared" ref="H102:I102" si="104">IF(WEEKDAY(F102,2)=1,"Lunes",IF(WEEKDAY(F102,2)=2,"Martes",IF(WEEKDAY(F102,2)=3,"Miercoles",IF(WEEKDAY(F102,2)=4,"Jueves",IF(WEEKDAY(F102,2)=5,"Viernes","No Aplica")))))</f>
        <v>Lunes</v>
      </c>
      <c r="I102" s="18" t="str">
        <f t="shared" si="104"/>
        <v>Jueves</v>
      </c>
      <c r="J102" s="19" t="str">
        <f t="shared" si="6"/>
        <v>Correcto</v>
      </c>
      <c r="K102" s="20">
        <f>IF(E102&gt;0,IF(Resumen!$A$2&gt;G102,100%,IF(Resumen!$A$2&lt;F102,0%,(100%/E102)*(NETWORKDAYS(F102,Resumen!$A$2)))),0)</f>
        <v>0</v>
      </c>
      <c r="L102" s="21">
        <v>0.0</v>
      </c>
      <c r="M102" s="22" t="str">
        <f t="shared" si="4"/>
        <v>Plan</v>
      </c>
    </row>
    <row r="103" ht="15.75" customHeight="1">
      <c r="A103" s="11">
        <v>102.0</v>
      </c>
      <c r="B103" s="33" t="s">
        <v>211</v>
      </c>
      <c r="C103" s="12" t="s">
        <v>162</v>
      </c>
      <c r="D103" s="13" t="s">
        <v>148</v>
      </c>
      <c r="E103" s="14">
        <f t="shared" si="2"/>
        <v>4</v>
      </c>
      <c r="F103" s="35">
        <v>45390.0</v>
      </c>
      <c r="G103" s="35">
        <v>45393.0</v>
      </c>
      <c r="H103" s="17" t="str">
        <f t="shared" ref="H103:I103" si="105">IF(WEEKDAY(F103,2)=1,"Lunes",IF(WEEKDAY(F103,2)=2,"Martes",IF(WEEKDAY(F103,2)=3,"Miercoles",IF(WEEKDAY(F103,2)=4,"Jueves",IF(WEEKDAY(F103,2)=5,"Viernes","No Aplica")))))</f>
        <v>Lunes</v>
      </c>
      <c r="I103" s="18" t="str">
        <f t="shared" si="105"/>
        <v>Jueves</v>
      </c>
      <c r="J103" s="19" t="str">
        <f t="shared" si="6"/>
        <v>Correcto</v>
      </c>
      <c r="K103" s="20">
        <f>IF(E103&gt;0,IF(Resumen!$A$2&gt;G103,100%,IF(Resumen!$A$2&lt;F103,0%,(100%/E103)*(NETWORKDAYS(F103,Resumen!$A$2)))),0)</f>
        <v>0</v>
      </c>
      <c r="L103" s="21">
        <v>0.0</v>
      </c>
      <c r="M103" s="22" t="str">
        <f t="shared" si="4"/>
        <v>Plan</v>
      </c>
    </row>
    <row r="104" ht="15.75" customHeight="1">
      <c r="A104" s="11">
        <v>103.0</v>
      </c>
      <c r="B104" s="33" t="s">
        <v>212</v>
      </c>
      <c r="C104" s="12" t="s">
        <v>162</v>
      </c>
      <c r="D104" s="13" t="s">
        <v>213</v>
      </c>
      <c r="E104" s="14">
        <f t="shared" si="2"/>
        <v>4</v>
      </c>
      <c r="F104" s="35">
        <v>45390.0</v>
      </c>
      <c r="G104" s="35">
        <v>45393.0</v>
      </c>
      <c r="H104" s="17" t="str">
        <f t="shared" ref="H104:I104" si="106">IF(WEEKDAY(F104,2)=1,"Lunes",IF(WEEKDAY(F104,2)=2,"Martes",IF(WEEKDAY(F104,2)=3,"Miercoles",IF(WEEKDAY(F104,2)=4,"Jueves",IF(WEEKDAY(F104,2)=5,"Viernes","No Aplica")))))</f>
        <v>Lunes</v>
      </c>
      <c r="I104" s="18" t="str">
        <f t="shared" si="106"/>
        <v>Jueves</v>
      </c>
      <c r="J104" s="19" t="str">
        <f t="shared" si="6"/>
        <v>Correcto</v>
      </c>
      <c r="K104" s="20">
        <f>IF(E104&gt;0,IF(Resumen!$A$2&gt;G104,100%,IF(Resumen!$A$2&lt;F104,0%,(100%/E104)*(NETWORKDAYS(F104,Resumen!$A$2)))),0)</f>
        <v>0</v>
      </c>
      <c r="L104" s="21">
        <v>0.0</v>
      </c>
      <c r="M104" s="22" t="str">
        <f t="shared" si="4"/>
        <v>Plan</v>
      </c>
    </row>
    <row r="105" ht="15.75" customHeight="1">
      <c r="A105" s="11">
        <v>104.0</v>
      </c>
      <c r="B105" s="11" t="s">
        <v>214</v>
      </c>
      <c r="C105" s="12" t="s">
        <v>162</v>
      </c>
      <c r="D105" s="13" t="s">
        <v>215</v>
      </c>
      <c r="E105" s="14">
        <f t="shared" si="2"/>
        <v>4</v>
      </c>
      <c r="F105" s="35">
        <v>45390.0</v>
      </c>
      <c r="G105" s="35">
        <v>45393.0</v>
      </c>
      <c r="H105" s="17" t="str">
        <f t="shared" ref="H105:I105" si="107">IF(WEEKDAY(F105,2)=1,"Lunes",IF(WEEKDAY(F105,2)=2,"Martes",IF(WEEKDAY(F105,2)=3,"Miercoles",IF(WEEKDAY(F105,2)=4,"Jueves",IF(WEEKDAY(F105,2)=5,"Viernes","No Aplica")))))</f>
        <v>Lunes</v>
      </c>
      <c r="I105" s="18" t="str">
        <f t="shared" si="107"/>
        <v>Jueves</v>
      </c>
      <c r="J105" s="19" t="str">
        <f t="shared" si="6"/>
        <v>Correcto</v>
      </c>
      <c r="K105" s="20">
        <f>IF(E105&gt;0,IF(Resumen!$A$2&gt;G105,100%,IF(Resumen!$A$2&lt;F105,0%,(100%/E105)*(NETWORKDAYS(F105,Resumen!$A$2)))),0)</f>
        <v>0</v>
      </c>
      <c r="L105" s="21">
        <v>0.0</v>
      </c>
      <c r="M105" s="22" t="str">
        <f t="shared" si="4"/>
        <v>Plan</v>
      </c>
    </row>
    <row r="106" ht="15.75" customHeight="1">
      <c r="A106" s="11">
        <v>105.0</v>
      </c>
      <c r="B106" s="11" t="s">
        <v>216</v>
      </c>
      <c r="C106" s="12" t="s">
        <v>162</v>
      </c>
      <c r="D106" s="13" t="s">
        <v>217</v>
      </c>
      <c r="E106" s="14">
        <f t="shared" si="2"/>
        <v>4</v>
      </c>
      <c r="F106" s="35">
        <v>45390.0</v>
      </c>
      <c r="G106" s="35">
        <v>45393.0</v>
      </c>
      <c r="H106" s="17" t="str">
        <f t="shared" ref="H106:I106" si="108">IF(WEEKDAY(F106,2)=1,"Lunes",IF(WEEKDAY(F106,2)=2,"Martes",IF(WEEKDAY(F106,2)=3,"Miercoles",IF(WEEKDAY(F106,2)=4,"Jueves",IF(WEEKDAY(F106,2)=5,"Viernes","No Aplica")))))</f>
        <v>Lunes</v>
      </c>
      <c r="I106" s="18" t="str">
        <f t="shared" si="108"/>
        <v>Jueves</v>
      </c>
      <c r="J106" s="19" t="str">
        <f t="shared" si="6"/>
        <v>Correcto</v>
      </c>
      <c r="K106" s="20">
        <f>IF(E106&gt;0,IF(Resumen!$A$2&gt;G106,100%,IF(Resumen!$A$2&lt;F106,0%,(100%/E106)*(NETWORKDAYS(F106,Resumen!$A$2)))),0)</f>
        <v>0</v>
      </c>
      <c r="L106" s="21">
        <v>0.0</v>
      </c>
      <c r="M106" s="22" t="str">
        <f t="shared" si="4"/>
        <v>Plan</v>
      </c>
    </row>
    <row r="107" ht="15.75" customHeight="1">
      <c r="A107" s="11">
        <v>106.0</v>
      </c>
      <c r="B107" s="11" t="s">
        <v>218</v>
      </c>
      <c r="C107" s="12" t="s">
        <v>162</v>
      </c>
      <c r="D107" s="13" t="s">
        <v>219</v>
      </c>
      <c r="E107" s="14">
        <f t="shared" si="2"/>
        <v>4</v>
      </c>
      <c r="F107" s="35">
        <v>45390.0</v>
      </c>
      <c r="G107" s="35">
        <v>45393.0</v>
      </c>
      <c r="H107" s="17" t="str">
        <f t="shared" ref="H107:I107" si="109">IF(WEEKDAY(F107,2)=1,"Lunes",IF(WEEKDAY(F107,2)=2,"Martes",IF(WEEKDAY(F107,2)=3,"Miercoles",IF(WEEKDAY(F107,2)=4,"Jueves",IF(WEEKDAY(F107,2)=5,"Viernes","No Aplica")))))</f>
        <v>Lunes</v>
      </c>
      <c r="I107" s="18" t="str">
        <f t="shared" si="109"/>
        <v>Jueves</v>
      </c>
      <c r="J107" s="19" t="str">
        <f t="shared" si="6"/>
        <v>Correcto</v>
      </c>
      <c r="K107" s="20">
        <f>IF(E107&gt;0,IF(Resumen!$A$2&gt;G107,100%,IF(Resumen!$A$2&lt;F107,0%,(100%/E107)*(NETWORKDAYS(F107,Resumen!$A$2)))),0)</f>
        <v>0</v>
      </c>
      <c r="L107" s="21">
        <v>0.0</v>
      </c>
      <c r="M107" s="22" t="str">
        <f t="shared" si="4"/>
        <v>Plan</v>
      </c>
    </row>
    <row r="108" ht="15.75" customHeight="1">
      <c r="A108" s="11">
        <v>107.0</v>
      </c>
      <c r="B108" s="11" t="s">
        <v>220</v>
      </c>
      <c r="C108" s="12" t="s">
        <v>162</v>
      </c>
      <c r="D108" s="13" t="s">
        <v>221</v>
      </c>
      <c r="E108" s="14">
        <f t="shared" si="2"/>
        <v>4</v>
      </c>
      <c r="F108" s="35">
        <v>45390.0</v>
      </c>
      <c r="G108" s="35">
        <v>45393.0</v>
      </c>
      <c r="H108" s="17" t="str">
        <f t="shared" ref="H108:I108" si="110">IF(WEEKDAY(F108,2)=1,"Lunes",IF(WEEKDAY(F108,2)=2,"Martes",IF(WEEKDAY(F108,2)=3,"Miercoles",IF(WEEKDAY(F108,2)=4,"Jueves",IF(WEEKDAY(F108,2)=5,"Viernes","No Aplica")))))</f>
        <v>Lunes</v>
      </c>
      <c r="I108" s="18" t="str">
        <f t="shared" si="110"/>
        <v>Jueves</v>
      </c>
      <c r="J108" s="19" t="str">
        <f t="shared" si="6"/>
        <v>Correcto</v>
      </c>
      <c r="K108" s="20">
        <f>IF(E108&gt;0,IF(Resumen!$A$2&gt;G108,100%,IF(Resumen!$A$2&lt;F108,0%,(100%/E108)*(NETWORKDAYS(F108,Resumen!$A$2)))),0)</f>
        <v>0</v>
      </c>
      <c r="L108" s="21">
        <v>0.0</v>
      </c>
      <c r="M108" s="22" t="str">
        <f t="shared" si="4"/>
        <v>Plan</v>
      </c>
    </row>
    <row r="109" ht="15.75" customHeight="1">
      <c r="A109" s="11">
        <v>108.0</v>
      </c>
      <c r="B109" s="11" t="s">
        <v>222</v>
      </c>
      <c r="C109" s="12" t="s">
        <v>162</v>
      </c>
      <c r="D109" s="13" t="s">
        <v>223</v>
      </c>
      <c r="E109" s="14">
        <f t="shared" si="2"/>
        <v>4</v>
      </c>
      <c r="F109" s="35">
        <v>45390.0</v>
      </c>
      <c r="G109" s="35">
        <v>45393.0</v>
      </c>
      <c r="H109" s="17" t="str">
        <f t="shared" ref="H109:I109" si="111">IF(WEEKDAY(F109,2)=1,"Lunes",IF(WEEKDAY(F109,2)=2,"Martes",IF(WEEKDAY(F109,2)=3,"Miercoles",IF(WEEKDAY(F109,2)=4,"Jueves",IF(WEEKDAY(F109,2)=5,"Viernes","No Aplica")))))</f>
        <v>Lunes</v>
      </c>
      <c r="I109" s="18" t="str">
        <f t="shared" si="111"/>
        <v>Jueves</v>
      </c>
      <c r="J109" s="19" t="str">
        <f t="shared" si="6"/>
        <v>Correcto</v>
      </c>
      <c r="K109" s="20">
        <f>IF(E109&gt;0,IF(Resumen!$A$2&gt;G109,100%,IF(Resumen!$A$2&lt;F109,0%,(100%/E109)*(NETWORKDAYS(F109,Resumen!$A$2)))),0)</f>
        <v>0</v>
      </c>
      <c r="L109" s="21">
        <v>0.0</v>
      </c>
      <c r="M109" s="22" t="str">
        <f t="shared" si="4"/>
        <v>Plan</v>
      </c>
    </row>
    <row r="110" ht="15.75" customHeight="1">
      <c r="A110" s="11">
        <v>109.0</v>
      </c>
      <c r="B110" s="11">
        <v>5.1</v>
      </c>
      <c r="C110" s="12" t="s">
        <v>224</v>
      </c>
      <c r="D110" s="28" t="s">
        <v>225</v>
      </c>
      <c r="E110" s="14">
        <f t="shared" si="2"/>
        <v>1</v>
      </c>
      <c r="F110" s="35">
        <v>45394.0</v>
      </c>
      <c r="G110" s="35">
        <v>45394.0</v>
      </c>
      <c r="H110" s="17" t="str">
        <f t="shared" ref="H110:I110" si="112">IF(WEEKDAY(F110,2)=1,"Lunes",IF(WEEKDAY(F110,2)=2,"Martes",IF(WEEKDAY(F110,2)=3,"Miercoles",IF(WEEKDAY(F110,2)=4,"Jueves",IF(WEEKDAY(F110,2)=5,"Viernes","No Aplica")))))</f>
        <v>Viernes</v>
      </c>
      <c r="I110" s="18" t="str">
        <f t="shared" si="112"/>
        <v>Viernes</v>
      </c>
      <c r="J110" s="19" t="str">
        <f t="shared" si="6"/>
        <v>Correcto</v>
      </c>
      <c r="K110" s="20">
        <f>IF(E110&gt;0,IF(Resumen!$A$2&gt;G110,100%,IF(Resumen!$A$2&lt;F110,0%,(100%/E110)*(NETWORKDAYS(F110,Resumen!$A$2)))),0)</f>
        <v>0</v>
      </c>
      <c r="L110" s="21">
        <v>0.0</v>
      </c>
      <c r="M110" s="22" t="str">
        <f t="shared" si="4"/>
        <v>Plan</v>
      </c>
    </row>
    <row r="111" ht="15.75" customHeight="1">
      <c r="A111" s="11">
        <v>110.0</v>
      </c>
      <c r="B111" s="11">
        <v>5.3</v>
      </c>
      <c r="C111" s="12" t="s">
        <v>224</v>
      </c>
      <c r="D111" s="28" t="s">
        <v>226</v>
      </c>
      <c r="E111" s="14">
        <f t="shared" si="2"/>
        <v>1</v>
      </c>
      <c r="F111" s="35">
        <v>45394.0</v>
      </c>
      <c r="G111" s="35">
        <v>45394.0</v>
      </c>
      <c r="H111" s="17" t="str">
        <f t="shared" ref="H111:I111" si="113">IF(WEEKDAY(F111,2)=1,"Lunes",IF(WEEKDAY(F111,2)=2,"Martes",IF(WEEKDAY(F111,2)=3,"Miercoles",IF(WEEKDAY(F111,2)=4,"Jueves",IF(WEEKDAY(F111,2)=5,"Viernes","No Aplica")))))</f>
        <v>Viernes</v>
      </c>
      <c r="I111" s="18" t="str">
        <f t="shared" si="113"/>
        <v>Viernes</v>
      </c>
      <c r="J111" s="19" t="str">
        <f t="shared" si="6"/>
        <v>Correcto</v>
      </c>
      <c r="K111" s="20">
        <f>IF(E111&gt;0,IF(Resumen!$A$2&gt;G111,100%,IF(Resumen!$A$2&lt;F111,0%,(100%/E111)*(NETWORKDAYS(F111,Resumen!$A$2)))),0)</f>
        <v>0</v>
      </c>
      <c r="L111" s="21">
        <v>0.0</v>
      </c>
      <c r="M111" s="22" t="str">
        <f t="shared" si="4"/>
        <v>Plan</v>
      </c>
    </row>
    <row r="112" ht="15.75" customHeight="1">
      <c r="A112" s="11">
        <v>111.0</v>
      </c>
      <c r="B112" s="11" t="s">
        <v>227</v>
      </c>
      <c r="C112" s="12" t="s">
        <v>224</v>
      </c>
      <c r="D112" s="28" t="s">
        <v>228</v>
      </c>
      <c r="E112" s="14">
        <f t="shared" si="2"/>
        <v>1</v>
      </c>
      <c r="F112" s="35">
        <v>45394.0</v>
      </c>
      <c r="G112" s="35">
        <v>45394.0</v>
      </c>
      <c r="H112" s="17" t="str">
        <f t="shared" ref="H112:I112" si="114">IF(WEEKDAY(F112,2)=1,"Lunes",IF(WEEKDAY(F112,2)=2,"Martes",IF(WEEKDAY(F112,2)=3,"Miercoles",IF(WEEKDAY(F112,2)=4,"Jueves",IF(WEEKDAY(F112,2)=5,"Viernes","No Aplica")))))</f>
        <v>Viernes</v>
      </c>
      <c r="I112" s="18" t="str">
        <f t="shared" si="114"/>
        <v>Viernes</v>
      </c>
      <c r="J112" s="19" t="str">
        <f t="shared" si="6"/>
        <v>Correcto</v>
      </c>
      <c r="K112" s="20">
        <f>IF(E112&gt;0,IF(Resumen!$A$2&gt;G112,100%,IF(Resumen!$A$2&lt;F112,0%,(100%/E112)*(NETWORKDAYS(F112,Resumen!$A$2)))),0)</f>
        <v>0</v>
      </c>
      <c r="L112" s="21">
        <v>0.0</v>
      </c>
      <c r="M112" s="22" t="str">
        <f t="shared" si="4"/>
        <v>Plan</v>
      </c>
    </row>
    <row r="113" ht="15.75" customHeight="1">
      <c r="A113" s="11">
        <v>112.0</v>
      </c>
      <c r="B113" s="11">
        <v>5.5</v>
      </c>
      <c r="C113" s="12" t="s">
        <v>224</v>
      </c>
      <c r="D113" s="37" t="s">
        <v>229</v>
      </c>
      <c r="E113" s="14">
        <f t="shared" si="2"/>
        <v>1</v>
      </c>
      <c r="F113" s="35">
        <v>45394.0</v>
      </c>
      <c r="G113" s="35">
        <v>45394.0</v>
      </c>
      <c r="H113" s="17" t="str">
        <f t="shared" ref="H113:I113" si="115">IF(WEEKDAY(F113,2)=1,"Lunes",IF(WEEKDAY(F113,2)=2,"Martes",IF(WEEKDAY(F113,2)=3,"Miercoles",IF(WEEKDAY(F113,2)=4,"Jueves",IF(WEEKDAY(F113,2)=5,"Viernes","No Aplica")))))</f>
        <v>Viernes</v>
      </c>
      <c r="I113" s="18" t="str">
        <f t="shared" si="115"/>
        <v>Viernes</v>
      </c>
      <c r="J113" s="19" t="str">
        <f t="shared" si="6"/>
        <v>Correcto</v>
      </c>
      <c r="K113" s="20">
        <f>IF(E113&gt;0,IF(Resumen!$A$2&gt;G113,100%,IF(Resumen!$A$2&lt;F113,0%,(100%/E113)*(NETWORKDAYS(F113,Resumen!$A$2)))),0)</f>
        <v>0</v>
      </c>
      <c r="L113" s="21">
        <v>0.0</v>
      </c>
      <c r="M113" s="22" t="str">
        <f t="shared" si="4"/>
        <v>Plan</v>
      </c>
    </row>
    <row r="114" ht="15.75" customHeight="1">
      <c r="A114" s="11"/>
      <c r="B114" s="12"/>
      <c r="C114" s="28"/>
      <c r="D114" s="13"/>
      <c r="E114" s="14"/>
      <c r="F114" s="35"/>
      <c r="G114" s="35"/>
      <c r="H114" s="17"/>
      <c r="I114" s="18"/>
      <c r="J114" s="19"/>
      <c r="K114" s="29"/>
      <c r="L114" s="12"/>
      <c r="M114" s="22"/>
    </row>
    <row r="115" ht="15.75" customHeight="1">
      <c r="A115" s="11"/>
      <c r="B115" s="12"/>
      <c r="C115" s="28"/>
      <c r="D115" s="13"/>
      <c r="E115" s="14"/>
      <c r="F115" s="35"/>
      <c r="G115" s="35"/>
      <c r="H115" s="17"/>
      <c r="I115" s="18"/>
      <c r="J115" s="19"/>
      <c r="K115" s="29"/>
      <c r="L115" s="12"/>
      <c r="M115" s="22"/>
    </row>
    <row r="116" ht="15.75" customHeight="1">
      <c r="A116" s="11"/>
      <c r="B116" s="12"/>
      <c r="C116" s="28"/>
      <c r="D116" s="13"/>
      <c r="E116" s="14"/>
      <c r="F116" s="35"/>
      <c r="G116" s="35"/>
      <c r="H116" s="17"/>
      <c r="I116" s="18"/>
      <c r="J116" s="19"/>
      <c r="K116" s="29"/>
      <c r="L116" s="12"/>
      <c r="M116" s="22"/>
    </row>
    <row r="117" ht="15.75" customHeight="1">
      <c r="A117" s="11"/>
      <c r="B117" s="12"/>
      <c r="C117" s="28"/>
      <c r="D117" s="13"/>
      <c r="E117" s="14"/>
      <c r="F117" s="35"/>
      <c r="G117" s="35"/>
      <c r="H117" s="17"/>
      <c r="I117" s="18"/>
      <c r="J117" s="19"/>
      <c r="K117" s="29"/>
      <c r="L117" s="12"/>
      <c r="M117" s="22"/>
    </row>
    <row r="118" ht="15.75" customHeight="1">
      <c r="A118" s="11"/>
      <c r="B118" s="12"/>
      <c r="C118" s="28"/>
      <c r="D118" s="13"/>
      <c r="E118" s="14"/>
      <c r="F118" s="35"/>
      <c r="G118" s="35"/>
      <c r="H118" s="17"/>
      <c r="I118" s="18"/>
      <c r="J118" s="19"/>
      <c r="K118" s="29"/>
      <c r="L118" s="12"/>
      <c r="M118" s="22"/>
    </row>
    <row r="119" ht="15.75" customHeight="1">
      <c r="A119" s="11"/>
      <c r="B119" s="12"/>
      <c r="C119" s="28"/>
      <c r="D119" s="13"/>
      <c r="E119" s="14"/>
      <c r="F119" s="35"/>
      <c r="G119" s="35"/>
      <c r="H119" s="17"/>
      <c r="I119" s="18"/>
      <c r="J119" s="19"/>
      <c r="K119" s="29"/>
      <c r="L119" s="12"/>
      <c r="M119" s="22"/>
    </row>
    <row r="120" ht="15.75" customHeight="1">
      <c r="A120" s="11"/>
      <c r="B120" s="12"/>
      <c r="C120" s="28"/>
      <c r="D120" s="13"/>
      <c r="E120" s="14"/>
      <c r="F120" s="35"/>
      <c r="G120" s="35"/>
      <c r="H120" s="17"/>
      <c r="I120" s="18"/>
      <c r="J120" s="19"/>
      <c r="K120" s="29"/>
      <c r="L120" s="12"/>
      <c r="M120" s="22"/>
    </row>
    <row r="121" ht="15.75" customHeight="1">
      <c r="A121" s="11"/>
      <c r="B121" s="12"/>
      <c r="C121" s="28"/>
      <c r="D121" s="13"/>
      <c r="E121" s="14"/>
      <c r="F121" s="35"/>
      <c r="G121" s="35"/>
      <c r="H121" s="17"/>
      <c r="I121" s="18"/>
      <c r="J121" s="19"/>
      <c r="K121" s="29"/>
      <c r="L121" s="12"/>
      <c r="M121" s="22"/>
    </row>
    <row r="122" ht="15.75" customHeight="1">
      <c r="A122" s="11"/>
      <c r="B122" s="12"/>
      <c r="C122" s="28"/>
      <c r="D122" s="13"/>
      <c r="E122" s="14"/>
      <c r="F122" s="35"/>
      <c r="G122" s="35"/>
      <c r="H122" s="17"/>
      <c r="I122" s="18"/>
      <c r="J122" s="19"/>
      <c r="K122" s="29"/>
      <c r="L122" s="12"/>
      <c r="M122" s="22"/>
    </row>
    <row r="123" ht="15.75" customHeight="1">
      <c r="A123" s="11"/>
      <c r="B123" s="12"/>
      <c r="C123" s="28"/>
      <c r="D123" s="13"/>
      <c r="E123" s="14"/>
      <c r="F123" s="35"/>
      <c r="G123" s="35"/>
      <c r="H123" s="17"/>
      <c r="I123" s="18"/>
      <c r="J123" s="19"/>
      <c r="K123" s="29"/>
      <c r="L123" s="12"/>
      <c r="M123" s="22"/>
    </row>
    <row r="124" ht="15.75" customHeight="1">
      <c r="A124" s="11"/>
      <c r="B124" s="12"/>
      <c r="C124" s="28"/>
      <c r="D124" s="13"/>
      <c r="E124" s="14"/>
      <c r="F124" s="35"/>
      <c r="G124" s="35"/>
      <c r="H124" s="17"/>
      <c r="I124" s="18"/>
      <c r="J124" s="19"/>
      <c r="K124" s="29"/>
      <c r="L124" s="12"/>
      <c r="M124" s="22"/>
    </row>
    <row r="125" ht="15.75" customHeight="1">
      <c r="A125" s="11"/>
      <c r="B125" s="12"/>
      <c r="C125" s="28"/>
      <c r="D125" s="13"/>
      <c r="E125" s="14"/>
      <c r="F125" s="35"/>
      <c r="G125" s="35"/>
      <c r="H125" s="17"/>
      <c r="I125" s="18"/>
      <c r="J125" s="19"/>
      <c r="K125" s="29"/>
      <c r="L125" s="12"/>
      <c r="M125" s="22"/>
    </row>
    <row r="126" ht="15.75" customHeight="1">
      <c r="A126" s="11"/>
      <c r="B126" s="12"/>
      <c r="C126" s="28"/>
      <c r="D126" s="13"/>
      <c r="E126" s="14"/>
      <c r="F126" s="35"/>
      <c r="G126" s="35"/>
      <c r="H126" s="17"/>
      <c r="I126" s="18"/>
      <c r="J126" s="19"/>
      <c r="K126" s="29"/>
      <c r="L126" s="12"/>
      <c r="M126" s="22"/>
    </row>
    <row r="127" ht="15.75" customHeight="1">
      <c r="A127" s="11"/>
      <c r="B127" s="12"/>
      <c r="C127" s="28"/>
      <c r="D127" s="13"/>
      <c r="E127" s="14"/>
      <c r="F127" s="35"/>
      <c r="G127" s="35"/>
      <c r="H127" s="17"/>
      <c r="I127" s="18"/>
      <c r="J127" s="19"/>
      <c r="K127" s="29"/>
      <c r="L127" s="12"/>
      <c r="M127" s="22"/>
    </row>
    <row r="128" ht="15.75" customHeight="1">
      <c r="A128" s="11"/>
      <c r="B128" s="12"/>
      <c r="C128" s="28"/>
      <c r="D128" s="13"/>
      <c r="E128" s="14"/>
      <c r="F128" s="35"/>
      <c r="G128" s="35"/>
      <c r="H128" s="17"/>
      <c r="I128" s="18"/>
      <c r="J128" s="19"/>
      <c r="K128" s="29"/>
      <c r="L128" s="12"/>
      <c r="M128" s="22"/>
    </row>
    <row r="129" ht="15.75" customHeight="1">
      <c r="A129" s="11"/>
      <c r="B129" s="12"/>
      <c r="C129" s="28"/>
      <c r="D129" s="13"/>
      <c r="E129" s="14"/>
      <c r="F129" s="35"/>
      <c r="G129" s="35"/>
      <c r="H129" s="17"/>
      <c r="I129" s="18"/>
      <c r="J129" s="19"/>
      <c r="K129" s="29"/>
      <c r="L129" s="12"/>
      <c r="M129" s="22"/>
    </row>
    <row r="130" ht="15.75" customHeight="1">
      <c r="A130" s="11"/>
      <c r="B130" s="12"/>
      <c r="C130" s="28"/>
      <c r="D130" s="13"/>
      <c r="E130" s="14"/>
      <c r="F130" s="35"/>
      <c r="G130" s="35"/>
      <c r="H130" s="17"/>
      <c r="I130" s="18"/>
      <c r="J130" s="19"/>
      <c r="K130" s="29"/>
      <c r="L130" s="12"/>
      <c r="M130" s="22"/>
    </row>
    <row r="131" ht="15.75" customHeight="1">
      <c r="A131" s="11"/>
      <c r="B131" s="12"/>
      <c r="C131" s="28"/>
      <c r="D131" s="13"/>
      <c r="E131" s="14"/>
      <c r="F131" s="35"/>
      <c r="G131" s="35"/>
      <c r="H131" s="17"/>
      <c r="I131" s="18"/>
      <c r="J131" s="19"/>
      <c r="K131" s="29"/>
      <c r="L131" s="12"/>
      <c r="M131" s="22"/>
    </row>
    <row r="132" ht="15.75" customHeight="1">
      <c r="A132" s="11"/>
      <c r="B132" s="12"/>
      <c r="C132" s="28"/>
      <c r="D132" s="13"/>
      <c r="E132" s="14"/>
      <c r="F132" s="35"/>
      <c r="G132" s="35"/>
      <c r="H132" s="17"/>
      <c r="I132" s="18"/>
      <c r="J132" s="19"/>
      <c r="K132" s="29"/>
      <c r="L132" s="12"/>
      <c r="M132" s="22"/>
    </row>
    <row r="133" ht="15.75" customHeight="1">
      <c r="A133" s="11"/>
      <c r="B133" s="12"/>
      <c r="C133" s="28"/>
      <c r="D133" s="13"/>
      <c r="E133" s="14"/>
      <c r="F133" s="35"/>
      <c r="G133" s="35"/>
      <c r="H133" s="17"/>
      <c r="I133" s="18"/>
      <c r="J133" s="19"/>
      <c r="K133" s="29"/>
      <c r="L133" s="12"/>
      <c r="M133" s="22"/>
    </row>
    <row r="134" ht="15.75" customHeight="1">
      <c r="A134" s="11"/>
      <c r="B134" s="12"/>
      <c r="C134" s="28"/>
      <c r="D134" s="13"/>
      <c r="E134" s="14"/>
      <c r="F134" s="35"/>
      <c r="G134" s="35"/>
      <c r="H134" s="17"/>
      <c r="I134" s="18"/>
      <c r="J134" s="19"/>
      <c r="K134" s="29"/>
      <c r="L134" s="12"/>
      <c r="M134" s="22"/>
    </row>
    <row r="135" ht="15.75" customHeight="1">
      <c r="A135" s="11"/>
      <c r="B135" s="12"/>
      <c r="C135" s="28"/>
      <c r="D135" s="13"/>
      <c r="E135" s="14"/>
      <c r="F135" s="35"/>
      <c r="G135" s="35"/>
      <c r="H135" s="17"/>
      <c r="I135" s="18"/>
      <c r="J135" s="19"/>
      <c r="K135" s="29"/>
      <c r="L135" s="12"/>
      <c r="M135" s="22"/>
    </row>
    <row r="136" ht="15.75" customHeight="1">
      <c r="A136" s="11"/>
      <c r="B136" s="12"/>
      <c r="C136" s="28"/>
      <c r="D136" s="13"/>
      <c r="E136" s="14"/>
      <c r="F136" s="35"/>
      <c r="G136" s="35"/>
      <c r="H136" s="17"/>
      <c r="I136" s="18"/>
      <c r="J136" s="19"/>
      <c r="K136" s="29"/>
      <c r="L136" s="12"/>
      <c r="M136" s="22"/>
    </row>
    <row r="137" ht="15.75" customHeight="1">
      <c r="A137" s="11"/>
      <c r="B137" s="12"/>
      <c r="C137" s="28"/>
      <c r="D137" s="13"/>
      <c r="E137" s="14"/>
      <c r="F137" s="35"/>
      <c r="G137" s="35"/>
      <c r="H137" s="17"/>
      <c r="I137" s="18"/>
      <c r="J137" s="19"/>
      <c r="K137" s="29"/>
      <c r="L137" s="12"/>
      <c r="M137" s="22"/>
    </row>
    <row r="138" ht="15.75" customHeight="1">
      <c r="A138" s="11"/>
      <c r="B138" s="12"/>
      <c r="C138" s="28"/>
      <c r="D138" s="13"/>
      <c r="E138" s="14"/>
      <c r="F138" s="35"/>
      <c r="G138" s="35"/>
      <c r="H138" s="17"/>
      <c r="I138" s="18"/>
      <c r="J138" s="19"/>
      <c r="K138" s="29"/>
      <c r="L138" s="12"/>
      <c r="M138" s="22"/>
    </row>
    <row r="139" ht="15.75" customHeight="1">
      <c r="A139" s="11"/>
      <c r="B139" s="12"/>
      <c r="C139" s="28"/>
      <c r="D139" s="13"/>
      <c r="E139" s="14"/>
      <c r="F139" s="35"/>
      <c r="G139" s="35"/>
      <c r="H139" s="17"/>
      <c r="I139" s="18"/>
      <c r="J139" s="19"/>
      <c r="K139" s="29"/>
      <c r="L139" s="12"/>
      <c r="M139" s="22"/>
    </row>
    <row r="140" ht="15.75" customHeight="1">
      <c r="A140" s="11"/>
      <c r="B140" s="12"/>
      <c r="C140" s="28"/>
      <c r="D140" s="13"/>
      <c r="E140" s="14"/>
      <c r="F140" s="35"/>
      <c r="G140" s="35"/>
      <c r="H140" s="17"/>
      <c r="I140" s="18"/>
      <c r="J140" s="19"/>
      <c r="K140" s="29"/>
      <c r="L140" s="12"/>
      <c r="M140" s="22"/>
    </row>
    <row r="141" ht="15.75" customHeight="1">
      <c r="A141" s="11"/>
      <c r="B141" s="12"/>
      <c r="C141" s="28"/>
      <c r="D141" s="13"/>
      <c r="E141" s="14"/>
      <c r="F141" s="35"/>
      <c r="G141" s="35"/>
      <c r="H141" s="17"/>
      <c r="I141" s="18"/>
      <c r="J141" s="19"/>
      <c r="K141" s="29"/>
      <c r="L141" s="12"/>
      <c r="M141" s="22"/>
    </row>
    <row r="142" ht="15.75" customHeight="1">
      <c r="A142" s="11"/>
      <c r="B142" s="12"/>
      <c r="C142" s="28"/>
      <c r="D142" s="13"/>
      <c r="E142" s="14"/>
      <c r="F142" s="35"/>
      <c r="G142" s="35"/>
      <c r="H142" s="17"/>
      <c r="I142" s="18"/>
      <c r="J142" s="19"/>
      <c r="K142" s="29"/>
      <c r="L142" s="12"/>
      <c r="M142" s="22"/>
    </row>
    <row r="143" ht="15.75" customHeight="1">
      <c r="A143" s="11"/>
      <c r="B143" s="12"/>
      <c r="C143" s="28"/>
      <c r="D143" s="13"/>
      <c r="E143" s="14"/>
      <c r="F143" s="35"/>
      <c r="G143" s="35"/>
      <c r="H143" s="17"/>
      <c r="I143" s="18"/>
      <c r="J143" s="19"/>
      <c r="K143" s="29"/>
      <c r="L143" s="12"/>
      <c r="M143" s="22"/>
    </row>
    <row r="144" ht="15.75" customHeight="1">
      <c r="A144" s="11"/>
      <c r="B144" s="12"/>
      <c r="C144" s="28"/>
      <c r="D144" s="13"/>
      <c r="E144" s="14"/>
      <c r="F144" s="35"/>
      <c r="G144" s="35"/>
      <c r="H144" s="17"/>
      <c r="I144" s="18"/>
      <c r="J144" s="19"/>
      <c r="K144" s="29"/>
      <c r="L144" s="12"/>
      <c r="M144" s="22"/>
    </row>
    <row r="145" ht="15.75" customHeight="1">
      <c r="A145" s="11"/>
      <c r="B145" s="12"/>
      <c r="C145" s="28"/>
      <c r="D145" s="13"/>
      <c r="E145" s="14"/>
      <c r="F145" s="35"/>
      <c r="G145" s="35"/>
      <c r="H145" s="17"/>
      <c r="I145" s="18"/>
      <c r="J145" s="19"/>
      <c r="K145" s="29"/>
      <c r="L145" s="12"/>
      <c r="M145" s="22"/>
    </row>
    <row r="146" ht="15.75" customHeight="1">
      <c r="A146" s="11"/>
      <c r="B146" s="12"/>
      <c r="C146" s="28"/>
      <c r="D146" s="13"/>
      <c r="E146" s="14"/>
      <c r="F146" s="35"/>
      <c r="G146" s="35"/>
      <c r="H146" s="17"/>
      <c r="I146" s="18"/>
      <c r="J146" s="19"/>
      <c r="K146" s="29"/>
      <c r="L146" s="12"/>
      <c r="M146" s="22"/>
    </row>
    <row r="147" ht="15.75" customHeight="1">
      <c r="A147" s="11"/>
      <c r="B147" s="12"/>
      <c r="C147" s="28"/>
      <c r="D147" s="13"/>
      <c r="E147" s="14"/>
      <c r="F147" s="35"/>
      <c r="G147" s="35"/>
      <c r="H147" s="17"/>
      <c r="I147" s="18"/>
      <c r="J147" s="19"/>
      <c r="K147" s="29"/>
      <c r="L147" s="12"/>
      <c r="M147" s="22"/>
    </row>
    <row r="148" ht="15.75" customHeight="1">
      <c r="A148" s="11"/>
      <c r="B148" s="12"/>
      <c r="C148" s="28"/>
      <c r="D148" s="13"/>
      <c r="E148" s="14"/>
      <c r="F148" s="35"/>
      <c r="G148" s="35"/>
      <c r="H148" s="17"/>
      <c r="I148" s="18"/>
      <c r="J148" s="19"/>
      <c r="K148" s="29"/>
      <c r="L148" s="12"/>
      <c r="M148" s="22"/>
    </row>
    <row r="149" ht="15.75" customHeight="1">
      <c r="A149" s="11"/>
      <c r="B149" s="12"/>
      <c r="C149" s="28"/>
      <c r="D149" s="13"/>
      <c r="E149" s="14"/>
      <c r="F149" s="35"/>
      <c r="G149" s="35"/>
      <c r="H149" s="17"/>
      <c r="I149" s="18"/>
      <c r="J149" s="19"/>
      <c r="K149" s="29"/>
      <c r="L149" s="12"/>
      <c r="M149" s="22"/>
    </row>
    <row r="150" ht="15.75" customHeight="1">
      <c r="A150" s="11"/>
      <c r="B150" s="12"/>
      <c r="C150" s="28"/>
      <c r="D150" s="13"/>
      <c r="E150" s="14"/>
      <c r="F150" s="35"/>
      <c r="G150" s="35"/>
      <c r="H150" s="17"/>
      <c r="I150" s="18"/>
      <c r="J150" s="19"/>
      <c r="K150" s="29"/>
      <c r="L150" s="12"/>
      <c r="M150" s="22"/>
    </row>
    <row r="151" ht="15.75" customHeight="1">
      <c r="A151" s="11"/>
      <c r="B151" s="12"/>
      <c r="C151" s="28"/>
      <c r="D151" s="13"/>
      <c r="E151" s="14"/>
      <c r="F151" s="35"/>
      <c r="G151" s="35"/>
      <c r="H151" s="17"/>
      <c r="I151" s="18"/>
      <c r="J151" s="19"/>
      <c r="K151" s="29"/>
      <c r="L151" s="12"/>
      <c r="M151" s="22"/>
    </row>
    <row r="152" ht="15.75" customHeight="1">
      <c r="A152" s="11"/>
      <c r="B152" s="12"/>
      <c r="C152" s="28"/>
      <c r="D152" s="13"/>
      <c r="E152" s="14"/>
      <c r="F152" s="35"/>
      <c r="G152" s="35"/>
      <c r="H152" s="17"/>
      <c r="I152" s="18"/>
      <c r="J152" s="19"/>
      <c r="K152" s="29"/>
      <c r="L152" s="12"/>
      <c r="M152" s="22"/>
    </row>
    <row r="153" ht="15.75" customHeight="1">
      <c r="A153" s="11"/>
      <c r="B153" s="12"/>
      <c r="C153" s="28"/>
      <c r="D153" s="13"/>
      <c r="E153" s="14"/>
      <c r="F153" s="35"/>
      <c r="G153" s="35"/>
      <c r="H153" s="17"/>
      <c r="I153" s="18"/>
      <c r="J153" s="19"/>
      <c r="K153" s="29"/>
      <c r="L153" s="12"/>
      <c r="M153" s="22"/>
    </row>
    <row r="154" ht="15.75" customHeight="1">
      <c r="A154" s="11"/>
      <c r="B154" s="12"/>
      <c r="C154" s="28"/>
      <c r="D154" s="13"/>
      <c r="E154" s="14"/>
      <c r="F154" s="35"/>
      <c r="G154" s="35"/>
      <c r="H154" s="17"/>
      <c r="I154" s="18"/>
      <c r="J154" s="19"/>
      <c r="K154" s="29"/>
      <c r="L154" s="12"/>
      <c r="M154" s="22"/>
    </row>
    <row r="155" ht="15.75" customHeight="1">
      <c r="A155" s="11"/>
      <c r="B155" s="12"/>
      <c r="C155" s="28"/>
      <c r="D155" s="13"/>
      <c r="E155" s="14"/>
      <c r="F155" s="35"/>
      <c r="G155" s="35"/>
      <c r="H155" s="17"/>
      <c r="I155" s="18"/>
      <c r="J155" s="19"/>
      <c r="K155" s="29"/>
      <c r="L155" s="12"/>
      <c r="M155" s="22"/>
    </row>
    <row r="156" ht="15.75" customHeight="1">
      <c r="A156" s="11"/>
      <c r="B156" s="12"/>
      <c r="C156" s="28"/>
      <c r="D156" s="13"/>
      <c r="E156" s="14"/>
      <c r="F156" s="35"/>
      <c r="G156" s="35"/>
      <c r="H156" s="17"/>
      <c r="I156" s="18"/>
      <c r="J156" s="19"/>
      <c r="K156" s="29"/>
      <c r="L156" s="12"/>
      <c r="M156" s="22"/>
    </row>
    <row r="157" ht="15.75" customHeight="1">
      <c r="A157" s="11"/>
      <c r="B157" s="12"/>
      <c r="C157" s="28"/>
      <c r="D157" s="13"/>
      <c r="E157" s="14"/>
      <c r="F157" s="35"/>
      <c r="G157" s="35"/>
      <c r="H157" s="17"/>
      <c r="I157" s="18"/>
      <c r="J157" s="19"/>
      <c r="K157" s="29"/>
      <c r="L157" s="12"/>
      <c r="M157" s="22"/>
    </row>
    <row r="158" ht="15.75" customHeight="1">
      <c r="A158" s="11"/>
      <c r="B158" s="12"/>
      <c r="C158" s="28"/>
      <c r="D158" s="13"/>
      <c r="E158" s="14"/>
      <c r="F158" s="35"/>
      <c r="G158" s="35"/>
      <c r="H158" s="17"/>
      <c r="I158" s="18"/>
      <c r="J158" s="19"/>
      <c r="K158" s="29"/>
      <c r="L158" s="12"/>
      <c r="M158" s="22"/>
    </row>
    <row r="159" ht="15.75" customHeight="1">
      <c r="A159" s="11"/>
      <c r="B159" s="12"/>
      <c r="C159" s="28"/>
      <c r="D159" s="13"/>
      <c r="E159" s="14"/>
      <c r="F159" s="35"/>
      <c r="G159" s="35"/>
      <c r="H159" s="17"/>
      <c r="I159" s="18"/>
      <c r="J159" s="19"/>
      <c r="K159" s="29"/>
      <c r="L159" s="12"/>
      <c r="M159" s="22"/>
    </row>
    <row r="160" ht="15.75" customHeight="1">
      <c r="A160" s="11"/>
      <c r="B160" s="12"/>
      <c r="C160" s="28"/>
      <c r="D160" s="13"/>
      <c r="E160" s="14"/>
      <c r="F160" s="35"/>
      <c r="G160" s="35"/>
      <c r="H160" s="17"/>
      <c r="I160" s="18"/>
      <c r="J160" s="19"/>
      <c r="K160" s="29"/>
      <c r="L160" s="12"/>
      <c r="M160" s="22"/>
    </row>
    <row r="161" ht="15.75" customHeight="1">
      <c r="A161" s="11"/>
      <c r="B161" s="12"/>
      <c r="C161" s="28"/>
      <c r="D161" s="13"/>
      <c r="E161" s="14"/>
      <c r="F161" s="35"/>
      <c r="G161" s="35"/>
      <c r="H161" s="17"/>
      <c r="I161" s="18"/>
      <c r="J161" s="19"/>
      <c r="K161" s="29"/>
      <c r="L161" s="12"/>
      <c r="M161" s="22"/>
    </row>
    <row r="162" ht="15.75" customHeight="1">
      <c r="A162" s="11"/>
      <c r="B162" s="12"/>
      <c r="C162" s="28"/>
      <c r="D162" s="13"/>
      <c r="E162" s="14"/>
      <c r="F162" s="35"/>
      <c r="G162" s="35"/>
      <c r="H162" s="17"/>
      <c r="I162" s="18"/>
      <c r="J162" s="19"/>
      <c r="K162" s="29"/>
      <c r="L162" s="12"/>
      <c r="M162" s="22"/>
    </row>
    <row r="163" ht="15.75" customHeight="1">
      <c r="A163" s="11"/>
      <c r="B163" s="12"/>
      <c r="C163" s="28"/>
      <c r="D163" s="13"/>
      <c r="E163" s="14"/>
      <c r="F163" s="35"/>
      <c r="G163" s="35"/>
      <c r="H163" s="17"/>
      <c r="I163" s="18"/>
      <c r="J163" s="19"/>
      <c r="K163" s="29"/>
      <c r="L163" s="12"/>
      <c r="M163" s="22"/>
    </row>
    <row r="164" ht="15.75" customHeight="1">
      <c r="A164" s="11"/>
      <c r="B164" s="12"/>
      <c r="C164" s="28"/>
      <c r="D164" s="13"/>
      <c r="E164" s="14"/>
      <c r="F164" s="35"/>
      <c r="G164" s="35"/>
      <c r="H164" s="17"/>
      <c r="I164" s="18"/>
      <c r="J164" s="19"/>
      <c r="K164" s="29"/>
      <c r="L164" s="12"/>
      <c r="M164" s="22"/>
    </row>
    <row r="165" ht="15.75" customHeight="1">
      <c r="A165" s="11"/>
      <c r="B165" s="12"/>
      <c r="C165" s="28"/>
      <c r="D165" s="13"/>
      <c r="E165" s="14"/>
      <c r="F165" s="35"/>
      <c r="G165" s="35"/>
      <c r="H165" s="17"/>
      <c r="I165" s="18"/>
      <c r="J165" s="19"/>
      <c r="K165" s="29"/>
      <c r="L165" s="12"/>
      <c r="M165" s="22"/>
    </row>
    <row r="166" ht="15.75" customHeight="1">
      <c r="A166" s="11"/>
      <c r="B166" s="12"/>
      <c r="C166" s="28"/>
      <c r="D166" s="13"/>
      <c r="E166" s="14"/>
      <c r="F166" s="35"/>
      <c r="G166" s="35"/>
      <c r="H166" s="17"/>
      <c r="I166" s="18"/>
      <c r="J166" s="19"/>
      <c r="K166" s="29"/>
      <c r="L166" s="12"/>
      <c r="M166" s="22"/>
    </row>
    <row r="167" ht="15.75" customHeight="1">
      <c r="A167" s="11"/>
      <c r="B167" s="12"/>
      <c r="C167" s="28"/>
      <c r="D167" s="13"/>
      <c r="E167" s="14"/>
      <c r="F167" s="35"/>
      <c r="G167" s="35"/>
      <c r="H167" s="17"/>
      <c r="I167" s="18"/>
      <c r="J167" s="19"/>
      <c r="K167" s="29"/>
      <c r="L167" s="12"/>
      <c r="M167" s="22"/>
    </row>
    <row r="168" ht="15.75" customHeight="1">
      <c r="A168" s="11"/>
      <c r="B168" s="12"/>
      <c r="C168" s="28"/>
      <c r="D168" s="13"/>
      <c r="E168" s="14"/>
      <c r="F168" s="35"/>
      <c r="G168" s="35"/>
      <c r="H168" s="17"/>
      <c r="I168" s="18"/>
      <c r="J168" s="19"/>
      <c r="K168" s="29"/>
      <c r="L168" s="12"/>
      <c r="M168" s="22"/>
    </row>
    <row r="169" ht="15.75" customHeight="1">
      <c r="A169" s="11"/>
      <c r="B169" s="12"/>
      <c r="C169" s="28"/>
      <c r="D169" s="13"/>
      <c r="E169" s="14"/>
      <c r="F169" s="35"/>
      <c r="G169" s="35"/>
      <c r="H169" s="17"/>
      <c r="I169" s="18"/>
      <c r="J169" s="19"/>
      <c r="K169" s="29"/>
      <c r="L169" s="12"/>
      <c r="M169" s="22"/>
    </row>
    <row r="170" ht="15.75" customHeight="1">
      <c r="A170" s="11"/>
      <c r="B170" s="12"/>
      <c r="C170" s="28"/>
      <c r="D170" s="13"/>
      <c r="E170" s="14"/>
      <c r="F170" s="35"/>
      <c r="G170" s="35"/>
      <c r="H170" s="17"/>
      <c r="I170" s="18"/>
      <c r="J170" s="19"/>
      <c r="K170" s="29"/>
      <c r="L170" s="12"/>
      <c r="M170" s="22"/>
    </row>
    <row r="171" ht="15.75" customHeight="1">
      <c r="A171" s="11"/>
      <c r="B171" s="12"/>
      <c r="C171" s="28"/>
      <c r="D171" s="13"/>
      <c r="E171" s="14"/>
      <c r="F171" s="35"/>
      <c r="G171" s="35"/>
      <c r="H171" s="17"/>
      <c r="I171" s="18"/>
      <c r="J171" s="19"/>
      <c r="K171" s="29"/>
      <c r="L171" s="12"/>
      <c r="M171" s="22"/>
    </row>
    <row r="172" ht="15.75" customHeight="1">
      <c r="A172" s="11"/>
      <c r="B172" s="12"/>
      <c r="C172" s="28"/>
      <c r="D172" s="13"/>
      <c r="E172" s="14"/>
      <c r="F172" s="35"/>
      <c r="G172" s="35"/>
      <c r="H172" s="17"/>
      <c r="I172" s="18"/>
      <c r="J172" s="19"/>
      <c r="K172" s="29"/>
      <c r="L172" s="12"/>
      <c r="M172" s="22"/>
    </row>
    <row r="173" ht="15.75" customHeight="1">
      <c r="A173" s="11"/>
      <c r="B173" s="12"/>
      <c r="C173" s="28"/>
      <c r="D173" s="13"/>
      <c r="E173" s="14"/>
      <c r="F173" s="35"/>
      <c r="G173" s="35"/>
      <c r="H173" s="17"/>
      <c r="I173" s="18"/>
      <c r="J173" s="19"/>
      <c r="K173" s="29"/>
      <c r="L173" s="12"/>
      <c r="M173" s="22"/>
    </row>
    <row r="174" ht="15.75" customHeight="1">
      <c r="A174" s="11"/>
      <c r="B174" s="12"/>
      <c r="C174" s="28"/>
      <c r="D174" s="13"/>
      <c r="E174" s="14"/>
      <c r="F174" s="35"/>
      <c r="G174" s="35"/>
      <c r="H174" s="17"/>
      <c r="I174" s="18"/>
      <c r="J174" s="19"/>
      <c r="K174" s="29"/>
      <c r="L174" s="12"/>
      <c r="M174" s="22"/>
    </row>
    <row r="175" ht="15.75" customHeight="1">
      <c r="A175" s="11"/>
      <c r="B175" s="12"/>
      <c r="C175" s="28"/>
      <c r="D175" s="13"/>
      <c r="E175" s="14"/>
      <c r="F175" s="35"/>
      <c r="G175" s="35"/>
      <c r="H175" s="17"/>
      <c r="I175" s="18"/>
      <c r="J175" s="19"/>
      <c r="K175" s="29"/>
      <c r="L175" s="12"/>
      <c r="M175" s="22"/>
    </row>
    <row r="176" ht="15.75" customHeight="1">
      <c r="A176" s="11"/>
      <c r="B176" s="12"/>
      <c r="C176" s="28"/>
      <c r="D176" s="13"/>
      <c r="E176" s="14"/>
      <c r="F176" s="35"/>
      <c r="G176" s="35"/>
      <c r="H176" s="17"/>
      <c r="I176" s="18"/>
      <c r="J176" s="19"/>
      <c r="K176" s="29"/>
      <c r="L176" s="12"/>
      <c r="M176" s="22"/>
    </row>
    <row r="177" ht="15.75" customHeight="1">
      <c r="A177" s="11"/>
      <c r="B177" s="12"/>
      <c r="C177" s="28"/>
      <c r="D177" s="13"/>
      <c r="E177" s="14"/>
      <c r="F177" s="35"/>
      <c r="G177" s="35"/>
      <c r="H177" s="17"/>
      <c r="I177" s="18"/>
      <c r="J177" s="19"/>
      <c r="K177" s="29"/>
      <c r="L177" s="12"/>
      <c r="M177" s="22"/>
    </row>
    <row r="178" ht="15.75" customHeight="1">
      <c r="A178" s="11"/>
      <c r="B178" s="12"/>
      <c r="C178" s="28"/>
      <c r="D178" s="13"/>
      <c r="E178" s="14"/>
      <c r="F178" s="35"/>
      <c r="G178" s="35"/>
      <c r="H178" s="17"/>
      <c r="I178" s="18"/>
      <c r="J178" s="19"/>
      <c r="K178" s="29"/>
      <c r="L178" s="12"/>
      <c r="M178" s="22"/>
    </row>
    <row r="179" ht="15.75" customHeight="1">
      <c r="A179" s="11"/>
      <c r="B179" s="12"/>
      <c r="C179" s="28"/>
      <c r="D179" s="13"/>
      <c r="E179" s="14"/>
      <c r="F179" s="35"/>
      <c r="G179" s="35"/>
      <c r="H179" s="17"/>
      <c r="I179" s="18"/>
      <c r="J179" s="19"/>
      <c r="K179" s="29"/>
      <c r="L179" s="12"/>
      <c r="M179" s="22"/>
    </row>
    <row r="180" ht="15.75" customHeight="1">
      <c r="A180" s="11"/>
      <c r="B180" s="12"/>
      <c r="C180" s="28"/>
      <c r="D180" s="13"/>
      <c r="E180" s="14"/>
      <c r="F180" s="35"/>
      <c r="G180" s="35"/>
      <c r="H180" s="17"/>
      <c r="I180" s="18"/>
      <c r="J180" s="19"/>
      <c r="K180" s="29"/>
      <c r="L180" s="12"/>
      <c r="M180" s="22"/>
    </row>
    <row r="181" ht="15.75" customHeight="1">
      <c r="A181" s="11"/>
      <c r="B181" s="12"/>
      <c r="C181" s="28"/>
      <c r="D181" s="13"/>
      <c r="E181" s="14"/>
      <c r="F181" s="35"/>
      <c r="G181" s="35"/>
      <c r="H181" s="17"/>
      <c r="I181" s="18"/>
      <c r="J181" s="19"/>
      <c r="K181" s="29"/>
      <c r="L181" s="12"/>
      <c r="M181" s="22"/>
    </row>
    <row r="182" ht="15.75" customHeight="1">
      <c r="A182" s="11"/>
      <c r="B182" s="12"/>
      <c r="C182" s="28"/>
      <c r="D182" s="13"/>
      <c r="E182" s="14"/>
      <c r="F182" s="35"/>
      <c r="G182" s="35"/>
      <c r="H182" s="17"/>
      <c r="I182" s="18"/>
      <c r="J182" s="19"/>
      <c r="K182" s="29"/>
      <c r="L182" s="12"/>
      <c r="M182" s="22"/>
    </row>
    <row r="183" ht="15.75" customHeight="1">
      <c r="A183" s="11"/>
      <c r="B183" s="12"/>
      <c r="C183" s="28"/>
      <c r="D183" s="13"/>
      <c r="E183" s="14"/>
      <c r="F183" s="35"/>
      <c r="G183" s="35"/>
      <c r="H183" s="17"/>
      <c r="I183" s="18"/>
      <c r="J183" s="19"/>
      <c r="K183" s="29"/>
      <c r="L183" s="12"/>
      <c r="M183" s="22"/>
    </row>
    <row r="184" ht="15.75" customHeight="1">
      <c r="A184" s="11"/>
      <c r="B184" s="12"/>
      <c r="C184" s="28"/>
      <c r="D184" s="13"/>
      <c r="E184" s="14"/>
      <c r="F184" s="35"/>
      <c r="G184" s="35"/>
      <c r="H184" s="17"/>
      <c r="I184" s="18"/>
      <c r="J184" s="19"/>
      <c r="K184" s="29"/>
      <c r="L184" s="12"/>
      <c r="M184" s="22"/>
    </row>
    <row r="185" ht="15.75" customHeight="1">
      <c r="A185" s="11"/>
      <c r="B185" s="12"/>
      <c r="C185" s="28"/>
      <c r="D185" s="13"/>
      <c r="E185" s="14"/>
      <c r="F185" s="35"/>
      <c r="G185" s="35"/>
      <c r="H185" s="17"/>
      <c r="I185" s="18"/>
      <c r="J185" s="19"/>
      <c r="K185" s="29"/>
      <c r="L185" s="12"/>
      <c r="M185" s="22"/>
    </row>
    <row r="186" ht="15.75" customHeight="1">
      <c r="A186" s="11"/>
      <c r="B186" s="12"/>
      <c r="C186" s="28"/>
      <c r="D186" s="13"/>
      <c r="E186" s="14"/>
      <c r="F186" s="35"/>
      <c r="G186" s="35"/>
      <c r="H186" s="17"/>
      <c r="I186" s="18"/>
      <c r="J186" s="19"/>
      <c r="K186" s="29"/>
      <c r="L186" s="12"/>
      <c r="M186" s="22"/>
    </row>
    <row r="187" ht="15.75" customHeight="1">
      <c r="A187" s="11"/>
      <c r="B187" s="12"/>
      <c r="C187" s="28"/>
      <c r="D187" s="13"/>
      <c r="E187" s="14"/>
      <c r="F187" s="35"/>
      <c r="G187" s="35"/>
      <c r="H187" s="17"/>
      <c r="I187" s="18"/>
      <c r="J187" s="19"/>
      <c r="K187" s="29"/>
      <c r="L187" s="12"/>
      <c r="M187" s="22"/>
    </row>
    <row r="188" ht="15.75" customHeight="1">
      <c r="A188" s="11"/>
      <c r="B188" s="12"/>
      <c r="C188" s="28"/>
      <c r="D188" s="13"/>
      <c r="E188" s="14"/>
      <c r="F188" s="35"/>
      <c r="G188" s="35"/>
      <c r="H188" s="17"/>
      <c r="I188" s="18"/>
      <c r="J188" s="19"/>
      <c r="K188" s="29"/>
      <c r="L188" s="12"/>
      <c r="M188" s="22"/>
    </row>
    <row r="189" ht="15.75" customHeight="1">
      <c r="A189" s="11"/>
      <c r="B189" s="12"/>
      <c r="C189" s="28"/>
      <c r="D189" s="13"/>
      <c r="E189" s="14"/>
      <c r="F189" s="35"/>
      <c r="G189" s="35"/>
      <c r="H189" s="17"/>
      <c r="I189" s="18"/>
      <c r="J189" s="19"/>
      <c r="K189" s="29"/>
      <c r="L189" s="12"/>
      <c r="M189" s="22"/>
    </row>
    <row r="190" ht="15.75" customHeight="1">
      <c r="A190" s="11"/>
      <c r="B190" s="12"/>
      <c r="C190" s="28"/>
      <c r="D190" s="13"/>
      <c r="E190" s="14"/>
      <c r="F190" s="35"/>
      <c r="G190" s="35"/>
      <c r="H190" s="17"/>
      <c r="I190" s="18"/>
      <c r="J190" s="19"/>
      <c r="K190" s="29"/>
      <c r="L190" s="12"/>
      <c r="M190" s="22"/>
    </row>
    <row r="191" ht="15.75" customHeight="1">
      <c r="A191" s="11"/>
      <c r="B191" s="12"/>
      <c r="C191" s="28"/>
      <c r="D191" s="13"/>
      <c r="E191" s="14"/>
      <c r="F191" s="35"/>
      <c r="G191" s="35"/>
      <c r="H191" s="17"/>
      <c r="I191" s="18"/>
      <c r="J191" s="19"/>
      <c r="K191" s="29"/>
      <c r="L191" s="12"/>
      <c r="M191" s="22"/>
    </row>
    <row r="192" ht="15.75" customHeight="1">
      <c r="A192" s="11"/>
      <c r="B192" s="12"/>
      <c r="C192" s="28"/>
      <c r="D192" s="13"/>
      <c r="E192" s="14"/>
      <c r="F192" s="35"/>
      <c r="G192" s="35"/>
      <c r="H192" s="17"/>
      <c r="I192" s="18"/>
      <c r="J192" s="19"/>
      <c r="K192" s="29"/>
      <c r="L192" s="12"/>
      <c r="M192" s="22"/>
    </row>
    <row r="193" ht="15.75" customHeight="1">
      <c r="A193" s="11"/>
      <c r="B193" s="12"/>
      <c r="C193" s="28"/>
      <c r="D193" s="13"/>
      <c r="E193" s="14"/>
      <c r="F193" s="35"/>
      <c r="G193" s="35"/>
      <c r="H193" s="17"/>
      <c r="I193" s="18"/>
      <c r="J193" s="19"/>
      <c r="K193" s="29"/>
      <c r="L193" s="12"/>
      <c r="M193" s="22"/>
    </row>
    <row r="194" ht="15.75" customHeight="1">
      <c r="A194" s="11"/>
      <c r="B194" s="12"/>
      <c r="C194" s="28"/>
      <c r="D194" s="13"/>
      <c r="E194" s="14"/>
      <c r="F194" s="35"/>
      <c r="G194" s="35"/>
      <c r="H194" s="17"/>
      <c r="I194" s="18"/>
      <c r="J194" s="19"/>
      <c r="K194" s="29"/>
      <c r="L194" s="12"/>
      <c r="M194" s="22"/>
    </row>
    <row r="195" ht="15.75" customHeight="1">
      <c r="A195" s="11"/>
      <c r="B195" s="12"/>
      <c r="C195" s="28"/>
      <c r="D195" s="13"/>
      <c r="E195" s="14"/>
      <c r="F195" s="35"/>
      <c r="G195" s="35"/>
      <c r="H195" s="17"/>
      <c r="I195" s="18"/>
      <c r="J195" s="19"/>
      <c r="K195" s="29"/>
      <c r="L195" s="12"/>
      <c r="M195" s="22"/>
    </row>
    <row r="196" ht="15.75" customHeight="1">
      <c r="A196" s="11"/>
      <c r="B196" s="12"/>
      <c r="C196" s="28"/>
      <c r="D196" s="13"/>
      <c r="E196" s="14"/>
      <c r="F196" s="35"/>
      <c r="G196" s="35"/>
      <c r="H196" s="17"/>
      <c r="I196" s="18"/>
      <c r="J196" s="19"/>
      <c r="K196" s="29"/>
      <c r="L196" s="12"/>
      <c r="M196" s="22"/>
    </row>
    <row r="197" ht="15.75" customHeight="1">
      <c r="A197" s="11"/>
      <c r="B197" s="12"/>
      <c r="C197" s="28"/>
      <c r="D197" s="13"/>
      <c r="E197" s="14"/>
      <c r="F197" s="35"/>
      <c r="G197" s="35"/>
      <c r="H197" s="17"/>
      <c r="I197" s="18"/>
      <c r="J197" s="19"/>
      <c r="K197" s="29"/>
      <c r="L197" s="12"/>
      <c r="M197" s="22"/>
    </row>
    <row r="198" ht="15.75" customHeight="1">
      <c r="A198" s="11"/>
      <c r="B198" s="12"/>
      <c r="C198" s="28"/>
      <c r="D198" s="13"/>
      <c r="E198" s="14"/>
      <c r="F198" s="35"/>
      <c r="G198" s="35"/>
      <c r="H198" s="17"/>
      <c r="I198" s="18"/>
      <c r="J198" s="19"/>
      <c r="K198" s="29"/>
      <c r="L198" s="12"/>
      <c r="M198" s="22"/>
    </row>
    <row r="199" ht="15.75" customHeight="1">
      <c r="A199" s="11"/>
      <c r="B199" s="12"/>
      <c r="C199" s="28"/>
      <c r="D199" s="13"/>
      <c r="E199" s="14"/>
      <c r="F199" s="35"/>
      <c r="G199" s="35"/>
      <c r="H199" s="17"/>
      <c r="I199" s="18"/>
      <c r="J199" s="19"/>
      <c r="K199" s="29"/>
      <c r="L199" s="12"/>
      <c r="M199" s="22"/>
    </row>
    <row r="200" ht="15.75" customHeight="1">
      <c r="A200" s="11"/>
      <c r="B200" s="12"/>
      <c r="C200" s="28"/>
      <c r="D200" s="13"/>
      <c r="E200" s="14"/>
      <c r="F200" s="35"/>
      <c r="G200" s="35"/>
      <c r="H200" s="17"/>
      <c r="I200" s="18"/>
      <c r="J200" s="19"/>
      <c r="K200" s="29"/>
      <c r="L200" s="12"/>
      <c r="M200" s="22"/>
    </row>
    <row r="201" ht="15.75" customHeight="1">
      <c r="A201" s="11"/>
      <c r="B201" s="12"/>
      <c r="C201" s="28"/>
      <c r="D201" s="13"/>
      <c r="E201" s="14"/>
      <c r="F201" s="35"/>
      <c r="G201" s="35"/>
      <c r="H201" s="17"/>
      <c r="I201" s="18"/>
      <c r="J201" s="19"/>
      <c r="K201" s="29"/>
      <c r="L201" s="12"/>
      <c r="M201" s="22"/>
    </row>
    <row r="202" ht="15.75" customHeight="1">
      <c r="A202" s="11"/>
      <c r="B202" s="12"/>
      <c r="C202" s="28"/>
      <c r="D202" s="13"/>
      <c r="E202" s="14"/>
      <c r="F202" s="35"/>
      <c r="G202" s="35"/>
      <c r="H202" s="17"/>
      <c r="I202" s="18"/>
      <c r="J202" s="19"/>
      <c r="K202" s="29"/>
      <c r="L202" s="12"/>
      <c r="M202" s="22"/>
    </row>
    <row r="203" ht="15.75" customHeight="1">
      <c r="A203" s="11"/>
      <c r="B203" s="12"/>
      <c r="C203" s="28"/>
      <c r="D203" s="13"/>
      <c r="E203" s="14"/>
      <c r="F203" s="35"/>
      <c r="G203" s="35"/>
      <c r="H203" s="17"/>
      <c r="I203" s="18"/>
      <c r="J203" s="19"/>
      <c r="K203" s="29"/>
      <c r="L203" s="12"/>
      <c r="M203" s="22"/>
    </row>
    <row r="204" ht="15.75" customHeight="1">
      <c r="A204" s="11"/>
      <c r="B204" s="12"/>
      <c r="C204" s="28"/>
      <c r="D204" s="13"/>
      <c r="E204" s="14"/>
      <c r="F204" s="35"/>
      <c r="G204" s="35"/>
      <c r="H204" s="17"/>
      <c r="I204" s="18"/>
      <c r="J204" s="19"/>
      <c r="K204" s="29"/>
      <c r="L204" s="12"/>
      <c r="M204" s="22"/>
    </row>
    <row r="205" ht="15.75" customHeight="1">
      <c r="A205" s="11"/>
      <c r="B205" s="12"/>
      <c r="C205" s="28"/>
      <c r="D205" s="13"/>
      <c r="E205" s="14"/>
      <c r="F205" s="35"/>
      <c r="G205" s="35"/>
      <c r="H205" s="17"/>
      <c r="I205" s="18"/>
      <c r="J205" s="19"/>
      <c r="K205" s="29"/>
      <c r="L205" s="12"/>
      <c r="M205" s="22"/>
    </row>
    <row r="206" ht="15.75" customHeight="1">
      <c r="A206" s="11"/>
      <c r="B206" s="12"/>
      <c r="C206" s="28"/>
      <c r="D206" s="13"/>
      <c r="E206" s="14"/>
      <c r="F206" s="35"/>
      <c r="G206" s="35"/>
      <c r="H206" s="17"/>
      <c r="I206" s="18"/>
      <c r="J206" s="19"/>
      <c r="K206" s="29"/>
      <c r="L206" s="12"/>
      <c r="M206" s="22"/>
    </row>
    <row r="207" ht="15.75" customHeight="1">
      <c r="A207" s="11"/>
      <c r="B207" s="12"/>
      <c r="C207" s="28"/>
      <c r="D207" s="13"/>
      <c r="E207" s="14"/>
      <c r="F207" s="35"/>
      <c r="G207" s="35"/>
      <c r="H207" s="17"/>
      <c r="I207" s="18"/>
      <c r="J207" s="19"/>
      <c r="K207" s="29"/>
      <c r="L207" s="12"/>
      <c r="M207" s="22"/>
    </row>
    <row r="208" ht="15.75" customHeight="1">
      <c r="A208" s="11"/>
      <c r="B208" s="12"/>
      <c r="C208" s="28"/>
      <c r="D208" s="13"/>
      <c r="E208" s="14"/>
      <c r="F208" s="35"/>
      <c r="G208" s="35"/>
      <c r="H208" s="17"/>
      <c r="I208" s="18"/>
      <c r="J208" s="19"/>
      <c r="K208" s="29"/>
      <c r="L208" s="12"/>
      <c r="M208" s="22"/>
    </row>
    <row r="209" ht="15.75" customHeight="1">
      <c r="A209" s="11"/>
      <c r="B209" s="12"/>
      <c r="C209" s="28"/>
      <c r="D209" s="13"/>
      <c r="E209" s="14"/>
      <c r="F209" s="35"/>
      <c r="G209" s="35"/>
      <c r="H209" s="17"/>
      <c r="I209" s="18"/>
      <c r="J209" s="19"/>
      <c r="K209" s="29"/>
      <c r="L209" s="12"/>
      <c r="M209" s="22"/>
    </row>
    <row r="210" ht="15.75" customHeight="1">
      <c r="A210" s="11"/>
      <c r="B210" s="12"/>
      <c r="C210" s="28"/>
      <c r="D210" s="13"/>
      <c r="E210" s="14"/>
      <c r="F210" s="35"/>
      <c r="G210" s="35"/>
      <c r="H210" s="17"/>
      <c r="I210" s="18"/>
      <c r="J210" s="19"/>
      <c r="K210" s="29"/>
      <c r="L210" s="12"/>
      <c r="M210" s="22"/>
    </row>
    <row r="211" ht="15.75" customHeight="1">
      <c r="A211" s="11"/>
      <c r="B211" s="12"/>
      <c r="C211" s="28"/>
      <c r="D211" s="13"/>
      <c r="E211" s="14"/>
      <c r="F211" s="35"/>
      <c r="G211" s="35"/>
      <c r="H211" s="17"/>
      <c r="I211" s="18"/>
      <c r="J211" s="19"/>
      <c r="K211" s="29"/>
      <c r="L211" s="12"/>
      <c r="M211" s="22"/>
    </row>
    <row r="212" ht="15.75" customHeight="1">
      <c r="A212" s="11"/>
      <c r="B212" s="12"/>
      <c r="C212" s="28"/>
      <c r="D212" s="13"/>
      <c r="E212" s="14"/>
      <c r="F212" s="35"/>
      <c r="G212" s="35"/>
      <c r="H212" s="17"/>
      <c r="I212" s="18"/>
      <c r="J212" s="19"/>
      <c r="K212" s="29"/>
      <c r="L212" s="12"/>
      <c r="M212" s="22"/>
    </row>
    <row r="213" ht="15.75" customHeight="1">
      <c r="A213" s="11"/>
      <c r="B213" s="12"/>
      <c r="C213" s="28"/>
      <c r="D213" s="13"/>
      <c r="E213" s="14"/>
      <c r="F213" s="35"/>
      <c r="G213" s="35"/>
      <c r="H213" s="17"/>
      <c r="I213" s="18"/>
      <c r="J213" s="19"/>
      <c r="K213" s="29"/>
      <c r="L213" s="12"/>
      <c r="M213" s="22"/>
    </row>
    <row r="214" ht="15.75" customHeight="1">
      <c r="A214" s="11"/>
      <c r="B214" s="12"/>
      <c r="C214" s="28"/>
      <c r="D214" s="13"/>
      <c r="E214" s="14"/>
      <c r="F214" s="35"/>
      <c r="G214" s="35"/>
      <c r="H214" s="17"/>
      <c r="I214" s="18"/>
      <c r="J214" s="19"/>
      <c r="K214" s="29"/>
      <c r="L214" s="12"/>
      <c r="M214" s="22"/>
    </row>
    <row r="215" ht="15.75" customHeight="1">
      <c r="A215" s="11"/>
      <c r="B215" s="12"/>
      <c r="C215" s="28"/>
      <c r="D215" s="13"/>
      <c r="E215" s="14"/>
      <c r="F215" s="35"/>
      <c r="G215" s="35"/>
      <c r="H215" s="17"/>
      <c r="I215" s="18"/>
      <c r="J215" s="19"/>
      <c r="K215" s="29"/>
      <c r="L215" s="12"/>
      <c r="M215" s="22"/>
    </row>
    <row r="216" ht="15.75" customHeight="1">
      <c r="A216" s="11"/>
      <c r="B216" s="12"/>
      <c r="C216" s="28"/>
      <c r="D216" s="13"/>
      <c r="E216" s="14"/>
      <c r="F216" s="35"/>
      <c r="G216" s="35"/>
      <c r="H216" s="17"/>
      <c r="I216" s="18"/>
      <c r="J216" s="19"/>
      <c r="K216" s="29"/>
      <c r="L216" s="12"/>
      <c r="M216" s="22"/>
    </row>
    <row r="217" ht="15.75" customHeight="1">
      <c r="A217" s="11"/>
      <c r="B217" s="12"/>
      <c r="C217" s="28"/>
      <c r="D217" s="13"/>
      <c r="E217" s="14"/>
      <c r="F217" s="35"/>
      <c r="G217" s="35"/>
      <c r="H217" s="17"/>
      <c r="I217" s="18"/>
      <c r="J217" s="19"/>
      <c r="K217" s="29"/>
      <c r="L217" s="12"/>
      <c r="M217" s="22"/>
    </row>
    <row r="218" ht="15.75" customHeight="1">
      <c r="A218" s="11"/>
      <c r="B218" s="12"/>
      <c r="C218" s="28"/>
      <c r="D218" s="13"/>
      <c r="E218" s="14"/>
      <c r="F218" s="35"/>
      <c r="G218" s="35"/>
      <c r="H218" s="17"/>
      <c r="I218" s="18"/>
      <c r="J218" s="19"/>
      <c r="K218" s="29"/>
      <c r="L218" s="12"/>
      <c r="M218" s="22"/>
    </row>
    <row r="219" ht="15.75" customHeight="1">
      <c r="A219" s="11"/>
      <c r="B219" s="12"/>
      <c r="C219" s="28"/>
      <c r="D219" s="13"/>
      <c r="E219" s="14"/>
      <c r="F219" s="35"/>
      <c r="G219" s="35"/>
      <c r="H219" s="17"/>
      <c r="I219" s="18"/>
      <c r="J219" s="19"/>
      <c r="K219" s="29"/>
      <c r="L219" s="12"/>
      <c r="M219" s="22"/>
    </row>
    <row r="220" ht="15.75" customHeight="1">
      <c r="A220" s="11"/>
      <c r="B220" s="12"/>
      <c r="C220" s="28"/>
      <c r="D220" s="13"/>
      <c r="E220" s="14"/>
      <c r="F220" s="35"/>
      <c r="G220" s="35"/>
      <c r="H220" s="17"/>
      <c r="I220" s="18"/>
      <c r="J220" s="19"/>
      <c r="K220" s="29"/>
      <c r="L220" s="12"/>
      <c r="M220" s="22"/>
    </row>
    <row r="221" ht="15.75" customHeight="1">
      <c r="A221" s="11"/>
      <c r="B221" s="12"/>
      <c r="C221" s="28"/>
      <c r="D221" s="13"/>
      <c r="E221" s="14"/>
      <c r="F221" s="35"/>
      <c r="G221" s="35"/>
      <c r="H221" s="17"/>
      <c r="I221" s="18"/>
      <c r="J221" s="19"/>
      <c r="K221" s="29"/>
      <c r="L221" s="12"/>
      <c r="M221" s="22"/>
    </row>
    <row r="222" ht="15.75" customHeight="1">
      <c r="A222" s="11"/>
      <c r="B222" s="12"/>
      <c r="C222" s="28"/>
      <c r="D222" s="13"/>
      <c r="E222" s="14"/>
      <c r="F222" s="35"/>
      <c r="G222" s="35"/>
      <c r="H222" s="17"/>
      <c r="I222" s="18"/>
      <c r="J222" s="19"/>
      <c r="K222" s="29"/>
      <c r="L222" s="12"/>
      <c r="M222" s="22"/>
    </row>
    <row r="223" ht="15.75" customHeight="1">
      <c r="A223" s="11"/>
      <c r="B223" s="12"/>
      <c r="C223" s="28"/>
      <c r="D223" s="13"/>
      <c r="E223" s="14"/>
      <c r="F223" s="35"/>
      <c r="G223" s="35"/>
      <c r="H223" s="17"/>
      <c r="I223" s="18"/>
      <c r="J223" s="19"/>
      <c r="K223" s="29"/>
      <c r="L223" s="12"/>
      <c r="M223" s="22"/>
    </row>
    <row r="224" ht="15.75" customHeight="1">
      <c r="A224" s="11"/>
      <c r="B224" s="12"/>
      <c r="C224" s="28"/>
      <c r="D224" s="13"/>
      <c r="E224" s="14"/>
      <c r="F224" s="35"/>
      <c r="G224" s="35"/>
      <c r="H224" s="17"/>
      <c r="I224" s="18"/>
      <c r="J224" s="19"/>
      <c r="K224" s="29"/>
      <c r="L224" s="12"/>
      <c r="M224" s="22"/>
    </row>
    <row r="225" ht="15.75" customHeight="1">
      <c r="A225" s="11"/>
      <c r="B225" s="12"/>
      <c r="C225" s="28"/>
      <c r="D225" s="13"/>
      <c r="E225" s="14"/>
      <c r="F225" s="35"/>
      <c r="G225" s="35"/>
      <c r="H225" s="17"/>
      <c r="I225" s="18"/>
      <c r="J225" s="19"/>
      <c r="K225" s="29"/>
      <c r="L225" s="12"/>
      <c r="M225" s="22"/>
    </row>
    <row r="226" ht="15.75" customHeight="1">
      <c r="A226" s="11"/>
      <c r="B226" s="12"/>
      <c r="C226" s="28"/>
      <c r="D226" s="13"/>
      <c r="E226" s="14"/>
      <c r="F226" s="35"/>
      <c r="G226" s="35"/>
      <c r="H226" s="17"/>
      <c r="I226" s="18"/>
      <c r="J226" s="19"/>
      <c r="K226" s="29"/>
      <c r="L226" s="12"/>
      <c r="M226" s="22"/>
    </row>
    <row r="227" ht="15.75" customHeight="1">
      <c r="A227" s="11"/>
      <c r="B227" s="12"/>
      <c r="C227" s="28"/>
      <c r="D227" s="13"/>
      <c r="E227" s="14"/>
      <c r="F227" s="35"/>
      <c r="G227" s="35"/>
      <c r="H227" s="17"/>
      <c r="I227" s="18"/>
      <c r="J227" s="19"/>
      <c r="K227" s="29"/>
      <c r="L227" s="12"/>
      <c r="M227" s="22"/>
    </row>
    <row r="228" ht="15.75" customHeight="1">
      <c r="A228" s="11"/>
      <c r="B228" s="12"/>
      <c r="C228" s="28"/>
      <c r="D228" s="13"/>
      <c r="E228" s="14"/>
      <c r="F228" s="35"/>
      <c r="G228" s="35"/>
      <c r="H228" s="17"/>
      <c r="I228" s="18"/>
      <c r="J228" s="19"/>
      <c r="K228" s="29"/>
      <c r="L228" s="12"/>
      <c r="M228" s="22"/>
    </row>
    <row r="229" ht="15.75" customHeight="1">
      <c r="A229" s="11"/>
      <c r="B229" s="12"/>
      <c r="C229" s="28"/>
      <c r="D229" s="13"/>
      <c r="E229" s="14"/>
      <c r="F229" s="35"/>
      <c r="G229" s="35"/>
      <c r="H229" s="17"/>
      <c r="I229" s="18"/>
      <c r="J229" s="19"/>
      <c r="K229" s="29"/>
      <c r="L229" s="12"/>
      <c r="M229" s="22"/>
    </row>
    <row r="230" ht="15.75" customHeight="1">
      <c r="A230" s="11"/>
      <c r="B230" s="12"/>
      <c r="C230" s="28"/>
      <c r="D230" s="13"/>
      <c r="E230" s="14"/>
      <c r="F230" s="35"/>
      <c r="G230" s="35"/>
      <c r="H230" s="17"/>
      <c r="I230" s="18"/>
      <c r="J230" s="19"/>
      <c r="K230" s="29"/>
      <c r="L230" s="12"/>
      <c r="M230" s="22"/>
    </row>
    <row r="231" ht="15.75" customHeight="1">
      <c r="A231" s="11"/>
      <c r="B231" s="12"/>
      <c r="C231" s="28"/>
      <c r="D231" s="13"/>
      <c r="E231" s="14"/>
      <c r="F231" s="35"/>
      <c r="G231" s="35"/>
      <c r="H231" s="17"/>
      <c r="I231" s="18"/>
      <c r="J231" s="19"/>
      <c r="K231" s="29"/>
      <c r="L231" s="12"/>
      <c r="M231" s="22"/>
    </row>
    <row r="232" ht="15.75" customHeight="1">
      <c r="A232" s="11"/>
      <c r="B232" s="12"/>
      <c r="C232" s="28"/>
      <c r="D232" s="13"/>
      <c r="E232" s="14"/>
      <c r="F232" s="35"/>
      <c r="G232" s="35"/>
      <c r="H232" s="17"/>
      <c r="I232" s="18"/>
      <c r="J232" s="19"/>
      <c r="K232" s="29"/>
      <c r="L232" s="12"/>
      <c r="M232" s="22"/>
    </row>
    <row r="233" ht="15.75" customHeight="1">
      <c r="A233" s="11"/>
      <c r="B233" s="12"/>
      <c r="C233" s="28"/>
      <c r="D233" s="13"/>
      <c r="E233" s="14"/>
      <c r="F233" s="35"/>
      <c r="G233" s="35"/>
      <c r="H233" s="17"/>
      <c r="I233" s="18"/>
      <c r="J233" s="19"/>
      <c r="K233" s="29"/>
      <c r="L233" s="12"/>
      <c r="M233" s="22"/>
    </row>
    <row r="234" ht="15.75" customHeight="1">
      <c r="A234" s="11"/>
      <c r="B234" s="12"/>
      <c r="C234" s="28"/>
      <c r="D234" s="13"/>
      <c r="E234" s="14"/>
      <c r="F234" s="35"/>
      <c r="G234" s="35"/>
      <c r="H234" s="17"/>
      <c r="I234" s="18"/>
      <c r="J234" s="19"/>
      <c r="K234" s="29"/>
      <c r="L234" s="12"/>
      <c r="M234" s="22"/>
    </row>
    <row r="235" ht="15.75" customHeight="1">
      <c r="A235" s="11"/>
      <c r="B235" s="12"/>
      <c r="C235" s="28"/>
      <c r="D235" s="13"/>
      <c r="E235" s="14"/>
      <c r="F235" s="35"/>
      <c r="G235" s="35"/>
      <c r="H235" s="17"/>
      <c r="I235" s="18"/>
      <c r="J235" s="19"/>
      <c r="K235" s="29"/>
      <c r="L235" s="12"/>
      <c r="M235" s="22"/>
    </row>
    <row r="236" ht="15.75" customHeight="1">
      <c r="A236" s="11"/>
      <c r="B236" s="12"/>
      <c r="C236" s="28"/>
      <c r="D236" s="13"/>
      <c r="E236" s="14"/>
      <c r="F236" s="35"/>
      <c r="G236" s="35"/>
      <c r="H236" s="17"/>
      <c r="I236" s="18"/>
      <c r="J236" s="19"/>
      <c r="K236" s="29"/>
      <c r="L236" s="12"/>
      <c r="M236" s="22"/>
    </row>
    <row r="237" ht="15.75" customHeight="1">
      <c r="A237" s="11"/>
      <c r="B237" s="12"/>
      <c r="C237" s="28"/>
      <c r="D237" s="13"/>
      <c r="E237" s="14"/>
      <c r="F237" s="35"/>
      <c r="G237" s="35"/>
      <c r="H237" s="17"/>
      <c r="I237" s="18"/>
      <c r="J237" s="19"/>
      <c r="K237" s="29"/>
      <c r="L237" s="12"/>
      <c r="M237" s="22"/>
    </row>
    <row r="238" ht="15.75" customHeight="1">
      <c r="A238" s="11"/>
      <c r="B238" s="12"/>
      <c r="C238" s="28"/>
      <c r="D238" s="13"/>
      <c r="E238" s="14"/>
      <c r="F238" s="35"/>
      <c r="G238" s="35"/>
      <c r="H238" s="17"/>
      <c r="I238" s="18"/>
      <c r="J238" s="19"/>
      <c r="K238" s="29"/>
      <c r="L238" s="12"/>
      <c r="M238" s="22"/>
    </row>
    <row r="239" ht="15.75" customHeight="1">
      <c r="A239" s="11"/>
      <c r="B239" s="12"/>
      <c r="C239" s="28"/>
      <c r="D239" s="13"/>
      <c r="E239" s="14"/>
      <c r="F239" s="35"/>
      <c r="G239" s="35"/>
      <c r="H239" s="17"/>
      <c r="I239" s="18"/>
      <c r="J239" s="19"/>
      <c r="K239" s="29"/>
      <c r="L239" s="12"/>
      <c r="M239" s="22"/>
    </row>
    <row r="240" ht="15.75" customHeight="1">
      <c r="A240" s="11"/>
      <c r="B240" s="12"/>
      <c r="C240" s="28"/>
      <c r="D240" s="13"/>
      <c r="E240" s="14"/>
      <c r="F240" s="35"/>
      <c r="G240" s="35"/>
      <c r="H240" s="17"/>
      <c r="I240" s="18"/>
      <c r="J240" s="19"/>
      <c r="K240" s="29"/>
      <c r="L240" s="12"/>
      <c r="M240" s="22"/>
    </row>
    <row r="241" ht="15.75" customHeight="1">
      <c r="A241" s="11"/>
      <c r="B241" s="12"/>
      <c r="C241" s="28"/>
      <c r="D241" s="13"/>
      <c r="E241" s="14"/>
      <c r="F241" s="35"/>
      <c r="G241" s="35"/>
      <c r="H241" s="17"/>
      <c r="I241" s="18"/>
      <c r="J241" s="19"/>
      <c r="K241" s="29"/>
      <c r="L241" s="12"/>
      <c r="M241" s="22"/>
    </row>
    <row r="242" ht="15.75" customHeight="1">
      <c r="A242" s="11"/>
      <c r="B242" s="12"/>
      <c r="C242" s="28"/>
      <c r="D242" s="13"/>
      <c r="E242" s="14"/>
      <c r="F242" s="35"/>
      <c r="G242" s="35"/>
      <c r="H242" s="17"/>
      <c r="I242" s="18"/>
      <c r="J242" s="19"/>
      <c r="K242" s="29"/>
      <c r="L242" s="12"/>
      <c r="M242" s="22"/>
    </row>
    <row r="243" ht="15.75" customHeight="1">
      <c r="A243" s="11"/>
      <c r="B243" s="12"/>
      <c r="C243" s="28"/>
      <c r="D243" s="13"/>
      <c r="E243" s="14"/>
      <c r="F243" s="35"/>
      <c r="G243" s="35"/>
      <c r="H243" s="17"/>
      <c r="I243" s="18"/>
      <c r="J243" s="19"/>
      <c r="K243" s="29"/>
      <c r="L243" s="12"/>
      <c r="M243" s="22"/>
    </row>
    <row r="244" ht="15.75" customHeight="1">
      <c r="A244" s="11"/>
      <c r="B244" s="12"/>
      <c r="C244" s="28"/>
      <c r="D244" s="13"/>
      <c r="E244" s="14"/>
      <c r="F244" s="35"/>
      <c r="G244" s="35"/>
      <c r="H244" s="17"/>
      <c r="I244" s="18"/>
      <c r="J244" s="19"/>
      <c r="K244" s="29"/>
      <c r="L244" s="12"/>
      <c r="M244" s="22"/>
    </row>
    <row r="245" ht="15.75" customHeight="1">
      <c r="A245" s="11"/>
      <c r="B245" s="12"/>
      <c r="C245" s="28"/>
      <c r="D245" s="13"/>
      <c r="E245" s="14"/>
      <c r="F245" s="35"/>
      <c r="G245" s="35"/>
      <c r="H245" s="17"/>
      <c r="I245" s="18"/>
      <c r="J245" s="19"/>
      <c r="K245" s="29"/>
      <c r="L245" s="12"/>
      <c r="M245" s="22"/>
    </row>
    <row r="246" ht="15.75" customHeight="1">
      <c r="A246" s="11"/>
      <c r="B246" s="12"/>
      <c r="C246" s="28"/>
      <c r="D246" s="13"/>
      <c r="E246" s="14"/>
      <c r="F246" s="35"/>
      <c r="G246" s="35"/>
      <c r="H246" s="17"/>
      <c r="I246" s="18"/>
      <c r="J246" s="19"/>
      <c r="K246" s="29"/>
      <c r="L246" s="12"/>
      <c r="M246" s="22"/>
    </row>
    <row r="247" ht="15.75" customHeight="1">
      <c r="A247" s="11"/>
      <c r="B247" s="12"/>
      <c r="C247" s="28"/>
      <c r="D247" s="13"/>
      <c r="E247" s="14"/>
      <c r="F247" s="35"/>
      <c r="G247" s="35"/>
      <c r="H247" s="17"/>
      <c r="I247" s="18"/>
      <c r="J247" s="19"/>
      <c r="K247" s="29"/>
      <c r="L247" s="12"/>
      <c r="M247" s="22"/>
    </row>
    <row r="248" ht="15.75" customHeight="1">
      <c r="A248" s="11"/>
      <c r="B248" s="12"/>
      <c r="C248" s="28"/>
      <c r="D248" s="13"/>
      <c r="E248" s="14"/>
      <c r="F248" s="35"/>
      <c r="G248" s="35"/>
      <c r="H248" s="17"/>
      <c r="I248" s="18"/>
      <c r="J248" s="19"/>
      <c r="K248" s="29"/>
      <c r="L248" s="12"/>
      <c r="M248" s="22"/>
    </row>
    <row r="249" ht="15.75" customHeight="1">
      <c r="A249" s="11"/>
      <c r="B249" s="12"/>
      <c r="C249" s="28"/>
      <c r="D249" s="13"/>
      <c r="E249" s="14"/>
      <c r="F249" s="35"/>
      <c r="G249" s="35"/>
      <c r="H249" s="17"/>
      <c r="I249" s="18"/>
      <c r="J249" s="19"/>
      <c r="K249" s="29"/>
      <c r="L249" s="12"/>
      <c r="M249" s="22"/>
    </row>
    <row r="250" ht="15.75" customHeight="1">
      <c r="A250" s="11"/>
      <c r="B250" s="12"/>
      <c r="C250" s="28"/>
      <c r="D250" s="13"/>
      <c r="E250" s="14"/>
      <c r="F250" s="35"/>
      <c r="G250" s="35"/>
      <c r="H250" s="17"/>
      <c r="I250" s="18"/>
      <c r="J250" s="19"/>
      <c r="K250" s="29"/>
      <c r="L250" s="12"/>
      <c r="M250" s="22"/>
    </row>
    <row r="251" ht="15.75" customHeight="1">
      <c r="A251" s="11"/>
      <c r="B251" s="12"/>
      <c r="C251" s="28"/>
      <c r="D251" s="13"/>
      <c r="E251" s="14"/>
      <c r="F251" s="35"/>
      <c r="G251" s="35"/>
      <c r="H251" s="17"/>
      <c r="I251" s="18"/>
      <c r="J251" s="19"/>
      <c r="K251" s="29"/>
      <c r="L251" s="12"/>
      <c r="M251" s="22"/>
    </row>
    <row r="252" ht="15.75" customHeight="1">
      <c r="A252" s="11"/>
      <c r="B252" s="12"/>
      <c r="C252" s="28"/>
      <c r="D252" s="13"/>
      <c r="E252" s="14"/>
      <c r="F252" s="35"/>
      <c r="G252" s="35"/>
      <c r="H252" s="17"/>
      <c r="I252" s="18"/>
      <c r="J252" s="19"/>
      <c r="K252" s="29"/>
      <c r="L252" s="12"/>
      <c r="M252" s="22"/>
    </row>
    <row r="253" ht="15.75" customHeight="1">
      <c r="A253" s="11"/>
      <c r="B253" s="12"/>
      <c r="C253" s="28"/>
      <c r="D253" s="13"/>
      <c r="E253" s="14"/>
      <c r="F253" s="35"/>
      <c r="G253" s="35"/>
      <c r="H253" s="17"/>
      <c r="I253" s="18"/>
      <c r="J253" s="19"/>
      <c r="K253" s="29"/>
      <c r="L253" s="12"/>
      <c r="M253" s="22"/>
    </row>
    <row r="254" ht="15.75" customHeight="1">
      <c r="A254" s="11"/>
      <c r="B254" s="12"/>
      <c r="C254" s="28"/>
      <c r="D254" s="13"/>
      <c r="E254" s="14"/>
      <c r="F254" s="35"/>
      <c r="G254" s="35"/>
      <c r="H254" s="17"/>
      <c r="I254" s="18"/>
      <c r="J254" s="19"/>
      <c r="K254" s="29"/>
      <c r="L254" s="12"/>
      <c r="M254" s="22"/>
    </row>
    <row r="255" ht="15.75" customHeight="1">
      <c r="A255" s="11"/>
      <c r="B255" s="12"/>
      <c r="C255" s="28"/>
      <c r="D255" s="13"/>
      <c r="E255" s="14"/>
      <c r="F255" s="35"/>
      <c r="G255" s="35"/>
      <c r="H255" s="17"/>
      <c r="I255" s="18"/>
      <c r="J255" s="19"/>
      <c r="K255" s="29"/>
      <c r="L255" s="12"/>
      <c r="M255" s="22"/>
    </row>
    <row r="256" ht="15.75" customHeight="1">
      <c r="A256" s="11"/>
      <c r="B256" s="12"/>
      <c r="C256" s="28"/>
      <c r="D256" s="13"/>
      <c r="E256" s="14"/>
      <c r="F256" s="35"/>
      <c r="G256" s="35"/>
      <c r="H256" s="17"/>
      <c r="I256" s="18"/>
      <c r="J256" s="19"/>
      <c r="K256" s="29"/>
      <c r="L256" s="12"/>
      <c r="M256" s="22"/>
    </row>
    <row r="257" ht="15.75" customHeight="1">
      <c r="A257" s="11"/>
      <c r="B257" s="12"/>
      <c r="C257" s="28"/>
      <c r="D257" s="13"/>
      <c r="E257" s="14"/>
      <c r="F257" s="35"/>
      <c r="G257" s="35"/>
      <c r="H257" s="17"/>
      <c r="I257" s="18"/>
      <c r="J257" s="19"/>
      <c r="K257" s="29"/>
      <c r="L257" s="12"/>
      <c r="M257" s="22"/>
    </row>
    <row r="258" ht="15.75" customHeight="1">
      <c r="A258" s="11"/>
      <c r="B258" s="12"/>
      <c r="C258" s="28"/>
      <c r="D258" s="13"/>
      <c r="E258" s="14"/>
      <c r="F258" s="35"/>
      <c r="G258" s="35"/>
      <c r="H258" s="17"/>
      <c r="I258" s="18"/>
      <c r="J258" s="19"/>
      <c r="K258" s="29"/>
      <c r="L258" s="12"/>
      <c r="M258" s="22"/>
    </row>
    <row r="259" ht="15.75" customHeight="1">
      <c r="A259" s="11"/>
      <c r="B259" s="12"/>
      <c r="C259" s="28"/>
      <c r="D259" s="13"/>
      <c r="E259" s="14"/>
      <c r="F259" s="35"/>
      <c r="G259" s="35"/>
      <c r="H259" s="17"/>
      <c r="I259" s="18"/>
      <c r="J259" s="19"/>
      <c r="K259" s="29"/>
      <c r="L259" s="12"/>
      <c r="M259" s="22"/>
    </row>
    <row r="260" ht="15.75" customHeight="1">
      <c r="A260" s="11"/>
      <c r="B260" s="12"/>
      <c r="C260" s="28"/>
      <c r="D260" s="13"/>
      <c r="E260" s="14"/>
      <c r="F260" s="35"/>
      <c r="G260" s="35"/>
      <c r="H260" s="17"/>
      <c r="I260" s="18"/>
      <c r="J260" s="19"/>
      <c r="K260" s="29"/>
      <c r="L260" s="12"/>
      <c r="M260" s="22"/>
    </row>
    <row r="261" ht="15.75" customHeight="1">
      <c r="A261" s="11"/>
      <c r="B261" s="12"/>
      <c r="C261" s="28"/>
      <c r="D261" s="13"/>
      <c r="E261" s="14"/>
      <c r="F261" s="35"/>
      <c r="G261" s="35"/>
      <c r="H261" s="17"/>
      <c r="I261" s="18"/>
      <c r="J261" s="19"/>
      <c r="K261" s="29"/>
      <c r="L261" s="12"/>
      <c r="M261" s="22"/>
    </row>
    <row r="262" ht="15.75" customHeight="1">
      <c r="A262" s="11"/>
      <c r="B262" s="12"/>
      <c r="C262" s="28"/>
      <c r="D262" s="13"/>
      <c r="E262" s="14"/>
      <c r="F262" s="35"/>
      <c r="G262" s="35"/>
      <c r="H262" s="17"/>
      <c r="I262" s="18"/>
      <c r="J262" s="19"/>
      <c r="K262" s="29"/>
      <c r="L262" s="12"/>
      <c r="M262" s="22"/>
    </row>
    <row r="263" ht="15.75" customHeight="1">
      <c r="A263" s="11"/>
      <c r="B263" s="12"/>
      <c r="C263" s="28"/>
      <c r="D263" s="13"/>
      <c r="E263" s="14"/>
      <c r="F263" s="35"/>
      <c r="G263" s="35"/>
      <c r="H263" s="17"/>
      <c r="I263" s="18"/>
      <c r="J263" s="19"/>
      <c r="K263" s="29"/>
      <c r="L263" s="12"/>
      <c r="M263" s="22"/>
    </row>
    <row r="264" ht="15.75" customHeight="1">
      <c r="A264" s="11"/>
      <c r="B264" s="12"/>
      <c r="C264" s="28"/>
      <c r="D264" s="13"/>
      <c r="E264" s="14"/>
      <c r="F264" s="35"/>
      <c r="G264" s="35"/>
      <c r="H264" s="17"/>
      <c r="I264" s="18"/>
      <c r="J264" s="19"/>
      <c r="K264" s="29"/>
      <c r="L264" s="12"/>
      <c r="M264" s="22"/>
    </row>
    <row r="265" ht="15.75" customHeight="1">
      <c r="A265" s="11"/>
      <c r="B265" s="12"/>
      <c r="C265" s="28"/>
      <c r="D265" s="13"/>
      <c r="E265" s="14"/>
      <c r="F265" s="35"/>
      <c r="G265" s="35"/>
      <c r="H265" s="17"/>
      <c r="I265" s="18"/>
      <c r="J265" s="19"/>
      <c r="K265" s="29"/>
      <c r="L265" s="12"/>
      <c r="M265" s="22"/>
    </row>
    <row r="266" ht="15.75" customHeight="1">
      <c r="A266" s="11"/>
      <c r="B266" s="12"/>
      <c r="C266" s="28"/>
      <c r="D266" s="13"/>
      <c r="E266" s="14"/>
      <c r="F266" s="35"/>
      <c r="G266" s="35"/>
      <c r="H266" s="17"/>
      <c r="I266" s="18"/>
      <c r="J266" s="19"/>
      <c r="K266" s="29"/>
      <c r="L266" s="12"/>
      <c r="M266" s="22"/>
    </row>
    <row r="267" ht="15.75" customHeight="1">
      <c r="A267" s="11"/>
      <c r="B267" s="12"/>
      <c r="C267" s="28"/>
      <c r="D267" s="13"/>
      <c r="E267" s="14"/>
      <c r="F267" s="35"/>
      <c r="G267" s="35"/>
      <c r="H267" s="17"/>
      <c r="I267" s="18"/>
      <c r="J267" s="19"/>
      <c r="K267" s="29"/>
      <c r="L267" s="12"/>
      <c r="M267" s="22"/>
    </row>
    <row r="268" ht="15.75" customHeight="1">
      <c r="A268" s="11"/>
      <c r="B268" s="12"/>
      <c r="C268" s="28"/>
      <c r="D268" s="13"/>
      <c r="E268" s="14"/>
      <c r="F268" s="35"/>
      <c r="G268" s="35"/>
      <c r="H268" s="17"/>
      <c r="I268" s="18"/>
      <c r="J268" s="19"/>
      <c r="K268" s="29"/>
      <c r="L268" s="12"/>
      <c r="M268" s="22"/>
    </row>
    <row r="269" ht="15.75" customHeight="1">
      <c r="A269" s="11"/>
      <c r="B269" s="12"/>
      <c r="C269" s="28"/>
      <c r="D269" s="13"/>
      <c r="E269" s="14"/>
      <c r="F269" s="35"/>
      <c r="G269" s="35"/>
      <c r="H269" s="17"/>
      <c r="I269" s="18"/>
      <c r="J269" s="19"/>
      <c r="K269" s="29"/>
      <c r="L269" s="12"/>
      <c r="M269" s="22"/>
    </row>
    <row r="270" ht="15.75" customHeight="1">
      <c r="A270" s="11"/>
      <c r="B270" s="12"/>
      <c r="C270" s="28"/>
      <c r="D270" s="13"/>
      <c r="E270" s="14"/>
      <c r="F270" s="35"/>
      <c r="G270" s="35"/>
      <c r="H270" s="17"/>
      <c r="I270" s="18"/>
      <c r="J270" s="19"/>
      <c r="K270" s="29"/>
      <c r="L270" s="12"/>
      <c r="M270" s="22"/>
    </row>
    <row r="271" ht="15.75" customHeight="1">
      <c r="A271" s="11"/>
      <c r="B271" s="12"/>
      <c r="C271" s="28"/>
      <c r="D271" s="13"/>
      <c r="E271" s="14"/>
      <c r="F271" s="35"/>
      <c r="G271" s="35"/>
      <c r="H271" s="17"/>
      <c r="I271" s="18"/>
      <c r="J271" s="19"/>
      <c r="K271" s="29"/>
      <c r="L271" s="12"/>
      <c r="M271" s="22"/>
    </row>
    <row r="272" ht="15.75" customHeight="1">
      <c r="A272" s="11"/>
      <c r="B272" s="12"/>
      <c r="C272" s="28"/>
      <c r="D272" s="13"/>
      <c r="E272" s="14"/>
      <c r="F272" s="35"/>
      <c r="G272" s="35"/>
      <c r="H272" s="17"/>
      <c r="I272" s="18"/>
      <c r="J272" s="19"/>
      <c r="K272" s="29"/>
      <c r="L272" s="12"/>
      <c r="M272" s="22"/>
    </row>
    <row r="273" ht="15.75" customHeight="1">
      <c r="A273" s="11"/>
      <c r="B273" s="12"/>
      <c r="C273" s="28"/>
      <c r="D273" s="13"/>
      <c r="E273" s="14"/>
      <c r="F273" s="35"/>
      <c r="G273" s="35"/>
      <c r="H273" s="17"/>
      <c r="I273" s="18"/>
      <c r="J273" s="19"/>
      <c r="K273" s="29"/>
      <c r="L273" s="12"/>
      <c r="M273" s="22"/>
    </row>
    <row r="274" ht="15.75" customHeight="1">
      <c r="A274" s="11"/>
      <c r="B274" s="12"/>
      <c r="C274" s="28"/>
      <c r="D274" s="13"/>
      <c r="E274" s="14"/>
      <c r="F274" s="35"/>
      <c r="G274" s="35"/>
      <c r="H274" s="17"/>
      <c r="I274" s="18"/>
      <c r="J274" s="19"/>
      <c r="K274" s="29"/>
      <c r="L274" s="12"/>
      <c r="M274" s="22"/>
    </row>
    <row r="275" ht="15.75" customHeight="1">
      <c r="A275" s="11"/>
      <c r="B275" s="12"/>
      <c r="C275" s="28"/>
      <c r="D275" s="13"/>
      <c r="E275" s="14"/>
      <c r="F275" s="35"/>
      <c r="G275" s="35"/>
      <c r="H275" s="17"/>
      <c r="I275" s="18"/>
      <c r="J275" s="19"/>
      <c r="K275" s="29"/>
      <c r="L275" s="12"/>
      <c r="M275" s="22"/>
    </row>
    <row r="276" ht="15.75" customHeight="1">
      <c r="A276" s="11"/>
      <c r="B276" s="12"/>
      <c r="C276" s="28"/>
      <c r="D276" s="13"/>
      <c r="E276" s="14"/>
      <c r="F276" s="35"/>
      <c r="G276" s="35"/>
      <c r="H276" s="17"/>
      <c r="I276" s="18"/>
      <c r="J276" s="19"/>
      <c r="K276" s="29"/>
      <c r="L276" s="12"/>
      <c r="M276" s="22"/>
    </row>
    <row r="277" ht="15.75" customHeight="1">
      <c r="A277" s="11"/>
      <c r="B277" s="12"/>
      <c r="C277" s="28"/>
      <c r="D277" s="13"/>
      <c r="E277" s="14"/>
      <c r="F277" s="35"/>
      <c r="G277" s="35"/>
      <c r="H277" s="17"/>
      <c r="I277" s="18"/>
      <c r="J277" s="19"/>
      <c r="K277" s="29"/>
      <c r="L277" s="12"/>
      <c r="M277" s="22"/>
    </row>
    <row r="278" ht="15.75" customHeight="1">
      <c r="A278" s="11"/>
      <c r="B278" s="12"/>
      <c r="C278" s="28"/>
      <c r="D278" s="13"/>
      <c r="E278" s="14"/>
      <c r="F278" s="35"/>
      <c r="G278" s="35"/>
      <c r="H278" s="17"/>
      <c r="I278" s="18"/>
      <c r="J278" s="19"/>
      <c r="K278" s="29"/>
      <c r="L278" s="12"/>
      <c r="M278" s="22"/>
    </row>
    <row r="279" ht="15.75" customHeight="1">
      <c r="A279" s="11"/>
      <c r="B279" s="12"/>
      <c r="C279" s="28"/>
      <c r="D279" s="13"/>
      <c r="E279" s="14"/>
      <c r="F279" s="35"/>
      <c r="G279" s="35"/>
      <c r="H279" s="17"/>
      <c r="I279" s="18"/>
      <c r="J279" s="19"/>
      <c r="K279" s="29"/>
      <c r="L279" s="12"/>
      <c r="M279" s="22"/>
    </row>
    <row r="280" ht="15.75" customHeight="1">
      <c r="A280" s="11"/>
      <c r="B280" s="12"/>
      <c r="C280" s="28"/>
      <c r="D280" s="13"/>
      <c r="E280" s="14"/>
      <c r="F280" s="35"/>
      <c r="G280" s="35"/>
      <c r="H280" s="17"/>
      <c r="I280" s="18"/>
      <c r="J280" s="19"/>
      <c r="K280" s="29"/>
      <c r="L280" s="12"/>
      <c r="M280" s="22"/>
    </row>
    <row r="281" ht="15.75" customHeight="1">
      <c r="A281" s="11"/>
      <c r="B281" s="12"/>
      <c r="C281" s="28"/>
      <c r="D281" s="13"/>
      <c r="E281" s="14"/>
      <c r="F281" s="35"/>
      <c r="G281" s="35"/>
      <c r="H281" s="17"/>
      <c r="I281" s="18"/>
      <c r="J281" s="19"/>
      <c r="K281" s="29"/>
      <c r="L281" s="12"/>
      <c r="M281" s="22"/>
    </row>
    <row r="282" ht="15.75" customHeight="1">
      <c r="A282" s="11"/>
      <c r="B282" s="12"/>
      <c r="C282" s="28"/>
      <c r="D282" s="13"/>
      <c r="E282" s="14"/>
      <c r="F282" s="35"/>
      <c r="G282" s="35"/>
      <c r="H282" s="17"/>
      <c r="I282" s="18"/>
      <c r="J282" s="19"/>
      <c r="K282" s="29"/>
      <c r="L282" s="12"/>
      <c r="M282" s="22"/>
    </row>
    <row r="283" ht="15.75" customHeight="1">
      <c r="A283" s="11"/>
      <c r="B283" s="12"/>
      <c r="C283" s="28"/>
      <c r="D283" s="13"/>
      <c r="E283" s="14"/>
      <c r="F283" s="35"/>
      <c r="G283" s="35"/>
      <c r="H283" s="17"/>
      <c r="I283" s="18"/>
      <c r="J283" s="19"/>
      <c r="K283" s="29"/>
      <c r="L283" s="12"/>
      <c r="M283" s="22"/>
    </row>
    <row r="284" ht="15.75" customHeight="1">
      <c r="A284" s="11"/>
      <c r="B284" s="12"/>
      <c r="C284" s="28"/>
      <c r="D284" s="13"/>
      <c r="E284" s="14"/>
      <c r="F284" s="35"/>
      <c r="G284" s="35"/>
      <c r="H284" s="17"/>
      <c r="I284" s="18"/>
      <c r="J284" s="19"/>
      <c r="K284" s="29"/>
      <c r="L284" s="12"/>
      <c r="M284" s="22"/>
    </row>
    <row r="285" ht="15.75" customHeight="1">
      <c r="A285" s="11"/>
      <c r="B285" s="12"/>
      <c r="C285" s="28"/>
      <c r="D285" s="13"/>
      <c r="E285" s="14"/>
      <c r="F285" s="35"/>
      <c r="G285" s="35"/>
      <c r="H285" s="17"/>
      <c r="I285" s="18"/>
      <c r="J285" s="19"/>
      <c r="K285" s="29"/>
      <c r="L285" s="12"/>
      <c r="M285" s="22"/>
    </row>
    <row r="286" ht="15.75" customHeight="1">
      <c r="A286" s="11"/>
      <c r="B286" s="12"/>
      <c r="C286" s="28"/>
      <c r="D286" s="13"/>
      <c r="E286" s="14"/>
      <c r="F286" s="35"/>
      <c r="G286" s="35"/>
      <c r="H286" s="17"/>
      <c r="I286" s="18"/>
      <c r="J286" s="19"/>
      <c r="K286" s="29"/>
      <c r="L286" s="12"/>
      <c r="M286" s="22"/>
    </row>
    <row r="287" ht="15.75" customHeight="1">
      <c r="A287" s="11"/>
      <c r="B287" s="12"/>
      <c r="C287" s="28"/>
      <c r="D287" s="13"/>
      <c r="E287" s="14"/>
      <c r="F287" s="35"/>
      <c r="G287" s="35"/>
      <c r="H287" s="17"/>
      <c r="I287" s="18"/>
      <c r="J287" s="19"/>
      <c r="K287" s="29"/>
      <c r="L287" s="12"/>
      <c r="M287" s="22"/>
    </row>
    <row r="288" ht="15.75" customHeight="1">
      <c r="A288" s="11"/>
      <c r="B288" s="12"/>
      <c r="C288" s="28"/>
      <c r="D288" s="13"/>
      <c r="E288" s="14"/>
      <c r="F288" s="35"/>
      <c r="G288" s="35"/>
      <c r="H288" s="17"/>
      <c r="I288" s="18"/>
      <c r="J288" s="19"/>
      <c r="K288" s="29"/>
      <c r="L288" s="12"/>
      <c r="M288" s="22"/>
    </row>
    <row r="289" ht="15.75" customHeight="1">
      <c r="A289" s="11"/>
      <c r="B289" s="12"/>
      <c r="C289" s="28"/>
      <c r="D289" s="13"/>
      <c r="E289" s="14"/>
      <c r="F289" s="35"/>
      <c r="G289" s="35"/>
      <c r="H289" s="17"/>
      <c r="I289" s="18"/>
      <c r="J289" s="19"/>
      <c r="K289" s="29"/>
      <c r="L289" s="12"/>
      <c r="M289" s="22"/>
    </row>
    <row r="290" ht="15.75" customHeight="1">
      <c r="A290" s="11"/>
      <c r="B290" s="12"/>
      <c r="C290" s="28"/>
      <c r="D290" s="13"/>
      <c r="E290" s="14"/>
      <c r="F290" s="35"/>
      <c r="G290" s="35"/>
      <c r="H290" s="17"/>
      <c r="I290" s="18"/>
      <c r="J290" s="19"/>
      <c r="K290" s="29"/>
      <c r="L290" s="12"/>
      <c r="M290" s="22"/>
    </row>
    <row r="291" ht="15.75" customHeight="1">
      <c r="A291" s="11"/>
      <c r="B291" s="12"/>
      <c r="C291" s="28"/>
      <c r="D291" s="13"/>
      <c r="E291" s="14"/>
      <c r="F291" s="35"/>
      <c r="G291" s="35"/>
      <c r="H291" s="17"/>
      <c r="I291" s="18"/>
      <c r="J291" s="19"/>
      <c r="K291" s="29"/>
      <c r="L291" s="12"/>
      <c r="M291" s="22"/>
    </row>
    <row r="292" ht="15.75" customHeight="1">
      <c r="A292" s="11"/>
      <c r="B292" s="12"/>
      <c r="C292" s="28"/>
      <c r="D292" s="13"/>
      <c r="E292" s="14"/>
      <c r="F292" s="35"/>
      <c r="G292" s="35"/>
      <c r="H292" s="17"/>
      <c r="I292" s="18"/>
      <c r="J292" s="19"/>
      <c r="K292" s="29"/>
      <c r="L292" s="12"/>
      <c r="M292" s="22"/>
    </row>
    <row r="293" ht="15.75" customHeight="1">
      <c r="A293" s="11"/>
      <c r="B293" s="12"/>
      <c r="C293" s="28"/>
      <c r="D293" s="13"/>
      <c r="E293" s="14"/>
      <c r="F293" s="35"/>
      <c r="G293" s="35"/>
      <c r="H293" s="17"/>
      <c r="I293" s="18"/>
      <c r="J293" s="19"/>
      <c r="K293" s="29"/>
      <c r="L293" s="12"/>
      <c r="M293" s="22"/>
    </row>
    <row r="294" ht="15.75" customHeight="1">
      <c r="A294" s="11"/>
      <c r="B294" s="12"/>
      <c r="C294" s="28"/>
      <c r="D294" s="13"/>
      <c r="E294" s="14"/>
      <c r="F294" s="35"/>
      <c r="G294" s="35"/>
      <c r="H294" s="17"/>
      <c r="I294" s="18"/>
      <c r="J294" s="19"/>
      <c r="K294" s="29"/>
      <c r="L294" s="12"/>
      <c r="M294" s="22"/>
    </row>
    <row r="295" ht="15.75" customHeight="1">
      <c r="A295" s="11"/>
      <c r="B295" s="12"/>
      <c r="C295" s="28"/>
      <c r="D295" s="13"/>
      <c r="E295" s="14"/>
      <c r="F295" s="35"/>
      <c r="G295" s="35"/>
      <c r="H295" s="17"/>
      <c r="I295" s="18"/>
      <c r="J295" s="19"/>
      <c r="K295" s="29"/>
      <c r="L295" s="12"/>
      <c r="M295" s="22"/>
    </row>
    <row r="296" ht="15.75" customHeight="1">
      <c r="A296" s="11"/>
      <c r="B296" s="12"/>
      <c r="C296" s="28"/>
      <c r="D296" s="13"/>
      <c r="E296" s="14"/>
      <c r="F296" s="35"/>
      <c r="G296" s="35"/>
      <c r="H296" s="17"/>
      <c r="I296" s="18"/>
      <c r="J296" s="19"/>
      <c r="K296" s="29"/>
      <c r="L296" s="12"/>
      <c r="M296" s="22"/>
    </row>
    <row r="297" ht="15.75" customHeight="1">
      <c r="A297" s="11"/>
      <c r="B297" s="12"/>
      <c r="C297" s="28"/>
      <c r="D297" s="13"/>
      <c r="E297" s="14"/>
      <c r="F297" s="35"/>
      <c r="G297" s="35"/>
      <c r="H297" s="17"/>
      <c r="I297" s="18"/>
      <c r="J297" s="19"/>
      <c r="K297" s="29"/>
      <c r="L297" s="12"/>
      <c r="M297" s="22"/>
    </row>
    <row r="298" ht="15.75" customHeight="1">
      <c r="A298" s="11"/>
      <c r="B298" s="12"/>
      <c r="C298" s="28"/>
      <c r="D298" s="13"/>
      <c r="E298" s="14"/>
      <c r="F298" s="35"/>
      <c r="G298" s="35"/>
      <c r="H298" s="17"/>
      <c r="I298" s="18"/>
      <c r="J298" s="19"/>
      <c r="K298" s="29"/>
      <c r="L298" s="12"/>
      <c r="M298" s="22"/>
    </row>
    <row r="299" ht="15.75" customHeight="1">
      <c r="A299" s="11"/>
      <c r="B299" s="12"/>
      <c r="C299" s="28"/>
      <c r="D299" s="13"/>
      <c r="E299" s="14"/>
      <c r="F299" s="35"/>
      <c r="G299" s="35"/>
      <c r="H299" s="17"/>
      <c r="I299" s="18"/>
      <c r="J299" s="19"/>
      <c r="K299" s="29"/>
      <c r="L299" s="12"/>
      <c r="M299" s="22"/>
    </row>
    <row r="300" ht="15.75" customHeight="1">
      <c r="A300" s="11"/>
      <c r="B300" s="12"/>
      <c r="C300" s="28"/>
      <c r="D300" s="13"/>
      <c r="E300" s="14"/>
      <c r="F300" s="35"/>
      <c r="G300" s="35"/>
      <c r="H300" s="17"/>
      <c r="I300" s="18"/>
      <c r="J300" s="19"/>
      <c r="K300" s="29"/>
      <c r="L300" s="12"/>
      <c r="M300" s="22"/>
    </row>
    <row r="301" ht="15.75" customHeight="1">
      <c r="A301" s="11"/>
      <c r="B301" s="12"/>
      <c r="C301" s="28"/>
      <c r="D301" s="13"/>
      <c r="E301" s="14"/>
      <c r="F301" s="35"/>
      <c r="G301" s="35"/>
      <c r="H301" s="17"/>
      <c r="I301" s="18"/>
      <c r="J301" s="19"/>
      <c r="K301" s="29"/>
      <c r="L301" s="12"/>
      <c r="M301" s="22"/>
    </row>
    <row r="302" ht="15.75" customHeight="1">
      <c r="A302" s="11"/>
      <c r="B302" s="12"/>
      <c r="C302" s="28"/>
      <c r="D302" s="13"/>
      <c r="E302" s="14"/>
      <c r="F302" s="35"/>
      <c r="G302" s="35"/>
      <c r="H302" s="17"/>
      <c r="I302" s="18"/>
      <c r="J302" s="19"/>
      <c r="K302" s="29"/>
      <c r="L302" s="12"/>
      <c r="M302" s="22"/>
    </row>
    <row r="303" ht="15.75" customHeight="1">
      <c r="A303" s="11"/>
      <c r="B303" s="12"/>
      <c r="C303" s="28"/>
      <c r="D303" s="13"/>
      <c r="E303" s="14"/>
      <c r="F303" s="35"/>
      <c r="G303" s="35"/>
      <c r="H303" s="17"/>
      <c r="I303" s="18"/>
      <c r="J303" s="19"/>
      <c r="K303" s="29"/>
      <c r="L303" s="12"/>
      <c r="M303" s="22"/>
    </row>
    <row r="304" ht="15.75" customHeight="1">
      <c r="A304" s="11"/>
      <c r="B304" s="12"/>
      <c r="C304" s="28"/>
      <c r="D304" s="13"/>
      <c r="E304" s="14"/>
      <c r="F304" s="35"/>
      <c r="G304" s="35"/>
      <c r="H304" s="17"/>
      <c r="I304" s="18"/>
      <c r="J304" s="19"/>
      <c r="K304" s="29"/>
      <c r="L304" s="12"/>
      <c r="M304" s="22"/>
    </row>
    <row r="305" ht="15.75" customHeight="1">
      <c r="A305" s="11"/>
      <c r="B305" s="12"/>
      <c r="C305" s="28"/>
      <c r="D305" s="13"/>
      <c r="E305" s="14"/>
      <c r="F305" s="35"/>
      <c r="G305" s="35"/>
      <c r="H305" s="17"/>
      <c r="I305" s="18"/>
      <c r="J305" s="19"/>
      <c r="K305" s="29"/>
      <c r="L305" s="12"/>
      <c r="M305" s="22"/>
    </row>
    <row r="306" ht="15.75" customHeight="1">
      <c r="A306" s="11"/>
      <c r="B306" s="12"/>
      <c r="C306" s="28"/>
      <c r="D306" s="13"/>
      <c r="E306" s="14"/>
      <c r="F306" s="35"/>
      <c r="G306" s="35"/>
      <c r="H306" s="17"/>
      <c r="I306" s="18"/>
      <c r="J306" s="19"/>
      <c r="K306" s="29"/>
      <c r="L306" s="12"/>
      <c r="M306" s="22"/>
    </row>
    <row r="307" ht="15.75" customHeight="1">
      <c r="A307" s="11"/>
      <c r="B307" s="12"/>
      <c r="C307" s="28"/>
      <c r="D307" s="13"/>
      <c r="E307" s="14"/>
      <c r="F307" s="35"/>
      <c r="G307" s="35"/>
      <c r="H307" s="17"/>
      <c r="I307" s="18"/>
      <c r="J307" s="19"/>
      <c r="K307" s="29"/>
      <c r="L307" s="12"/>
      <c r="M307" s="22"/>
    </row>
    <row r="308" ht="15.75" customHeight="1">
      <c r="A308" s="11"/>
      <c r="B308" s="12"/>
      <c r="C308" s="28"/>
      <c r="D308" s="13"/>
      <c r="E308" s="14"/>
      <c r="F308" s="35"/>
      <c r="G308" s="35"/>
      <c r="H308" s="17"/>
      <c r="I308" s="18"/>
      <c r="J308" s="19"/>
      <c r="K308" s="29"/>
      <c r="L308" s="12"/>
      <c r="M308" s="22"/>
    </row>
    <row r="309" ht="15.75" customHeight="1">
      <c r="A309" s="11"/>
      <c r="B309" s="12"/>
      <c r="C309" s="28"/>
      <c r="D309" s="13"/>
      <c r="E309" s="14"/>
      <c r="F309" s="35"/>
      <c r="G309" s="35"/>
      <c r="H309" s="17"/>
      <c r="I309" s="18"/>
      <c r="J309" s="19"/>
      <c r="K309" s="29"/>
      <c r="L309" s="12"/>
      <c r="M309" s="22"/>
    </row>
    <row r="310" ht="15.75" customHeight="1">
      <c r="A310" s="11"/>
      <c r="B310" s="12"/>
      <c r="C310" s="28"/>
      <c r="D310" s="13"/>
      <c r="E310" s="14"/>
      <c r="F310" s="35"/>
      <c r="G310" s="35"/>
      <c r="H310" s="17"/>
      <c r="I310" s="18"/>
      <c r="J310" s="19"/>
      <c r="K310" s="29"/>
      <c r="L310" s="12"/>
      <c r="M310" s="22"/>
    </row>
    <row r="311" ht="15.75" customHeight="1">
      <c r="A311" s="11"/>
      <c r="B311" s="12"/>
      <c r="C311" s="28"/>
      <c r="D311" s="13"/>
      <c r="E311" s="14"/>
      <c r="F311" s="35"/>
      <c r="G311" s="35"/>
      <c r="H311" s="17"/>
      <c r="I311" s="18"/>
      <c r="J311" s="19"/>
      <c r="K311" s="29"/>
      <c r="L311" s="12"/>
      <c r="M311" s="22"/>
    </row>
    <row r="312" ht="15.75" customHeight="1">
      <c r="A312" s="11"/>
      <c r="B312" s="12"/>
      <c r="C312" s="28"/>
      <c r="D312" s="13"/>
      <c r="E312" s="14"/>
      <c r="F312" s="35"/>
      <c r="G312" s="35"/>
      <c r="H312" s="17"/>
      <c r="I312" s="18"/>
      <c r="J312" s="19"/>
      <c r="K312" s="29"/>
      <c r="L312" s="12"/>
      <c r="M312" s="22"/>
    </row>
    <row r="313" ht="15.75" customHeight="1">
      <c r="A313" s="11"/>
      <c r="B313" s="12"/>
      <c r="C313" s="28"/>
      <c r="D313" s="13"/>
      <c r="E313" s="14"/>
      <c r="F313" s="35"/>
      <c r="G313" s="35"/>
      <c r="H313" s="17"/>
      <c r="I313" s="18"/>
      <c r="J313" s="19"/>
      <c r="K313" s="29"/>
      <c r="L313" s="12"/>
      <c r="M313" s="22"/>
    </row>
    <row r="314" ht="15.75" customHeight="1">
      <c r="C314" s="38"/>
      <c r="F314" s="39"/>
      <c r="G314" s="39"/>
      <c r="H314" s="40"/>
      <c r="I314" s="29"/>
      <c r="J314" s="19"/>
      <c r="M314" s="41"/>
    </row>
    <row r="315" ht="15.75" customHeight="1">
      <c r="C315" s="38"/>
      <c r="F315" s="39"/>
      <c r="G315" s="39"/>
      <c r="H315" s="40"/>
      <c r="I315" s="29"/>
      <c r="J315" s="19"/>
      <c r="M315" s="41"/>
    </row>
    <row r="316" ht="15.75" customHeight="1">
      <c r="C316" s="38"/>
      <c r="F316" s="39"/>
      <c r="G316" s="39"/>
      <c r="H316" s="40"/>
      <c r="I316" s="29"/>
      <c r="J316" s="19"/>
      <c r="M316" s="41"/>
    </row>
    <row r="317" ht="15.75" customHeight="1">
      <c r="C317" s="38"/>
      <c r="F317" s="39"/>
      <c r="G317" s="39"/>
      <c r="H317" s="40"/>
      <c r="I317" s="29"/>
      <c r="J317" s="19"/>
      <c r="M317" s="41"/>
    </row>
    <row r="318" ht="15.75" customHeight="1">
      <c r="C318" s="38"/>
      <c r="F318" s="39"/>
      <c r="G318" s="39"/>
      <c r="H318" s="40"/>
      <c r="I318" s="29"/>
      <c r="J318" s="19"/>
      <c r="M318" s="41"/>
    </row>
    <row r="319" ht="15.75" customHeight="1">
      <c r="C319" s="38"/>
      <c r="F319" s="39"/>
      <c r="G319" s="39"/>
      <c r="H319" s="40"/>
      <c r="I319" s="29"/>
      <c r="J319" s="19"/>
      <c r="M319" s="41"/>
    </row>
    <row r="320" ht="15.75" customHeight="1">
      <c r="C320" s="38"/>
      <c r="F320" s="39"/>
      <c r="G320" s="39"/>
      <c r="H320" s="40"/>
      <c r="I320" s="29"/>
      <c r="J320" s="19"/>
      <c r="M320" s="41"/>
    </row>
    <row r="321" ht="15.75" customHeight="1">
      <c r="C321" s="38"/>
      <c r="F321" s="39"/>
      <c r="G321" s="39"/>
      <c r="H321" s="40"/>
      <c r="I321" s="29"/>
      <c r="J321" s="19"/>
      <c r="M321" s="41"/>
    </row>
    <row r="322" ht="15.75" customHeight="1">
      <c r="C322" s="38"/>
      <c r="F322" s="39"/>
      <c r="G322" s="39"/>
      <c r="H322" s="40"/>
      <c r="I322" s="29"/>
      <c r="J322" s="19"/>
      <c r="M322" s="41"/>
    </row>
    <row r="323" ht="15.75" customHeight="1">
      <c r="C323" s="38"/>
      <c r="F323" s="39"/>
      <c r="G323" s="39"/>
      <c r="H323" s="40"/>
      <c r="I323" s="29"/>
      <c r="J323" s="19"/>
      <c r="M323" s="41"/>
    </row>
    <row r="324" ht="15.75" customHeight="1">
      <c r="C324" s="38"/>
      <c r="F324" s="39"/>
      <c r="G324" s="39"/>
      <c r="H324" s="40"/>
      <c r="I324" s="29"/>
      <c r="J324" s="19"/>
      <c r="M324" s="41"/>
    </row>
    <row r="325" ht="15.75" customHeight="1">
      <c r="C325" s="38"/>
      <c r="F325" s="39"/>
      <c r="G325" s="39"/>
      <c r="H325" s="40"/>
      <c r="I325" s="29"/>
      <c r="J325" s="19"/>
      <c r="M325" s="41"/>
    </row>
    <row r="326" ht="15.75" customHeight="1">
      <c r="C326" s="38"/>
      <c r="F326" s="39"/>
      <c r="G326" s="39"/>
      <c r="H326" s="40"/>
      <c r="I326" s="29"/>
      <c r="J326" s="19"/>
      <c r="M326" s="41"/>
    </row>
    <row r="327" ht="15.75" customHeight="1">
      <c r="C327" s="38"/>
      <c r="F327" s="39"/>
      <c r="G327" s="39"/>
      <c r="H327" s="40"/>
      <c r="I327" s="29"/>
      <c r="J327" s="19"/>
      <c r="M327" s="41"/>
    </row>
    <row r="328" ht="15.75" customHeight="1">
      <c r="C328" s="38"/>
      <c r="F328" s="39"/>
      <c r="G328" s="39"/>
      <c r="H328" s="40"/>
      <c r="I328" s="29"/>
      <c r="J328" s="19"/>
      <c r="M328" s="41"/>
    </row>
    <row r="329" ht="15.75" customHeight="1">
      <c r="C329" s="38"/>
      <c r="F329" s="39"/>
      <c r="G329" s="39"/>
      <c r="H329" s="40"/>
      <c r="I329" s="29"/>
      <c r="J329" s="19"/>
      <c r="M329" s="41"/>
    </row>
    <row r="330" ht="15.75" customHeight="1">
      <c r="C330" s="38"/>
      <c r="F330" s="39"/>
      <c r="G330" s="39"/>
      <c r="H330" s="40"/>
      <c r="I330" s="29"/>
      <c r="J330" s="19"/>
      <c r="M330" s="41"/>
    </row>
    <row r="331" ht="15.75" customHeight="1">
      <c r="C331" s="38"/>
      <c r="F331" s="39"/>
      <c r="G331" s="39"/>
      <c r="H331" s="40"/>
      <c r="I331" s="29"/>
      <c r="J331" s="19"/>
      <c r="M331" s="41"/>
    </row>
    <row r="332" ht="15.75" customHeight="1">
      <c r="C332" s="38"/>
      <c r="F332" s="39"/>
      <c r="G332" s="39"/>
      <c r="H332" s="40"/>
      <c r="I332" s="29"/>
      <c r="J332" s="19"/>
      <c r="M332" s="41"/>
    </row>
    <row r="333" ht="15.75" customHeight="1">
      <c r="C333" s="38"/>
      <c r="F333" s="39"/>
      <c r="G333" s="39"/>
      <c r="H333" s="40"/>
      <c r="I333" s="29"/>
      <c r="J333" s="19"/>
      <c r="M333" s="41"/>
    </row>
    <row r="334" ht="15.75" customHeight="1">
      <c r="C334" s="38"/>
      <c r="F334" s="39"/>
      <c r="G334" s="39"/>
      <c r="H334" s="40"/>
      <c r="I334" s="29"/>
      <c r="J334" s="19"/>
      <c r="M334" s="41"/>
    </row>
    <row r="335" ht="15.75" customHeight="1">
      <c r="C335" s="38"/>
      <c r="F335" s="39"/>
      <c r="G335" s="39"/>
      <c r="H335" s="40"/>
      <c r="I335" s="29"/>
      <c r="J335" s="19"/>
      <c r="M335" s="41"/>
    </row>
    <row r="336" ht="15.75" customHeight="1">
      <c r="C336" s="38"/>
      <c r="F336" s="39"/>
      <c r="G336" s="39"/>
      <c r="H336" s="40"/>
      <c r="I336" s="29"/>
      <c r="J336" s="19"/>
      <c r="M336" s="41"/>
    </row>
    <row r="337" ht="15.75" customHeight="1">
      <c r="C337" s="38"/>
      <c r="F337" s="39"/>
      <c r="G337" s="39"/>
      <c r="H337" s="40"/>
      <c r="I337" s="29"/>
      <c r="J337" s="19"/>
      <c r="M337" s="41"/>
    </row>
    <row r="338" ht="15.75" customHeight="1">
      <c r="C338" s="38"/>
      <c r="F338" s="39"/>
      <c r="G338" s="39"/>
      <c r="H338" s="40"/>
      <c r="I338" s="29"/>
      <c r="J338" s="19"/>
      <c r="M338" s="41"/>
    </row>
    <row r="339" ht="15.75" customHeight="1">
      <c r="C339" s="38"/>
      <c r="F339" s="39"/>
      <c r="G339" s="39"/>
      <c r="H339" s="40"/>
      <c r="I339" s="29"/>
      <c r="J339" s="19"/>
      <c r="M339" s="41"/>
    </row>
    <row r="340" ht="15.75" customHeight="1">
      <c r="C340" s="38"/>
      <c r="F340" s="39"/>
      <c r="G340" s="39"/>
      <c r="H340" s="40"/>
      <c r="I340" s="29"/>
      <c r="J340" s="19"/>
      <c r="M340" s="41"/>
    </row>
    <row r="341" ht="15.75" customHeight="1">
      <c r="C341" s="38"/>
      <c r="F341" s="39"/>
      <c r="G341" s="39"/>
      <c r="H341" s="40"/>
      <c r="I341" s="29"/>
      <c r="J341" s="19"/>
      <c r="M341" s="41"/>
    </row>
    <row r="342" ht="15.75" customHeight="1">
      <c r="C342" s="38"/>
      <c r="F342" s="39"/>
      <c r="G342" s="39"/>
      <c r="H342" s="40"/>
      <c r="I342" s="29"/>
      <c r="J342" s="19"/>
      <c r="M342" s="41"/>
    </row>
    <row r="343" ht="15.75" customHeight="1">
      <c r="C343" s="38"/>
      <c r="F343" s="39"/>
      <c r="G343" s="39"/>
      <c r="H343" s="40"/>
      <c r="I343" s="29"/>
      <c r="J343" s="19"/>
      <c r="M343" s="41"/>
    </row>
    <row r="344" ht="15.75" customHeight="1">
      <c r="C344" s="38"/>
      <c r="F344" s="39"/>
      <c r="G344" s="39"/>
      <c r="H344" s="40"/>
      <c r="I344" s="29"/>
      <c r="J344" s="19"/>
      <c r="M344" s="41"/>
    </row>
    <row r="345" ht="15.75" customHeight="1">
      <c r="C345" s="38"/>
      <c r="F345" s="39"/>
      <c r="G345" s="39"/>
      <c r="H345" s="40"/>
      <c r="I345" s="29"/>
      <c r="J345" s="19"/>
      <c r="M345" s="41"/>
    </row>
    <row r="346" ht="15.75" customHeight="1">
      <c r="C346" s="38"/>
      <c r="F346" s="39"/>
      <c r="G346" s="39"/>
      <c r="H346" s="40"/>
      <c r="I346" s="29"/>
      <c r="J346" s="19"/>
      <c r="M346" s="41"/>
    </row>
    <row r="347" ht="15.75" customHeight="1">
      <c r="C347" s="38"/>
      <c r="F347" s="39"/>
      <c r="G347" s="39"/>
      <c r="H347" s="40"/>
      <c r="I347" s="29"/>
      <c r="J347" s="19"/>
      <c r="M347" s="41"/>
    </row>
    <row r="348" ht="15.75" customHeight="1">
      <c r="C348" s="38"/>
      <c r="F348" s="39"/>
      <c r="G348" s="39"/>
      <c r="H348" s="40"/>
      <c r="I348" s="29"/>
      <c r="J348" s="19"/>
      <c r="M348" s="41"/>
    </row>
    <row r="349" ht="15.75" customHeight="1">
      <c r="C349" s="38"/>
      <c r="F349" s="39"/>
      <c r="G349" s="39"/>
      <c r="H349" s="40"/>
      <c r="I349" s="29"/>
      <c r="J349" s="19"/>
      <c r="M349" s="41"/>
    </row>
    <row r="350" ht="15.75" customHeight="1">
      <c r="C350" s="38"/>
      <c r="F350" s="39"/>
      <c r="G350" s="39"/>
      <c r="H350" s="40"/>
      <c r="I350" s="29"/>
      <c r="J350" s="19"/>
      <c r="M350" s="41"/>
    </row>
    <row r="351" ht="15.75" customHeight="1">
      <c r="C351" s="38"/>
      <c r="F351" s="39"/>
      <c r="G351" s="39"/>
      <c r="H351" s="40"/>
      <c r="I351" s="29"/>
      <c r="J351" s="19"/>
      <c r="M351" s="41"/>
    </row>
    <row r="352" ht="15.75" customHeight="1">
      <c r="C352" s="38"/>
      <c r="F352" s="39"/>
      <c r="G352" s="39"/>
      <c r="H352" s="40"/>
      <c r="I352" s="29"/>
      <c r="J352" s="19"/>
      <c r="M352" s="41"/>
    </row>
    <row r="353" ht="15.75" customHeight="1">
      <c r="C353" s="38"/>
      <c r="F353" s="39"/>
      <c r="G353" s="39"/>
      <c r="H353" s="40"/>
      <c r="I353" s="29"/>
      <c r="J353" s="19"/>
      <c r="M353" s="41"/>
    </row>
    <row r="354" ht="15.75" customHeight="1">
      <c r="C354" s="38"/>
      <c r="F354" s="39"/>
      <c r="G354" s="39"/>
      <c r="H354" s="40"/>
      <c r="I354" s="29"/>
      <c r="J354" s="19"/>
      <c r="M354" s="41"/>
    </row>
    <row r="355" ht="15.75" customHeight="1">
      <c r="C355" s="38"/>
      <c r="F355" s="39"/>
      <c r="G355" s="39"/>
      <c r="H355" s="40"/>
      <c r="I355" s="29"/>
      <c r="J355" s="19"/>
      <c r="M355" s="41"/>
    </row>
    <row r="356" ht="15.75" customHeight="1">
      <c r="C356" s="38"/>
      <c r="F356" s="39"/>
      <c r="G356" s="39"/>
      <c r="H356" s="40"/>
      <c r="I356" s="29"/>
      <c r="J356" s="19"/>
      <c r="M356" s="41"/>
    </row>
    <row r="357" ht="15.75" customHeight="1">
      <c r="C357" s="38"/>
      <c r="F357" s="39"/>
      <c r="G357" s="39"/>
      <c r="H357" s="40"/>
      <c r="I357" s="29"/>
      <c r="J357" s="19"/>
      <c r="M357" s="41"/>
    </row>
    <row r="358" ht="15.75" customHeight="1">
      <c r="C358" s="38"/>
      <c r="F358" s="39"/>
      <c r="G358" s="39"/>
      <c r="H358" s="40"/>
      <c r="I358" s="29"/>
      <c r="J358" s="19"/>
      <c r="M358" s="41"/>
    </row>
    <row r="359" ht="15.75" customHeight="1">
      <c r="C359" s="38"/>
      <c r="F359" s="39"/>
      <c r="G359" s="39"/>
      <c r="H359" s="40"/>
      <c r="I359" s="29"/>
      <c r="J359" s="19"/>
      <c r="M359" s="41"/>
    </row>
    <row r="360" ht="15.75" customHeight="1">
      <c r="C360" s="38"/>
      <c r="F360" s="39"/>
      <c r="G360" s="39"/>
      <c r="H360" s="40"/>
      <c r="I360" s="29"/>
      <c r="J360" s="19"/>
      <c r="M360" s="41"/>
    </row>
    <row r="361" ht="15.75" customHeight="1">
      <c r="C361" s="38"/>
      <c r="F361" s="39"/>
      <c r="G361" s="39"/>
      <c r="H361" s="40"/>
      <c r="I361" s="29"/>
      <c r="J361" s="19"/>
      <c r="M361" s="41"/>
    </row>
    <row r="362" ht="15.75" customHeight="1">
      <c r="C362" s="38"/>
      <c r="F362" s="39"/>
      <c r="G362" s="39"/>
      <c r="H362" s="40"/>
      <c r="I362" s="29"/>
      <c r="J362" s="19"/>
      <c r="M362" s="41"/>
    </row>
    <row r="363" ht="15.75" customHeight="1">
      <c r="C363" s="38"/>
      <c r="F363" s="39"/>
      <c r="G363" s="39"/>
      <c r="H363" s="40"/>
      <c r="I363" s="29"/>
      <c r="J363" s="19"/>
      <c r="M363" s="41"/>
    </row>
    <row r="364" ht="15.75" customHeight="1">
      <c r="C364" s="38"/>
      <c r="F364" s="39"/>
      <c r="G364" s="39"/>
      <c r="H364" s="40"/>
      <c r="I364" s="29"/>
      <c r="J364" s="19"/>
      <c r="M364" s="41"/>
    </row>
    <row r="365" ht="15.75" customHeight="1">
      <c r="C365" s="38"/>
      <c r="F365" s="39"/>
      <c r="G365" s="39"/>
      <c r="H365" s="40"/>
      <c r="I365" s="29"/>
      <c r="J365" s="19"/>
      <c r="M365" s="41"/>
    </row>
    <row r="366" ht="15.75" customHeight="1">
      <c r="C366" s="38"/>
      <c r="F366" s="39"/>
      <c r="G366" s="39"/>
      <c r="H366" s="40"/>
      <c r="I366" s="29"/>
      <c r="J366" s="19"/>
      <c r="M366" s="41"/>
    </row>
    <row r="367" ht="15.75" customHeight="1">
      <c r="C367" s="38"/>
      <c r="F367" s="39"/>
      <c r="G367" s="39"/>
      <c r="H367" s="40"/>
      <c r="I367" s="29"/>
      <c r="J367" s="19"/>
      <c r="M367" s="41"/>
    </row>
    <row r="368" ht="15.75" customHeight="1">
      <c r="C368" s="38"/>
      <c r="F368" s="39"/>
      <c r="G368" s="39"/>
      <c r="H368" s="40"/>
      <c r="I368" s="29"/>
      <c r="J368" s="19"/>
      <c r="M368" s="41"/>
    </row>
    <row r="369" ht="15.75" customHeight="1">
      <c r="C369" s="38"/>
      <c r="F369" s="39"/>
      <c r="G369" s="39"/>
      <c r="H369" s="40"/>
      <c r="I369" s="29"/>
      <c r="J369" s="19"/>
      <c r="M369" s="41"/>
    </row>
    <row r="370" ht="15.75" customHeight="1">
      <c r="C370" s="38"/>
      <c r="F370" s="39"/>
      <c r="G370" s="39"/>
      <c r="H370" s="40"/>
      <c r="I370" s="29"/>
      <c r="J370" s="19"/>
      <c r="M370" s="41"/>
    </row>
    <row r="371" ht="15.75" customHeight="1">
      <c r="C371" s="38"/>
      <c r="F371" s="39"/>
      <c r="G371" s="39"/>
      <c r="H371" s="40"/>
      <c r="I371" s="29"/>
      <c r="J371" s="19"/>
      <c r="M371" s="41"/>
    </row>
    <row r="372" ht="15.75" customHeight="1">
      <c r="C372" s="38"/>
      <c r="F372" s="39"/>
      <c r="G372" s="39"/>
      <c r="H372" s="40"/>
      <c r="I372" s="29"/>
      <c r="J372" s="19"/>
      <c r="M372" s="41"/>
    </row>
    <row r="373" ht="15.75" customHeight="1">
      <c r="C373" s="38"/>
      <c r="F373" s="39"/>
      <c r="G373" s="39"/>
      <c r="H373" s="40"/>
      <c r="I373" s="29"/>
      <c r="J373" s="19"/>
      <c r="M373" s="41"/>
    </row>
    <row r="374" ht="15.75" customHeight="1">
      <c r="C374" s="38"/>
      <c r="F374" s="39"/>
      <c r="G374" s="39"/>
      <c r="H374" s="40"/>
      <c r="I374" s="29"/>
      <c r="J374" s="19"/>
      <c r="M374" s="41"/>
    </row>
    <row r="375" ht="15.75" customHeight="1">
      <c r="C375" s="38"/>
      <c r="F375" s="39"/>
      <c r="G375" s="39"/>
      <c r="H375" s="40"/>
      <c r="I375" s="29"/>
      <c r="J375" s="19"/>
      <c r="M375" s="41"/>
    </row>
    <row r="376" ht="15.75" customHeight="1">
      <c r="C376" s="38"/>
      <c r="F376" s="39"/>
      <c r="G376" s="39"/>
      <c r="H376" s="40"/>
      <c r="I376" s="29"/>
      <c r="J376" s="19"/>
      <c r="M376" s="41"/>
    </row>
    <row r="377" ht="15.75" customHeight="1">
      <c r="C377" s="38"/>
      <c r="F377" s="39"/>
      <c r="G377" s="39"/>
      <c r="H377" s="40"/>
      <c r="I377" s="29"/>
      <c r="J377" s="19"/>
      <c r="M377" s="41"/>
    </row>
    <row r="378" ht="15.75" customHeight="1">
      <c r="C378" s="38"/>
      <c r="F378" s="39"/>
      <c r="G378" s="39"/>
      <c r="H378" s="40"/>
      <c r="I378" s="29"/>
      <c r="J378" s="19"/>
      <c r="M378" s="41"/>
    </row>
    <row r="379" ht="15.75" customHeight="1">
      <c r="C379" s="38"/>
      <c r="F379" s="39"/>
      <c r="G379" s="39"/>
      <c r="H379" s="40"/>
      <c r="I379" s="29"/>
      <c r="J379" s="19"/>
      <c r="M379" s="41"/>
    </row>
    <row r="380" ht="15.75" customHeight="1">
      <c r="C380" s="38"/>
      <c r="F380" s="39"/>
      <c r="G380" s="39"/>
      <c r="H380" s="40"/>
      <c r="I380" s="29"/>
      <c r="J380" s="19"/>
      <c r="M380" s="41"/>
    </row>
    <row r="381" ht="15.75" customHeight="1">
      <c r="C381" s="38"/>
      <c r="F381" s="39"/>
      <c r="G381" s="39"/>
      <c r="H381" s="40"/>
      <c r="I381" s="29"/>
      <c r="J381" s="19"/>
      <c r="M381" s="41"/>
    </row>
    <row r="382" ht="15.75" customHeight="1">
      <c r="C382" s="38"/>
      <c r="F382" s="39"/>
      <c r="G382" s="39"/>
      <c r="H382" s="40"/>
      <c r="I382" s="29"/>
      <c r="J382" s="19"/>
      <c r="M382" s="41"/>
    </row>
    <row r="383" ht="15.75" customHeight="1">
      <c r="C383" s="38"/>
      <c r="F383" s="39"/>
      <c r="G383" s="39"/>
      <c r="H383" s="40"/>
      <c r="I383" s="29"/>
      <c r="J383" s="19"/>
      <c r="M383" s="41"/>
    </row>
    <row r="384" ht="15.75" customHeight="1">
      <c r="C384" s="38"/>
      <c r="F384" s="39"/>
      <c r="G384" s="39"/>
      <c r="H384" s="40"/>
      <c r="I384" s="29"/>
      <c r="J384" s="19"/>
      <c r="M384" s="41"/>
    </row>
    <row r="385" ht="15.75" customHeight="1">
      <c r="C385" s="38"/>
      <c r="F385" s="39"/>
      <c r="G385" s="39"/>
      <c r="H385" s="40"/>
      <c r="I385" s="29"/>
      <c r="J385" s="19"/>
      <c r="M385" s="41"/>
    </row>
    <row r="386" ht="15.75" customHeight="1">
      <c r="C386" s="38"/>
      <c r="F386" s="39"/>
      <c r="G386" s="39"/>
      <c r="H386" s="40"/>
      <c r="I386" s="29"/>
      <c r="J386" s="19"/>
      <c r="M386" s="41"/>
    </row>
    <row r="387" ht="15.75" customHeight="1">
      <c r="C387" s="38"/>
      <c r="F387" s="39"/>
      <c r="G387" s="39"/>
      <c r="H387" s="40"/>
      <c r="I387" s="29"/>
      <c r="J387" s="19"/>
      <c r="M387" s="41"/>
    </row>
    <row r="388" ht="15.75" customHeight="1">
      <c r="C388" s="38"/>
      <c r="F388" s="39"/>
      <c r="G388" s="39"/>
      <c r="H388" s="40"/>
      <c r="I388" s="29"/>
      <c r="J388" s="19"/>
      <c r="M388" s="41"/>
    </row>
    <row r="389" ht="15.75" customHeight="1">
      <c r="C389" s="38"/>
      <c r="F389" s="39"/>
      <c r="G389" s="39"/>
      <c r="H389" s="40"/>
      <c r="I389" s="29"/>
      <c r="J389" s="19"/>
      <c r="M389" s="41"/>
    </row>
    <row r="390" ht="15.75" customHeight="1">
      <c r="C390" s="38"/>
      <c r="F390" s="39"/>
      <c r="G390" s="39"/>
      <c r="H390" s="40"/>
      <c r="I390" s="29"/>
      <c r="J390" s="19"/>
      <c r="M390" s="41"/>
    </row>
    <row r="391" ht="15.75" customHeight="1">
      <c r="C391" s="38"/>
      <c r="F391" s="39"/>
      <c r="G391" s="39"/>
      <c r="H391" s="40"/>
      <c r="I391" s="29"/>
      <c r="J391" s="19"/>
      <c r="M391" s="41"/>
    </row>
    <row r="392" ht="15.75" customHeight="1">
      <c r="C392" s="38"/>
      <c r="F392" s="39"/>
      <c r="G392" s="39"/>
      <c r="H392" s="40"/>
      <c r="I392" s="29"/>
      <c r="J392" s="19"/>
      <c r="M392" s="41"/>
    </row>
    <row r="393" ht="15.75" customHeight="1">
      <c r="C393" s="38"/>
      <c r="F393" s="39"/>
      <c r="G393" s="39"/>
      <c r="H393" s="40"/>
      <c r="I393" s="29"/>
      <c r="J393" s="19"/>
      <c r="M393" s="41"/>
    </row>
    <row r="394" ht="15.75" customHeight="1">
      <c r="C394" s="38"/>
      <c r="F394" s="39"/>
      <c r="G394" s="39"/>
      <c r="H394" s="40"/>
      <c r="I394" s="29"/>
      <c r="J394" s="19"/>
      <c r="M394" s="41"/>
    </row>
    <row r="395" ht="15.75" customHeight="1">
      <c r="C395" s="38"/>
      <c r="F395" s="39"/>
      <c r="G395" s="39"/>
      <c r="H395" s="40"/>
      <c r="I395" s="29"/>
      <c r="J395" s="19"/>
      <c r="M395" s="41"/>
    </row>
    <row r="396" ht="15.75" customHeight="1">
      <c r="C396" s="38"/>
      <c r="F396" s="39"/>
      <c r="G396" s="39"/>
      <c r="H396" s="40"/>
      <c r="I396" s="29"/>
      <c r="J396" s="19"/>
      <c r="M396" s="41"/>
    </row>
    <row r="397" ht="15.75" customHeight="1">
      <c r="C397" s="38"/>
      <c r="F397" s="39"/>
      <c r="G397" s="39"/>
      <c r="H397" s="40"/>
      <c r="I397" s="29"/>
      <c r="J397" s="19"/>
      <c r="M397" s="41"/>
    </row>
    <row r="398" ht="15.75" customHeight="1">
      <c r="C398" s="38"/>
      <c r="F398" s="39"/>
      <c r="G398" s="39"/>
      <c r="H398" s="40"/>
      <c r="I398" s="29"/>
      <c r="J398" s="19"/>
      <c r="M398" s="41"/>
    </row>
    <row r="399" ht="15.75" customHeight="1">
      <c r="C399" s="38"/>
      <c r="F399" s="39"/>
      <c r="G399" s="39"/>
      <c r="H399" s="40"/>
      <c r="I399" s="29"/>
      <c r="J399" s="19"/>
      <c r="M399" s="41"/>
    </row>
    <row r="400" ht="15.75" customHeight="1">
      <c r="C400" s="38"/>
      <c r="F400" s="39"/>
      <c r="G400" s="39"/>
      <c r="H400" s="40"/>
      <c r="I400" s="29"/>
      <c r="J400" s="19"/>
      <c r="M400" s="41"/>
    </row>
    <row r="401" ht="15.75" customHeight="1">
      <c r="C401" s="38"/>
      <c r="F401" s="39"/>
      <c r="G401" s="39"/>
      <c r="H401" s="40"/>
      <c r="I401" s="29"/>
      <c r="J401" s="19"/>
      <c r="M401" s="41"/>
    </row>
    <row r="402" ht="15.75" customHeight="1">
      <c r="C402" s="38"/>
      <c r="F402" s="39"/>
      <c r="G402" s="39"/>
      <c r="H402" s="40"/>
      <c r="I402" s="29"/>
      <c r="J402" s="19"/>
      <c r="M402" s="41"/>
    </row>
    <row r="403" ht="15.75" customHeight="1">
      <c r="C403" s="38"/>
      <c r="F403" s="39"/>
      <c r="G403" s="39"/>
      <c r="H403" s="40"/>
      <c r="I403" s="29"/>
      <c r="J403" s="19"/>
      <c r="M403" s="41"/>
    </row>
    <row r="404" ht="15.75" customHeight="1">
      <c r="C404" s="38"/>
      <c r="F404" s="39"/>
      <c r="G404" s="39"/>
      <c r="H404" s="40"/>
      <c r="I404" s="29"/>
      <c r="J404" s="19"/>
      <c r="M404" s="41"/>
    </row>
    <row r="405" ht="15.75" customHeight="1">
      <c r="C405" s="38"/>
      <c r="F405" s="39"/>
      <c r="G405" s="39"/>
      <c r="H405" s="40"/>
      <c r="I405" s="29"/>
      <c r="J405" s="19"/>
      <c r="M405" s="41"/>
    </row>
    <row r="406" ht="15.75" customHeight="1">
      <c r="C406" s="38"/>
      <c r="F406" s="39"/>
      <c r="G406" s="39"/>
      <c r="H406" s="40"/>
      <c r="I406" s="29"/>
      <c r="J406" s="19"/>
      <c r="M406" s="41"/>
    </row>
    <row r="407" ht="15.75" customHeight="1">
      <c r="C407" s="38"/>
      <c r="F407" s="39"/>
      <c r="G407" s="39"/>
      <c r="H407" s="40"/>
      <c r="I407" s="29"/>
      <c r="J407" s="19"/>
      <c r="M407" s="41"/>
    </row>
    <row r="408" ht="15.75" customHeight="1">
      <c r="C408" s="38"/>
      <c r="F408" s="39"/>
      <c r="G408" s="39"/>
      <c r="H408" s="40"/>
      <c r="I408" s="29"/>
      <c r="J408" s="19"/>
      <c r="M408" s="41"/>
    </row>
    <row r="409" ht="15.75" customHeight="1">
      <c r="C409" s="38"/>
      <c r="F409" s="39"/>
      <c r="G409" s="39"/>
      <c r="H409" s="40"/>
      <c r="I409" s="29"/>
      <c r="J409" s="19"/>
      <c r="M409" s="41"/>
    </row>
    <row r="410" ht="15.75" customHeight="1">
      <c r="C410" s="38"/>
      <c r="F410" s="39"/>
      <c r="G410" s="39"/>
      <c r="H410" s="40"/>
      <c r="I410" s="29"/>
      <c r="J410" s="19"/>
      <c r="M410" s="41"/>
    </row>
    <row r="411" ht="15.75" customHeight="1">
      <c r="C411" s="38"/>
      <c r="F411" s="39"/>
      <c r="G411" s="39"/>
      <c r="H411" s="40"/>
      <c r="I411" s="29"/>
      <c r="J411" s="19"/>
      <c r="M411" s="41"/>
    </row>
    <row r="412" ht="15.75" customHeight="1">
      <c r="C412" s="38"/>
      <c r="F412" s="39"/>
      <c r="G412" s="39"/>
      <c r="H412" s="40"/>
      <c r="I412" s="29"/>
      <c r="J412" s="19"/>
      <c r="M412" s="41"/>
    </row>
    <row r="413" ht="15.75" customHeight="1">
      <c r="C413" s="38"/>
      <c r="F413" s="39"/>
      <c r="G413" s="39"/>
      <c r="H413" s="40"/>
      <c r="I413" s="29"/>
      <c r="J413" s="19"/>
      <c r="M413" s="41"/>
    </row>
    <row r="414" ht="15.75" customHeight="1">
      <c r="C414" s="38"/>
      <c r="F414" s="39"/>
      <c r="G414" s="39"/>
      <c r="H414" s="40"/>
      <c r="I414" s="29"/>
      <c r="J414" s="19"/>
      <c r="M414" s="41"/>
    </row>
    <row r="415" ht="15.75" customHeight="1">
      <c r="C415" s="38"/>
      <c r="F415" s="39"/>
      <c r="G415" s="39"/>
      <c r="H415" s="40"/>
      <c r="I415" s="29"/>
      <c r="J415" s="19"/>
      <c r="M415" s="41"/>
    </row>
    <row r="416" ht="15.75" customHeight="1">
      <c r="C416" s="38"/>
      <c r="F416" s="39"/>
      <c r="G416" s="39"/>
      <c r="H416" s="40"/>
      <c r="I416" s="29"/>
      <c r="J416" s="19"/>
      <c r="M416" s="41"/>
    </row>
    <row r="417" ht="15.75" customHeight="1">
      <c r="C417" s="38"/>
      <c r="F417" s="39"/>
      <c r="G417" s="39"/>
      <c r="H417" s="40"/>
      <c r="I417" s="29"/>
      <c r="J417" s="19"/>
      <c r="M417" s="41"/>
    </row>
    <row r="418" ht="15.75" customHeight="1">
      <c r="C418" s="38"/>
      <c r="F418" s="39"/>
      <c r="G418" s="39"/>
      <c r="H418" s="40"/>
      <c r="I418" s="29"/>
      <c r="J418" s="19"/>
      <c r="M418" s="41"/>
    </row>
    <row r="419" ht="15.75" customHeight="1">
      <c r="C419" s="38"/>
      <c r="F419" s="39"/>
      <c r="G419" s="39"/>
      <c r="H419" s="40"/>
      <c r="I419" s="29"/>
      <c r="J419" s="19"/>
      <c r="M419" s="41"/>
    </row>
    <row r="420" ht="15.75" customHeight="1">
      <c r="C420" s="38"/>
      <c r="F420" s="39"/>
      <c r="G420" s="39"/>
      <c r="H420" s="40"/>
      <c r="I420" s="29"/>
      <c r="J420" s="19"/>
      <c r="M420" s="41"/>
    </row>
    <row r="421" ht="15.75" customHeight="1">
      <c r="C421" s="38"/>
      <c r="F421" s="39"/>
      <c r="G421" s="39"/>
      <c r="H421" s="40"/>
      <c r="I421" s="29"/>
      <c r="J421" s="19"/>
      <c r="M421" s="41"/>
    </row>
    <row r="422" ht="15.75" customHeight="1">
      <c r="C422" s="38"/>
      <c r="F422" s="39"/>
      <c r="G422" s="39"/>
      <c r="H422" s="40"/>
      <c r="I422" s="29"/>
      <c r="J422" s="19"/>
      <c r="M422" s="41"/>
    </row>
    <row r="423" ht="15.75" customHeight="1">
      <c r="C423" s="38"/>
      <c r="F423" s="39"/>
      <c r="G423" s="39"/>
      <c r="H423" s="40"/>
      <c r="I423" s="29"/>
      <c r="J423" s="19"/>
      <c r="M423" s="41"/>
    </row>
    <row r="424" ht="15.75" customHeight="1">
      <c r="C424" s="38"/>
      <c r="F424" s="39"/>
      <c r="G424" s="39"/>
      <c r="H424" s="40"/>
      <c r="I424" s="29"/>
      <c r="J424" s="19"/>
      <c r="M424" s="41"/>
    </row>
    <row r="425" ht="15.75" customHeight="1">
      <c r="C425" s="38"/>
      <c r="F425" s="39"/>
      <c r="G425" s="39"/>
      <c r="H425" s="40"/>
      <c r="I425" s="29"/>
      <c r="J425" s="19"/>
      <c r="M425" s="41"/>
    </row>
    <row r="426" ht="15.75" customHeight="1">
      <c r="C426" s="38"/>
      <c r="F426" s="39"/>
      <c r="G426" s="39"/>
      <c r="H426" s="40"/>
      <c r="I426" s="29"/>
      <c r="J426" s="19"/>
      <c r="M426" s="41"/>
    </row>
    <row r="427" ht="15.75" customHeight="1">
      <c r="C427" s="38"/>
      <c r="F427" s="39"/>
      <c r="G427" s="39"/>
      <c r="H427" s="40"/>
      <c r="I427" s="29"/>
      <c r="J427" s="19"/>
      <c r="M427" s="41"/>
    </row>
    <row r="428" ht="15.75" customHeight="1">
      <c r="C428" s="38"/>
      <c r="F428" s="39"/>
      <c r="G428" s="39"/>
      <c r="H428" s="40"/>
      <c r="I428" s="29"/>
      <c r="J428" s="19"/>
      <c r="M428" s="41"/>
    </row>
    <row r="429" ht="15.75" customHeight="1">
      <c r="C429" s="38"/>
      <c r="F429" s="39"/>
      <c r="G429" s="39"/>
      <c r="H429" s="40"/>
      <c r="I429" s="29"/>
      <c r="J429" s="19"/>
      <c r="M429" s="41"/>
    </row>
    <row r="430" ht="15.75" customHeight="1">
      <c r="C430" s="38"/>
      <c r="F430" s="39"/>
      <c r="G430" s="39"/>
      <c r="H430" s="40"/>
      <c r="I430" s="29"/>
      <c r="J430" s="19"/>
      <c r="M430" s="41"/>
    </row>
    <row r="431" ht="15.75" customHeight="1">
      <c r="C431" s="38"/>
      <c r="F431" s="39"/>
      <c r="G431" s="39"/>
      <c r="H431" s="40"/>
      <c r="I431" s="29"/>
      <c r="J431" s="19"/>
      <c r="M431" s="41"/>
    </row>
    <row r="432" ht="15.75" customHeight="1">
      <c r="C432" s="38"/>
      <c r="F432" s="39"/>
      <c r="G432" s="39"/>
      <c r="H432" s="40"/>
      <c r="I432" s="29"/>
      <c r="J432" s="19"/>
      <c r="M432" s="41"/>
    </row>
    <row r="433" ht="15.75" customHeight="1">
      <c r="C433" s="38"/>
      <c r="F433" s="39"/>
      <c r="G433" s="39"/>
      <c r="H433" s="40"/>
      <c r="I433" s="29"/>
      <c r="J433" s="19"/>
      <c r="M433" s="41"/>
    </row>
    <row r="434" ht="15.75" customHeight="1">
      <c r="C434" s="38"/>
      <c r="F434" s="39"/>
      <c r="G434" s="39"/>
      <c r="H434" s="40"/>
      <c r="I434" s="29"/>
      <c r="J434" s="19"/>
      <c r="M434" s="41"/>
    </row>
    <row r="435" ht="15.75" customHeight="1">
      <c r="C435" s="38"/>
      <c r="F435" s="39"/>
      <c r="G435" s="39"/>
      <c r="H435" s="40"/>
      <c r="I435" s="29"/>
      <c r="J435" s="19"/>
      <c r="M435" s="41"/>
    </row>
    <row r="436" ht="15.75" customHeight="1">
      <c r="C436" s="38"/>
      <c r="F436" s="39"/>
      <c r="G436" s="39"/>
      <c r="H436" s="40"/>
      <c r="I436" s="29"/>
      <c r="J436" s="19"/>
      <c r="M436" s="41"/>
    </row>
    <row r="437" ht="15.75" customHeight="1">
      <c r="C437" s="38"/>
      <c r="F437" s="39"/>
      <c r="G437" s="39"/>
      <c r="H437" s="40"/>
      <c r="I437" s="29"/>
      <c r="J437" s="19"/>
      <c r="M437" s="41"/>
    </row>
    <row r="438" ht="15.75" customHeight="1">
      <c r="C438" s="38"/>
      <c r="F438" s="39"/>
      <c r="G438" s="39"/>
      <c r="H438" s="40"/>
      <c r="I438" s="29"/>
      <c r="J438" s="19"/>
      <c r="M438" s="41"/>
    </row>
    <row r="439" ht="15.75" customHeight="1">
      <c r="C439" s="38"/>
      <c r="F439" s="39"/>
      <c r="G439" s="39"/>
      <c r="H439" s="40"/>
      <c r="I439" s="29"/>
      <c r="J439" s="19"/>
      <c r="M439" s="41"/>
    </row>
    <row r="440" ht="15.75" customHeight="1">
      <c r="C440" s="38"/>
      <c r="F440" s="39"/>
      <c r="G440" s="39"/>
      <c r="H440" s="40"/>
      <c r="I440" s="29"/>
      <c r="J440" s="19"/>
      <c r="M440" s="41"/>
    </row>
    <row r="441" ht="15.75" customHeight="1">
      <c r="C441" s="38"/>
      <c r="F441" s="39"/>
      <c r="G441" s="39"/>
      <c r="H441" s="40"/>
      <c r="I441" s="29"/>
      <c r="J441" s="19"/>
      <c r="M441" s="41"/>
    </row>
    <row r="442" ht="15.75" customHeight="1">
      <c r="C442" s="38"/>
      <c r="F442" s="39"/>
      <c r="G442" s="39"/>
      <c r="H442" s="40"/>
      <c r="I442" s="29"/>
      <c r="J442" s="19"/>
      <c r="M442" s="41"/>
    </row>
    <row r="443" ht="15.75" customHeight="1">
      <c r="C443" s="38"/>
      <c r="F443" s="39"/>
      <c r="G443" s="39"/>
      <c r="H443" s="40"/>
      <c r="I443" s="29"/>
      <c r="J443" s="19"/>
      <c r="M443" s="41"/>
    </row>
    <row r="444" ht="15.75" customHeight="1">
      <c r="C444" s="38"/>
      <c r="F444" s="39"/>
      <c r="G444" s="39"/>
      <c r="H444" s="40"/>
      <c r="I444" s="29"/>
      <c r="J444" s="19"/>
      <c r="M444" s="41"/>
    </row>
    <row r="445" ht="15.75" customHeight="1">
      <c r="C445" s="38"/>
      <c r="F445" s="39"/>
      <c r="G445" s="39"/>
      <c r="H445" s="40"/>
      <c r="I445" s="29"/>
      <c r="J445" s="19"/>
      <c r="M445" s="41"/>
    </row>
    <row r="446" ht="15.75" customHeight="1">
      <c r="C446" s="38"/>
      <c r="F446" s="39"/>
      <c r="G446" s="39"/>
      <c r="H446" s="40"/>
      <c r="I446" s="29"/>
      <c r="J446" s="19"/>
      <c r="M446" s="41"/>
    </row>
    <row r="447" ht="15.75" customHeight="1">
      <c r="C447" s="38"/>
      <c r="F447" s="39"/>
      <c r="G447" s="39"/>
      <c r="H447" s="40"/>
      <c r="I447" s="29"/>
      <c r="J447" s="19"/>
      <c r="M447" s="41"/>
    </row>
    <row r="448" ht="15.75" customHeight="1">
      <c r="C448" s="38"/>
      <c r="F448" s="39"/>
      <c r="G448" s="39"/>
      <c r="H448" s="40"/>
      <c r="I448" s="29"/>
      <c r="J448" s="19"/>
      <c r="M448" s="41"/>
    </row>
    <row r="449" ht="15.75" customHeight="1">
      <c r="C449" s="38"/>
      <c r="F449" s="39"/>
      <c r="G449" s="39"/>
      <c r="H449" s="40"/>
      <c r="I449" s="29"/>
      <c r="J449" s="19"/>
      <c r="M449" s="41"/>
    </row>
    <row r="450" ht="15.75" customHeight="1">
      <c r="C450" s="38"/>
      <c r="F450" s="39"/>
      <c r="G450" s="39"/>
      <c r="H450" s="40"/>
      <c r="I450" s="29"/>
      <c r="J450" s="19"/>
      <c r="M450" s="41"/>
    </row>
    <row r="451" ht="15.75" customHeight="1">
      <c r="C451" s="38"/>
      <c r="F451" s="39"/>
      <c r="G451" s="39"/>
      <c r="H451" s="40"/>
      <c r="I451" s="29"/>
      <c r="J451" s="19"/>
      <c r="M451" s="41"/>
    </row>
    <row r="452" ht="15.75" customHeight="1">
      <c r="C452" s="38"/>
      <c r="F452" s="39"/>
      <c r="G452" s="39"/>
      <c r="H452" s="40"/>
      <c r="I452" s="29"/>
      <c r="J452" s="19"/>
      <c r="M452" s="41"/>
    </row>
    <row r="453" ht="15.75" customHeight="1">
      <c r="C453" s="38"/>
      <c r="F453" s="39"/>
      <c r="G453" s="39"/>
      <c r="H453" s="40"/>
      <c r="I453" s="29"/>
      <c r="J453" s="19"/>
      <c r="M453" s="41"/>
    </row>
    <row r="454" ht="15.75" customHeight="1">
      <c r="C454" s="38"/>
      <c r="F454" s="39"/>
      <c r="G454" s="39"/>
      <c r="H454" s="40"/>
      <c r="I454" s="29"/>
      <c r="J454" s="19"/>
      <c r="M454" s="41"/>
    </row>
    <row r="455" ht="15.75" customHeight="1">
      <c r="C455" s="38"/>
      <c r="F455" s="39"/>
      <c r="G455" s="39"/>
      <c r="H455" s="40"/>
      <c r="I455" s="29"/>
      <c r="J455" s="19"/>
      <c r="M455" s="41"/>
    </row>
    <row r="456" ht="15.75" customHeight="1">
      <c r="C456" s="38"/>
      <c r="F456" s="39"/>
      <c r="G456" s="39"/>
      <c r="H456" s="40"/>
      <c r="I456" s="29"/>
      <c r="J456" s="19"/>
      <c r="M456" s="41"/>
    </row>
    <row r="457" ht="15.75" customHeight="1">
      <c r="C457" s="38"/>
      <c r="F457" s="39"/>
      <c r="G457" s="39"/>
      <c r="H457" s="40"/>
      <c r="I457" s="29"/>
      <c r="J457" s="19"/>
      <c r="M457" s="41"/>
    </row>
    <row r="458" ht="15.75" customHeight="1">
      <c r="C458" s="38"/>
      <c r="F458" s="39"/>
      <c r="G458" s="39"/>
      <c r="H458" s="40"/>
      <c r="I458" s="29"/>
      <c r="J458" s="19"/>
      <c r="M458" s="41"/>
    </row>
    <row r="459" ht="15.75" customHeight="1">
      <c r="C459" s="38"/>
      <c r="F459" s="39"/>
      <c r="G459" s="39"/>
      <c r="H459" s="40"/>
      <c r="I459" s="29"/>
      <c r="J459" s="19"/>
      <c r="M459" s="41"/>
    </row>
    <row r="460" ht="15.75" customHeight="1">
      <c r="C460" s="38"/>
      <c r="F460" s="39"/>
      <c r="G460" s="39"/>
      <c r="H460" s="40"/>
      <c r="I460" s="29"/>
      <c r="J460" s="19"/>
      <c r="M460" s="41"/>
    </row>
    <row r="461" ht="15.75" customHeight="1">
      <c r="C461" s="38"/>
      <c r="F461" s="39"/>
      <c r="G461" s="39"/>
      <c r="H461" s="40"/>
      <c r="I461" s="29"/>
      <c r="J461" s="19"/>
      <c r="M461" s="41"/>
    </row>
    <row r="462" ht="15.75" customHeight="1">
      <c r="C462" s="38"/>
      <c r="F462" s="39"/>
      <c r="G462" s="39"/>
      <c r="H462" s="40"/>
      <c r="I462" s="29"/>
      <c r="J462" s="19"/>
      <c r="M462" s="41"/>
    </row>
    <row r="463" ht="15.75" customHeight="1">
      <c r="C463" s="38"/>
      <c r="F463" s="39"/>
      <c r="G463" s="39"/>
      <c r="H463" s="40"/>
      <c r="I463" s="29"/>
      <c r="J463" s="19"/>
      <c r="M463" s="41"/>
    </row>
    <row r="464" ht="15.75" customHeight="1">
      <c r="C464" s="38"/>
      <c r="F464" s="39"/>
      <c r="G464" s="39"/>
      <c r="H464" s="40"/>
      <c r="I464" s="29"/>
      <c r="J464" s="19"/>
      <c r="M464" s="41"/>
    </row>
    <row r="465" ht="15.75" customHeight="1">
      <c r="C465" s="38"/>
      <c r="F465" s="39"/>
      <c r="G465" s="39"/>
      <c r="H465" s="40"/>
      <c r="I465" s="29"/>
      <c r="J465" s="19"/>
      <c r="M465" s="41"/>
    </row>
    <row r="466" ht="15.75" customHeight="1">
      <c r="C466" s="38"/>
      <c r="F466" s="39"/>
      <c r="G466" s="39"/>
      <c r="H466" s="40"/>
      <c r="I466" s="29"/>
      <c r="J466" s="19"/>
      <c r="M466" s="41"/>
    </row>
    <row r="467" ht="15.75" customHeight="1">
      <c r="C467" s="38"/>
      <c r="F467" s="39"/>
      <c r="G467" s="39"/>
      <c r="H467" s="40"/>
      <c r="I467" s="29"/>
      <c r="J467" s="19"/>
      <c r="M467" s="41"/>
    </row>
    <row r="468" ht="15.75" customHeight="1">
      <c r="C468" s="38"/>
      <c r="F468" s="39"/>
      <c r="G468" s="39"/>
      <c r="H468" s="40"/>
      <c r="I468" s="29"/>
      <c r="J468" s="19"/>
      <c r="M468" s="41"/>
    </row>
    <row r="469" ht="15.75" customHeight="1">
      <c r="C469" s="38"/>
      <c r="F469" s="39"/>
      <c r="G469" s="39"/>
      <c r="H469" s="40"/>
      <c r="I469" s="29"/>
      <c r="J469" s="19"/>
      <c r="M469" s="41"/>
    </row>
    <row r="470" ht="15.75" customHeight="1">
      <c r="C470" s="38"/>
      <c r="F470" s="39"/>
      <c r="G470" s="39"/>
      <c r="H470" s="40"/>
      <c r="I470" s="29"/>
      <c r="J470" s="19"/>
      <c r="M470" s="41"/>
    </row>
    <row r="471" ht="15.75" customHeight="1">
      <c r="C471" s="38"/>
      <c r="F471" s="39"/>
      <c r="G471" s="39"/>
      <c r="H471" s="40"/>
      <c r="I471" s="29"/>
      <c r="J471" s="19"/>
      <c r="M471" s="41"/>
    </row>
    <row r="472" ht="15.75" customHeight="1">
      <c r="C472" s="38"/>
      <c r="F472" s="39"/>
      <c r="G472" s="39"/>
      <c r="H472" s="40"/>
      <c r="I472" s="29"/>
      <c r="J472" s="19"/>
      <c r="M472" s="41"/>
    </row>
    <row r="473" ht="15.75" customHeight="1">
      <c r="C473" s="38"/>
      <c r="F473" s="39"/>
      <c r="G473" s="39"/>
      <c r="H473" s="40"/>
      <c r="I473" s="29"/>
      <c r="J473" s="19"/>
      <c r="M473" s="41"/>
    </row>
    <row r="474" ht="15.75" customHeight="1">
      <c r="C474" s="38"/>
      <c r="F474" s="39"/>
      <c r="G474" s="39"/>
      <c r="H474" s="40"/>
      <c r="I474" s="29"/>
      <c r="J474" s="19"/>
      <c r="M474" s="41"/>
    </row>
    <row r="475" ht="15.75" customHeight="1">
      <c r="C475" s="38"/>
      <c r="F475" s="39"/>
      <c r="G475" s="39"/>
      <c r="H475" s="40"/>
      <c r="I475" s="29"/>
      <c r="J475" s="19"/>
      <c r="M475" s="41"/>
    </row>
    <row r="476" ht="15.75" customHeight="1">
      <c r="C476" s="38"/>
      <c r="F476" s="39"/>
      <c r="G476" s="39"/>
      <c r="H476" s="40"/>
      <c r="I476" s="29"/>
      <c r="J476" s="19"/>
      <c r="M476" s="41"/>
    </row>
    <row r="477" ht="15.75" customHeight="1">
      <c r="C477" s="38"/>
      <c r="F477" s="39"/>
      <c r="G477" s="39"/>
      <c r="H477" s="40"/>
      <c r="I477" s="29"/>
      <c r="J477" s="19"/>
      <c r="M477" s="41"/>
    </row>
    <row r="478" ht="15.75" customHeight="1">
      <c r="C478" s="38"/>
      <c r="F478" s="39"/>
      <c r="G478" s="39"/>
      <c r="H478" s="40"/>
      <c r="I478" s="29"/>
      <c r="J478" s="19"/>
      <c r="M478" s="41"/>
    </row>
    <row r="479" ht="15.75" customHeight="1">
      <c r="C479" s="38"/>
      <c r="F479" s="39"/>
      <c r="G479" s="39"/>
      <c r="H479" s="40"/>
      <c r="I479" s="29"/>
      <c r="J479" s="19"/>
      <c r="M479" s="41"/>
    </row>
    <row r="480" ht="15.75" customHeight="1">
      <c r="C480" s="38"/>
      <c r="F480" s="39"/>
      <c r="G480" s="39"/>
      <c r="H480" s="40"/>
      <c r="I480" s="29"/>
      <c r="J480" s="19"/>
      <c r="M480" s="41"/>
    </row>
    <row r="481" ht="15.75" customHeight="1">
      <c r="C481" s="38"/>
      <c r="F481" s="39"/>
      <c r="G481" s="39"/>
      <c r="H481" s="40"/>
      <c r="I481" s="29"/>
      <c r="J481" s="19"/>
      <c r="M481" s="41"/>
    </row>
    <row r="482" ht="15.75" customHeight="1">
      <c r="C482" s="38"/>
      <c r="F482" s="39"/>
      <c r="G482" s="39"/>
      <c r="H482" s="40"/>
      <c r="I482" s="29"/>
      <c r="J482" s="19"/>
      <c r="M482" s="41"/>
    </row>
    <row r="483" ht="15.75" customHeight="1">
      <c r="C483" s="38"/>
      <c r="F483" s="39"/>
      <c r="G483" s="39"/>
      <c r="H483" s="40"/>
      <c r="I483" s="29"/>
      <c r="J483" s="19"/>
      <c r="M483" s="41"/>
    </row>
    <row r="484" ht="15.75" customHeight="1">
      <c r="C484" s="38"/>
      <c r="F484" s="39"/>
      <c r="G484" s="39"/>
      <c r="H484" s="40"/>
      <c r="I484" s="29"/>
      <c r="J484" s="19"/>
      <c r="M484" s="41"/>
    </row>
    <row r="485" ht="15.75" customHeight="1">
      <c r="C485" s="38"/>
      <c r="F485" s="39"/>
      <c r="G485" s="39"/>
      <c r="H485" s="40"/>
      <c r="I485" s="29"/>
      <c r="J485" s="19"/>
      <c r="M485" s="41"/>
    </row>
    <row r="486" ht="15.75" customHeight="1">
      <c r="C486" s="38"/>
      <c r="F486" s="39"/>
      <c r="G486" s="39"/>
      <c r="H486" s="40"/>
      <c r="I486" s="29"/>
      <c r="J486" s="19"/>
      <c r="M486" s="41"/>
    </row>
    <row r="487" ht="15.75" customHeight="1">
      <c r="C487" s="38"/>
      <c r="F487" s="39"/>
      <c r="G487" s="39"/>
      <c r="H487" s="40"/>
      <c r="I487" s="29"/>
      <c r="J487" s="19"/>
      <c r="M487" s="41"/>
    </row>
    <row r="488" ht="15.75" customHeight="1">
      <c r="C488" s="38"/>
      <c r="F488" s="39"/>
      <c r="G488" s="39"/>
      <c r="H488" s="40"/>
      <c r="I488" s="29"/>
      <c r="J488" s="19"/>
      <c r="M488" s="41"/>
    </row>
    <row r="489" ht="15.75" customHeight="1">
      <c r="C489" s="38"/>
      <c r="F489" s="39"/>
      <c r="G489" s="39"/>
      <c r="H489" s="40"/>
      <c r="I489" s="29"/>
      <c r="J489" s="19"/>
      <c r="M489" s="41"/>
    </row>
    <row r="490" ht="15.75" customHeight="1">
      <c r="C490" s="38"/>
      <c r="F490" s="39"/>
      <c r="G490" s="39"/>
      <c r="H490" s="40"/>
      <c r="I490" s="29"/>
      <c r="J490" s="19"/>
      <c r="M490" s="41"/>
    </row>
    <row r="491" ht="15.75" customHeight="1">
      <c r="C491" s="38"/>
      <c r="F491" s="39"/>
      <c r="G491" s="39"/>
      <c r="H491" s="40"/>
      <c r="I491" s="29"/>
      <c r="J491" s="19"/>
      <c r="M491" s="41"/>
    </row>
    <row r="492" ht="15.75" customHeight="1">
      <c r="C492" s="38"/>
      <c r="F492" s="39"/>
      <c r="G492" s="39"/>
      <c r="H492" s="40"/>
      <c r="I492" s="29"/>
      <c r="J492" s="19"/>
      <c r="M492" s="41"/>
    </row>
    <row r="493" ht="15.75" customHeight="1">
      <c r="C493" s="38"/>
      <c r="F493" s="39"/>
      <c r="G493" s="39"/>
      <c r="H493" s="40"/>
      <c r="I493" s="29"/>
      <c r="J493" s="19"/>
      <c r="M493" s="41"/>
    </row>
    <row r="494" ht="15.75" customHeight="1">
      <c r="C494" s="38"/>
      <c r="F494" s="39"/>
      <c r="G494" s="39"/>
      <c r="H494" s="40"/>
      <c r="I494" s="29"/>
      <c r="J494" s="19"/>
      <c r="M494" s="41"/>
    </row>
    <row r="495" ht="15.75" customHeight="1">
      <c r="C495" s="38"/>
      <c r="F495" s="39"/>
      <c r="G495" s="39"/>
      <c r="H495" s="40"/>
      <c r="I495" s="29"/>
      <c r="J495" s="19"/>
      <c r="M495" s="41"/>
    </row>
    <row r="496" ht="15.75" customHeight="1">
      <c r="C496" s="38"/>
      <c r="F496" s="39"/>
      <c r="G496" s="39"/>
      <c r="H496" s="40"/>
      <c r="I496" s="29"/>
      <c r="J496" s="19"/>
      <c r="M496" s="41"/>
    </row>
    <row r="497" ht="15.75" customHeight="1">
      <c r="C497" s="38"/>
      <c r="F497" s="39"/>
      <c r="G497" s="39"/>
      <c r="H497" s="40"/>
      <c r="I497" s="29"/>
      <c r="J497" s="19"/>
      <c r="M497" s="41"/>
    </row>
    <row r="498" ht="15.75" customHeight="1">
      <c r="C498" s="38"/>
      <c r="F498" s="39"/>
      <c r="G498" s="39"/>
      <c r="H498" s="40"/>
      <c r="I498" s="29"/>
      <c r="J498" s="19"/>
      <c r="M498" s="41"/>
    </row>
    <row r="499" ht="15.75" customHeight="1">
      <c r="C499" s="38"/>
      <c r="F499" s="39"/>
      <c r="G499" s="39"/>
      <c r="H499" s="40"/>
      <c r="I499" s="29"/>
      <c r="J499" s="19"/>
      <c r="M499" s="41"/>
    </row>
    <row r="500" ht="15.75" customHeight="1">
      <c r="C500" s="38"/>
      <c r="F500" s="39"/>
      <c r="G500" s="39"/>
      <c r="H500" s="40"/>
      <c r="I500" s="29"/>
      <c r="J500" s="19"/>
      <c r="M500" s="41"/>
    </row>
    <row r="501" ht="15.75" customHeight="1">
      <c r="C501" s="38"/>
      <c r="F501" s="39"/>
      <c r="G501" s="39"/>
      <c r="H501" s="40"/>
      <c r="I501" s="29"/>
      <c r="J501" s="19"/>
      <c r="M501" s="41"/>
    </row>
    <row r="502" ht="15.75" customHeight="1">
      <c r="C502" s="38"/>
      <c r="F502" s="39"/>
      <c r="G502" s="39"/>
      <c r="H502" s="40"/>
      <c r="I502" s="29"/>
      <c r="J502" s="19"/>
      <c r="M502" s="41"/>
    </row>
    <row r="503" ht="15.75" customHeight="1">
      <c r="C503" s="38"/>
      <c r="F503" s="39"/>
      <c r="G503" s="39"/>
      <c r="H503" s="40"/>
      <c r="I503" s="29"/>
      <c r="J503" s="19"/>
      <c r="M503" s="41"/>
    </row>
    <row r="504" ht="15.75" customHeight="1">
      <c r="C504" s="38"/>
      <c r="F504" s="39"/>
      <c r="G504" s="39"/>
      <c r="H504" s="40"/>
      <c r="I504" s="29"/>
      <c r="J504" s="19"/>
      <c r="M504" s="41"/>
    </row>
    <row r="505" ht="15.75" customHeight="1">
      <c r="C505" s="38"/>
      <c r="F505" s="39"/>
      <c r="G505" s="39"/>
      <c r="H505" s="40"/>
      <c r="I505" s="29"/>
      <c r="J505" s="19"/>
      <c r="M505" s="41"/>
    </row>
    <row r="506" ht="15.75" customHeight="1">
      <c r="C506" s="38"/>
      <c r="F506" s="39"/>
      <c r="G506" s="39"/>
      <c r="H506" s="40"/>
      <c r="I506" s="29"/>
      <c r="J506" s="19"/>
      <c r="M506" s="41"/>
    </row>
    <row r="507" ht="15.75" customHeight="1">
      <c r="C507" s="38"/>
      <c r="F507" s="39"/>
      <c r="G507" s="39"/>
      <c r="H507" s="40"/>
      <c r="I507" s="29"/>
      <c r="J507" s="19"/>
      <c r="M507" s="41"/>
    </row>
    <row r="508" ht="15.75" customHeight="1">
      <c r="C508" s="38"/>
      <c r="F508" s="39"/>
      <c r="G508" s="39"/>
      <c r="H508" s="40"/>
      <c r="I508" s="29"/>
      <c r="J508" s="19"/>
      <c r="M508" s="41"/>
    </row>
    <row r="509" ht="15.75" customHeight="1">
      <c r="C509" s="38"/>
      <c r="F509" s="39"/>
      <c r="G509" s="39"/>
      <c r="H509" s="40"/>
      <c r="I509" s="29"/>
      <c r="J509" s="19"/>
      <c r="M509" s="41"/>
    </row>
    <row r="510" ht="15.75" customHeight="1">
      <c r="C510" s="38"/>
      <c r="F510" s="39"/>
      <c r="G510" s="39"/>
      <c r="H510" s="40"/>
      <c r="I510" s="29"/>
      <c r="J510" s="19"/>
      <c r="M510" s="41"/>
    </row>
    <row r="511" ht="15.75" customHeight="1">
      <c r="C511" s="38"/>
      <c r="F511" s="39"/>
      <c r="G511" s="39"/>
      <c r="H511" s="40"/>
      <c r="I511" s="29"/>
      <c r="J511" s="19"/>
      <c r="M511" s="41"/>
    </row>
    <row r="512" ht="15.75" customHeight="1">
      <c r="C512" s="38"/>
      <c r="F512" s="39"/>
      <c r="G512" s="39"/>
      <c r="H512" s="40"/>
      <c r="I512" s="29"/>
      <c r="J512" s="19"/>
      <c r="M512" s="41"/>
    </row>
    <row r="513" ht="15.75" customHeight="1">
      <c r="C513" s="38"/>
      <c r="F513" s="39"/>
      <c r="G513" s="39"/>
      <c r="H513" s="40"/>
      <c r="I513" s="29"/>
      <c r="J513" s="19"/>
      <c r="M513" s="41"/>
    </row>
    <row r="514" ht="15.75" customHeight="1">
      <c r="C514" s="38"/>
      <c r="F514" s="39"/>
      <c r="G514" s="39"/>
      <c r="H514" s="40"/>
      <c r="I514" s="29"/>
      <c r="J514" s="19"/>
      <c r="M514" s="41"/>
    </row>
    <row r="515" ht="15.75" customHeight="1">
      <c r="C515" s="38"/>
      <c r="F515" s="39"/>
      <c r="G515" s="39"/>
      <c r="H515" s="40"/>
      <c r="I515" s="29"/>
      <c r="J515" s="19"/>
      <c r="M515" s="41"/>
    </row>
    <row r="516" ht="15.75" customHeight="1">
      <c r="C516" s="38"/>
      <c r="F516" s="39"/>
      <c r="G516" s="39"/>
      <c r="H516" s="40"/>
      <c r="I516" s="29"/>
      <c r="J516" s="19"/>
      <c r="M516" s="41"/>
    </row>
    <row r="517" ht="15.75" customHeight="1">
      <c r="C517" s="38"/>
      <c r="F517" s="39"/>
      <c r="G517" s="39"/>
      <c r="H517" s="40"/>
      <c r="I517" s="29"/>
      <c r="J517" s="19"/>
      <c r="M517" s="41"/>
    </row>
    <row r="518" ht="15.75" customHeight="1">
      <c r="C518" s="38"/>
      <c r="F518" s="39"/>
      <c r="G518" s="39"/>
      <c r="H518" s="40"/>
      <c r="I518" s="29"/>
      <c r="J518" s="19"/>
      <c r="M518" s="41"/>
    </row>
    <row r="519" ht="15.75" customHeight="1">
      <c r="C519" s="38"/>
      <c r="F519" s="39"/>
      <c r="G519" s="39"/>
      <c r="H519" s="40"/>
      <c r="I519" s="29"/>
      <c r="J519" s="19"/>
      <c r="M519" s="41"/>
    </row>
    <row r="520" ht="15.75" customHeight="1">
      <c r="C520" s="38"/>
      <c r="F520" s="39"/>
      <c r="G520" s="39"/>
      <c r="H520" s="40"/>
      <c r="I520" s="29"/>
      <c r="J520" s="19"/>
      <c r="M520" s="41"/>
    </row>
    <row r="521" ht="15.75" customHeight="1">
      <c r="C521" s="38"/>
      <c r="F521" s="39"/>
      <c r="G521" s="39"/>
      <c r="H521" s="40"/>
      <c r="I521" s="29"/>
      <c r="J521" s="19"/>
      <c r="M521" s="41"/>
    </row>
    <row r="522" ht="15.75" customHeight="1">
      <c r="C522" s="38"/>
      <c r="F522" s="39"/>
      <c r="G522" s="39"/>
      <c r="H522" s="40"/>
      <c r="I522" s="29"/>
      <c r="J522" s="19"/>
      <c r="M522" s="41"/>
    </row>
    <row r="523" ht="15.75" customHeight="1">
      <c r="C523" s="38"/>
      <c r="F523" s="39"/>
      <c r="G523" s="39"/>
      <c r="H523" s="40"/>
      <c r="I523" s="29"/>
      <c r="J523" s="19"/>
      <c r="M523" s="41"/>
    </row>
    <row r="524" ht="15.75" customHeight="1">
      <c r="C524" s="38"/>
      <c r="F524" s="39"/>
      <c r="G524" s="39"/>
      <c r="H524" s="40"/>
      <c r="I524" s="29"/>
      <c r="J524" s="19"/>
      <c r="M524" s="41"/>
    </row>
    <row r="525" ht="15.75" customHeight="1">
      <c r="C525" s="38"/>
      <c r="F525" s="39"/>
      <c r="G525" s="39"/>
      <c r="H525" s="40"/>
      <c r="I525" s="29"/>
      <c r="J525" s="19"/>
      <c r="M525" s="41"/>
    </row>
    <row r="526" ht="15.75" customHeight="1">
      <c r="C526" s="38"/>
      <c r="F526" s="39"/>
      <c r="G526" s="39"/>
      <c r="H526" s="40"/>
      <c r="I526" s="29"/>
      <c r="J526" s="19"/>
      <c r="M526" s="41"/>
    </row>
    <row r="527" ht="15.75" customHeight="1">
      <c r="C527" s="38"/>
      <c r="F527" s="39"/>
      <c r="G527" s="39"/>
      <c r="H527" s="40"/>
      <c r="I527" s="29"/>
      <c r="J527" s="19"/>
      <c r="M527" s="41"/>
    </row>
    <row r="528" ht="15.75" customHeight="1">
      <c r="C528" s="38"/>
      <c r="F528" s="39"/>
      <c r="G528" s="39"/>
      <c r="H528" s="40"/>
      <c r="I528" s="29"/>
      <c r="J528" s="19"/>
      <c r="M528" s="41"/>
    </row>
    <row r="529" ht="15.75" customHeight="1">
      <c r="C529" s="38"/>
      <c r="F529" s="39"/>
      <c r="G529" s="39"/>
      <c r="H529" s="40"/>
      <c r="I529" s="29"/>
      <c r="J529" s="19"/>
      <c r="M529" s="41"/>
    </row>
    <row r="530" ht="15.75" customHeight="1">
      <c r="C530" s="38"/>
      <c r="F530" s="39"/>
      <c r="G530" s="39"/>
      <c r="H530" s="40"/>
      <c r="I530" s="29"/>
      <c r="J530" s="19"/>
      <c r="M530" s="41"/>
    </row>
    <row r="531" ht="15.75" customHeight="1">
      <c r="C531" s="38"/>
      <c r="F531" s="39"/>
      <c r="G531" s="39"/>
      <c r="H531" s="40"/>
      <c r="I531" s="29"/>
      <c r="J531" s="19"/>
      <c r="M531" s="41"/>
    </row>
    <row r="532" ht="15.75" customHeight="1">
      <c r="C532" s="38"/>
      <c r="F532" s="39"/>
      <c r="G532" s="39"/>
      <c r="H532" s="40"/>
      <c r="I532" s="29"/>
      <c r="J532" s="19"/>
      <c r="M532" s="41"/>
    </row>
    <row r="533" ht="15.75" customHeight="1">
      <c r="C533" s="38"/>
      <c r="F533" s="39"/>
      <c r="G533" s="39"/>
      <c r="H533" s="40"/>
      <c r="I533" s="29"/>
      <c r="J533" s="19"/>
      <c r="M533" s="41"/>
    </row>
    <row r="534" ht="15.75" customHeight="1">
      <c r="C534" s="38"/>
      <c r="F534" s="39"/>
      <c r="G534" s="39"/>
      <c r="H534" s="40"/>
      <c r="I534" s="29"/>
      <c r="J534" s="19"/>
      <c r="M534" s="41"/>
    </row>
    <row r="535" ht="15.75" customHeight="1">
      <c r="C535" s="38"/>
      <c r="F535" s="39"/>
      <c r="G535" s="39"/>
      <c r="H535" s="40"/>
      <c r="I535" s="29"/>
      <c r="J535" s="19"/>
      <c r="M535" s="41"/>
    </row>
    <row r="536" ht="15.75" customHeight="1">
      <c r="C536" s="38"/>
      <c r="F536" s="39"/>
      <c r="G536" s="39"/>
      <c r="H536" s="40"/>
      <c r="I536" s="29"/>
      <c r="J536" s="19"/>
      <c r="M536" s="41"/>
    </row>
    <row r="537" ht="15.75" customHeight="1">
      <c r="C537" s="38"/>
      <c r="F537" s="39"/>
      <c r="G537" s="39"/>
      <c r="H537" s="40"/>
      <c r="I537" s="29"/>
      <c r="J537" s="19"/>
      <c r="M537" s="41"/>
    </row>
    <row r="538" ht="15.75" customHeight="1">
      <c r="C538" s="38"/>
      <c r="F538" s="39"/>
      <c r="G538" s="39"/>
      <c r="H538" s="40"/>
      <c r="I538" s="29"/>
      <c r="J538" s="19"/>
      <c r="M538" s="41"/>
    </row>
    <row r="539" ht="15.75" customHeight="1">
      <c r="C539" s="38"/>
      <c r="F539" s="39"/>
      <c r="G539" s="39"/>
      <c r="H539" s="40"/>
      <c r="I539" s="29"/>
      <c r="J539" s="19"/>
      <c r="M539" s="41"/>
    </row>
    <row r="540" ht="15.75" customHeight="1">
      <c r="C540" s="38"/>
      <c r="F540" s="39"/>
      <c r="G540" s="39"/>
      <c r="H540" s="40"/>
      <c r="I540" s="29"/>
      <c r="J540" s="19"/>
      <c r="M540" s="41"/>
    </row>
    <row r="541" ht="15.75" customHeight="1">
      <c r="C541" s="38"/>
      <c r="F541" s="39"/>
      <c r="G541" s="39"/>
      <c r="H541" s="40"/>
      <c r="I541" s="29"/>
      <c r="J541" s="19"/>
      <c r="M541" s="41"/>
    </row>
    <row r="542" ht="15.75" customHeight="1">
      <c r="C542" s="38"/>
      <c r="F542" s="39"/>
      <c r="G542" s="39"/>
      <c r="H542" s="40"/>
      <c r="I542" s="29"/>
      <c r="J542" s="19"/>
      <c r="M542" s="41"/>
    </row>
    <row r="543" ht="15.75" customHeight="1">
      <c r="C543" s="38"/>
      <c r="F543" s="39"/>
      <c r="G543" s="39"/>
      <c r="H543" s="40"/>
      <c r="I543" s="29"/>
      <c r="J543" s="19"/>
      <c r="M543" s="41"/>
    </row>
    <row r="544" ht="15.75" customHeight="1">
      <c r="C544" s="38"/>
      <c r="F544" s="39"/>
      <c r="G544" s="39"/>
      <c r="H544" s="40"/>
      <c r="I544" s="29"/>
      <c r="J544" s="19"/>
      <c r="M544" s="41"/>
    </row>
    <row r="545" ht="15.75" customHeight="1">
      <c r="C545" s="38"/>
      <c r="F545" s="39"/>
      <c r="G545" s="39"/>
      <c r="H545" s="40"/>
      <c r="I545" s="29"/>
      <c r="J545" s="19"/>
      <c r="M545" s="41"/>
    </row>
    <row r="546" ht="15.75" customHeight="1">
      <c r="C546" s="38"/>
      <c r="F546" s="39"/>
      <c r="G546" s="39"/>
      <c r="H546" s="40"/>
      <c r="I546" s="29"/>
      <c r="J546" s="19"/>
      <c r="M546" s="41"/>
    </row>
    <row r="547" ht="15.75" customHeight="1">
      <c r="C547" s="38"/>
      <c r="F547" s="39"/>
      <c r="G547" s="39"/>
      <c r="H547" s="40"/>
      <c r="I547" s="29"/>
      <c r="J547" s="19"/>
      <c r="M547" s="41"/>
    </row>
    <row r="548" ht="15.75" customHeight="1">
      <c r="C548" s="38"/>
      <c r="F548" s="39"/>
      <c r="G548" s="39"/>
      <c r="H548" s="40"/>
      <c r="I548" s="29"/>
      <c r="J548" s="19"/>
      <c r="M548" s="41"/>
    </row>
    <row r="549" ht="15.75" customHeight="1">
      <c r="C549" s="38"/>
      <c r="F549" s="39"/>
      <c r="G549" s="39"/>
      <c r="H549" s="40"/>
      <c r="I549" s="29"/>
      <c r="J549" s="19"/>
      <c r="M549" s="41"/>
    </row>
    <row r="550" ht="15.75" customHeight="1">
      <c r="C550" s="38"/>
      <c r="F550" s="39"/>
      <c r="G550" s="39"/>
      <c r="H550" s="40"/>
      <c r="I550" s="29"/>
      <c r="J550" s="19"/>
      <c r="M550" s="41"/>
    </row>
    <row r="551" ht="15.75" customHeight="1">
      <c r="C551" s="38"/>
      <c r="F551" s="39"/>
      <c r="G551" s="39"/>
      <c r="H551" s="40"/>
      <c r="I551" s="29"/>
      <c r="J551" s="19"/>
      <c r="M551" s="41"/>
    </row>
    <row r="552" ht="15.75" customHeight="1">
      <c r="C552" s="38"/>
      <c r="F552" s="39"/>
      <c r="G552" s="39"/>
      <c r="H552" s="40"/>
      <c r="I552" s="29"/>
      <c r="J552" s="19"/>
      <c r="M552" s="41"/>
    </row>
    <row r="553" ht="15.75" customHeight="1">
      <c r="C553" s="38"/>
      <c r="F553" s="39"/>
      <c r="G553" s="39"/>
      <c r="H553" s="40"/>
      <c r="I553" s="29"/>
      <c r="J553" s="19"/>
      <c r="M553" s="41"/>
    </row>
    <row r="554" ht="15.75" customHeight="1">
      <c r="C554" s="38"/>
      <c r="F554" s="39"/>
      <c r="G554" s="39"/>
      <c r="H554" s="40"/>
      <c r="I554" s="29"/>
      <c r="J554" s="19"/>
      <c r="M554" s="41"/>
    </row>
    <row r="555" ht="15.75" customHeight="1">
      <c r="C555" s="38"/>
      <c r="F555" s="39"/>
      <c r="G555" s="39"/>
      <c r="H555" s="40"/>
      <c r="I555" s="29"/>
      <c r="J555" s="19"/>
      <c r="M555" s="41"/>
    </row>
    <row r="556" ht="15.75" customHeight="1">
      <c r="C556" s="38"/>
      <c r="F556" s="39"/>
      <c r="G556" s="39"/>
      <c r="H556" s="40"/>
      <c r="I556" s="29"/>
      <c r="J556" s="19"/>
      <c r="M556" s="41"/>
    </row>
    <row r="557" ht="15.75" customHeight="1">
      <c r="C557" s="38"/>
      <c r="F557" s="39"/>
      <c r="G557" s="39"/>
      <c r="H557" s="40"/>
      <c r="I557" s="29"/>
      <c r="J557" s="19"/>
      <c r="M557" s="41"/>
    </row>
    <row r="558" ht="15.75" customHeight="1">
      <c r="C558" s="38"/>
      <c r="F558" s="39"/>
      <c r="G558" s="39"/>
      <c r="H558" s="40"/>
      <c r="I558" s="29"/>
      <c r="J558" s="19"/>
      <c r="M558" s="41"/>
    </row>
    <row r="559" ht="15.75" customHeight="1">
      <c r="C559" s="38"/>
      <c r="F559" s="39"/>
      <c r="G559" s="39"/>
      <c r="H559" s="40"/>
      <c r="I559" s="29"/>
      <c r="J559" s="19"/>
      <c r="M559" s="41"/>
    </row>
    <row r="560" ht="15.75" customHeight="1">
      <c r="C560" s="38"/>
      <c r="F560" s="39"/>
      <c r="G560" s="39"/>
      <c r="H560" s="40"/>
      <c r="I560" s="29"/>
      <c r="J560" s="19"/>
      <c r="M560" s="41"/>
    </row>
    <row r="561" ht="15.75" customHeight="1">
      <c r="C561" s="38"/>
      <c r="F561" s="39"/>
      <c r="G561" s="39"/>
      <c r="H561" s="40"/>
      <c r="I561" s="29"/>
      <c r="J561" s="19"/>
      <c r="M561" s="41"/>
    </row>
    <row r="562" ht="15.75" customHeight="1">
      <c r="C562" s="38"/>
      <c r="F562" s="39"/>
      <c r="G562" s="39"/>
      <c r="H562" s="40"/>
      <c r="I562" s="29"/>
      <c r="J562" s="19"/>
      <c r="M562" s="41"/>
    </row>
    <row r="563" ht="15.75" customHeight="1">
      <c r="C563" s="38"/>
      <c r="F563" s="39"/>
      <c r="G563" s="39"/>
      <c r="H563" s="40"/>
      <c r="I563" s="29"/>
      <c r="J563" s="19"/>
      <c r="M563" s="41"/>
    </row>
    <row r="564" ht="15.75" customHeight="1">
      <c r="C564" s="38"/>
      <c r="F564" s="39"/>
      <c r="G564" s="39"/>
      <c r="H564" s="40"/>
      <c r="I564" s="29"/>
      <c r="J564" s="19"/>
      <c r="M564" s="41"/>
    </row>
    <row r="565" ht="15.75" customHeight="1">
      <c r="C565" s="38"/>
      <c r="F565" s="39"/>
      <c r="G565" s="39"/>
      <c r="H565" s="40"/>
      <c r="I565" s="29"/>
      <c r="J565" s="19"/>
      <c r="M565" s="41"/>
    </row>
    <row r="566" ht="15.75" customHeight="1">
      <c r="C566" s="38"/>
      <c r="F566" s="39"/>
      <c r="G566" s="39"/>
      <c r="H566" s="40"/>
      <c r="I566" s="29"/>
      <c r="J566" s="19"/>
      <c r="M566" s="41"/>
    </row>
    <row r="567" ht="15.75" customHeight="1">
      <c r="C567" s="38"/>
      <c r="F567" s="39"/>
      <c r="G567" s="39"/>
      <c r="H567" s="40"/>
      <c r="I567" s="29"/>
      <c r="J567" s="19"/>
      <c r="M567" s="41"/>
    </row>
    <row r="568" ht="15.75" customHeight="1">
      <c r="C568" s="38"/>
      <c r="F568" s="39"/>
      <c r="G568" s="39"/>
      <c r="H568" s="40"/>
      <c r="I568" s="29"/>
      <c r="J568" s="19"/>
      <c r="M568" s="41"/>
    </row>
    <row r="569" ht="15.75" customHeight="1">
      <c r="C569" s="38"/>
      <c r="F569" s="39"/>
      <c r="G569" s="39"/>
      <c r="H569" s="40"/>
      <c r="I569" s="29"/>
      <c r="J569" s="19"/>
      <c r="M569" s="41"/>
    </row>
    <row r="570" ht="15.75" customHeight="1">
      <c r="C570" s="38"/>
      <c r="F570" s="39"/>
      <c r="G570" s="39"/>
      <c r="H570" s="40"/>
      <c r="I570" s="29"/>
      <c r="J570" s="19"/>
      <c r="M570" s="41"/>
    </row>
    <row r="571" ht="15.75" customHeight="1">
      <c r="C571" s="38"/>
      <c r="F571" s="39"/>
      <c r="G571" s="39"/>
      <c r="H571" s="40"/>
      <c r="I571" s="29"/>
      <c r="J571" s="19"/>
      <c r="M571" s="41"/>
    </row>
    <row r="572" ht="15.75" customHeight="1">
      <c r="C572" s="38"/>
      <c r="F572" s="39"/>
      <c r="G572" s="39"/>
      <c r="H572" s="40"/>
      <c r="I572" s="29"/>
      <c r="J572" s="19"/>
      <c r="M572" s="41"/>
    </row>
    <row r="573" ht="15.75" customHeight="1">
      <c r="C573" s="38"/>
      <c r="F573" s="39"/>
      <c r="G573" s="39"/>
      <c r="H573" s="40"/>
      <c r="I573" s="29"/>
      <c r="J573" s="19"/>
      <c r="M573" s="41"/>
    </row>
    <row r="574" ht="15.75" customHeight="1">
      <c r="C574" s="38"/>
      <c r="F574" s="39"/>
      <c r="G574" s="39"/>
      <c r="H574" s="40"/>
      <c r="I574" s="29"/>
      <c r="J574" s="19"/>
      <c r="M574" s="41"/>
    </row>
    <row r="575" ht="15.75" customHeight="1">
      <c r="C575" s="38"/>
      <c r="F575" s="39"/>
      <c r="G575" s="39"/>
      <c r="H575" s="40"/>
      <c r="I575" s="29"/>
      <c r="J575" s="19"/>
      <c r="M575" s="41"/>
    </row>
    <row r="576" ht="15.75" customHeight="1">
      <c r="C576" s="38"/>
      <c r="F576" s="39"/>
      <c r="G576" s="39"/>
      <c r="H576" s="40"/>
      <c r="I576" s="29"/>
      <c r="J576" s="19"/>
      <c r="M576" s="41"/>
    </row>
    <row r="577" ht="15.75" customHeight="1">
      <c r="C577" s="38"/>
      <c r="F577" s="39"/>
      <c r="G577" s="39"/>
      <c r="H577" s="40"/>
      <c r="I577" s="29"/>
      <c r="J577" s="19"/>
      <c r="M577" s="41"/>
    </row>
    <row r="578" ht="15.75" customHeight="1">
      <c r="C578" s="38"/>
      <c r="F578" s="39"/>
      <c r="G578" s="39"/>
      <c r="H578" s="40"/>
      <c r="I578" s="29"/>
      <c r="J578" s="19"/>
      <c r="M578" s="41"/>
    </row>
    <row r="579" ht="15.75" customHeight="1">
      <c r="C579" s="38"/>
      <c r="F579" s="39"/>
      <c r="G579" s="39"/>
      <c r="H579" s="40"/>
      <c r="I579" s="29"/>
      <c r="J579" s="19"/>
      <c r="M579" s="41"/>
    </row>
    <row r="580" ht="15.75" customHeight="1">
      <c r="C580" s="38"/>
      <c r="F580" s="39"/>
      <c r="G580" s="39"/>
      <c r="H580" s="40"/>
      <c r="I580" s="29"/>
      <c r="J580" s="19"/>
      <c r="M580" s="41"/>
    </row>
    <row r="581" ht="15.75" customHeight="1">
      <c r="C581" s="38"/>
      <c r="F581" s="39"/>
      <c r="G581" s="39"/>
      <c r="H581" s="40"/>
      <c r="I581" s="29"/>
      <c r="J581" s="19"/>
      <c r="M581" s="41"/>
    </row>
    <row r="582" ht="15.75" customHeight="1">
      <c r="C582" s="38"/>
      <c r="F582" s="39"/>
      <c r="G582" s="39"/>
      <c r="H582" s="40"/>
      <c r="I582" s="29"/>
      <c r="J582" s="19"/>
      <c r="M582" s="41"/>
    </row>
    <row r="583" ht="15.75" customHeight="1">
      <c r="C583" s="38"/>
      <c r="F583" s="39"/>
      <c r="G583" s="39"/>
      <c r="H583" s="40"/>
      <c r="I583" s="29"/>
      <c r="J583" s="19"/>
      <c r="M583" s="41"/>
    </row>
    <row r="584" ht="15.75" customHeight="1">
      <c r="C584" s="38"/>
      <c r="F584" s="39"/>
      <c r="G584" s="39"/>
      <c r="H584" s="40"/>
      <c r="I584" s="29"/>
      <c r="J584" s="19"/>
      <c r="M584" s="41"/>
    </row>
    <row r="585" ht="15.75" customHeight="1">
      <c r="C585" s="38"/>
      <c r="F585" s="39"/>
      <c r="G585" s="39"/>
      <c r="H585" s="40"/>
      <c r="I585" s="29"/>
      <c r="J585" s="19"/>
      <c r="M585" s="41"/>
    </row>
    <row r="586" ht="15.75" customHeight="1">
      <c r="C586" s="38"/>
      <c r="F586" s="39"/>
      <c r="G586" s="39"/>
      <c r="H586" s="40"/>
      <c r="I586" s="29"/>
      <c r="J586" s="19"/>
      <c r="M586" s="41"/>
    </row>
    <row r="587" ht="15.75" customHeight="1">
      <c r="C587" s="38"/>
      <c r="F587" s="39"/>
      <c r="G587" s="39"/>
      <c r="H587" s="40"/>
      <c r="I587" s="29"/>
      <c r="J587" s="19"/>
      <c r="M587" s="41"/>
    </row>
    <row r="588" ht="15.75" customHeight="1">
      <c r="C588" s="38"/>
      <c r="F588" s="39"/>
      <c r="G588" s="39"/>
      <c r="H588" s="40"/>
      <c r="I588" s="29"/>
      <c r="J588" s="19"/>
      <c r="M588" s="41"/>
    </row>
    <row r="589" ht="15.75" customHeight="1">
      <c r="C589" s="38"/>
      <c r="F589" s="39"/>
      <c r="G589" s="39"/>
      <c r="H589" s="40"/>
      <c r="I589" s="29"/>
      <c r="J589" s="19"/>
      <c r="M589" s="41"/>
    </row>
    <row r="590" ht="15.75" customHeight="1">
      <c r="C590" s="38"/>
      <c r="F590" s="39"/>
      <c r="G590" s="39"/>
      <c r="H590" s="40"/>
      <c r="I590" s="29"/>
      <c r="J590" s="19"/>
      <c r="M590" s="41"/>
    </row>
    <row r="591" ht="15.75" customHeight="1">
      <c r="C591" s="38"/>
      <c r="F591" s="39"/>
      <c r="G591" s="39"/>
      <c r="H591" s="40"/>
      <c r="I591" s="29"/>
      <c r="J591" s="19"/>
      <c r="M591" s="41"/>
    </row>
    <row r="592" ht="15.75" customHeight="1">
      <c r="C592" s="38"/>
      <c r="F592" s="39"/>
      <c r="G592" s="39"/>
      <c r="H592" s="40"/>
      <c r="I592" s="29"/>
      <c r="J592" s="19"/>
      <c r="M592" s="41"/>
    </row>
    <row r="593" ht="15.75" customHeight="1">
      <c r="C593" s="38"/>
      <c r="F593" s="39"/>
      <c r="G593" s="39"/>
      <c r="H593" s="40"/>
      <c r="I593" s="29"/>
      <c r="J593" s="19"/>
      <c r="M593" s="41"/>
    </row>
    <row r="594" ht="15.75" customHeight="1">
      <c r="C594" s="38"/>
      <c r="F594" s="39"/>
      <c r="G594" s="39"/>
      <c r="H594" s="40"/>
      <c r="I594" s="29"/>
      <c r="J594" s="19"/>
      <c r="M594" s="41"/>
    </row>
    <row r="595" ht="15.75" customHeight="1">
      <c r="C595" s="38"/>
      <c r="F595" s="39"/>
      <c r="G595" s="39"/>
      <c r="H595" s="40"/>
      <c r="I595" s="29"/>
      <c r="J595" s="19"/>
      <c r="M595" s="41"/>
    </row>
    <row r="596" ht="15.75" customHeight="1">
      <c r="C596" s="38"/>
      <c r="F596" s="39"/>
      <c r="G596" s="39"/>
      <c r="H596" s="40"/>
      <c r="I596" s="29"/>
      <c r="J596" s="19"/>
      <c r="M596" s="41"/>
    </row>
    <row r="597" ht="15.75" customHeight="1">
      <c r="C597" s="38"/>
      <c r="F597" s="39"/>
      <c r="G597" s="39"/>
      <c r="H597" s="40"/>
      <c r="I597" s="29"/>
      <c r="J597" s="19"/>
      <c r="M597" s="41"/>
    </row>
    <row r="598" ht="15.75" customHeight="1">
      <c r="C598" s="38"/>
      <c r="F598" s="39"/>
      <c r="G598" s="39"/>
      <c r="H598" s="40"/>
      <c r="I598" s="29"/>
      <c r="J598" s="19"/>
      <c r="M598" s="41"/>
    </row>
    <row r="599" ht="15.75" customHeight="1">
      <c r="C599" s="38"/>
      <c r="F599" s="39"/>
      <c r="G599" s="39"/>
      <c r="H599" s="40"/>
      <c r="I599" s="29"/>
      <c r="J599" s="19"/>
      <c r="M599" s="41"/>
    </row>
    <row r="600" ht="15.75" customHeight="1">
      <c r="C600" s="38"/>
      <c r="F600" s="39"/>
      <c r="G600" s="39"/>
      <c r="H600" s="40"/>
      <c r="I600" s="29"/>
      <c r="J600" s="19"/>
      <c r="M600" s="41"/>
    </row>
    <row r="601" ht="15.75" customHeight="1">
      <c r="C601" s="38"/>
      <c r="F601" s="39"/>
      <c r="G601" s="39"/>
      <c r="H601" s="40"/>
      <c r="I601" s="29"/>
      <c r="J601" s="19"/>
      <c r="M601" s="41"/>
    </row>
    <row r="602" ht="15.75" customHeight="1">
      <c r="C602" s="38"/>
      <c r="F602" s="39"/>
      <c r="G602" s="39"/>
      <c r="H602" s="40"/>
      <c r="I602" s="29"/>
      <c r="J602" s="19"/>
      <c r="M602" s="41"/>
    </row>
    <row r="603" ht="15.75" customHeight="1">
      <c r="C603" s="38"/>
      <c r="F603" s="39"/>
      <c r="G603" s="39"/>
      <c r="H603" s="40"/>
      <c r="I603" s="29"/>
      <c r="J603" s="19"/>
      <c r="M603" s="41"/>
    </row>
    <row r="604" ht="15.75" customHeight="1">
      <c r="C604" s="38"/>
      <c r="F604" s="39"/>
      <c r="G604" s="39"/>
      <c r="H604" s="40"/>
      <c r="I604" s="29"/>
      <c r="J604" s="19"/>
      <c r="M604" s="41"/>
    </row>
    <row r="605" ht="15.75" customHeight="1">
      <c r="C605" s="38"/>
      <c r="F605" s="39"/>
      <c r="G605" s="39"/>
      <c r="H605" s="40"/>
      <c r="I605" s="29"/>
      <c r="J605" s="19"/>
      <c r="M605" s="41"/>
    </row>
    <row r="606" ht="15.75" customHeight="1">
      <c r="C606" s="38"/>
      <c r="F606" s="39"/>
      <c r="G606" s="39"/>
      <c r="H606" s="40"/>
      <c r="I606" s="29"/>
      <c r="J606" s="19"/>
      <c r="M606" s="41"/>
    </row>
    <row r="607" ht="15.75" customHeight="1">
      <c r="C607" s="38"/>
      <c r="F607" s="39"/>
      <c r="G607" s="39"/>
      <c r="H607" s="40"/>
      <c r="I607" s="29"/>
      <c r="J607" s="19"/>
      <c r="M607" s="41"/>
    </row>
    <row r="608" ht="15.75" customHeight="1">
      <c r="C608" s="38"/>
      <c r="F608" s="39"/>
      <c r="G608" s="39"/>
      <c r="H608" s="40"/>
      <c r="I608" s="29"/>
      <c r="J608" s="19"/>
      <c r="M608" s="41"/>
    </row>
    <row r="609" ht="15.75" customHeight="1">
      <c r="C609" s="38"/>
      <c r="F609" s="39"/>
      <c r="G609" s="39"/>
      <c r="H609" s="40"/>
      <c r="I609" s="29"/>
      <c r="J609" s="19"/>
      <c r="M609" s="41"/>
    </row>
    <row r="610" ht="15.75" customHeight="1">
      <c r="C610" s="38"/>
      <c r="F610" s="39"/>
      <c r="G610" s="39"/>
      <c r="H610" s="40"/>
      <c r="I610" s="29"/>
      <c r="J610" s="19"/>
      <c r="M610" s="41"/>
    </row>
    <row r="611" ht="15.75" customHeight="1">
      <c r="C611" s="38"/>
      <c r="F611" s="39"/>
      <c r="G611" s="39"/>
      <c r="H611" s="40"/>
      <c r="I611" s="29"/>
      <c r="J611" s="19"/>
      <c r="M611" s="41"/>
    </row>
    <row r="612" ht="15.75" customHeight="1">
      <c r="C612" s="38"/>
      <c r="F612" s="39"/>
      <c r="G612" s="39"/>
      <c r="H612" s="40"/>
      <c r="I612" s="29"/>
      <c r="J612" s="19"/>
      <c r="M612" s="41"/>
    </row>
    <row r="613" ht="15.75" customHeight="1">
      <c r="C613" s="38"/>
      <c r="F613" s="39"/>
      <c r="G613" s="39"/>
      <c r="H613" s="40"/>
      <c r="I613" s="29"/>
      <c r="J613" s="19"/>
      <c r="M613" s="41"/>
    </row>
    <row r="614" ht="15.75" customHeight="1">
      <c r="C614" s="38"/>
      <c r="F614" s="39"/>
      <c r="G614" s="39"/>
      <c r="H614" s="40"/>
      <c r="I614" s="29"/>
      <c r="J614" s="19"/>
      <c r="M614" s="41"/>
    </row>
    <row r="615" ht="15.75" customHeight="1">
      <c r="C615" s="38"/>
      <c r="F615" s="39"/>
      <c r="G615" s="39"/>
      <c r="H615" s="40"/>
      <c r="I615" s="29"/>
      <c r="J615" s="19"/>
      <c r="M615" s="41"/>
    </row>
    <row r="616" ht="15.75" customHeight="1">
      <c r="C616" s="38"/>
      <c r="F616" s="39"/>
      <c r="G616" s="39"/>
      <c r="H616" s="40"/>
      <c r="I616" s="29"/>
      <c r="J616" s="19"/>
      <c r="M616" s="41"/>
    </row>
    <row r="617" ht="15.75" customHeight="1">
      <c r="C617" s="38"/>
      <c r="F617" s="39"/>
      <c r="G617" s="39"/>
      <c r="H617" s="40"/>
      <c r="I617" s="29"/>
      <c r="J617" s="19"/>
      <c r="M617" s="41"/>
    </row>
    <row r="618" ht="15.75" customHeight="1">
      <c r="C618" s="38"/>
      <c r="F618" s="39"/>
      <c r="G618" s="39"/>
      <c r="H618" s="40"/>
      <c r="I618" s="29"/>
      <c r="J618" s="19"/>
      <c r="M618" s="41"/>
    </row>
    <row r="619" ht="15.75" customHeight="1">
      <c r="C619" s="38"/>
      <c r="F619" s="39"/>
      <c r="G619" s="39"/>
      <c r="H619" s="40"/>
      <c r="I619" s="29"/>
      <c r="J619" s="19"/>
      <c r="M619" s="41"/>
    </row>
    <row r="620" ht="15.75" customHeight="1">
      <c r="C620" s="38"/>
      <c r="F620" s="39"/>
      <c r="G620" s="39"/>
      <c r="H620" s="40"/>
      <c r="I620" s="29"/>
      <c r="J620" s="19"/>
      <c r="M620" s="41"/>
    </row>
    <row r="621" ht="15.75" customHeight="1">
      <c r="C621" s="38"/>
      <c r="F621" s="39"/>
      <c r="G621" s="39"/>
      <c r="H621" s="40"/>
      <c r="I621" s="29"/>
      <c r="J621" s="19"/>
      <c r="M621" s="41"/>
    </row>
    <row r="622" ht="15.75" customHeight="1">
      <c r="C622" s="38"/>
      <c r="F622" s="39"/>
      <c r="G622" s="39"/>
      <c r="H622" s="40"/>
      <c r="I622" s="29"/>
      <c r="J622" s="19"/>
      <c r="M622" s="41"/>
    </row>
    <row r="623" ht="15.75" customHeight="1">
      <c r="C623" s="38"/>
      <c r="F623" s="39"/>
      <c r="G623" s="39"/>
      <c r="H623" s="40"/>
      <c r="I623" s="29"/>
      <c r="J623" s="19"/>
      <c r="M623" s="41"/>
    </row>
    <row r="624" ht="15.75" customHeight="1">
      <c r="C624" s="38"/>
      <c r="F624" s="39"/>
      <c r="G624" s="39"/>
      <c r="H624" s="40"/>
      <c r="I624" s="29"/>
      <c r="J624" s="19"/>
      <c r="M624" s="41"/>
    </row>
    <row r="625" ht="15.75" customHeight="1">
      <c r="C625" s="38"/>
      <c r="F625" s="39"/>
      <c r="G625" s="39"/>
      <c r="H625" s="40"/>
      <c r="I625" s="29"/>
      <c r="J625" s="19"/>
      <c r="M625" s="41"/>
    </row>
    <row r="626" ht="15.75" customHeight="1">
      <c r="C626" s="38"/>
      <c r="F626" s="39"/>
      <c r="G626" s="39"/>
      <c r="H626" s="40"/>
      <c r="I626" s="29"/>
      <c r="J626" s="19"/>
      <c r="M626" s="41"/>
    </row>
    <row r="627" ht="15.75" customHeight="1">
      <c r="C627" s="38"/>
      <c r="F627" s="39"/>
      <c r="G627" s="39"/>
      <c r="H627" s="40"/>
      <c r="I627" s="29"/>
      <c r="J627" s="19"/>
      <c r="M627" s="41"/>
    </row>
    <row r="628" ht="15.75" customHeight="1">
      <c r="C628" s="38"/>
      <c r="F628" s="39"/>
      <c r="G628" s="39"/>
      <c r="H628" s="40"/>
      <c r="I628" s="29"/>
      <c r="J628" s="19"/>
      <c r="M628" s="41"/>
    </row>
    <row r="629" ht="15.75" customHeight="1">
      <c r="C629" s="38"/>
      <c r="F629" s="39"/>
      <c r="G629" s="39"/>
      <c r="H629" s="40"/>
      <c r="I629" s="29"/>
      <c r="J629" s="19"/>
      <c r="M629" s="41"/>
    </row>
    <row r="630" ht="15.75" customHeight="1">
      <c r="C630" s="38"/>
      <c r="F630" s="39"/>
      <c r="G630" s="39"/>
      <c r="H630" s="40"/>
      <c r="I630" s="29"/>
      <c r="J630" s="19"/>
      <c r="M630" s="41"/>
    </row>
    <row r="631" ht="15.75" customHeight="1">
      <c r="C631" s="38"/>
      <c r="F631" s="39"/>
      <c r="G631" s="39"/>
      <c r="H631" s="40"/>
      <c r="I631" s="29"/>
      <c r="J631" s="19"/>
      <c r="M631" s="41"/>
    </row>
    <row r="632" ht="15.75" customHeight="1">
      <c r="C632" s="38"/>
      <c r="F632" s="39"/>
      <c r="G632" s="39"/>
      <c r="H632" s="40"/>
      <c r="I632" s="29"/>
      <c r="J632" s="19"/>
      <c r="M632" s="41"/>
    </row>
    <row r="633" ht="15.75" customHeight="1">
      <c r="C633" s="38"/>
      <c r="F633" s="39"/>
      <c r="G633" s="39"/>
      <c r="H633" s="40"/>
      <c r="I633" s="29"/>
      <c r="J633" s="19"/>
      <c r="M633" s="41"/>
    </row>
    <row r="634" ht="15.75" customHeight="1">
      <c r="C634" s="38"/>
      <c r="F634" s="39"/>
      <c r="G634" s="39"/>
      <c r="H634" s="40"/>
      <c r="I634" s="29"/>
      <c r="J634" s="19"/>
      <c r="M634" s="41"/>
    </row>
    <row r="635" ht="15.75" customHeight="1">
      <c r="C635" s="38"/>
      <c r="F635" s="39"/>
      <c r="G635" s="39"/>
      <c r="H635" s="40"/>
      <c r="I635" s="29"/>
      <c r="J635" s="19"/>
      <c r="M635" s="41"/>
    </row>
    <row r="636" ht="15.75" customHeight="1">
      <c r="C636" s="38"/>
      <c r="F636" s="39"/>
      <c r="G636" s="39"/>
      <c r="H636" s="40"/>
      <c r="I636" s="29"/>
      <c r="J636" s="19"/>
      <c r="M636" s="41"/>
    </row>
    <row r="637" ht="15.75" customHeight="1">
      <c r="C637" s="38"/>
      <c r="F637" s="39"/>
      <c r="G637" s="39"/>
      <c r="H637" s="40"/>
      <c r="I637" s="29"/>
      <c r="J637" s="19"/>
      <c r="M637" s="41"/>
    </row>
    <row r="638" ht="15.75" customHeight="1">
      <c r="C638" s="38"/>
      <c r="F638" s="39"/>
      <c r="G638" s="39"/>
      <c r="H638" s="40"/>
      <c r="I638" s="29"/>
      <c r="J638" s="19"/>
      <c r="M638" s="41"/>
    </row>
    <row r="639" ht="15.75" customHeight="1">
      <c r="C639" s="38"/>
      <c r="F639" s="39"/>
      <c r="G639" s="39"/>
      <c r="H639" s="40"/>
      <c r="I639" s="29"/>
      <c r="J639" s="19"/>
      <c r="M639" s="41"/>
    </row>
    <row r="640" ht="15.75" customHeight="1">
      <c r="C640" s="38"/>
      <c r="F640" s="39"/>
      <c r="G640" s="39"/>
      <c r="H640" s="40"/>
      <c r="I640" s="29"/>
      <c r="J640" s="19"/>
      <c r="M640" s="41"/>
    </row>
    <row r="641" ht="15.75" customHeight="1">
      <c r="C641" s="38"/>
      <c r="F641" s="39"/>
      <c r="G641" s="39"/>
      <c r="H641" s="40"/>
      <c r="I641" s="29"/>
      <c r="J641" s="19"/>
      <c r="M641" s="41"/>
    </row>
    <row r="642" ht="15.75" customHeight="1">
      <c r="C642" s="38"/>
      <c r="F642" s="39"/>
      <c r="G642" s="39"/>
      <c r="H642" s="40"/>
      <c r="I642" s="29"/>
      <c r="J642" s="19"/>
      <c r="M642" s="41"/>
    </row>
    <row r="643" ht="15.75" customHeight="1">
      <c r="C643" s="38"/>
      <c r="F643" s="39"/>
      <c r="G643" s="39"/>
      <c r="H643" s="40"/>
      <c r="I643" s="29"/>
      <c r="J643" s="19"/>
      <c r="M643" s="41"/>
    </row>
    <row r="644" ht="15.75" customHeight="1">
      <c r="C644" s="38"/>
      <c r="F644" s="39"/>
      <c r="G644" s="39"/>
      <c r="H644" s="40"/>
      <c r="I644" s="29"/>
      <c r="J644" s="19"/>
      <c r="M644" s="41"/>
    </row>
    <row r="645" ht="15.75" customHeight="1">
      <c r="C645" s="38"/>
      <c r="F645" s="39"/>
      <c r="G645" s="39"/>
      <c r="H645" s="40"/>
      <c r="I645" s="29"/>
      <c r="J645" s="19"/>
      <c r="M645" s="41"/>
    </row>
    <row r="646" ht="15.75" customHeight="1">
      <c r="C646" s="38"/>
      <c r="F646" s="39"/>
      <c r="G646" s="39"/>
      <c r="H646" s="40"/>
      <c r="I646" s="29"/>
      <c r="J646" s="19"/>
      <c r="M646" s="41"/>
    </row>
    <row r="647" ht="15.75" customHeight="1">
      <c r="C647" s="38"/>
      <c r="F647" s="39"/>
      <c r="G647" s="39"/>
      <c r="H647" s="40"/>
      <c r="I647" s="29"/>
      <c r="J647" s="19"/>
      <c r="M647" s="41"/>
    </row>
    <row r="648" ht="15.75" customHeight="1">
      <c r="C648" s="38"/>
      <c r="F648" s="39"/>
      <c r="G648" s="39"/>
      <c r="H648" s="40"/>
      <c r="I648" s="29"/>
      <c r="J648" s="19"/>
      <c r="M648" s="41"/>
    </row>
    <row r="649" ht="15.75" customHeight="1">
      <c r="C649" s="38"/>
      <c r="F649" s="39"/>
      <c r="G649" s="39"/>
      <c r="H649" s="40"/>
      <c r="I649" s="29"/>
      <c r="J649" s="19"/>
      <c r="M649" s="41"/>
    </row>
    <row r="650" ht="15.75" customHeight="1">
      <c r="C650" s="38"/>
      <c r="F650" s="39"/>
      <c r="G650" s="39"/>
      <c r="H650" s="40"/>
      <c r="I650" s="29"/>
      <c r="J650" s="19"/>
      <c r="M650" s="41"/>
    </row>
    <row r="651" ht="15.75" customHeight="1">
      <c r="C651" s="38"/>
      <c r="F651" s="39"/>
      <c r="G651" s="39"/>
      <c r="H651" s="40"/>
      <c r="I651" s="29"/>
      <c r="J651" s="19"/>
      <c r="M651" s="41"/>
    </row>
    <row r="652" ht="15.75" customHeight="1">
      <c r="C652" s="38"/>
      <c r="F652" s="39"/>
      <c r="G652" s="39"/>
      <c r="H652" s="40"/>
      <c r="I652" s="29"/>
      <c r="J652" s="19"/>
      <c r="M652" s="41"/>
    </row>
    <row r="653" ht="15.75" customHeight="1">
      <c r="C653" s="38"/>
      <c r="F653" s="39"/>
      <c r="G653" s="39"/>
      <c r="H653" s="40"/>
      <c r="I653" s="29"/>
      <c r="J653" s="19"/>
      <c r="M653" s="41"/>
    </row>
    <row r="654" ht="15.75" customHeight="1">
      <c r="C654" s="38"/>
      <c r="F654" s="39"/>
      <c r="G654" s="39"/>
      <c r="H654" s="40"/>
      <c r="I654" s="29"/>
      <c r="J654" s="19"/>
      <c r="M654" s="41"/>
    </row>
    <row r="655" ht="15.75" customHeight="1">
      <c r="C655" s="38"/>
      <c r="F655" s="39"/>
      <c r="G655" s="39"/>
      <c r="H655" s="40"/>
      <c r="I655" s="29"/>
      <c r="J655" s="19"/>
      <c r="M655" s="41"/>
    </row>
    <row r="656" ht="15.75" customHeight="1">
      <c r="C656" s="38"/>
      <c r="F656" s="39"/>
      <c r="G656" s="39"/>
      <c r="H656" s="40"/>
      <c r="I656" s="29"/>
      <c r="J656" s="19"/>
      <c r="M656" s="41"/>
    </row>
    <row r="657" ht="15.75" customHeight="1">
      <c r="C657" s="38"/>
      <c r="F657" s="39"/>
      <c r="G657" s="39"/>
      <c r="H657" s="40"/>
      <c r="I657" s="29"/>
      <c r="J657" s="19"/>
      <c r="M657" s="41"/>
    </row>
    <row r="658" ht="15.75" customHeight="1">
      <c r="C658" s="38"/>
      <c r="F658" s="39"/>
      <c r="G658" s="39"/>
      <c r="H658" s="40"/>
      <c r="I658" s="29"/>
      <c r="J658" s="19"/>
      <c r="M658" s="41"/>
    </row>
    <row r="659" ht="15.75" customHeight="1">
      <c r="C659" s="38"/>
      <c r="F659" s="39"/>
      <c r="G659" s="39"/>
      <c r="H659" s="40"/>
      <c r="I659" s="29"/>
      <c r="J659" s="19"/>
      <c r="M659" s="41"/>
    </row>
    <row r="660" ht="15.75" customHeight="1">
      <c r="C660" s="38"/>
      <c r="F660" s="39"/>
      <c r="G660" s="39"/>
      <c r="H660" s="40"/>
      <c r="I660" s="29"/>
      <c r="J660" s="19"/>
      <c r="M660" s="41"/>
    </row>
    <row r="661" ht="15.75" customHeight="1">
      <c r="C661" s="38"/>
      <c r="F661" s="39"/>
      <c r="G661" s="39"/>
      <c r="H661" s="40"/>
      <c r="I661" s="29"/>
      <c r="J661" s="19"/>
      <c r="M661" s="41"/>
    </row>
    <row r="662" ht="15.75" customHeight="1">
      <c r="C662" s="38"/>
      <c r="F662" s="39"/>
      <c r="G662" s="39"/>
      <c r="H662" s="40"/>
      <c r="I662" s="29"/>
      <c r="J662" s="19"/>
      <c r="M662" s="41"/>
    </row>
    <row r="663" ht="15.75" customHeight="1">
      <c r="C663" s="38"/>
      <c r="F663" s="39"/>
      <c r="G663" s="39"/>
      <c r="H663" s="40"/>
      <c r="I663" s="29"/>
      <c r="J663" s="19"/>
      <c r="M663" s="41"/>
    </row>
    <row r="664" ht="15.75" customHeight="1">
      <c r="C664" s="38"/>
      <c r="F664" s="39"/>
      <c r="G664" s="39"/>
      <c r="H664" s="40"/>
      <c r="I664" s="29"/>
      <c r="J664" s="19"/>
      <c r="M664" s="41"/>
    </row>
    <row r="665" ht="15.75" customHeight="1">
      <c r="C665" s="38"/>
      <c r="F665" s="39"/>
      <c r="G665" s="39"/>
      <c r="H665" s="40"/>
      <c r="I665" s="29"/>
      <c r="J665" s="19"/>
      <c r="M665" s="41"/>
    </row>
    <row r="666" ht="15.75" customHeight="1">
      <c r="C666" s="38"/>
      <c r="F666" s="39"/>
      <c r="G666" s="39"/>
      <c r="H666" s="40"/>
      <c r="I666" s="29"/>
      <c r="J666" s="19"/>
      <c r="M666" s="41"/>
    </row>
    <row r="667" ht="15.75" customHeight="1">
      <c r="C667" s="38"/>
      <c r="F667" s="39"/>
      <c r="G667" s="39"/>
      <c r="H667" s="40"/>
      <c r="I667" s="29"/>
      <c r="J667" s="19"/>
      <c r="M667" s="41"/>
    </row>
    <row r="668" ht="15.75" customHeight="1">
      <c r="C668" s="38"/>
      <c r="F668" s="39"/>
      <c r="G668" s="39"/>
      <c r="H668" s="40"/>
      <c r="I668" s="29"/>
      <c r="J668" s="19"/>
      <c r="M668" s="41"/>
    </row>
    <row r="669" ht="15.75" customHeight="1">
      <c r="C669" s="38"/>
      <c r="F669" s="39"/>
      <c r="G669" s="39"/>
      <c r="H669" s="40"/>
      <c r="I669" s="29"/>
      <c r="J669" s="19"/>
      <c r="M669" s="41"/>
    </row>
    <row r="670" ht="15.75" customHeight="1">
      <c r="C670" s="38"/>
      <c r="F670" s="39"/>
      <c r="G670" s="39"/>
      <c r="H670" s="40"/>
      <c r="I670" s="29"/>
      <c r="J670" s="19"/>
      <c r="M670" s="41"/>
    </row>
    <row r="671" ht="15.75" customHeight="1">
      <c r="C671" s="38"/>
      <c r="F671" s="39"/>
      <c r="G671" s="39"/>
      <c r="H671" s="40"/>
      <c r="I671" s="29"/>
      <c r="J671" s="19"/>
      <c r="M671" s="41"/>
    </row>
    <row r="672" ht="15.75" customHeight="1">
      <c r="C672" s="38"/>
      <c r="F672" s="39"/>
      <c r="G672" s="39"/>
      <c r="H672" s="40"/>
      <c r="I672" s="29"/>
      <c r="J672" s="19"/>
      <c r="M672" s="41"/>
    </row>
    <row r="673" ht="15.75" customHeight="1">
      <c r="C673" s="38"/>
      <c r="F673" s="39"/>
      <c r="G673" s="39"/>
      <c r="H673" s="40"/>
      <c r="I673" s="29"/>
      <c r="J673" s="19"/>
      <c r="M673" s="41"/>
    </row>
    <row r="674" ht="15.75" customHeight="1">
      <c r="C674" s="38"/>
      <c r="F674" s="39"/>
      <c r="G674" s="39"/>
      <c r="H674" s="40"/>
      <c r="I674" s="29"/>
      <c r="J674" s="19"/>
      <c r="M674" s="41"/>
    </row>
    <row r="675" ht="15.75" customHeight="1">
      <c r="C675" s="38"/>
      <c r="F675" s="39"/>
      <c r="G675" s="39"/>
      <c r="H675" s="40"/>
      <c r="I675" s="29"/>
      <c r="J675" s="19"/>
      <c r="M675" s="41"/>
    </row>
    <row r="676" ht="15.75" customHeight="1">
      <c r="C676" s="38"/>
      <c r="F676" s="39"/>
      <c r="G676" s="39"/>
      <c r="H676" s="40"/>
      <c r="I676" s="29"/>
      <c r="J676" s="19"/>
      <c r="M676" s="41"/>
    </row>
    <row r="677" ht="15.75" customHeight="1">
      <c r="C677" s="38"/>
      <c r="F677" s="39"/>
      <c r="G677" s="39"/>
      <c r="H677" s="40"/>
      <c r="I677" s="29"/>
      <c r="J677" s="19"/>
      <c r="M677" s="41"/>
    </row>
    <row r="678" ht="15.75" customHeight="1">
      <c r="C678" s="38"/>
      <c r="F678" s="39"/>
      <c r="G678" s="39"/>
      <c r="H678" s="40"/>
      <c r="I678" s="29"/>
      <c r="J678" s="19"/>
      <c r="M678" s="41"/>
    </row>
    <row r="679" ht="15.75" customHeight="1">
      <c r="C679" s="38"/>
      <c r="F679" s="39"/>
      <c r="G679" s="39"/>
      <c r="H679" s="40"/>
      <c r="I679" s="29"/>
      <c r="J679" s="19"/>
      <c r="M679" s="41"/>
    </row>
    <row r="680" ht="15.75" customHeight="1">
      <c r="C680" s="38"/>
      <c r="F680" s="39"/>
      <c r="G680" s="39"/>
      <c r="H680" s="40"/>
      <c r="I680" s="29"/>
      <c r="J680" s="19"/>
      <c r="M680" s="41"/>
    </row>
    <row r="681" ht="15.75" customHeight="1">
      <c r="C681" s="38"/>
      <c r="F681" s="39"/>
      <c r="G681" s="39"/>
      <c r="H681" s="40"/>
      <c r="I681" s="29"/>
      <c r="J681" s="19"/>
      <c r="M681" s="41"/>
    </row>
    <row r="682" ht="15.75" customHeight="1">
      <c r="C682" s="38"/>
      <c r="F682" s="39"/>
      <c r="G682" s="39"/>
      <c r="H682" s="40"/>
      <c r="I682" s="29"/>
      <c r="J682" s="19"/>
      <c r="M682" s="41"/>
    </row>
    <row r="683" ht="15.75" customHeight="1">
      <c r="C683" s="38"/>
      <c r="F683" s="39"/>
      <c r="G683" s="39"/>
      <c r="H683" s="40"/>
      <c r="I683" s="29"/>
      <c r="J683" s="19"/>
      <c r="M683" s="41"/>
    </row>
    <row r="684" ht="15.75" customHeight="1">
      <c r="C684" s="38"/>
      <c r="F684" s="39"/>
      <c r="G684" s="39"/>
      <c r="H684" s="40"/>
      <c r="I684" s="29"/>
      <c r="J684" s="19"/>
      <c r="M684" s="41"/>
    </row>
    <row r="685" ht="15.75" customHeight="1">
      <c r="C685" s="38"/>
      <c r="F685" s="39"/>
      <c r="G685" s="39"/>
      <c r="H685" s="40"/>
      <c r="I685" s="29"/>
      <c r="J685" s="19"/>
      <c r="M685" s="41"/>
    </row>
    <row r="686" ht="15.75" customHeight="1">
      <c r="C686" s="38"/>
      <c r="F686" s="39"/>
      <c r="G686" s="39"/>
      <c r="H686" s="40"/>
      <c r="I686" s="29"/>
      <c r="J686" s="19"/>
      <c r="M686" s="41"/>
    </row>
    <row r="687" ht="15.75" customHeight="1">
      <c r="C687" s="38"/>
      <c r="F687" s="39"/>
      <c r="G687" s="39"/>
      <c r="H687" s="40"/>
      <c r="I687" s="29"/>
      <c r="J687" s="19"/>
      <c r="M687" s="41"/>
    </row>
    <row r="688" ht="15.75" customHeight="1">
      <c r="C688" s="38"/>
      <c r="F688" s="39"/>
      <c r="G688" s="39"/>
      <c r="H688" s="40"/>
      <c r="I688" s="29"/>
      <c r="J688" s="19"/>
      <c r="M688" s="41"/>
    </row>
    <row r="689" ht="15.75" customHeight="1">
      <c r="C689" s="38"/>
      <c r="F689" s="39"/>
      <c r="G689" s="39"/>
      <c r="H689" s="40"/>
      <c r="I689" s="29"/>
      <c r="J689" s="19"/>
      <c r="M689" s="41"/>
    </row>
    <row r="690" ht="15.75" customHeight="1">
      <c r="C690" s="38"/>
      <c r="F690" s="39"/>
      <c r="G690" s="39"/>
      <c r="H690" s="40"/>
      <c r="I690" s="29"/>
      <c r="J690" s="19"/>
      <c r="M690" s="41"/>
    </row>
    <row r="691" ht="15.75" customHeight="1">
      <c r="C691" s="38"/>
      <c r="F691" s="39"/>
      <c r="G691" s="39"/>
      <c r="H691" s="40"/>
      <c r="I691" s="29"/>
      <c r="J691" s="19"/>
      <c r="M691" s="41"/>
    </row>
    <row r="692" ht="15.75" customHeight="1">
      <c r="C692" s="38"/>
      <c r="F692" s="39"/>
      <c r="G692" s="39"/>
      <c r="H692" s="40"/>
      <c r="I692" s="29"/>
      <c r="J692" s="19"/>
      <c r="M692" s="41"/>
    </row>
    <row r="693" ht="15.75" customHeight="1">
      <c r="C693" s="38"/>
      <c r="F693" s="39"/>
      <c r="G693" s="39"/>
      <c r="H693" s="40"/>
      <c r="I693" s="29"/>
      <c r="J693" s="19"/>
      <c r="M693" s="41"/>
    </row>
    <row r="694" ht="15.75" customHeight="1">
      <c r="C694" s="38"/>
      <c r="F694" s="39"/>
      <c r="G694" s="39"/>
      <c r="H694" s="40"/>
      <c r="I694" s="29"/>
      <c r="J694" s="19"/>
      <c r="M694" s="41"/>
    </row>
    <row r="695" ht="15.75" customHeight="1">
      <c r="C695" s="38"/>
      <c r="F695" s="39"/>
      <c r="G695" s="39"/>
      <c r="H695" s="40"/>
      <c r="I695" s="29"/>
      <c r="J695" s="19"/>
      <c r="M695" s="41"/>
    </row>
    <row r="696" ht="15.75" customHeight="1">
      <c r="C696" s="38"/>
      <c r="F696" s="39"/>
      <c r="G696" s="39"/>
      <c r="H696" s="40"/>
      <c r="I696" s="29"/>
      <c r="J696" s="19"/>
      <c r="M696" s="41"/>
    </row>
    <row r="697" ht="15.75" customHeight="1">
      <c r="C697" s="38"/>
      <c r="F697" s="39"/>
      <c r="G697" s="39"/>
      <c r="H697" s="40"/>
      <c r="I697" s="29"/>
      <c r="J697" s="19"/>
      <c r="M697" s="41"/>
    </row>
    <row r="698" ht="15.75" customHeight="1">
      <c r="C698" s="38"/>
      <c r="F698" s="39"/>
      <c r="G698" s="39"/>
      <c r="H698" s="40"/>
      <c r="I698" s="29"/>
      <c r="J698" s="19"/>
      <c r="M698" s="41"/>
    </row>
    <row r="699" ht="15.75" customHeight="1">
      <c r="C699" s="38"/>
      <c r="F699" s="39"/>
      <c r="G699" s="39"/>
      <c r="H699" s="40"/>
      <c r="I699" s="29"/>
      <c r="J699" s="19"/>
      <c r="M699" s="41"/>
    </row>
    <row r="700" ht="15.75" customHeight="1">
      <c r="C700" s="38"/>
      <c r="F700" s="39"/>
      <c r="G700" s="39"/>
      <c r="H700" s="40"/>
      <c r="I700" s="29"/>
      <c r="J700" s="19"/>
      <c r="M700" s="41"/>
    </row>
    <row r="701" ht="15.75" customHeight="1">
      <c r="C701" s="38"/>
      <c r="F701" s="39"/>
      <c r="G701" s="39"/>
      <c r="H701" s="40"/>
      <c r="I701" s="29"/>
      <c r="J701" s="19"/>
      <c r="M701" s="41"/>
    </row>
    <row r="702" ht="15.75" customHeight="1">
      <c r="C702" s="38"/>
      <c r="F702" s="39"/>
      <c r="G702" s="39"/>
      <c r="H702" s="40"/>
      <c r="I702" s="29"/>
      <c r="J702" s="19"/>
      <c r="M702" s="41"/>
    </row>
    <row r="703" ht="15.75" customHeight="1">
      <c r="C703" s="38"/>
      <c r="F703" s="39"/>
      <c r="G703" s="39"/>
      <c r="H703" s="40"/>
      <c r="I703" s="29"/>
      <c r="J703" s="19"/>
      <c r="M703" s="41"/>
    </row>
    <row r="704" ht="15.75" customHeight="1">
      <c r="C704" s="38"/>
      <c r="F704" s="39"/>
      <c r="G704" s="39"/>
      <c r="H704" s="40"/>
      <c r="I704" s="29"/>
      <c r="J704" s="19"/>
      <c r="M704" s="41"/>
    </row>
    <row r="705" ht="15.75" customHeight="1">
      <c r="C705" s="38"/>
      <c r="F705" s="39"/>
      <c r="G705" s="39"/>
      <c r="H705" s="40"/>
      <c r="I705" s="29"/>
      <c r="J705" s="19"/>
      <c r="M705" s="41"/>
    </row>
    <row r="706" ht="15.75" customHeight="1">
      <c r="C706" s="38"/>
      <c r="F706" s="39"/>
      <c r="G706" s="39"/>
      <c r="H706" s="40"/>
      <c r="I706" s="29"/>
      <c r="J706" s="19"/>
      <c r="M706" s="41"/>
    </row>
    <row r="707" ht="15.75" customHeight="1">
      <c r="C707" s="38"/>
      <c r="F707" s="39"/>
      <c r="G707" s="39"/>
      <c r="H707" s="40"/>
      <c r="I707" s="29"/>
      <c r="J707" s="19"/>
      <c r="M707" s="41"/>
    </row>
    <row r="708" ht="15.75" customHeight="1">
      <c r="C708" s="38"/>
      <c r="F708" s="39"/>
      <c r="G708" s="39"/>
      <c r="H708" s="40"/>
      <c r="I708" s="29"/>
      <c r="J708" s="19"/>
      <c r="M708" s="41"/>
    </row>
    <row r="709" ht="15.75" customHeight="1">
      <c r="C709" s="38"/>
      <c r="F709" s="39"/>
      <c r="G709" s="39"/>
      <c r="H709" s="40"/>
      <c r="I709" s="29"/>
      <c r="J709" s="19"/>
      <c r="M709" s="41"/>
    </row>
    <row r="710" ht="15.75" customHeight="1">
      <c r="C710" s="38"/>
      <c r="F710" s="39"/>
      <c r="G710" s="39"/>
      <c r="H710" s="40"/>
      <c r="I710" s="29"/>
      <c r="J710" s="19"/>
      <c r="M710" s="41"/>
    </row>
    <row r="711" ht="15.75" customHeight="1">
      <c r="C711" s="38"/>
      <c r="F711" s="39"/>
      <c r="G711" s="39"/>
      <c r="H711" s="40"/>
      <c r="I711" s="29"/>
      <c r="J711" s="19"/>
      <c r="M711" s="41"/>
    </row>
    <row r="712" ht="15.75" customHeight="1">
      <c r="C712" s="38"/>
      <c r="F712" s="39"/>
      <c r="G712" s="39"/>
      <c r="H712" s="40"/>
      <c r="I712" s="29"/>
      <c r="J712" s="19"/>
      <c r="M712" s="41"/>
    </row>
    <row r="713" ht="15.75" customHeight="1">
      <c r="C713" s="38"/>
      <c r="F713" s="39"/>
      <c r="G713" s="39"/>
      <c r="H713" s="40"/>
      <c r="I713" s="29"/>
      <c r="J713" s="19"/>
      <c r="M713" s="41"/>
    </row>
    <row r="714" ht="15.75" customHeight="1">
      <c r="C714" s="38"/>
      <c r="F714" s="39"/>
      <c r="G714" s="39"/>
      <c r="H714" s="40"/>
      <c r="I714" s="29"/>
      <c r="J714" s="19"/>
      <c r="M714" s="41"/>
    </row>
    <row r="715" ht="15.75" customHeight="1">
      <c r="C715" s="38"/>
      <c r="F715" s="39"/>
      <c r="G715" s="39"/>
      <c r="H715" s="40"/>
      <c r="I715" s="29"/>
      <c r="J715" s="19"/>
      <c r="M715" s="41"/>
    </row>
    <row r="716" ht="15.75" customHeight="1">
      <c r="C716" s="38"/>
      <c r="F716" s="39"/>
      <c r="G716" s="39"/>
      <c r="H716" s="40"/>
      <c r="I716" s="29"/>
      <c r="J716" s="19"/>
      <c r="M716" s="41"/>
    </row>
    <row r="717" ht="15.75" customHeight="1">
      <c r="C717" s="38"/>
      <c r="F717" s="39"/>
      <c r="G717" s="39"/>
      <c r="H717" s="40"/>
      <c r="I717" s="29"/>
      <c r="J717" s="19"/>
      <c r="M717" s="41"/>
    </row>
    <row r="718" ht="15.75" customHeight="1">
      <c r="C718" s="38"/>
      <c r="F718" s="39"/>
      <c r="G718" s="39"/>
      <c r="H718" s="40"/>
      <c r="I718" s="29"/>
      <c r="J718" s="19"/>
      <c r="M718" s="41"/>
    </row>
    <row r="719" ht="15.75" customHeight="1">
      <c r="C719" s="38"/>
      <c r="F719" s="39"/>
      <c r="G719" s="39"/>
      <c r="H719" s="40"/>
      <c r="I719" s="29"/>
      <c r="J719" s="19"/>
      <c r="M719" s="41"/>
    </row>
    <row r="720" ht="15.75" customHeight="1">
      <c r="C720" s="38"/>
      <c r="F720" s="39"/>
      <c r="G720" s="39"/>
      <c r="H720" s="40"/>
      <c r="I720" s="29"/>
      <c r="J720" s="19"/>
      <c r="M720" s="41"/>
    </row>
    <row r="721" ht="15.75" customHeight="1">
      <c r="C721" s="38"/>
      <c r="F721" s="39"/>
      <c r="G721" s="39"/>
      <c r="H721" s="40"/>
      <c r="I721" s="29"/>
      <c r="J721" s="19"/>
      <c r="M721" s="41"/>
    </row>
    <row r="722" ht="15.75" customHeight="1">
      <c r="C722" s="38"/>
      <c r="F722" s="39"/>
      <c r="G722" s="39"/>
      <c r="H722" s="40"/>
      <c r="I722" s="29"/>
      <c r="J722" s="19"/>
      <c r="M722" s="41"/>
    </row>
    <row r="723" ht="15.75" customHeight="1">
      <c r="C723" s="38"/>
      <c r="F723" s="39"/>
      <c r="G723" s="39"/>
      <c r="H723" s="40"/>
      <c r="I723" s="29"/>
      <c r="J723" s="19"/>
      <c r="M723" s="41"/>
    </row>
    <row r="724" ht="15.75" customHeight="1">
      <c r="C724" s="38"/>
      <c r="F724" s="39"/>
      <c r="G724" s="39"/>
      <c r="H724" s="40"/>
      <c r="I724" s="29"/>
      <c r="J724" s="19"/>
      <c r="M724" s="41"/>
    </row>
    <row r="725" ht="15.75" customHeight="1">
      <c r="C725" s="38"/>
      <c r="F725" s="39"/>
      <c r="G725" s="39"/>
      <c r="H725" s="40"/>
      <c r="I725" s="29"/>
      <c r="J725" s="19"/>
      <c r="M725" s="41"/>
    </row>
    <row r="726" ht="15.75" customHeight="1">
      <c r="C726" s="38"/>
      <c r="F726" s="39"/>
      <c r="G726" s="39"/>
      <c r="H726" s="40"/>
      <c r="I726" s="29"/>
      <c r="J726" s="19"/>
      <c r="M726" s="41"/>
    </row>
    <row r="727" ht="15.75" customHeight="1">
      <c r="C727" s="38"/>
      <c r="F727" s="39"/>
      <c r="G727" s="39"/>
      <c r="H727" s="40"/>
      <c r="I727" s="29"/>
      <c r="J727" s="19"/>
      <c r="M727" s="41"/>
    </row>
    <row r="728" ht="15.75" customHeight="1">
      <c r="C728" s="38"/>
      <c r="F728" s="39"/>
      <c r="G728" s="39"/>
      <c r="H728" s="40"/>
      <c r="I728" s="29"/>
      <c r="J728" s="19"/>
      <c r="M728" s="41"/>
    </row>
    <row r="729" ht="15.75" customHeight="1">
      <c r="C729" s="38"/>
      <c r="F729" s="39"/>
      <c r="G729" s="39"/>
      <c r="H729" s="40"/>
      <c r="I729" s="29"/>
      <c r="J729" s="19"/>
      <c r="M729" s="41"/>
    </row>
    <row r="730" ht="15.75" customHeight="1">
      <c r="C730" s="38"/>
      <c r="F730" s="39"/>
      <c r="G730" s="39"/>
      <c r="H730" s="40"/>
      <c r="I730" s="29"/>
      <c r="J730" s="19"/>
      <c r="M730" s="41"/>
    </row>
    <row r="731" ht="15.75" customHeight="1">
      <c r="C731" s="38"/>
      <c r="F731" s="39"/>
      <c r="G731" s="39"/>
      <c r="H731" s="40"/>
      <c r="I731" s="29"/>
      <c r="J731" s="19"/>
      <c r="M731" s="41"/>
    </row>
    <row r="732" ht="15.75" customHeight="1">
      <c r="C732" s="38"/>
      <c r="F732" s="39"/>
      <c r="G732" s="39"/>
      <c r="H732" s="40"/>
      <c r="I732" s="29"/>
      <c r="J732" s="19"/>
      <c r="M732" s="41"/>
    </row>
    <row r="733" ht="15.75" customHeight="1">
      <c r="C733" s="38"/>
      <c r="F733" s="39"/>
      <c r="G733" s="39"/>
      <c r="H733" s="40"/>
      <c r="I733" s="29"/>
      <c r="J733" s="19"/>
      <c r="M733" s="41"/>
    </row>
    <row r="734" ht="15.75" customHeight="1">
      <c r="C734" s="38"/>
      <c r="F734" s="39"/>
      <c r="G734" s="39"/>
      <c r="H734" s="40"/>
      <c r="I734" s="29"/>
      <c r="J734" s="19"/>
      <c r="M734" s="41"/>
    </row>
    <row r="735" ht="15.75" customHeight="1">
      <c r="C735" s="38"/>
      <c r="F735" s="39"/>
      <c r="G735" s="39"/>
      <c r="H735" s="40"/>
      <c r="I735" s="29"/>
      <c r="J735" s="19"/>
      <c r="M735" s="41"/>
    </row>
    <row r="736" ht="15.75" customHeight="1">
      <c r="C736" s="38"/>
      <c r="F736" s="39"/>
      <c r="G736" s="39"/>
      <c r="H736" s="40"/>
      <c r="I736" s="29"/>
      <c r="J736" s="19"/>
      <c r="M736" s="41"/>
    </row>
    <row r="737" ht="15.75" customHeight="1">
      <c r="C737" s="38"/>
      <c r="F737" s="39"/>
      <c r="G737" s="39"/>
      <c r="H737" s="40"/>
      <c r="I737" s="29"/>
      <c r="J737" s="19"/>
      <c r="M737" s="41"/>
    </row>
    <row r="738" ht="15.75" customHeight="1">
      <c r="C738" s="38"/>
      <c r="F738" s="39"/>
      <c r="G738" s="39"/>
      <c r="H738" s="40"/>
      <c r="I738" s="29"/>
      <c r="J738" s="19"/>
      <c r="M738" s="41"/>
    </row>
    <row r="739" ht="15.75" customHeight="1">
      <c r="C739" s="38"/>
      <c r="F739" s="39"/>
      <c r="G739" s="39"/>
      <c r="H739" s="40"/>
      <c r="I739" s="29"/>
      <c r="J739" s="19"/>
      <c r="M739" s="41"/>
    </row>
    <row r="740" ht="15.75" customHeight="1">
      <c r="C740" s="38"/>
      <c r="F740" s="39"/>
      <c r="G740" s="39"/>
      <c r="H740" s="40"/>
      <c r="I740" s="29"/>
      <c r="J740" s="19"/>
      <c r="M740" s="41"/>
    </row>
    <row r="741" ht="15.75" customHeight="1">
      <c r="C741" s="38"/>
      <c r="F741" s="39"/>
      <c r="G741" s="39"/>
      <c r="H741" s="40"/>
      <c r="I741" s="29"/>
      <c r="J741" s="19"/>
      <c r="M741" s="41"/>
    </row>
    <row r="742" ht="15.75" customHeight="1">
      <c r="C742" s="38"/>
      <c r="F742" s="39"/>
      <c r="G742" s="39"/>
      <c r="H742" s="40"/>
      <c r="I742" s="29"/>
      <c r="J742" s="19"/>
      <c r="M742" s="41"/>
    </row>
    <row r="743" ht="15.75" customHeight="1">
      <c r="C743" s="38"/>
      <c r="F743" s="39"/>
      <c r="G743" s="39"/>
      <c r="H743" s="40"/>
      <c r="I743" s="29"/>
      <c r="J743" s="19"/>
      <c r="M743" s="41"/>
    </row>
    <row r="744" ht="15.75" customHeight="1">
      <c r="C744" s="38"/>
      <c r="F744" s="39"/>
      <c r="G744" s="39"/>
      <c r="H744" s="40"/>
      <c r="I744" s="29"/>
      <c r="J744" s="19"/>
      <c r="M744" s="41"/>
    </row>
    <row r="745" ht="15.75" customHeight="1">
      <c r="C745" s="38"/>
      <c r="F745" s="39"/>
      <c r="G745" s="39"/>
      <c r="H745" s="40"/>
      <c r="I745" s="29"/>
      <c r="J745" s="19"/>
      <c r="M745" s="41"/>
    </row>
    <row r="746" ht="15.75" customHeight="1">
      <c r="C746" s="38"/>
      <c r="F746" s="39"/>
      <c r="G746" s="39"/>
      <c r="H746" s="40"/>
      <c r="I746" s="29"/>
      <c r="J746" s="19"/>
      <c r="M746" s="41"/>
    </row>
    <row r="747" ht="15.75" customHeight="1">
      <c r="C747" s="38"/>
      <c r="F747" s="39"/>
      <c r="G747" s="39"/>
      <c r="H747" s="40"/>
      <c r="I747" s="29"/>
      <c r="J747" s="19"/>
      <c r="M747" s="41"/>
    </row>
    <row r="748" ht="15.75" customHeight="1">
      <c r="C748" s="38"/>
      <c r="F748" s="39"/>
      <c r="G748" s="39"/>
      <c r="H748" s="40"/>
      <c r="I748" s="29"/>
      <c r="J748" s="19"/>
      <c r="M748" s="41"/>
    </row>
    <row r="749" ht="15.75" customHeight="1">
      <c r="C749" s="38"/>
      <c r="F749" s="39"/>
      <c r="G749" s="39"/>
      <c r="H749" s="40"/>
      <c r="I749" s="29"/>
      <c r="J749" s="19"/>
      <c r="M749" s="41"/>
    </row>
    <row r="750" ht="15.75" customHeight="1">
      <c r="C750" s="38"/>
      <c r="F750" s="39"/>
      <c r="G750" s="39"/>
      <c r="H750" s="40"/>
      <c r="I750" s="29"/>
      <c r="J750" s="19"/>
      <c r="M750" s="41"/>
    </row>
    <row r="751" ht="15.75" customHeight="1">
      <c r="C751" s="38"/>
      <c r="F751" s="39"/>
      <c r="G751" s="39"/>
      <c r="H751" s="40"/>
      <c r="I751" s="29"/>
      <c r="J751" s="19"/>
      <c r="M751" s="41"/>
    </row>
    <row r="752" ht="15.75" customHeight="1">
      <c r="C752" s="38"/>
      <c r="F752" s="39"/>
      <c r="G752" s="39"/>
      <c r="H752" s="40"/>
      <c r="I752" s="29"/>
      <c r="J752" s="19"/>
      <c r="M752" s="41"/>
    </row>
    <row r="753" ht="15.75" customHeight="1">
      <c r="C753" s="38"/>
      <c r="F753" s="39"/>
      <c r="G753" s="39"/>
      <c r="H753" s="40"/>
      <c r="I753" s="29"/>
      <c r="J753" s="19"/>
      <c r="M753" s="41"/>
    </row>
    <row r="754" ht="15.75" customHeight="1">
      <c r="C754" s="38"/>
      <c r="F754" s="39"/>
      <c r="G754" s="39"/>
      <c r="H754" s="40"/>
      <c r="I754" s="29"/>
      <c r="J754" s="19"/>
      <c r="M754" s="41"/>
    </row>
    <row r="755" ht="15.75" customHeight="1">
      <c r="C755" s="38"/>
      <c r="F755" s="39"/>
      <c r="G755" s="39"/>
      <c r="H755" s="40"/>
      <c r="I755" s="29"/>
      <c r="J755" s="19"/>
      <c r="M755" s="41"/>
    </row>
    <row r="756" ht="15.75" customHeight="1">
      <c r="C756" s="38"/>
      <c r="F756" s="39"/>
      <c r="G756" s="39"/>
      <c r="H756" s="40"/>
      <c r="I756" s="29"/>
      <c r="J756" s="19"/>
      <c r="M756" s="41"/>
    </row>
    <row r="757" ht="15.75" customHeight="1">
      <c r="C757" s="38"/>
      <c r="F757" s="39"/>
      <c r="G757" s="39"/>
      <c r="H757" s="40"/>
      <c r="I757" s="29"/>
      <c r="J757" s="19"/>
      <c r="M757" s="41"/>
    </row>
    <row r="758" ht="15.75" customHeight="1">
      <c r="C758" s="38"/>
      <c r="F758" s="39"/>
      <c r="G758" s="39"/>
      <c r="H758" s="40"/>
      <c r="I758" s="29"/>
      <c r="J758" s="19"/>
      <c r="M758" s="41"/>
    </row>
    <row r="759" ht="15.75" customHeight="1">
      <c r="C759" s="38"/>
      <c r="F759" s="39"/>
      <c r="G759" s="39"/>
      <c r="H759" s="40"/>
      <c r="I759" s="29"/>
      <c r="J759" s="19"/>
      <c r="M759" s="41"/>
    </row>
    <row r="760" ht="15.75" customHeight="1">
      <c r="C760" s="38"/>
      <c r="F760" s="39"/>
      <c r="G760" s="39"/>
      <c r="H760" s="40"/>
      <c r="I760" s="29"/>
      <c r="J760" s="19"/>
      <c r="M760" s="41"/>
    </row>
    <row r="761" ht="15.75" customHeight="1">
      <c r="C761" s="38"/>
      <c r="F761" s="39"/>
      <c r="G761" s="39"/>
      <c r="H761" s="40"/>
      <c r="I761" s="29"/>
      <c r="J761" s="19"/>
      <c r="M761" s="41"/>
    </row>
    <row r="762" ht="15.75" customHeight="1">
      <c r="C762" s="38"/>
      <c r="F762" s="39"/>
      <c r="G762" s="39"/>
      <c r="H762" s="40"/>
      <c r="I762" s="29"/>
      <c r="J762" s="19"/>
      <c r="M762" s="41"/>
    </row>
    <row r="763" ht="15.75" customHeight="1">
      <c r="C763" s="38"/>
      <c r="F763" s="39"/>
      <c r="G763" s="39"/>
      <c r="H763" s="40"/>
      <c r="I763" s="29"/>
      <c r="J763" s="19"/>
      <c r="M763" s="41"/>
    </row>
    <row r="764" ht="15.75" customHeight="1">
      <c r="C764" s="38"/>
      <c r="F764" s="39"/>
      <c r="G764" s="39"/>
      <c r="H764" s="40"/>
      <c r="I764" s="29"/>
      <c r="J764" s="19"/>
      <c r="M764" s="41"/>
    </row>
    <row r="765" ht="15.75" customHeight="1">
      <c r="C765" s="38"/>
      <c r="F765" s="39"/>
      <c r="G765" s="39"/>
      <c r="H765" s="40"/>
      <c r="I765" s="29"/>
      <c r="J765" s="19"/>
      <c r="M765" s="41"/>
    </row>
    <row r="766" ht="15.75" customHeight="1">
      <c r="C766" s="38"/>
      <c r="F766" s="39"/>
      <c r="G766" s="39"/>
      <c r="H766" s="40"/>
      <c r="I766" s="29"/>
      <c r="J766" s="19"/>
      <c r="M766" s="41"/>
    </row>
    <row r="767" ht="15.75" customHeight="1">
      <c r="C767" s="38"/>
      <c r="F767" s="39"/>
      <c r="G767" s="39"/>
      <c r="H767" s="40"/>
      <c r="I767" s="29"/>
      <c r="J767" s="19"/>
      <c r="M767" s="41"/>
    </row>
    <row r="768" ht="15.75" customHeight="1">
      <c r="C768" s="38"/>
      <c r="F768" s="39"/>
      <c r="G768" s="39"/>
      <c r="H768" s="40"/>
      <c r="I768" s="29"/>
      <c r="J768" s="19"/>
      <c r="M768" s="41"/>
    </row>
    <row r="769" ht="15.75" customHeight="1">
      <c r="C769" s="38"/>
      <c r="F769" s="39"/>
      <c r="G769" s="39"/>
      <c r="H769" s="40"/>
      <c r="I769" s="29"/>
      <c r="J769" s="19"/>
      <c r="M769" s="41"/>
    </row>
    <row r="770" ht="15.75" customHeight="1">
      <c r="C770" s="38"/>
      <c r="F770" s="39"/>
      <c r="G770" s="39"/>
      <c r="H770" s="40"/>
      <c r="I770" s="29"/>
      <c r="J770" s="19"/>
      <c r="M770" s="41"/>
    </row>
    <row r="771" ht="15.75" customHeight="1">
      <c r="C771" s="38"/>
      <c r="F771" s="39"/>
      <c r="G771" s="39"/>
      <c r="H771" s="40"/>
      <c r="I771" s="29"/>
      <c r="J771" s="19"/>
      <c r="M771" s="41"/>
    </row>
    <row r="772" ht="15.75" customHeight="1">
      <c r="C772" s="38"/>
      <c r="F772" s="39"/>
      <c r="G772" s="39"/>
      <c r="H772" s="40"/>
      <c r="I772" s="29"/>
      <c r="J772" s="19"/>
      <c r="M772" s="41"/>
    </row>
    <row r="773" ht="15.75" customHeight="1">
      <c r="C773" s="38"/>
      <c r="F773" s="39"/>
      <c r="G773" s="39"/>
      <c r="H773" s="40"/>
      <c r="I773" s="29"/>
      <c r="J773" s="19"/>
      <c r="M773" s="41"/>
    </row>
    <row r="774" ht="15.75" customHeight="1">
      <c r="C774" s="38"/>
      <c r="F774" s="39"/>
      <c r="G774" s="39"/>
      <c r="H774" s="40"/>
      <c r="I774" s="29"/>
      <c r="J774" s="19"/>
      <c r="M774" s="41"/>
    </row>
    <row r="775" ht="15.75" customHeight="1">
      <c r="C775" s="38"/>
      <c r="F775" s="39"/>
      <c r="G775" s="39"/>
      <c r="H775" s="40"/>
      <c r="I775" s="29"/>
      <c r="J775" s="19"/>
      <c r="M775" s="41"/>
    </row>
    <row r="776" ht="15.75" customHeight="1">
      <c r="C776" s="38"/>
      <c r="F776" s="39"/>
      <c r="G776" s="39"/>
      <c r="H776" s="40"/>
      <c r="I776" s="29"/>
      <c r="J776" s="19"/>
      <c r="M776" s="41"/>
    </row>
    <row r="777" ht="15.75" customHeight="1">
      <c r="C777" s="38"/>
      <c r="F777" s="39"/>
      <c r="G777" s="39"/>
      <c r="H777" s="40"/>
      <c r="I777" s="29"/>
      <c r="J777" s="19"/>
      <c r="M777" s="41"/>
    </row>
    <row r="778" ht="15.75" customHeight="1">
      <c r="C778" s="38"/>
      <c r="F778" s="39"/>
      <c r="G778" s="39"/>
      <c r="H778" s="40"/>
      <c r="I778" s="29"/>
      <c r="J778" s="19"/>
      <c r="M778" s="41"/>
    </row>
    <row r="779" ht="15.75" customHeight="1">
      <c r="C779" s="38"/>
      <c r="F779" s="39"/>
      <c r="G779" s="39"/>
      <c r="H779" s="40"/>
      <c r="I779" s="29"/>
      <c r="J779" s="19"/>
      <c r="M779" s="41"/>
    </row>
    <row r="780" ht="15.75" customHeight="1">
      <c r="C780" s="38"/>
      <c r="F780" s="39"/>
      <c r="G780" s="39"/>
      <c r="H780" s="40"/>
      <c r="I780" s="29"/>
      <c r="J780" s="19"/>
      <c r="M780" s="41"/>
    </row>
    <row r="781" ht="15.75" customHeight="1">
      <c r="C781" s="38"/>
      <c r="F781" s="39"/>
      <c r="G781" s="39"/>
      <c r="H781" s="40"/>
      <c r="I781" s="29"/>
      <c r="J781" s="19"/>
      <c r="M781" s="41"/>
    </row>
    <row r="782" ht="15.75" customHeight="1">
      <c r="C782" s="38"/>
      <c r="F782" s="39"/>
      <c r="G782" s="39"/>
      <c r="H782" s="40"/>
      <c r="I782" s="29"/>
      <c r="J782" s="19"/>
      <c r="M782" s="41"/>
    </row>
    <row r="783" ht="15.75" customHeight="1">
      <c r="C783" s="38"/>
      <c r="F783" s="39"/>
      <c r="G783" s="39"/>
      <c r="H783" s="40"/>
      <c r="I783" s="29"/>
      <c r="J783" s="19"/>
      <c r="M783" s="41"/>
    </row>
    <row r="784" ht="15.75" customHeight="1">
      <c r="C784" s="38"/>
      <c r="F784" s="39"/>
      <c r="G784" s="39"/>
      <c r="H784" s="40"/>
      <c r="I784" s="29"/>
      <c r="J784" s="19"/>
      <c r="M784" s="41"/>
    </row>
    <row r="785" ht="15.75" customHeight="1">
      <c r="C785" s="38"/>
      <c r="F785" s="39"/>
      <c r="G785" s="39"/>
      <c r="H785" s="40"/>
      <c r="I785" s="29"/>
      <c r="J785" s="19"/>
      <c r="M785" s="41"/>
    </row>
    <row r="786" ht="15.75" customHeight="1">
      <c r="C786" s="38"/>
      <c r="F786" s="39"/>
      <c r="G786" s="39"/>
      <c r="H786" s="40"/>
      <c r="I786" s="29"/>
      <c r="J786" s="19"/>
      <c r="M786" s="41"/>
    </row>
    <row r="787" ht="15.75" customHeight="1">
      <c r="C787" s="38"/>
      <c r="F787" s="39"/>
      <c r="G787" s="39"/>
      <c r="H787" s="40"/>
      <c r="I787" s="29"/>
      <c r="J787" s="19"/>
      <c r="M787" s="41"/>
    </row>
    <row r="788" ht="15.75" customHeight="1">
      <c r="C788" s="38"/>
      <c r="F788" s="39"/>
      <c r="G788" s="39"/>
      <c r="H788" s="40"/>
      <c r="I788" s="29"/>
      <c r="J788" s="19"/>
      <c r="M788" s="41"/>
    </row>
    <row r="789" ht="15.75" customHeight="1">
      <c r="C789" s="38"/>
      <c r="F789" s="39"/>
      <c r="G789" s="39"/>
      <c r="H789" s="40"/>
      <c r="I789" s="29"/>
      <c r="J789" s="19"/>
      <c r="M789" s="41"/>
    </row>
    <row r="790" ht="15.75" customHeight="1">
      <c r="C790" s="38"/>
      <c r="F790" s="39"/>
      <c r="G790" s="39"/>
      <c r="H790" s="40"/>
      <c r="I790" s="29"/>
      <c r="J790" s="19"/>
      <c r="M790" s="41"/>
    </row>
    <row r="791" ht="15.75" customHeight="1">
      <c r="C791" s="38"/>
      <c r="F791" s="39"/>
      <c r="G791" s="39"/>
      <c r="H791" s="40"/>
      <c r="I791" s="29"/>
      <c r="J791" s="19"/>
      <c r="M791" s="41"/>
    </row>
    <row r="792" ht="15.75" customHeight="1">
      <c r="C792" s="38"/>
      <c r="F792" s="39"/>
      <c r="G792" s="39"/>
      <c r="H792" s="40"/>
      <c r="I792" s="29"/>
      <c r="J792" s="19"/>
      <c r="M792" s="41"/>
    </row>
    <row r="793" ht="15.75" customHeight="1">
      <c r="C793" s="38"/>
      <c r="F793" s="39"/>
      <c r="G793" s="39"/>
      <c r="H793" s="40"/>
      <c r="I793" s="29"/>
      <c r="J793" s="19"/>
      <c r="M793" s="41"/>
    </row>
    <row r="794" ht="15.75" customHeight="1">
      <c r="C794" s="38"/>
      <c r="F794" s="39"/>
      <c r="G794" s="39"/>
      <c r="H794" s="40"/>
      <c r="I794" s="29"/>
      <c r="J794" s="19"/>
      <c r="M794" s="41"/>
    </row>
    <row r="795" ht="15.75" customHeight="1">
      <c r="C795" s="38"/>
      <c r="F795" s="39"/>
      <c r="G795" s="39"/>
      <c r="H795" s="40"/>
      <c r="I795" s="29"/>
      <c r="J795" s="19"/>
      <c r="M795" s="41"/>
    </row>
    <row r="796" ht="15.75" customHeight="1">
      <c r="C796" s="38"/>
      <c r="F796" s="39"/>
      <c r="G796" s="39"/>
      <c r="H796" s="40"/>
      <c r="I796" s="29"/>
      <c r="J796" s="19"/>
      <c r="M796" s="41"/>
    </row>
    <row r="797" ht="15.75" customHeight="1">
      <c r="C797" s="38"/>
      <c r="F797" s="39"/>
      <c r="G797" s="39"/>
      <c r="H797" s="40"/>
      <c r="I797" s="29"/>
      <c r="J797" s="19"/>
      <c r="M797" s="41"/>
    </row>
    <row r="798" ht="15.75" customHeight="1">
      <c r="C798" s="38"/>
      <c r="F798" s="39"/>
      <c r="G798" s="39"/>
      <c r="H798" s="40"/>
      <c r="I798" s="29"/>
      <c r="J798" s="19"/>
      <c r="M798" s="41"/>
    </row>
    <row r="799" ht="15.75" customHeight="1">
      <c r="C799" s="38"/>
      <c r="F799" s="39"/>
      <c r="G799" s="39"/>
      <c r="H799" s="40"/>
      <c r="I799" s="29"/>
      <c r="J799" s="19"/>
      <c r="M799" s="41"/>
    </row>
    <row r="800" ht="15.75" customHeight="1">
      <c r="C800" s="38"/>
      <c r="F800" s="39"/>
      <c r="G800" s="39"/>
      <c r="H800" s="40"/>
      <c r="I800" s="29"/>
      <c r="J800" s="19"/>
      <c r="M800" s="41"/>
    </row>
    <row r="801" ht="15.75" customHeight="1">
      <c r="C801" s="38"/>
      <c r="F801" s="39"/>
      <c r="G801" s="39"/>
      <c r="H801" s="40"/>
      <c r="I801" s="29"/>
      <c r="J801" s="19"/>
      <c r="M801" s="41"/>
    </row>
    <row r="802" ht="15.75" customHeight="1">
      <c r="C802" s="38"/>
      <c r="F802" s="39"/>
      <c r="G802" s="39"/>
      <c r="H802" s="40"/>
      <c r="I802" s="29"/>
      <c r="J802" s="19"/>
      <c r="M802" s="41"/>
    </row>
    <row r="803" ht="15.75" customHeight="1">
      <c r="C803" s="38"/>
      <c r="F803" s="39"/>
      <c r="G803" s="39"/>
      <c r="H803" s="40"/>
      <c r="I803" s="29"/>
      <c r="J803" s="19"/>
      <c r="M803" s="41"/>
    </row>
    <row r="804" ht="15.75" customHeight="1">
      <c r="C804" s="38"/>
      <c r="F804" s="39"/>
      <c r="G804" s="39"/>
      <c r="H804" s="40"/>
      <c r="I804" s="29"/>
      <c r="J804" s="19"/>
      <c r="M804" s="41"/>
    </row>
    <row r="805" ht="15.75" customHeight="1">
      <c r="C805" s="38"/>
      <c r="F805" s="39"/>
      <c r="G805" s="39"/>
      <c r="H805" s="40"/>
      <c r="I805" s="29"/>
      <c r="J805" s="19"/>
      <c r="M805" s="41"/>
    </row>
    <row r="806" ht="15.75" customHeight="1">
      <c r="C806" s="38"/>
      <c r="F806" s="39"/>
      <c r="G806" s="39"/>
      <c r="H806" s="40"/>
      <c r="I806" s="29"/>
      <c r="J806" s="19"/>
      <c r="M806" s="41"/>
    </row>
    <row r="807" ht="15.75" customHeight="1">
      <c r="C807" s="38"/>
      <c r="F807" s="39"/>
      <c r="G807" s="39"/>
      <c r="H807" s="40"/>
      <c r="I807" s="29"/>
      <c r="J807" s="19"/>
      <c r="M807" s="41"/>
    </row>
    <row r="808" ht="15.75" customHeight="1">
      <c r="C808" s="38"/>
      <c r="F808" s="39"/>
      <c r="G808" s="39"/>
      <c r="H808" s="40"/>
      <c r="I808" s="29"/>
      <c r="J808" s="19"/>
      <c r="M808" s="41"/>
    </row>
    <row r="809" ht="15.75" customHeight="1">
      <c r="C809" s="38"/>
      <c r="F809" s="39"/>
      <c r="G809" s="39"/>
      <c r="H809" s="40"/>
      <c r="I809" s="29"/>
      <c r="J809" s="19"/>
      <c r="M809" s="41"/>
    </row>
    <row r="810" ht="15.75" customHeight="1">
      <c r="C810" s="38"/>
      <c r="F810" s="39"/>
      <c r="G810" s="39"/>
      <c r="H810" s="40"/>
      <c r="I810" s="29"/>
      <c r="J810" s="19"/>
      <c r="M810" s="41"/>
    </row>
    <row r="811" ht="15.75" customHeight="1">
      <c r="C811" s="38"/>
      <c r="F811" s="39"/>
      <c r="G811" s="39"/>
      <c r="H811" s="40"/>
      <c r="I811" s="29"/>
      <c r="J811" s="19"/>
      <c r="M811" s="41"/>
    </row>
    <row r="812" ht="15.75" customHeight="1">
      <c r="C812" s="38"/>
      <c r="F812" s="39"/>
      <c r="G812" s="39"/>
      <c r="H812" s="40"/>
      <c r="I812" s="29"/>
      <c r="J812" s="19"/>
      <c r="M812" s="41"/>
    </row>
    <row r="813" ht="15.75" customHeight="1">
      <c r="C813" s="38"/>
      <c r="F813" s="39"/>
      <c r="G813" s="39"/>
      <c r="H813" s="40"/>
      <c r="I813" s="29"/>
      <c r="J813" s="19"/>
      <c r="M813" s="41"/>
    </row>
    <row r="814" ht="15.75" customHeight="1">
      <c r="C814" s="38"/>
      <c r="F814" s="39"/>
      <c r="G814" s="39"/>
      <c r="H814" s="40"/>
      <c r="I814" s="29"/>
      <c r="J814" s="19"/>
      <c r="M814" s="41"/>
    </row>
    <row r="815" ht="15.75" customHeight="1">
      <c r="C815" s="38"/>
      <c r="F815" s="39"/>
      <c r="G815" s="39"/>
      <c r="H815" s="40"/>
      <c r="I815" s="29"/>
      <c r="J815" s="19"/>
      <c r="M815" s="41"/>
    </row>
    <row r="816" ht="15.75" customHeight="1">
      <c r="C816" s="38"/>
      <c r="F816" s="39"/>
      <c r="G816" s="39"/>
      <c r="H816" s="40"/>
      <c r="I816" s="29"/>
      <c r="J816" s="19"/>
      <c r="M816" s="41"/>
    </row>
    <row r="817" ht="15.75" customHeight="1">
      <c r="C817" s="38"/>
      <c r="F817" s="39"/>
      <c r="G817" s="39"/>
      <c r="H817" s="40"/>
      <c r="I817" s="29"/>
      <c r="J817" s="19"/>
      <c r="M817" s="41"/>
    </row>
    <row r="818" ht="15.75" customHeight="1">
      <c r="C818" s="38"/>
      <c r="F818" s="39"/>
      <c r="G818" s="39"/>
      <c r="H818" s="40"/>
      <c r="I818" s="29"/>
      <c r="J818" s="19"/>
      <c r="M818" s="41"/>
    </row>
    <row r="819" ht="15.75" customHeight="1">
      <c r="C819" s="38"/>
      <c r="F819" s="39"/>
      <c r="G819" s="39"/>
      <c r="H819" s="40"/>
      <c r="I819" s="29"/>
      <c r="J819" s="19"/>
      <c r="M819" s="41"/>
    </row>
    <row r="820" ht="15.75" customHeight="1">
      <c r="C820" s="38"/>
      <c r="F820" s="39"/>
      <c r="G820" s="39"/>
      <c r="H820" s="40"/>
      <c r="I820" s="29"/>
      <c r="J820" s="19"/>
      <c r="M820" s="41"/>
    </row>
    <row r="821" ht="15.75" customHeight="1">
      <c r="C821" s="38"/>
      <c r="F821" s="39"/>
      <c r="G821" s="39"/>
      <c r="H821" s="40"/>
      <c r="I821" s="29"/>
      <c r="J821" s="19"/>
      <c r="M821" s="41"/>
    </row>
    <row r="822" ht="15.75" customHeight="1">
      <c r="C822" s="38"/>
      <c r="F822" s="39"/>
      <c r="G822" s="39"/>
      <c r="H822" s="40"/>
      <c r="I822" s="29"/>
      <c r="J822" s="19"/>
      <c r="M822" s="41"/>
    </row>
    <row r="823" ht="15.75" customHeight="1">
      <c r="C823" s="38"/>
      <c r="F823" s="39"/>
      <c r="G823" s="39"/>
      <c r="H823" s="40"/>
      <c r="I823" s="29"/>
      <c r="J823" s="19"/>
      <c r="M823" s="41"/>
    </row>
    <row r="824" ht="15.75" customHeight="1">
      <c r="C824" s="38"/>
      <c r="F824" s="39"/>
      <c r="G824" s="39"/>
      <c r="H824" s="40"/>
      <c r="I824" s="29"/>
      <c r="J824" s="19"/>
      <c r="M824" s="41"/>
    </row>
    <row r="825" ht="15.75" customHeight="1">
      <c r="C825" s="38"/>
      <c r="F825" s="39"/>
      <c r="G825" s="39"/>
      <c r="H825" s="40"/>
      <c r="I825" s="29"/>
      <c r="J825" s="19"/>
      <c r="M825" s="41"/>
    </row>
    <row r="826" ht="15.75" customHeight="1">
      <c r="C826" s="38"/>
      <c r="F826" s="39"/>
      <c r="G826" s="39"/>
      <c r="H826" s="40"/>
      <c r="I826" s="29"/>
      <c r="J826" s="19"/>
      <c r="M826" s="41"/>
    </row>
    <row r="827" ht="15.75" customHeight="1">
      <c r="C827" s="38"/>
      <c r="F827" s="39"/>
      <c r="G827" s="39"/>
      <c r="H827" s="40"/>
      <c r="I827" s="29"/>
      <c r="J827" s="19"/>
      <c r="M827" s="41"/>
    </row>
    <row r="828" ht="15.75" customHeight="1">
      <c r="C828" s="38"/>
      <c r="F828" s="39"/>
      <c r="G828" s="39"/>
      <c r="H828" s="40"/>
      <c r="I828" s="29"/>
      <c r="J828" s="19"/>
      <c r="M828" s="41"/>
    </row>
    <row r="829" ht="15.75" customHeight="1">
      <c r="C829" s="38"/>
      <c r="F829" s="39"/>
      <c r="G829" s="39"/>
      <c r="H829" s="40"/>
      <c r="I829" s="29"/>
      <c r="J829" s="19"/>
      <c r="M829" s="41"/>
    </row>
    <row r="830" ht="15.75" customHeight="1">
      <c r="C830" s="38"/>
      <c r="F830" s="39"/>
      <c r="G830" s="39"/>
      <c r="H830" s="40"/>
      <c r="I830" s="29"/>
      <c r="J830" s="19"/>
      <c r="M830" s="41"/>
    </row>
    <row r="831" ht="15.75" customHeight="1">
      <c r="C831" s="38"/>
      <c r="F831" s="39"/>
      <c r="G831" s="39"/>
      <c r="H831" s="40"/>
      <c r="I831" s="29"/>
      <c r="J831" s="19"/>
      <c r="M831" s="41"/>
    </row>
    <row r="832" ht="15.75" customHeight="1">
      <c r="C832" s="38"/>
      <c r="F832" s="39"/>
      <c r="G832" s="39"/>
      <c r="H832" s="40"/>
      <c r="I832" s="29"/>
      <c r="J832" s="19"/>
      <c r="M832" s="41"/>
    </row>
    <row r="833" ht="15.75" customHeight="1">
      <c r="C833" s="38"/>
      <c r="F833" s="39"/>
      <c r="G833" s="39"/>
      <c r="H833" s="40"/>
      <c r="I833" s="29"/>
      <c r="J833" s="19"/>
      <c r="M833" s="41"/>
    </row>
    <row r="834" ht="15.75" customHeight="1">
      <c r="C834" s="38"/>
      <c r="F834" s="39"/>
      <c r="G834" s="39"/>
      <c r="H834" s="40"/>
      <c r="I834" s="29"/>
      <c r="J834" s="19"/>
      <c r="M834" s="41"/>
    </row>
    <row r="835" ht="15.75" customHeight="1">
      <c r="C835" s="38"/>
      <c r="F835" s="39"/>
      <c r="G835" s="39"/>
      <c r="H835" s="40"/>
      <c r="I835" s="29"/>
      <c r="J835" s="19"/>
      <c r="M835" s="41"/>
    </row>
    <row r="836" ht="15.75" customHeight="1">
      <c r="C836" s="38"/>
      <c r="F836" s="39"/>
      <c r="G836" s="39"/>
      <c r="H836" s="40"/>
      <c r="I836" s="29"/>
      <c r="J836" s="19"/>
      <c r="M836" s="41"/>
    </row>
    <row r="837" ht="15.75" customHeight="1">
      <c r="C837" s="38"/>
      <c r="F837" s="39"/>
      <c r="G837" s="39"/>
      <c r="H837" s="40"/>
      <c r="I837" s="29"/>
      <c r="J837" s="19"/>
      <c r="M837" s="41"/>
    </row>
    <row r="838" ht="15.75" customHeight="1">
      <c r="C838" s="38"/>
      <c r="F838" s="39"/>
      <c r="G838" s="39"/>
      <c r="H838" s="40"/>
      <c r="I838" s="29"/>
      <c r="J838" s="19"/>
      <c r="M838" s="41"/>
    </row>
    <row r="839" ht="15.75" customHeight="1">
      <c r="C839" s="38"/>
      <c r="F839" s="39"/>
      <c r="G839" s="39"/>
      <c r="H839" s="40"/>
      <c r="I839" s="29"/>
      <c r="J839" s="19"/>
      <c r="M839" s="41"/>
    </row>
    <row r="840" ht="15.75" customHeight="1">
      <c r="C840" s="38"/>
      <c r="F840" s="39"/>
      <c r="G840" s="39"/>
      <c r="H840" s="40"/>
      <c r="I840" s="29"/>
      <c r="J840" s="19"/>
      <c r="M840" s="41"/>
    </row>
    <row r="841" ht="15.75" customHeight="1">
      <c r="C841" s="38"/>
      <c r="F841" s="39"/>
      <c r="G841" s="39"/>
      <c r="H841" s="40"/>
      <c r="I841" s="29"/>
      <c r="J841" s="19"/>
      <c r="M841" s="41"/>
    </row>
    <row r="842" ht="15.75" customHeight="1">
      <c r="C842" s="38"/>
      <c r="F842" s="39"/>
      <c r="G842" s="39"/>
      <c r="H842" s="40"/>
      <c r="I842" s="29"/>
      <c r="J842" s="19"/>
      <c r="M842" s="41"/>
    </row>
    <row r="843" ht="15.75" customHeight="1">
      <c r="C843" s="38"/>
      <c r="F843" s="39"/>
      <c r="G843" s="39"/>
      <c r="H843" s="40"/>
      <c r="I843" s="29"/>
      <c r="J843" s="19"/>
      <c r="M843" s="41"/>
    </row>
    <row r="844" ht="15.75" customHeight="1">
      <c r="C844" s="38"/>
      <c r="F844" s="39"/>
      <c r="G844" s="39"/>
      <c r="H844" s="40"/>
      <c r="I844" s="29"/>
      <c r="J844" s="19"/>
      <c r="M844" s="41"/>
    </row>
    <row r="845" ht="15.75" customHeight="1">
      <c r="C845" s="38"/>
      <c r="F845" s="39"/>
      <c r="G845" s="39"/>
      <c r="H845" s="40"/>
      <c r="I845" s="29"/>
      <c r="J845" s="19"/>
      <c r="M845" s="41"/>
    </row>
    <row r="846" ht="15.75" customHeight="1">
      <c r="C846" s="38"/>
      <c r="F846" s="39"/>
      <c r="G846" s="39"/>
      <c r="H846" s="40"/>
      <c r="I846" s="29"/>
      <c r="J846" s="19"/>
      <c r="M846" s="41"/>
    </row>
    <row r="847" ht="15.75" customHeight="1">
      <c r="C847" s="38"/>
      <c r="F847" s="39"/>
      <c r="G847" s="39"/>
      <c r="H847" s="40"/>
      <c r="I847" s="29"/>
      <c r="J847" s="19"/>
      <c r="M847" s="41"/>
    </row>
    <row r="848" ht="15.75" customHeight="1">
      <c r="C848" s="38"/>
      <c r="F848" s="39"/>
      <c r="G848" s="39"/>
      <c r="H848" s="40"/>
      <c r="I848" s="29"/>
      <c r="J848" s="19"/>
      <c r="M848" s="41"/>
    </row>
    <row r="849" ht="15.75" customHeight="1">
      <c r="C849" s="38"/>
      <c r="F849" s="39"/>
      <c r="G849" s="39"/>
      <c r="H849" s="40"/>
      <c r="I849" s="29"/>
      <c r="J849" s="19"/>
      <c r="M849" s="41"/>
    </row>
    <row r="850" ht="15.75" customHeight="1">
      <c r="C850" s="38"/>
      <c r="F850" s="39"/>
      <c r="G850" s="39"/>
      <c r="H850" s="40"/>
      <c r="I850" s="29"/>
      <c r="J850" s="19"/>
      <c r="M850" s="41"/>
    </row>
    <row r="851" ht="15.75" customHeight="1">
      <c r="C851" s="38"/>
      <c r="F851" s="39"/>
      <c r="G851" s="39"/>
      <c r="H851" s="40"/>
      <c r="I851" s="29"/>
      <c r="J851" s="19"/>
      <c r="M851" s="41"/>
    </row>
    <row r="852" ht="15.75" customHeight="1">
      <c r="C852" s="38"/>
      <c r="F852" s="39"/>
      <c r="G852" s="39"/>
      <c r="H852" s="40"/>
      <c r="I852" s="29"/>
      <c r="J852" s="19"/>
      <c r="M852" s="41"/>
    </row>
    <row r="853" ht="15.75" customHeight="1">
      <c r="C853" s="38"/>
      <c r="F853" s="39"/>
      <c r="G853" s="39"/>
      <c r="H853" s="40"/>
      <c r="I853" s="29"/>
      <c r="J853" s="19"/>
      <c r="M853" s="41"/>
    </row>
    <row r="854" ht="15.75" customHeight="1">
      <c r="C854" s="38"/>
      <c r="F854" s="39"/>
      <c r="G854" s="39"/>
      <c r="H854" s="40"/>
      <c r="I854" s="29"/>
      <c r="J854" s="19"/>
      <c r="M854" s="41"/>
    </row>
    <row r="855" ht="15.75" customHeight="1">
      <c r="C855" s="38"/>
      <c r="F855" s="39"/>
      <c r="G855" s="39"/>
      <c r="H855" s="40"/>
      <c r="I855" s="29"/>
      <c r="J855" s="19"/>
      <c r="M855" s="41"/>
    </row>
    <row r="856" ht="15.75" customHeight="1">
      <c r="C856" s="38"/>
      <c r="F856" s="39"/>
      <c r="G856" s="39"/>
      <c r="H856" s="40"/>
      <c r="I856" s="29"/>
      <c r="J856" s="19"/>
      <c r="M856" s="41"/>
    </row>
    <row r="857" ht="15.75" customHeight="1">
      <c r="C857" s="38"/>
      <c r="F857" s="39"/>
      <c r="G857" s="39"/>
      <c r="H857" s="40"/>
      <c r="I857" s="29"/>
      <c r="J857" s="19"/>
      <c r="M857" s="41"/>
    </row>
    <row r="858" ht="15.75" customHeight="1">
      <c r="C858" s="38"/>
      <c r="F858" s="39"/>
      <c r="G858" s="39"/>
      <c r="H858" s="40"/>
      <c r="I858" s="29"/>
      <c r="J858" s="19"/>
      <c r="M858" s="41"/>
    </row>
    <row r="859" ht="15.75" customHeight="1">
      <c r="C859" s="38"/>
      <c r="F859" s="39"/>
      <c r="G859" s="39"/>
      <c r="H859" s="40"/>
      <c r="I859" s="29"/>
      <c r="J859" s="19"/>
      <c r="M859" s="41"/>
    </row>
    <row r="860" ht="15.75" customHeight="1">
      <c r="C860" s="38"/>
      <c r="F860" s="39"/>
      <c r="G860" s="39"/>
      <c r="H860" s="40"/>
      <c r="I860" s="29"/>
      <c r="J860" s="19"/>
      <c r="M860" s="41"/>
    </row>
    <row r="861" ht="15.75" customHeight="1">
      <c r="C861" s="38"/>
      <c r="F861" s="39"/>
      <c r="G861" s="39"/>
      <c r="H861" s="40"/>
      <c r="I861" s="29"/>
      <c r="J861" s="19"/>
      <c r="M861" s="41"/>
    </row>
    <row r="862" ht="15.75" customHeight="1">
      <c r="C862" s="38"/>
      <c r="F862" s="39"/>
      <c r="G862" s="39"/>
      <c r="H862" s="40"/>
      <c r="I862" s="29"/>
      <c r="J862" s="19"/>
      <c r="M862" s="41"/>
    </row>
    <row r="863" ht="15.75" customHeight="1">
      <c r="C863" s="38"/>
      <c r="F863" s="39"/>
      <c r="G863" s="39"/>
      <c r="H863" s="40"/>
      <c r="I863" s="29"/>
      <c r="J863" s="19"/>
      <c r="M863" s="41"/>
    </row>
    <row r="864" ht="15.75" customHeight="1">
      <c r="C864" s="38"/>
      <c r="F864" s="39"/>
      <c r="G864" s="39"/>
      <c r="H864" s="40"/>
      <c r="I864" s="29"/>
      <c r="J864" s="19"/>
      <c r="M864" s="41"/>
    </row>
    <row r="865" ht="15.75" customHeight="1">
      <c r="C865" s="38"/>
      <c r="F865" s="39"/>
      <c r="G865" s="39"/>
      <c r="H865" s="40"/>
      <c r="I865" s="29"/>
      <c r="J865" s="19"/>
      <c r="M865" s="41"/>
    </row>
    <row r="866" ht="15.75" customHeight="1">
      <c r="C866" s="38"/>
      <c r="F866" s="39"/>
      <c r="G866" s="39"/>
      <c r="H866" s="40"/>
      <c r="I866" s="29"/>
      <c r="J866" s="19"/>
      <c r="M866" s="41"/>
    </row>
    <row r="867" ht="15.75" customHeight="1">
      <c r="C867" s="38"/>
      <c r="F867" s="39"/>
      <c r="G867" s="39"/>
      <c r="H867" s="40"/>
      <c r="I867" s="29"/>
      <c r="J867" s="19"/>
      <c r="M867" s="41"/>
    </row>
    <row r="868" ht="15.75" customHeight="1">
      <c r="C868" s="38"/>
      <c r="F868" s="39"/>
      <c r="G868" s="39"/>
      <c r="H868" s="40"/>
      <c r="I868" s="29"/>
      <c r="J868" s="19"/>
      <c r="M868" s="41"/>
    </row>
    <row r="869" ht="15.75" customHeight="1">
      <c r="C869" s="38"/>
      <c r="F869" s="39"/>
      <c r="G869" s="39"/>
      <c r="H869" s="40"/>
      <c r="I869" s="29"/>
      <c r="J869" s="19"/>
      <c r="M869" s="41"/>
    </row>
    <row r="870" ht="15.75" customHeight="1">
      <c r="C870" s="38"/>
      <c r="F870" s="39"/>
      <c r="G870" s="39"/>
      <c r="H870" s="40"/>
      <c r="I870" s="29"/>
      <c r="J870" s="19"/>
      <c r="M870" s="41"/>
    </row>
    <row r="871" ht="15.75" customHeight="1">
      <c r="C871" s="38"/>
      <c r="F871" s="39"/>
      <c r="G871" s="39"/>
      <c r="H871" s="40"/>
      <c r="I871" s="29"/>
      <c r="J871" s="19"/>
      <c r="M871" s="41"/>
    </row>
    <row r="872" ht="15.75" customHeight="1">
      <c r="C872" s="38"/>
      <c r="F872" s="39"/>
      <c r="G872" s="39"/>
      <c r="H872" s="40"/>
      <c r="I872" s="29"/>
      <c r="J872" s="19"/>
      <c r="M872" s="41"/>
    </row>
    <row r="873" ht="15.75" customHeight="1">
      <c r="C873" s="38"/>
      <c r="F873" s="39"/>
      <c r="G873" s="39"/>
      <c r="H873" s="40"/>
      <c r="I873" s="29"/>
      <c r="J873" s="19"/>
      <c r="M873" s="41"/>
    </row>
    <row r="874" ht="15.75" customHeight="1">
      <c r="C874" s="38"/>
      <c r="F874" s="39"/>
      <c r="G874" s="39"/>
      <c r="H874" s="40"/>
      <c r="I874" s="29"/>
      <c r="J874" s="19"/>
      <c r="M874" s="41"/>
    </row>
    <row r="875" ht="15.75" customHeight="1">
      <c r="C875" s="38"/>
      <c r="F875" s="39"/>
      <c r="G875" s="39"/>
      <c r="H875" s="40"/>
      <c r="I875" s="29"/>
      <c r="J875" s="19"/>
      <c r="M875" s="41"/>
    </row>
    <row r="876" ht="15.75" customHeight="1">
      <c r="C876" s="38"/>
      <c r="F876" s="39"/>
      <c r="G876" s="39"/>
      <c r="H876" s="40"/>
      <c r="I876" s="29"/>
      <c r="J876" s="19"/>
      <c r="M876" s="41"/>
    </row>
    <row r="877" ht="15.75" customHeight="1">
      <c r="C877" s="38"/>
      <c r="F877" s="39"/>
      <c r="G877" s="39"/>
      <c r="H877" s="40"/>
      <c r="I877" s="29"/>
      <c r="J877" s="19"/>
      <c r="M877" s="41"/>
    </row>
    <row r="878" ht="15.75" customHeight="1">
      <c r="C878" s="38"/>
      <c r="F878" s="39"/>
      <c r="G878" s="39"/>
      <c r="H878" s="40"/>
      <c r="I878" s="29"/>
      <c r="J878" s="19"/>
      <c r="M878" s="41"/>
    </row>
    <row r="879" ht="15.75" customHeight="1">
      <c r="C879" s="38"/>
      <c r="F879" s="39"/>
      <c r="G879" s="39"/>
      <c r="H879" s="40"/>
      <c r="I879" s="29"/>
      <c r="J879" s="19"/>
      <c r="M879" s="41"/>
    </row>
    <row r="880" ht="15.75" customHeight="1">
      <c r="C880" s="38"/>
      <c r="F880" s="39"/>
      <c r="G880" s="39"/>
      <c r="H880" s="40"/>
      <c r="I880" s="29"/>
      <c r="J880" s="19"/>
      <c r="M880" s="41"/>
    </row>
    <row r="881" ht="15.75" customHeight="1">
      <c r="C881" s="38"/>
      <c r="F881" s="39"/>
      <c r="G881" s="39"/>
      <c r="H881" s="40"/>
      <c r="I881" s="29"/>
      <c r="J881" s="19"/>
      <c r="M881" s="41"/>
    </row>
    <row r="882" ht="15.75" customHeight="1">
      <c r="C882" s="38"/>
      <c r="F882" s="39"/>
      <c r="G882" s="39"/>
      <c r="H882" s="40"/>
      <c r="I882" s="29"/>
      <c r="J882" s="19"/>
      <c r="M882" s="41"/>
    </row>
    <row r="883" ht="15.75" customHeight="1">
      <c r="C883" s="38"/>
      <c r="F883" s="39"/>
      <c r="G883" s="39"/>
      <c r="H883" s="40"/>
      <c r="I883" s="29"/>
      <c r="J883" s="19"/>
      <c r="M883" s="41"/>
    </row>
    <row r="884" ht="15.75" customHeight="1">
      <c r="C884" s="38"/>
      <c r="F884" s="39"/>
      <c r="G884" s="39"/>
      <c r="H884" s="40"/>
      <c r="I884" s="29"/>
      <c r="J884" s="19"/>
      <c r="M884" s="41"/>
    </row>
    <row r="885" ht="15.75" customHeight="1">
      <c r="C885" s="38"/>
      <c r="F885" s="39"/>
      <c r="G885" s="39"/>
      <c r="H885" s="40"/>
      <c r="I885" s="29"/>
      <c r="J885" s="19"/>
      <c r="M885" s="41"/>
    </row>
    <row r="886" ht="15.75" customHeight="1">
      <c r="C886" s="38"/>
      <c r="F886" s="39"/>
      <c r="G886" s="39"/>
      <c r="H886" s="40"/>
      <c r="I886" s="29"/>
      <c r="J886" s="19"/>
      <c r="M886" s="41"/>
    </row>
    <row r="887" ht="15.75" customHeight="1">
      <c r="C887" s="38"/>
      <c r="F887" s="39"/>
      <c r="G887" s="39"/>
      <c r="H887" s="40"/>
      <c r="I887" s="29"/>
      <c r="J887" s="19"/>
      <c r="M887" s="41"/>
    </row>
    <row r="888" ht="15.75" customHeight="1">
      <c r="C888" s="38"/>
      <c r="F888" s="39"/>
      <c r="G888" s="39"/>
      <c r="H888" s="40"/>
      <c r="I888" s="29"/>
      <c r="J888" s="19"/>
      <c r="M888" s="41"/>
    </row>
    <row r="889" ht="15.75" customHeight="1">
      <c r="C889" s="38"/>
      <c r="F889" s="39"/>
      <c r="G889" s="39"/>
      <c r="H889" s="40"/>
      <c r="I889" s="29"/>
      <c r="J889" s="19"/>
      <c r="M889" s="41"/>
    </row>
    <row r="890" ht="15.75" customHeight="1">
      <c r="C890" s="38"/>
      <c r="F890" s="39"/>
      <c r="G890" s="39"/>
      <c r="H890" s="40"/>
      <c r="I890" s="29"/>
      <c r="J890" s="19"/>
      <c r="M890" s="41"/>
    </row>
    <row r="891" ht="15.75" customHeight="1">
      <c r="C891" s="38"/>
      <c r="F891" s="39"/>
      <c r="G891" s="39"/>
      <c r="H891" s="40"/>
      <c r="I891" s="29"/>
      <c r="J891" s="19"/>
      <c r="M891" s="41"/>
    </row>
    <row r="892" ht="15.75" customHeight="1">
      <c r="C892" s="38"/>
      <c r="F892" s="39"/>
      <c r="G892" s="39"/>
      <c r="H892" s="40"/>
      <c r="I892" s="29"/>
      <c r="J892" s="19"/>
      <c r="M892" s="41"/>
    </row>
    <row r="893" ht="15.75" customHeight="1">
      <c r="C893" s="38"/>
      <c r="F893" s="39"/>
      <c r="G893" s="39"/>
      <c r="H893" s="40"/>
      <c r="I893" s="29"/>
      <c r="J893" s="19"/>
      <c r="M893" s="41"/>
    </row>
    <row r="894" ht="15.75" customHeight="1">
      <c r="C894" s="38"/>
      <c r="F894" s="39"/>
      <c r="G894" s="39"/>
      <c r="H894" s="40"/>
      <c r="I894" s="29"/>
      <c r="J894" s="19"/>
      <c r="M894" s="41"/>
    </row>
    <row r="895" ht="15.75" customHeight="1">
      <c r="C895" s="38"/>
      <c r="F895" s="39"/>
      <c r="G895" s="39"/>
      <c r="H895" s="40"/>
      <c r="I895" s="29"/>
      <c r="J895" s="19"/>
      <c r="M895" s="41"/>
    </row>
    <row r="896" ht="15.75" customHeight="1">
      <c r="C896" s="38"/>
      <c r="F896" s="39"/>
      <c r="G896" s="39"/>
      <c r="H896" s="40"/>
      <c r="I896" s="29"/>
      <c r="J896" s="19"/>
      <c r="M896" s="41"/>
    </row>
    <row r="897" ht="15.75" customHeight="1">
      <c r="C897" s="38"/>
      <c r="F897" s="39"/>
      <c r="G897" s="39"/>
      <c r="H897" s="40"/>
      <c r="I897" s="29"/>
      <c r="J897" s="19"/>
      <c r="M897" s="41"/>
    </row>
    <row r="898" ht="15.75" customHeight="1">
      <c r="C898" s="38"/>
      <c r="F898" s="39"/>
      <c r="G898" s="39"/>
      <c r="H898" s="40"/>
      <c r="I898" s="29"/>
      <c r="J898" s="19"/>
      <c r="M898" s="41"/>
    </row>
    <row r="899" ht="15.75" customHeight="1">
      <c r="C899" s="38"/>
      <c r="F899" s="39"/>
      <c r="G899" s="39"/>
      <c r="H899" s="40"/>
      <c r="I899" s="29"/>
      <c r="J899" s="19"/>
      <c r="M899" s="41"/>
    </row>
    <row r="900" ht="15.75" customHeight="1">
      <c r="C900" s="38"/>
      <c r="F900" s="39"/>
      <c r="G900" s="39"/>
      <c r="H900" s="40"/>
      <c r="I900" s="29"/>
      <c r="J900" s="19"/>
      <c r="M900" s="41"/>
    </row>
    <row r="901" ht="15.75" customHeight="1">
      <c r="C901" s="38"/>
      <c r="F901" s="39"/>
      <c r="G901" s="39"/>
      <c r="H901" s="40"/>
      <c r="I901" s="29"/>
      <c r="J901" s="19"/>
      <c r="M901" s="41"/>
    </row>
    <row r="902" ht="15.75" customHeight="1">
      <c r="C902" s="38"/>
      <c r="F902" s="39"/>
      <c r="G902" s="39"/>
      <c r="H902" s="40"/>
      <c r="I902" s="29"/>
      <c r="J902" s="19"/>
      <c r="M902" s="41"/>
    </row>
    <row r="903" ht="15.75" customHeight="1">
      <c r="C903" s="38"/>
      <c r="F903" s="39"/>
      <c r="G903" s="39"/>
      <c r="H903" s="40"/>
      <c r="I903" s="29"/>
      <c r="J903" s="19"/>
      <c r="M903" s="41"/>
    </row>
    <row r="904" ht="15.75" customHeight="1">
      <c r="C904" s="38"/>
      <c r="F904" s="39"/>
      <c r="G904" s="39"/>
      <c r="H904" s="40"/>
      <c r="I904" s="29"/>
      <c r="J904" s="19"/>
      <c r="M904" s="41"/>
    </row>
    <row r="905" ht="15.75" customHeight="1">
      <c r="C905" s="38"/>
      <c r="F905" s="39"/>
      <c r="G905" s="39"/>
      <c r="H905" s="40"/>
      <c r="I905" s="29"/>
      <c r="J905" s="19"/>
      <c r="M905" s="41"/>
    </row>
    <row r="906" ht="15.75" customHeight="1">
      <c r="C906" s="38"/>
      <c r="F906" s="39"/>
      <c r="G906" s="39"/>
      <c r="H906" s="40"/>
      <c r="I906" s="29"/>
      <c r="J906" s="19"/>
      <c r="M906" s="41"/>
    </row>
    <row r="907" ht="15.75" customHeight="1">
      <c r="C907" s="38"/>
      <c r="F907" s="39"/>
      <c r="G907" s="39"/>
      <c r="H907" s="40"/>
      <c r="I907" s="29"/>
      <c r="J907" s="19"/>
      <c r="M907" s="41"/>
    </row>
    <row r="908" ht="15.75" customHeight="1">
      <c r="C908" s="38"/>
      <c r="F908" s="39"/>
      <c r="G908" s="39"/>
      <c r="H908" s="40"/>
      <c r="I908" s="29"/>
      <c r="J908" s="19"/>
      <c r="M908" s="41"/>
    </row>
    <row r="909" ht="15.75" customHeight="1">
      <c r="C909" s="38"/>
      <c r="F909" s="39"/>
      <c r="G909" s="39"/>
      <c r="H909" s="40"/>
      <c r="I909" s="29"/>
      <c r="J909" s="19"/>
      <c r="M909" s="41"/>
    </row>
    <row r="910" ht="15.75" customHeight="1">
      <c r="C910" s="38"/>
      <c r="F910" s="39"/>
      <c r="G910" s="39"/>
      <c r="H910" s="40"/>
      <c r="I910" s="29"/>
      <c r="J910" s="19"/>
      <c r="M910" s="41"/>
    </row>
    <row r="911" ht="15.75" customHeight="1">
      <c r="C911" s="38"/>
      <c r="F911" s="39"/>
      <c r="G911" s="39"/>
      <c r="H911" s="40"/>
      <c r="I911" s="29"/>
      <c r="J911" s="19"/>
      <c r="M911" s="41"/>
    </row>
    <row r="912" ht="15.75" customHeight="1">
      <c r="C912" s="38"/>
      <c r="F912" s="39"/>
      <c r="G912" s="39"/>
      <c r="H912" s="40"/>
      <c r="I912" s="29"/>
      <c r="J912" s="19"/>
      <c r="M912" s="41"/>
    </row>
    <row r="913" ht="15.75" customHeight="1">
      <c r="C913" s="38"/>
      <c r="F913" s="39"/>
      <c r="G913" s="39"/>
      <c r="H913" s="40"/>
      <c r="I913" s="29"/>
      <c r="J913" s="19"/>
      <c r="M913" s="41"/>
    </row>
    <row r="914" ht="15.75" customHeight="1">
      <c r="C914" s="38"/>
      <c r="F914" s="39"/>
      <c r="G914" s="39"/>
      <c r="H914" s="40"/>
      <c r="I914" s="29"/>
      <c r="J914" s="19"/>
      <c r="M914" s="41"/>
    </row>
    <row r="915" ht="15.75" customHeight="1">
      <c r="C915" s="38"/>
      <c r="F915" s="39"/>
      <c r="G915" s="39"/>
      <c r="H915" s="40"/>
      <c r="I915" s="29"/>
      <c r="J915" s="19"/>
      <c r="M915" s="41"/>
    </row>
    <row r="916" ht="15.75" customHeight="1">
      <c r="C916" s="38"/>
      <c r="F916" s="39"/>
      <c r="G916" s="39"/>
      <c r="H916" s="40"/>
      <c r="I916" s="29"/>
      <c r="J916" s="19"/>
      <c r="M916" s="41"/>
    </row>
    <row r="917" ht="15.75" customHeight="1">
      <c r="C917" s="38"/>
      <c r="F917" s="39"/>
      <c r="G917" s="39"/>
      <c r="H917" s="40"/>
      <c r="I917" s="29"/>
      <c r="J917" s="19"/>
      <c r="M917" s="41"/>
    </row>
    <row r="918" ht="15.75" customHeight="1">
      <c r="C918" s="38"/>
      <c r="F918" s="39"/>
      <c r="G918" s="39"/>
      <c r="H918" s="40"/>
      <c r="I918" s="29"/>
      <c r="J918" s="19"/>
      <c r="M918" s="41"/>
    </row>
    <row r="919" ht="15.75" customHeight="1">
      <c r="C919" s="38"/>
      <c r="F919" s="39"/>
      <c r="G919" s="39"/>
      <c r="H919" s="40"/>
      <c r="I919" s="29"/>
      <c r="J919" s="19"/>
      <c r="M919" s="41"/>
    </row>
    <row r="920" ht="15.75" customHeight="1">
      <c r="C920" s="38"/>
      <c r="F920" s="39"/>
      <c r="G920" s="39"/>
      <c r="H920" s="40"/>
      <c r="I920" s="29"/>
      <c r="J920" s="19"/>
      <c r="M920" s="41"/>
    </row>
    <row r="921" ht="15.75" customHeight="1">
      <c r="C921" s="38"/>
      <c r="F921" s="39"/>
      <c r="G921" s="39"/>
      <c r="H921" s="40"/>
      <c r="I921" s="29"/>
      <c r="J921" s="19"/>
      <c r="M921" s="41"/>
    </row>
    <row r="922" ht="15.75" customHeight="1">
      <c r="C922" s="38"/>
      <c r="F922" s="39"/>
      <c r="G922" s="39"/>
      <c r="H922" s="40"/>
      <c r="I922" s="29"/>
      <c r="J922" s="19"/>
      <c r="M922" s="41"/>
    </row>
    <row r="923" ht="15.75" customHeight="1">
      <c r="C923" s="38"/>
      <c r="F923" s="39"/>
      <c r="G923" s="39"/>
      <c r="H923" s="40"/>
      <c r="I923" s="29"/>
      <c r="J923" s="19"/>
      <c r="M923" s="41"/>
    </row>
    <row r="924" ht="15.75" customHeight="1">
      <c r="C924" s="38"/>
      <c r="F924" s="39"/>
      <c r="G924" s="39"/>
      <c r="H924" s="40"/>
      <c r="I924" s="29"/>
      <c r="J924" s="19"/>
      <c r="M924" s="41"/>
    </row>
    <row r="925" ht="15.75" customHeight="1">
      <c r="C925" s="38"/>
      <c r="F925" s="39"/>
      <c r="G925" s="39"/>
      <c r="H925" s="40"/>
      <c r="I925" s="29"/>
      <c r="J925" s="19"/>
      <c r="M925" s="41"/>
    </row>
    <row r="926" ht="15.75" customHeight="1">
      <c r="C926" s="38"/>
      <c r="F926" s="39"/>
      <c r="G926" s="39"/>
      <c r="H926" s="40"/>
      <c r="I926" s="29"/>
      <c r="J926" s="19"/>
      <c r="M926" s="41"/>
    </row>
    <row r="927" ht="15.75" customHeight="1">
      <c r="C927" s="38"/>
      <c r="F927" s="39"/>
      <c r="G927" s="39"/>
      <c r="H927" s="40"/>
      <c r="I927" s="29"/>
      <c r="J927" s="19"/>
      <c r="M927" s="41"/>
    </row>
    <row r="928" ht="15.75" customHeight="1">
      <c r="C928" s="38"/>
      <c r="F928" s="39"/>
      <c r="G928" s="39"/>
      <c r="H928" s="40"/>
      <c r="I928" s="29"/>
      <c r="J928" s="19"/>
      <c r="M928" s="41"/>
    </row>
    <row r="929" ht="15.75" customHeight="1">
      <c r="C929" s="38"/>
      <c r="F929" s="39"/>
      <c r="G929" s="39"/>
      <c r="H929" s="40"/>
      <c r="I929" s="29"/>
      <c r="J929" s="19"/>
      <c r="M929" s="41"/>
    </row>
    <row r="930" ht="15.75" customHeight="1">
      <c r="C930" s="38"/>
      <c r="F930" s="39"/>
      <c r="G930" s="39"/>
      <c r="H930" s="40"/>
      <c r="I930" s="29"/>
      <c r="J930" s="19"/>
      <c r="M930" s="41"/>
    </row>
    <row r="931" ht="15.75" customHeight="1">
      <c r="C931" s="38"/>
      <c r="F931" s="39"/>
      <c r="G931" s="39"/>
      <c r="H931" s="40"/>
      <c r="I931" s="29"/>
      <c r="J931" s="19"/>
      <c r="M931" s="41"/>
    </row>
    <row r="932" ht="15.75" customHeight="1">
      <c r="C932" s="38"/>
      <c r="F932" s="39"/>
      <c r="G932" s="39"/>
      <c r="H932" s="40"/>
      <c r="I932" s="29"/>
      <c r="J932" s="19"/>
      <c r="M932" s="41"/>
    </row>
    <row r="933" ht="15.75" customHeight="1">
      <c r="C933" s="38"/>
      <c r="F933" s="39"/>
      <c r="G933" s="39"/>
      <c r="H933" s="40"/>
      <c r="I933" s="29"/>
      <c r="J933" s="19"/>
      <c r="M933" s="41"/>
    </row>
    <row r="934" ht="15.75" customHeight="1">
      <c r="C934" s="38"/>
      <c r="F934" s="39"/>
      <c r="G934" s="39"/>
      <c r="H934" s="40"/>
      <c r="I934" s="29"/>
      <c r="J934" s="19"/>
      <c r="M934" s="41"/>
    </row>
    <row r="935" ht="15.75" customHeight="1">
      <c r="C935" s="38"/>
      <c r="F935" s="39"/>
      <c r="G935" s="39"/>
      <c r="H935" s="40"/>
      <c r="I935" s="29"/>
      <c r="J935" s="19"/>
      <c r="M935" s="41"/>
    </row>
    <row r="936" ht="15.75" customHeight="1">
      <c r="C936" s="38"/>
      <c r="F936" s="39"/>
      <c r="G936" s="39"/>
      <c r="H936" s="40"/>
      <c r="I936" s="29"/>
      <c r="J936" s="19"/>
      <c r="M936" s="41"/>
    </row>
    <row r="937" ht="15.75" customHeight="1">
      <c r="C937" s="38"/>
      <c r="F937" s="39"/>
      <c r="G937" s="39"/>
      <c r="H937" s="40"/>
      <c r="I937" s="29"/>
      <c r="J937" s="19"/>
      <c r="M937" s="41"/>
    </row>
    <row r="938" ht="15.75" customHeight="1">
      <c r="C938" s="38"/>
      <c r="F938" s="39"/>
      <c r="G938" s="39"/>
      <c r="H938" s="40"/>
      <c r="I938" s="29"/>
      <c r="J938" s="19"/>
      <c r="M938" s="41"/>
    </row>
    <row r="939" ht="15.75" customHeight="1">
      <c r="C939" s="38"/>
      <c r="F939" s="39"/>
      <c r="G939" s="39"/>
      <c r="H939" s="40"/>
      <c r="I939" s="29"/>
      <c r="J939" s="19"/>
      <c r="M939" s="41"/>
    </row>
    <row r="940" ht="15.75" customHeight="1">
      <c r="C940" s="38"/>
      <c r="F940" s="39"/>
      <c r="G940" s="39"/>
      <c r="H940" s="40"/>
      <c r="I940" s="29"/>
      <c r="J940" s="19"/>
      <c r="M940" s="41"/>
    </row>
    <row r="941" ht="15.75" customHeight="1">
      <c r="C941" s="38"/>
      <c r="F941" s="39"/>
      <c r="G941" s="39"/>
      <c r="H941" s="40"/>
      <c r="I941" s="29"/>
      <c r="J941" s="19"/>
      <c r="M941" s="41"/>
    </row>
    <row r="942" ht="15.75" customHeight="1">
      <c r="C942" s="38"/>
      <c r="F942" s="39"/>
      <c r="G942" s="39"/>
      <c r="H942" s="40"/>
      <c r="I942" s="29"/>
      <c r="J942" s="19"/>
      <c r="M942" s="41"/>
    </row>
    <row r="943" ht="15.75" customHeight="1">
      <c r="C943" s="38"/>
      <c r="F943" s="39"/>
      <c r="G943" s="39"/>
      <c r="H943" s="40"/>
      <c r="I943" s="29"/>
      <c r="J943" s="19"/>
      <c r="M943" s="41"/>
    </row>
    <row r="944" ht="15.75" customHeight="1">
      <c r="C944" s="38"/>
      <c r="F944" s="39"/>
      <c r="G944" s="39"/>
      <c r="H944" s="40"/>
      <c r="I944" s="29"/>
      <c r="J944" s="19"/>
      <c r="M944" s="41"/>
    </row>
    <row r="945" ht="15.75" customHeight="1">
      <c r="C945" s="38"/>
      <c r="F945" s="39"/>
      <c r="G945" s="39"/>
      <c r="H945" s="40"/>
      <c r="I945" s="29"/>
      <c r="J945" s="19"/>
      <c r="M945" s="41"/>
    </row>
    <row r="946" ht="15.75" customHeight="1">
      <c r="C946" s="38"/>
      <c r="F946" s="39"/>
      <c r="G946" s="39"/>
      <c r="H946" s="40"/>
      <c r="I946" s="29"/>
      <c r="J946" s="19"/>
      <c r="M946" s="41"/>
    </row>
    <row r="947" ht="15.75" customHeight="1">
      <c r="C947" s="38"/>
      <c r="F947" s="39"/>
      <c r="G947" s="39"/>
      <c r="H947" s="40"/>
      <c r="I947" s="29"/>
      <c r="J947" s="19"/>
      <c r="M947" s="41"/>
    </row>
    <row r="948" ht="15.75" customHeight="1">
      <c r="C948" s="38"/>
      <c r="F948" s="39"/>
      <c r="G948" s="39"/>
      <c r="H948" s="40"/>
      <c r="I948" s="29"/>
      <c r="J948" s="19"/>
      <c r="M948" s="41"/>
    </row>
    <row r="949" ht="15.75" customHeight="1">
      <c r="C949" s="38"/>
      <c r="F949" s="39"/>
      <c r="G949" s="39"/>
      <c r="H949" s="40"/>
      <c r="I949" s="29"/>
      <c r="J949" s="19"/>
      <c r="M949" s="41"/>
    </row>
    <row r="950" ht="15.75" customHeight="1">
      <c r="C950" s="38"/>
      <c r="F950" s="39"/>
      <c r="G950" s="39"/>
      <c r="H950" s="40"/>
      <c r="I950" s="29"/>
      <c r="J950" s="19"/>
      <c r="M950" s="41"/>
    </row>
    <row r="951" ht="15.75" customHeight="1">
      <c r="C951" s="38"/>
      <c r="F951" s="39"/>
      <c r="G951" s="39"/>
      <c r="H951" s="40"/>
      <c r="I951" s="29"/>
      <c r="J951" s="19"/>
      <c r="M951" s="41"/>
    </row>
    <row r="952" ht="15.75" customHeight="1">
      <c r="C952" s="38"/>
      <c r="F952" s="39"/>
      <c r="G952" s="39"/>
      <c r="H952" s="40"/>
      <c r="I952" s="29"/>
      <c r="J952" s="19"/>
      <c r="M952" s="41"/>
    </row>
    <row r="953" ht="15.75" customHeight="1">
      <c r="C953" s="38"/>
      <c r="F953" s="39"/>
      <c r="G953" s="39"/>
      <c r="H953" s="40"/>
      <c r="I953" s="29"/>
      <c r="J953" s="19"/>
      <c r="M953" s="41"/>
    </row>
    <row r="954" ht="15.75" customHeight="1">
      <c r="C954" s="38"/>
      <c r="F954" s="39"/>
      <c r="G954" s="39"/>
      <c r="H954" s="40"/>
      <c r="I954" s="29"/>
      <c r="J954" s="19"/>
      <c r="M954" s="41"/>
    </row>
    <row r="955" ht="15.75" customHeight="1">
      <c r="C955" s="38"/>
      <c r="F955" s="39"/>
      <c r="G955" s="39"/>
      <c r="H955" s="40"/>
      <c r="I955" s="29"/>
      <c r="J955" s="19"/>
      <c r="M955" s="41"/>
    </row>
    <row r="956" ht="15.75" customHeight="1">
      <c r="C956" s="38"/>
      <c r="F956" s="39"/>
      <c r="G956" s="39"/>
      <c r="H956" s="40"/>
      <c r="I956" s="29"/>
      <c r="J956" s="19"/>
      <c r="M956" s="41"/>
    </row>
    <row r="957" ht="15.75" customHeight="1">
      <c r="C957" s="38"/>
      <c r="F957" s="39"/>
      <c r="G957" s="39"/>
      <c r="H957" s="40"/>
      <c r="I957" s="29"/>
      <c r="J957" s="19"/>
      <c r="M957" s="41"/>
    </row>
    <row r="958" ht="15.75" customHeight="1">
      <c r="C958" s="38"/>
      <c r="F958" s="39"/>
      <c r="G958" s="39"/>
      <c r="H958" s="40"/>
      <c r="I958" s="29"/>
      <c r="J958" s="19"/>
      <c r="M958" s="41"/>
    </row>
    <row r="959" ht="15.75" customHeight="1">
      <c r="C959" s="38"/>
      <c r="F959" s="39"/>
      <c r="G959" s="39"/>
      <c r="H959" s="40"/>
      <c r="I959" s="29"/>
      <c r="J959" s="19"/>
      <c r="M959" s="41"/>
    </row>
    <row r="960" ht="15.75" customHeight="1">
      <c r="C960" s="38"/>
      <c r="F960" s="39"/>
      <c r="G960" s="39"/>
      <c r="H960" s="40"/>
      <c r="I960" s="29"/>
      <c r="J960" s="19"/>
      <c r="M960" s="41"/>
    </row>
    <row r="961" ht="15.75" customHeight="1">
      <c r="C961" s="38"/>
      <c r="F961" s="39"/>
      <c r="G961" s="39"/>
      <c r="H961" s="40"/>
      <c r="I961" s="29"/>
      <c r="J961" s="19"/>
      <c r="M961" s="41"/>
    </row>
    <row r="962" ht="15.75" customHeight="1">
      <c r="C962" s="38"/>
      <c r="F962" s="39"/>
      <c r="G962" s="39"/>
      <c r="H962" s="40"/>
      <c r="I962" s="29"/>
      <c r="J962" s="19"/>
      <c r="M962" s="41"/>
    </row>
    <row r="963" ht="15.75" customHeight="1">
      <c r="C963" s="38"/>
      <c r="F963" s="39"/>
      <c r="G963" s="39"/>
      <c r="H963" s="40"/>
      <c r="I963" s="29"/>
      <c r="J963" s="19"/>
      <c r="M963" s="41"/>
    </row>
    <row r="964" ht="15.75" customHeight="1">
      <c r="C964" s="38"/>
      <c r="F964" s="39"/>
      <c r="G964" s="39"/>
      <c r="H964" s="40"/>
      <c r="I964" s="29"/>
      <c r="J964" s="19"/>
      <c r="M964" s="41"/>
    </row>
    <row r="965" ht="15.75" customHeight="1">
      <c r="C965" s="38"/>
      <c r="F965" s="39"/>
      <c r="G965" s="39"/>
      <c r="H965" s="40"/>
      <c r="I965" s="29"/>
      <c r="J965" s="19"/>
      <c r="M965" s="41"/>
    </row>
    <row r="966" ht="15.75" customHeight="1">
      <c r="C966" s="38"/>
      <c r="F966" s="39"/>
      <c r="G966" s="39"/>
      <c r="H966" s="40"/>
      <c r="I966" s="29"/>
      <c r="J966" s="19"/>
      <c r="M966" s="41"/>
    </row>
    <row r="967" ht="15.75" customHeight="1">
      <c r="C967" s="38"/>
      <c r="F967" s="39"/>
      <c r="G967" s="39"/>
      <c r="H967" s="40"/>
      <c r="I967" s="29"/>
      <c r="J967" s="19"/>
      <c r="M967" s="41"/>
    </row>
    <row r="968" ht="15.75" customHeight="1">
      <c r="C968" s="38"/>
      <c r="F968" s="39"/>
      <c r="G968" s="39"/>
      <c r="H968" s="40"/>
      <c r="I968" s="29"/>
      <c r="J968" s="19"/>
      <c r="M968" s="41"/>
    </row>
    <row r="969" ht="15.75" customHeight="1">
      <c r="C969" s="38"/>
      <c r="F969" s="39"/>
      <c r="G969" s="39"/>
      <c r="H969" s="40"/>
      <c r="I969" s="29"/>
      <c r="J969" s="19"/>
      <c r="M969" s="41"/>
    </row>
    <row r="970" ht="15.75" customHeight="1">
      <c r="C970" s="38"/>
      <c r="F970" s="39"/>
      <c r="G970" s="39"/>
      <c r="H970" s="40"/>
      <c r="I970" s="29"/>
      <c r="J970" s="19"/>
      <c r="M970" s="41"/>
    </row>
    <row r="971" ht="15.75" customHeight="1">
      <c r="C971" s="38"/>
      <c r="F971" s="39"/>
      <c r="G971" s="39"/>
      <c r="H971" s="40"/>
      <c r="I971" s="29"/>
      <c r="J971" s="19"/>
      <c r="M971" s="41"/>
    </row>
    <row r="972" ht="15.75" customHeight="1">
      <c r="C972" s="38"/>
      <c r="F972" s="39"/>
      <c r="G972" s="39"/>
      <c r="H972" s="40"/>
      <c r="I972" s="29"/>
      <c r="J972" s="19"/>
      <c r="M972" s="41"/>
    </row>
    <row r="973" ht="15.75" customHeight="1">
      <c r="C973" s="38"/>
      <c r="F973" s="39"/>
      <c r="G973" s="39"/>
      <c r="H973" s="40"/>
      <c r="I973" s="29"/>
      <c r="J973" s="19"/>
      <c r="M973" s="41"/>
    </row>
    <row r="974" ht="15.75" customHeight="1">
      <c r="C974" s="38"/>
      <c r="F974" s="39"/>
      <c r="G974" s="39"/>
      <c r="H974" s="40"/>
      <c r="I974" s="29"/>
      <c r="J974" s="19"/>
      <c r="M974" s="41"/>
    </row>
    <row r="975" ht="15.75" customHeight="1">
      <c r="C975" s="38"/>
      <c r="F975" s="39"/>
      <c r="G975" s="39"/>
      <c r="H975" s="40"/>
      <c r="I975" s="29"/>
      <c r="J975" s="19"/>
      <c r="M975" s="41"/>
    </row>
    <row r="976" ht="15.75" customHeight="1">
      <c r="C976" s="38"/>
      <c r="F976" s="39"/>
      <c r="G976" s="39"/>
      <c r="H976" s="40"/>
      <c r="I976" s="29"/>
      <c r="J976" s="19"/>
      <c r="M976" s="41"/>
    </row>
    <row r="977" ht="15.75" customHeight="1">
      <c r="C977" s="38"/>
      <c r="F977" s="39"/>
      <c r="G977" s="39"/>
      <c r="H977" s="40"/>
      <c r="I977" s="29"/>
      <c r="J977" s="19"/>
      <c r="M977" s="41"/>
    </row>
    <row r="978" ht="15.75" customHeight="1">
      <c r="C978" s="38"/>
      <c r="F978" s="39"/>
      <c r="G978" s="39"/>
      <c r="H978" s="40"/>
      <c r="I978" s="29"/>
      <c r="J978" s="19"/>
      <c r="M978" s="41"/>
    </row>
    <row r="979" ht="15.75" customHeight="1">
      <c r="C979" s="38"/>
      <c r="F979" s="39"/>
      <c r="G979" s="39"/>
      <c r="H979" s="40"/>
      <c r="I979" s="29"/>
      <c r="J979" s="19"/>
      <c r="M979" s="41"/>
    </row>
    <row r="980" ht="15.75" customHeight="1">
      <c r="C980" s="38"/>
      <c r="F980" s="39"/>
      <c r="G980" s="39"/>
      <c r="H980" s="40"/>
      <c r="I980" s="29"/>
      <c r="J980" s="19"/>
      <c r="M980" s="41"/>
    </row>
    <row r="981" ht="15.75" customHeight="1">
      <c r="C981" s="38"/>
      <c r="F981" s="39"/>
      <c r="G981" s="39"/>
      <c r="H981" s="40"/>
      <c r="I981" s="29"/>
      <c r="J981" s="19"/>
      <c r="M981" s="41"/>
    </row>
    <row r="982" ht="15.75" customHeight="1">
      <c r="C982" s="38"/>
      <c r="F982" s="39"/>
      <c r="G982" s="39"/>
      <c r="H982" s="40"/>
      <c r="I982" s="29"/>
      <c r="J982" s="19"/>
      <c r="M982" s="41"/>
    </row>
    <row r="983" ht="15.75" customHeight="1">
      <c r="C983" s="38"/>
      <c r="F983" s="39"/>
      <c r="G983" s="39"/>
      <c r="H983" s="40"/>
      <c r="I983" s="29"/>
      <c r="J983" s="19"/>
      <c r="M983" s="41"/>
    </row>
    <row r="984" ht="15.75" customHeight="1">
      <c r="C984" s="38"/>
      <c r="F984" s="39"/>
      <c r="G984" s="39"/>
      <c r="H984" s="40"/>
      <c r="I984" s="29"/>
      <c r="J984" s="19"/>
      <c r="M984" s="41"/>
    </row>
    <row r="985" ht="15.75" customHeight="1">
      <c r="C985" s="38"/>
      <c r="F985" s="39"/>
      <c r="G985" s="39"/>
      <c r="H985" s="40"/>
      <c r="I985" s="29"/>
      <c r="J985" s="19"/>
      <c r="M985" s="41"/>
    </row>
    <row r="986" ht="15.75" customHeight="1">
      <c r="F986" s="39"/>
      <c r="G986" s="39"/>
      <c r="H986" s="40"/>
      <c r="I986" s="29"/>
      <c r="J986" s="19"/>
      <c r="M986" s="41"/>
    </row>
    <row r="987" ht="15.75" customHeight="1">
      <c r="F987" s="39"/>
      <c r="G987" s="39"/>
      <c r="H987" s="40"/>
      <c r="I987" s="29"/>
      <c r="J987" s="19"/>
      <c r="M987" s="41"/>
    </row>
    <row r="988" ht="15.75" customHeight="1">
      <c r="F988" s="39"/>
      <c r="G988" s="39"/>
      <c r="H988" s="40"/>
      <c r="I988" s="29"/>
      <c r="J988" s="19"/>
      <c r="M988" s="41"/>
    </row>
    <row r="989" ht="15.75" customHeight="1">
      <c r="F989" s="39"/>
      <c r="G989" s="39"/>
      <c r="H989" s="40"/>
      <c r="I989" s="29"/>
      <c r="J989" s="19"/>
      <c r="M989" s="41"/>
    </row>
    <row r="990" ht="15.75" customHeight="1">
      <c r="F990" s="39"/>
      <c r="G990" s="39"/>
      <c r="H990" s="40"/>
      <c r="I990" s="29"/>
      <c r="J990" s="19"/>
      <c r="M990" s="41"/>
    </row>
    <row r="991" ht="15.75" customHeight="1">
      <c r="F991" s="39"/>
      <c r="G991" s="39"/>
      <c r="H991" s="40"/>
      <c r="I991" s="29"/>
      <c r="J991" s="19"/>
      <c r="M991" s="41"/>
    </row>
    <row r="992" ht="15.75" customHeight="1">
      <c r="F992" s="39"/>
      <c r="G992" s="39"/>
      <c r="H992" s="40"/>
      <c r="I992" s="29"/>
      <c r="J992" s="19"/>
      <c r="M992" s="41"/>
    </row>
    <row r="993" ht="15.75" customHeight="1">
      <c r="F993" s="39"/>
      <c r="G993" s="39"/>
      <c r="H993" s="40"/>
      <c r="I993" s="29"/>
      <c r="J993" s="19"/>
      <c r="M993" s="41"/>
    </row>
    <row r="994" ht="15.75" customHeight="1">
      <c r="F994" s="39"/>
      <c r="G994" s="39"/>
      <c r="H994" s="40"/>
      <c r="I994" s="29"/>
      <c r="J994" s="19"/>
      <c r="M994" s="41"/>
    </row>
    <row r="995" ht="15.75" customHeight="1">
      <c r="F995" s="39"/>
      <c r="G995" s="39"/>
      <c r="H995" s="40"/>
      <c r="I995" s="29"/>
      <c r="J995" s="19"/>
      <c r="M995" s="41"/>
    </row>
    <row r="996" ht="15.75" customHeight="1">
      <c r="F996" s="39"/>
      <c r="G996" s="39"/>
      <c r="H996" s="40"/>
      <c r="I996" s="29"/>
      <c r="J996" s="19"/>
      <c r="M996" s="41"/>
    </row>
    <row r="997" ht="15.75" customHeight="1">
      <c r="F997" s="39"/>
      <c r="G997" s="39"/>
      <c r="H997" s="40"/>
      <c r="I997" s="29"/>
      <c r="J997" s="19"/>
      <c r="M997" s="41"/>
    </row>
    <row r="998" ht="15.75" customHeight="1">
      <c r="F998" s="39"/>
      <c r="G998" s="39"/>
      <c r="H998" s="40"/>
      <c r="I998" s="29"/>
      <c r="J998" s="19"/>
      <c r="M998" s="41"/>
    </row>
    <row r="999" ht="15.75" customHeight="1">
      <c r="F999" s="39"/>
      <c r="G999" s="39"/>
      <c r="H999" s="40"/>
      <c r="I999" s="29"/>
      <c r="J999" s="19"/>
      <c r="M999" s="41"/>
    </row>
    <row r="1000" ht="15.75" customHeight="1">
      <c r="F1000" s="39"/>
      <c r="G1000" s="39"/>
      <c r="H1000" s="40"/>
      <c r="I1000" s="29"/>
      <c r="J1000" s="19"/>
      <c r="M1000" s="41"/>
    </row>
  </sheetData>
  <conditionalFormatting sqref="J2:J113">
    <cfRule type="containsText" dxfId="0" priority="1" operator="containsText" text="Correcto">
      <formula>NOT(ISERROR(SEARCH(("Correcto"),(J2))))</formula>
    </cfRule>
  </conditionalFormatting>
  <conditionalFormatting sqref="J2:J113">
    <cfRule type="containsText" dxfId="1" priority="2" operator="containsText" text="ERROR">
      <formula>NOT(ISERROR(SEARCH(("ERROR"),(J2))))</formula>
    </cfRule>
  </conditionalFormatting>
  <conditionalFormatting sqref="M2:M113">
    <cfRule type="cellIs" dxfId="2" priority="3" operator="equal">
      <formula>"Retrasado"</formula>
    </cfRule>
  </conditionalFormatting>
  <conditionalFormatting sqref="M2:M113">
    <cfRule type="cellIs" dxfId="3" priority="4" operator="equal">
      <formula>"Proceso"</formula>
    </cfRule>
  </conditionalFormatting>
  <conditionalFormatting sqref="M2:M113">
    <cfRule type="cellIs" dxfId="4" priority="5" operator="equal">
      <formula>"Terminado"</formula>
    </cfRule>
  </conditionalFormatting>
  <dataValidations>
    <dataValidation type="custom" allowBlank="1" showInputMessage="1" showErrorMessage="1" prompt="Fecha Final Plan - Debe ser un día de Lunes a Viernes" sqref="G2:G3 G5:G6 F7:G32 G33:G93">
      <formula1>AND(WEEKDAY(F2,11)&lt;&gt;6,WEEKDAY(F2,11)&lt;&gt;7,E2&lt;=F2)</formula1>
    </dataValidation>
    <dataValidation type="list" allowBlank="1" showErrorMessage="1" sqref="C1 C114:C985">
      <formula1>#REF!</formula1>
    </dataValidation>
    <dataValidation type="custom" allowBlank="1" sqref="M2:M113">
      <formula1>M2&gt;=I2</formula1>
    </dataValidation>
    <dataValidation type="custom" allowBlank="1" showInputMessage="1" showErrorMessage="1" prompt="Fecha Inicio Plan - Debe ser un día de Lunes a Viernes" sqref="F2:F3 F4:G4 F5:F6">
      <formula1>AND(WEEKDAY(F2,11)&lt;&gt;6,WEEKDAY(F2,11)&lt;&gt;7)</formula1>
    </dataValidation>
    <dataValidation type="custom" allowBlank="1" showInputMessage="1" showErrorMessage="1" prompt="% AVANCE REAL - El Porcentaje Real debe ser menor o igual al Porcentaje Planeado" sqref="L2:L4 L6:L39">
      <formula1>(L2&lt;=K2)</formula1>
    </dataValidation>
    <dataValidation type="list" allowBlank="1" showErrorMessage="1" sqref="C2:C113">
      <formula1>"Análisis,Diseño,Programación,Pruebas,Liberación"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9.0"/>
    <col customWidth="1" min="3" max="3" width="19.43"/>
    <col customWidth="1" min="4" max="4" width="16.43"/>
    <col customWidth="1" min="5" max="5" width="33.14"/>
    <col customWidth="1" min="6" max="6" width="22.43"/>
    <col customWidth="1" min="7" max="7" width="17.43"/>
    <col customWidth="1" min="8" max="26" width="10.71"/>
  </cols>
  <sheetData>
    <row r="1">
      <c r="A1" s="42" t="s">
        <v>230</v>
      </c>
      <c r="B1" s="43" t="s">
        <v>5</v>
      </c>
      <c r="C1" s="44" t="s">
        <v>6</v>
      </c>
      <c r="D1" s="44" t="s">
        <v>231</v>
      </c>
      <c r="E1" s="45" t="s">
        <v>232</v>
      </c>
      <c r="F1" s="44" t="s">
        <v>233</v>
      </c>
      <c r="G1" s="44" t="s">
        <v>234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47">
        <v>45352.0</v>
      </c>
      <c r="B2" s="48">
        <f>MIN(Principal!F:F)</f>
        <v>45323</v>
      </c>
      <c r="C2" s="49">
        <f>MAX(Principal!G:G)</f>
        <v>45394</v>
      </c>
      <c r="D2" s="50">
        <f>_xlfn.NETWORKDAYS.INTL(MIN(Principal!F:F),MAX(Principal!G:G))</f>
        <v>52</v>
      </c>
      <c r="E2" s="51">
        <f>(SUM(Principal!L:L)/100%)/SUM(Principal!K:K)</f>
        <v>0.8005952381</v>
      </c>
      <c r="F2" s="52">
        <f>_xlfn.NETWORKDAYS.INTL(MIN(Principal!F:F),A2)</f>
        <v>22</v>
      </c>
      <c r="G2" s="53">
        <f>_xlfn.NETWORKDAYS.INTL(A2,MAX(Principal!G:G))</f>
        <v>31</v>
      </c>
    </row>
    <row r="3">
      <c r="A3" s="54"/>
      <c r="B3" s="55"/>
      <c r="C3" s="55"/>
      <c r="D3" s="12"/>
    </row>
    <row r="4">
      <c r="A4" s="56"/>
      <c r="D4" s="12"/>
    </row>
    <row r="5">
      <c r="A5" s="56"/>
      <c r="D5" s="12"/>
    </row>
    <row r="6">
      <c r="A6" s="56"/>
      <c r="D6" s="12"/>
    </row>
    <row r="7">
      <c r="A7" s="56"/>
      <c r="D7" s="12"/>
    </row>
    <row r="8">
      <c r="A8" s="56"/>
      <c r="D8" s="12"/>
    </row>
    <row r="9">
      <c r="A9" s="56"/>
      <c r="D9" s="12"/>
    </row>
    <row r="10">
      <c r="A10" s="56"/>
      <c r="D10" s="12"/>
    </row>
    <row r="11">
      <c r="A11" s="56"/>
      <c r="D11" s="12"/>
    </row>
    <row r="12">
      <c r="A12" s="56"/>
      <c r="D12" s="12"/>
    </row>
    <row r="13">
      <c r="A13" s="56"/>
      <c r="D13" s="12"/>
    </row>
    <row r="14">
      <c r="A14" s="56"/>
      <c r="D14" s="12"/>
    </row>
    <row r="15">
      <c r="A15" s="56"/>
      <c r="D15" s="12"/>
    </row>
    <row r="16">
      <c r="A16" s="56"/>
      <c r="D16" s="12"/>
    </row>
    <row r="17">
      <c r="A17" s="56"/>
      <c r="D17" s="12"/>
    </row>
    <row r="18">
      <c r="A18" s="56"/>
      <c r="D18" s="12"/>
    </row>
    <row r="19">
      <c r="A19" s="56"/>
      <c r="D19" s="12"/>
    </row>
    <row r="20">
      <c r="A20" s="56"/>
      <c r="D20" s="12"/>
    </row>
    <row r="21" ht="15.75" customHeight="1">
      <c r="A21" s="56"/>
      <c r="D21" s="12"/>
    </row>
    <row r="22" ht="15.75" customHeight="1">
      <c r="A22" s="56"/>
      <c r="D22" s="12"/>
    </row>
    <row r="23" ht="15.75" customHeight="1">
      <c r="A23" s="56"/>
      <c r="D23" s="12"/>
    </row>
    <row r="24" ht="15.75" customHeight="1">
      <c r="A24" s="56"/>
      <c r="D24" s="12"/>
    </row>
    <row r="25" ht="15.75" customHeight="1">
      <c r="A25" s="56"/>
      <c r="D25" s="12"/>
    </row>
    <row r="26" ht="15.75" customHeight="1">
      <c r="A26" s="56"/>
      <c r="D26" s="12"/>
    </row>
    <row r="27" ht="15.75" customHeight="1">
      <c r="A27" s="56"/>
      <c r="D27" s="12"/>
    </row>
    <row r="28" ht="15.75" customHeight="1">
      <c r="A28" s="56"/>
      <c r="D28" s="12"/>
    </row>
    <row r="29" ht="15.75" customHeight="1">
      <c r="A29" s="56"/>
      <c r="D29" s="12"/>
    </row>
    <row r="30" ht="15.75" customHeight="1">
      <c r="A30" s="56"/>
      <c r="D30" s="12"/>
    </row>
    <row r="31" ht="15.75" customHeight="1">
      <c r="A31" s="56"/>
      <c r="D31" s="12"/>
    </row>
    <row r="32" ht="15.75" customHeight="1">
      <c r="A32" s="56"/>
      <c r="D32" s="12"/>
    </row>
    <row r="33" ht="15.75" customHeight="1">
      <c r="A33" s="56"/>
      <c r="D33" s="12"/>
    </row>
    <row r="34" ht="15.75" customHeight="1">
      <c r="A34" s="56"/>
      <c r="D34" s="12"/>
    </row>
    <row r="35" ht="15.75" customHeight="1">
      <c r="A35" s="56"/>
      <c r="D35" s="12"/>
    </row>
    <row r="36" ht="15.75" customHeight="1">
      <c r="A36" s="56"/>
      <c r="D36" s="12"/>
    </row>
    <row r="37" ht="15.75" customHeight="1">
      <c r="A37" s="56"/>
      <c r="D37" s="12"/>
    </row>
    <row r="38" ht="15.75" customHeight="1">
      <c r="A38" s="56"/>
      <c r="D38" s="12"/>
    </row>
    <row r="39" ht="15.75" customHeight="1">
      <c r="A39" s="56"/>
      <c r="D39" s="12"/>
    </row>
    <row r="40" ht="15.75" customHeight="1">
      <c r="A40" s="56"/>
      <c r="D40" s="12"/>
    </row>
    <row r="41" ht="15.75" customHeight="1">
      <c r="A41" s="56"/>
      <c r="D41" s="12"/>
    </row>
    <row r="42" ht="15.75" customHeight="1">
      <c r="A42" s="56"/>
      <c r="D42" s="12"/>
    </row>
    <row r="43" ht="15.75" customHeight="1">
      <c r="A43" s="56"/>
      <c r="D43" s="12"/>
    </row>
    <row r="44" ht="15.75" customHeight="1">
      <c r="A44" s="56"/>
      <c r="D44" s="12"/>
    </row>
    <row r="45" ht="15.75" customHeight="1">
      <c r="A45" s="56"/>
      <c r="D45" s="12"/>
    </row>
    <row r="46" ht="15.75" customHeight="1">
      <c r="A46" s="56"/>
      <c r="D46" s="12"/>
    </row>
    <row r="47" ht="15.75" customHeight="1">
      <c r="A47" s="56"/>
      <c r="D47" s="12"/>
    </row>
    <row r="48" ht="15.75" customHeight="1">
      <c r="A48" s="56"/>
      <c r="D48" s="12"/>
    </row>
    <row r="49" ht="15.75" customHeight="1">
      <c r="A49" s="56"/>
      <c r="D49" s="12"/>
    </row>
    <row r="50" ht="15.75" customHeight="1">
      <c r="A50" s="56"/>
      <c r="D50" s="12"/>
    </row>
    <row r="51" ht="15.75" customHeight="1">
      <c r="A51" s="56"/>
      <c r="D51" s="12"/>
    </row>
    <row r="52" ht="15.75" customHeight="1">
      <c r="A52" s="56"/>
      <c r="D52" s="12"/>
    </row>
    <row r="53" ht="15.75" customHeight="1">
      <c r="A53" s="56"/>
      <c r="D53" s="12"/>
    </row>
    <row r="54" ht="15.75" customHeight="1">
      <c r="A54" s="56"/>
      <c r="D54" s="12"/>
    </row>
    <row r="55" ht="15.75" customHeight="1">
      <c r="A55" s="56"/>
      <c r="D55" s="12"/>
    </row>
    <row r="56" ht="15.75" customHeight="1">
      <c r="A56" s="56"/>
      <c r="D56" s="12"/>
    </row>
    <row r="57" ht="15.75" customHeight="1">
      <c r="A57" s="56"/>
      <c r="D57" s="12"/>
    </row>
    <row r="58" ht="15.75" customHeight="1">
      <c r="A58" s="56"/>
      <c r="D58" s="12"/>
    </row>
    <row r="59" ht="15.75" customHeight="1">
      <c r="A59" s="56"/>
      <c r="D59" s="12"/>
    </row>
    <row r="60" ht="15.75" customHeight="1">
      <c r="A60" s="56"/>
      <c r="D60" s="12"/>
    </row>
    <row r="61" ht="15.75" customHeight="1">
      <c r="A61" s="56"/>
      <c r="D61" s="12"/>
    </row>
    <row r="62" ht="15.75" customHeight="1">
      <c r="A62" s="56"/>
      <c r="D62" s="12"/>
    </row>
    <row r="63" ht="15.75" customHeight="1">
      <c r="A63" s="56"/>
      <c r="D63" s="12"/>
    </row>
    <row r="64" ht="15.75" customHeight="1">
      <c r="A64" s="56"/>
      <c r="D64" s="12"/>
    </row>
    <row r="65" ht="15.75" customHeight="1">
      <c r="A65" s="56"/>
      <c r="D65" s="12"/>
    </row>
    <row r="66" ht="15.75" customHeight="1">
      <c r="A66" s="56"/>
      <c r="D66" s="12"/>
    </row>
    <row r="67" ht="15.75" customHeight="1">
      <c r="A67" s="56"/>
      <c r="D67" s="12"/>
    </row>
    <row r="68" ht="15.75" customHeight="1">
      <c r="A68" s="56"/>
      <c r="D68" s="12"/>
    </row>
    <row r="69" ht="15.75" customHeight="1">
      <c r="A69" s="56"/>
      <c r="D69" s="12"/>
    </row>
    <row r="70" ht="15.75" customHeight="1">
      <c r="A70" s="56"/>
      <c r="D70" s="12"/>
    </row>
    <row r="71" ht="15.75" customHeight="1">
      <c r="A71" s="56"/>
      <c r="D71" s="12"/>
    </row>
    <row r="72" ht="15.75" customHeight="1">
      <c r="A72" s="56"/>
      <c r="D72" s="12"/>
    </row>
    <row r="73" ht="15.75" customHeight="1">
      <c r="A73" s="56"/>
      <c r="D73" s="12"/>
    </row>
    <row r="74" ht="15.75" customHeight="1">
      <c r="A74" s="56"/>
      <c r="D74" s="12"/>
    </row>
    <row r="75" ht="15.75" customHeight="1">
      <c r="A75" s="56"/>
      <c r="D75" s="12"/>
    </row>
    <row r="76" ht="15.75" customHeight="1">
      <c r="A76" s="56"/>
      <c r="D76" s="12"/>
    </row>
    <row r="77" ht="15.75" customHeight="1">
      <c r="A77" s="56"/>
      <c r="D77" s="12"/>
    </row>
    <row r="78" ht="15.75" customHeight="1">
      <c r="A78" s="56"/>
      <c r="D78" s="12"/>
    </row>
    <row r="79" ht="15.75" customHeight="1">
      <c r="A79" s="56"/>
      <c r="D79" s="12"/>
    </row>
    <row r="80" ht="15.75" customHeight="1">
      <c r="A80" s="56"/>
      <c r="D80" s="12"/>
    </row>
    <row r="81" ht="15.75" customHeight="1">
      <c r="A81" s="56"/>
      <c r="D81" s="12"/>
    </row>
    <row r="82" ht="15.75" customHeight="1">
      <c r="A82" s="56"/>
      <c r="D82" s="12"/>
    </row>
    <row r="83" ht="15.75" customHeight="1">
      <c r="A83" s="56"/>
      <c r="D83" s="12"/>
    </row>
    <row r="84" ht="15.75" customHeight="1">
      <c r="A84" s="56"/>
      <c r="D84" s="12"/>
    </row>
    <row r="85" ht="15.75" customHeight="1">
      <c r="A85" s="56"/>
      <c r="D85" s="12"/>
    </row>
    <row r="86" ht="15.75" customHeight="1">
      <c r="A86" s="56"/>
      <c r="D86" s="12"/>
    </row>
    <row r="87" ht="15.75" customHeight="1">
      <c r="A87" s="56"/>
      <c r="D87" s="12"/>
    </row>
    <row r="88" ht="15.75" customHeight="1">
      <c r="A88" s="56"/>
      <c r="D88" s="12"/>
    </row>
    <row r="89" ht="15.75" customHeight="1">
      <c r="A89" s="56"/>
      <c r="D89" s="12"/>
    </row>
    <row r="90" ht="15.75" customHeight="1">
      <c r="A90" s="56"/>
      <c r="D90" s="12"/>
    </row>
    <row r="91" ht="15.75" customHeight="1">
      <c r="A91" s="56"/>
      <c r="D91" s="12"/>
    </row>
    <row r="92" ht="15.75" customHeight="1">
      <c r="A92" s="56"/>
      <c r="D92" s="12"/>
    </row>
    <row r="93" ht="15.75" customHeight="1">
      <c r="A93" s="56"/>
      <c r="D93" s="12"/>
    </row>
    <row r="94" ht="15.75" customHeight="1">
      <c r="A94" s="56"/>
      <c r="D94" s="12"/>
    </row>
    <row r="95" ht="15.75" customHeight="1">
      <c r="A95" s="56"/>
      <c r="D95" s="12"/>
    </row>
    <row r="96" ht="15.75" customHeight="1">
      <c r="A96" s="56"/>
      <c r="D96" s="12"/>
    </row>
    <row r="97" ht="15.75" customHeight="1">
      <c r="A97" s="56"/>
      <c r="D97" s="12"/>
    </row>
    <row r="98" ht="15.75" customHeight="1">
      <c r="A98" s="56"/>
      <c r="D98" s="12"/>
    </row>
    <row r="99" ht="15.75" customHeight="1">
      <c r="A99" s="56"/>
      <c r="D99" s="12"/>
    </row>
    <row r="100" ht="15.75" customHeight="1">
      <c r="A100" s="56"/>
      <c r="D100" s="12"/>
    </row>
    <row r="101" ht="15.75" customHeight="1">
      <c r="A101" s="56"/>
      <c r="D101" s="12"/>
    </row>
    <row r="102" ht="15.75" customHeight="1">
      <c r="A102" s="56"/>
      <c r="D102" s="12"/>
    </row>
    <row r="103" ht="15.75" customHeight="1">
      <c r="A103" s="56"/>
      <c r="D103" s="12"/>
    </row>
    <row r="104" ht="15.75" customHeight="1">
      <c r="A104" s="56"/>
      <c r="D104" s="12"/>
    </row>
    <row r="105" ht="15.75" customHeight="1">
      <c r="A105" s="56"/>
      <c r="D105" s="12"/>
    </row>
    <row r="106" ht="15.75" customHeight="1">
      <c r="A106" s="56"/>
      <c r="D106" s="12"/>
    </row>
    <row r="107" ht="15.75" customHeight="1">
      <c r="A107" s="56"/>
      <c r="D107" s="12"/>
    </row>
    <row r="108" ht="15.75" customHeight="1">
      <c r="A108" s="56"/>
      <c r="D108" s="12"/>
    </row>
    <row r="109" ht="15.75" customHeight="1">
      <c r="A109" s="56"/>
      <c r="D109" s="12"/>
    </row>
    <row r="110" ht="15.75" customHeight="1">
      <c r="A110" s="56"/>
      <c r="D110" s="12"/>
    </row>
    <row r="111" ht="15.75" customHeight="1">
      <c r="A111" s="56"/>
      <c r="D111" s="12"/>
    </row>
    <row r="112" ht="15.75" customHeight="1">
      <c r="A112" s="56"/>
      <c r="D112" s="12"/>
    </row>
    <row r="113" ht="15.75" customHeight="1">
      <c r="A113" s="56"/>
      <c r="D113" s="12"/>
    </row>
    <row r="114" ht="15.75" customHeight="1">
      <c r="A114" s="56"/>
      <c r="D114" s="12"/>
    </row>
    <row r="115" ht="15.75" customHeight="1">
      <c r="A115" s="56"/>
      <c r="D115" s="12"/>
    </row>
    <row r="116" ht="15.75" customHeight="1">
      <c r="A116" s="56"/>
      <c r="D116" s="12"/>
    </row>
    <row r="117" ht="15.75" customHeight="1">
      <c r="A117" s="56"/>
      <c r="D117" s="12"/>
    </row>
    <row r="118" ht="15.75" customHeight="1">
      <c r="A118" s="56"/>
      <c r="D118" s="12"/>
    </row>
    <row r="119" ht="15.75" customHeight="1">
      <c r="A119" s="56"/>
      <c r="D119" s="12"/>
    </row>
    <row r="120" ht="15.75" customHeight="1">
      <c r="A120" s="56"/>
      <c r="D120" s="12"/>
    </row>
    <row r="121" ht="15.75" customHeight="1">
      <c r="A121" s="56"/>
      <c r="D121" s="12"/>
    </row>
    <row r="122" ht="15.75" customHeight="1">
      <c r="A122" s="56"/>
      <c r="D122" s="12"/>
    </row>
    <row r="123" ht="15.75" customHeight="1">
      <c r="A123" s="56"/>
      <c r="D123" s="12"/>
    </row>
    <row r="124" ht="15.75" customHeight="1">
      <c r="A124" s="56"/>
      <c r="D124" s="12"/>
    </row>
    <row r="125" ht="15.75" customHeight="1">
      <c r="A125" s="56"/>
      <c r="D125" s="12"/>
    </row>
    <row r="126" ht="15.75" customHeight="1">
      <c r="A126" s="56"/>
      <c r="D126" s="12"/>
    </row>
    <row r="127" ht="15.75" customHeight="1">
      <c r="A127" s="56"/>
      <c r="D127" s="12"/>
    </row>
    <row r="128" ht="15.75" customHeight="1">
      <c r="A128" s="56"/>
      <c r="D128" s="12"/>
    </row>
    <row r="129" ht="15.75" customHeight="1">
      <c r="A129" s="56"/>
      <c r="D129" s="12"/>
    </row>
    <row r="130" ht="15.75" customHeight="1">
      <c r="A130" s="56"/>
      <c r="D130" s="12"/>
    </row>
    <row r="131" ht="15.75" customHeight="1">
      <c r="A131" s="56"/>
      <c r="D131" s="12"/>
    </row>
    <row r="132" ht="15.75" customHeight="1">
      <c r="A132" s="56"/>
      <c r="D132" s="12"/>
    </row>
    <row r="133" ht="15.75" customHeight="1">
      <c r="A133" s="56"/>
      <c r="D133" s="12"/>
    </row>
    <row r="134" ht="15.75" customHeight="1">
      <c r="A134" s="56"/>
      <c r="D134" s="12"/>
    </row>
    <row r="135" ht="15.75" customHeight="1">
      <c r="A135" s="56"/>
      <c r="D135" s="12"/>
    </row>
    <row r="136" ht="15.75" customHeight="1">
      <c r="A136" s="56"/>
      <c r="D136" s="12"/>
    </row>
    <row r="137" ht="15.75" customHeight="1">
      <c r="A137" s="56"/>
      <c r="D137" s="12"/>
    </row>
    <row r="138" ht="15.75" customHeight="1">
      <c r="A138" s="56"/>
      <c r="D138" s="12"/>
    </row>
    <row r="139" ht="15.75" customHeight="1">
      <c r="A139" s="56"/>
      <c r="D139" s="12"/>
    </row>
    <row r="140" ht="15.75" customHeight="1">
      <c r="A140" s="56"/>
      <c r="D140" s="12"/>
    </row>
    <row r="141" ht="15.75" customHeight="1">
      <c r="A141" s="56"/>
      <c r="D141" s="12"/>
    </row>
    <row r="142" ht="15.75" customHeight="1">
      <c r="A142" s="56"/>
      <c r="D142" s="12"/>
    </row>
    <row r="143" ht="15.75" customHeight="1">
      <c r="A143" s="56"/>
      <c r="D143" s="12"/>
    </row>
    <row r="144" ht="15.75" customHeight="1">
      <c r="A144" s="56"/>
      <c r="D144" s="12"/>
    </row>
    <row r="145" ht="15.75" customHeight="1">
      <c r="A145" s="56"/>
      <c r="D145" s="12"/>
    </row>
    <row r="146" ht="15.75" customHeight="1">
      <c r="A146" s="56"/>
      <c r="D146" s="12"/>
    </row>
    <row r="147" ht="15.75" customHeight="1">
      <c r="A147" s="56"/>
      <c r="D147" s="12"/>
    </row>
    <row r="148" ht="15.75" customHeight="1">
      <c r="A148" s="56"/>
      <c r="D148" s="12"/>
    </row>
    <row r="149" ht="15.75" customHeight="1">
      <c r="A149" s="56"/>
      <c r="D149" s="12"/>
    </row>
    <row r="150" ht="15.75" customHeight="1">
      <c r="A150" s="56"/>
      <c r="D150" s="12"/>
    </row>
    <row r="151" ht="15.75" customHeight="1">
      <c r="A151" s="56"/>
      <c r="D151" s="12"/>
    </row>
    <row r="152" ht="15.75" customHeight="1">
      <c r="A152" s="56"/>
      <c r="D152" s="12"/>
    </row>
    <row r="153" ht="15.75" customHeight="1">
      <c r="A153" s="56"/>
      <c r="D153" s="12"/>
    </row>
    <row r="154" ht="15.75" customHeight="1">
      <c r="A154" s="56"/>
      <c r="D154" s="12"/>
    </row>
    <row r="155" ht="15.75" customHeight="1">
      <c r="A155" s="56"/>
      <c r="D155" s="12"/>
    </row>
    <row r="156" ht="15.75" customHeight="1">
      <c r="A156" s="56"/>
      <c r="D156" s="12"/>
    </row>
    <row r="157" ht="15.75" customHeight="1">
      <c r="A157" s="56"/>
      <c r="D157" s="12"/>
    </row>
    <row r="158" ht="15.75" customHeight="1">
      <c r="A158" s="56"/>
      <c r="D158" s="12"/>
    </row>
    <row r="159" ht="15.75" customHeight="1">
      <c r="A159" s="56"/>
      <c r="D159" s="12"/>
    </row>
    <row r="160" ht="15.75" customHeight="1">
      <c r="A160" s="56"/>
      <c r="D160" s="12"/>
    </row>
    <row r="161" ht="15.75" customHeight="1">
      <c r="A161" s="56"/>
      <c r="D161" s="12"/>
    </row>
    <row r="162" ht="15.75" customHeight="1">
      <c r="A162" s="56"/>
      <c r="D162" s="12"/>
    </row>
    <row r="163" ht="15.75" customHeight="1">
      <c r="A163" s="56"/>
      <c r="D163" s="12"/>
    </row>
    <row r="164" ht="15.75" customHeight="1">
      <c r="A164" s="56"/>
      <c r="D164" s="12"/>
    </row>
    <row r="165" ht="15.75" customHeight="1">
      <c r="A165" s="56"/>
      <c r="D165" s="12"/>
    </row>
    <row r="166" ht="15.75" customHeight="1">
      <c r="A166" s="56"/>
      <c r="D166" s="12"/>
    </row>
    <row r="167" ht="15.75" customHeight="1">
      <c r="A167" s="56"/>
      <c r="D167" s="12"/>
    </row>
    <row r="168" ht="15.75" customHeight="1">
      <c r="A168" s="56"/>
      <c r="D168" s="12"/>
    </row>
    <row r="169" ht="15.75" customHeight="1">
      <c r="A169" s="56"/>
      <c r="D169" s="12"/>
    </row>
    <row r="170" ht="15.75" customHeight="1">
      <c r="A170" s="56"/>
      <c r="D170" s="12"/>
    </row>
    <row r="171" ht="15.75" customHeight="1">
      <c r="A171" s="56"/>
      <c r="D171" s="12"/>
    </row>
    <row r="172" ht="15.75" customHeight="1">
      <c r="A172" s="56"/>
      <c r="D172" s="12"/>
    </row>
    <row r="173" ht="15.75" customHeight="1">
      <c r="A173" s="56"/>
      <c r="D173" s="12"/>
    </row>
    <row r="174" ht="15.75" customHeight="1">
      <c r="A174" s="56"/>
      <c r="D174" s="12"/>
    </row>
    <row r="175" ht="15.75" customHeight="1">
      <c r="A175" s="56"/>
      <c r="D175" s="12"/>
    </row>
    <row r="176" ht="15.75" customHeight="1">
      <c r="A176" s="56"/>
      <c r="D176" s="12"/>
    </row>
    <row r="177" ht="15.75" customHeight="1">
      <c r="A177" s="56"/>
      <c r="D177" s="12"/>
    </row>
    <row r="178" ht="15.75" customHeight="1">
      <c r="A178" s="56"/>
      <c r="D178" s="12"/>
    </row>
    <row r="179" ht="15.75" customHeight="1">
      <c r="A179" s="56"/>
      <c r="D179" s="12"/>
    </row>
    <row r="180" ht="15.75" customHeight="1">
      <c r="A180" s="56"/>
      <c r="D180" s="12"/>
    </row>
    <row r="181" ht="15.75" customHeight="1">
      <c r="A181" s="56"/>
      <c r="D181" s="12"/>
    </row>
    <row r="182" ht="15.75" customHeight="1">
      <c r="A182" s="56"/>
      <c r="D182" s="12"/>
    </row>
    <row r="183" ht="15.75" customHeight="1">
      <c r="A183" s="56"/>
      <c r="D183" s="12"/>
    </row>
    <row r="184" ht="15.75" customHeight="1">
      <c r="A184" s="56"/>
      <c r="D184" s="12"/>
    </row>
    <row r="185" ht="15.75" customHeight="1">
      <c r="A185" s="56"/>
      <c r="D185" s="12"/>
    </row>
    <row r="186" ht="15.75" customHeight="1">
      <c r="A186" s="56"/>
      <c r="D186" s="12"/>
    </row>
    <row r="187" ht="15.75" customHeight="1">
      <c r="A187" s="56"/>
      <c r="D187" s="12"/>
    </row>
    <row r="188" ht="15.75" customHeight="1">
      <c r="A188" s="56"/>
      <c r="D188" s="12"/>
    </row>
    <row r="189" ht="15.75" customHeight="1">
      <c r="A189" s="56"/>
      <c r="D189" s="12"/>
    </row>
    <row r="190" ht="15.75" customHeight="1">
      <c r="A190" s="56"/>
      <c r="D190" s="12"/>
    </row>
    <row r="191" ht="15.75" customHeight="1">
      <c r="A191" s="56"/>
      <c r="D191" s="12"/>
    </row>
    <row r="192" ht="15.75" customHeight="1">
      <c r="A192" s="56"/>
      <c r="D192" s="12"/>
    </row>
    <row r="193" ht="15.75" customHeight="1">
      <c r="A193" s="56"/>
      <c r="D193" s="12"/>
    </row>
    <row r="194" ht="15.75" customHeight="1">
      <c r="A194" s="56"/>
      <c r="D194" s="12"/>
    </row>
    <row r="195" ht="15.75" customHeight="1">
      <c r="A195" s="56"/>
      <c r="D195" s="12"/>
    </row>
    <row r="196" ht="15.75" customHeight="1">
      <c r="A196" s="56"/>
      <c r="D196" s="12"/>
    </row>
    <row r="197" ht="15.75" customHeight="1">
      <c r="A197" s="56"/>
      <c r="D197" s="12"/>
    </row>
    <row r="198" ht="15.75" customHeight="1">
      <c r="A198" s="56"/>
      <c r="D198" s="12"/>
    </row>
    <row r="199" ht="15.75" customHeight="1">
      <c r="A199" s="56"/>
      <c r="D199" s="12"/>
    </row>
    <row r="200" ht="15.75" customHeight="1">
      <c r="A200" s="56"/>
      <c r="D200" s="12"/>
    </row>
    <row r="201" ht="15.75" customHeight="1">
      <c r="A201" s="56"/>
      <c r="D201" s="12"/>
    </row>
    <row r="202" ht="15.75" customHeight="1">
      <c r="A202" s="56"/>
      <c r="D202" s="12"/>
    </row>
    <row r="203" ht="15.75" customHeight="1">
      <c r="A203" s="56"/>
      <c r="D203" s="12"/>
    </row>
    <row r="204" ht="15.75" customHeight="1">
      <c r="A204" s="56"/>
      <c r="D204" s="12"/>
    </row>
    <row r="205" ht="15.75" customHeight="1">
      <c r="A205" s="56"/>
      <c r="D205" s="12"/>
    </row>
    <row r="206" ht="15.75" customHeight="1">
      <c r="A206" s="56"/>
      <c r="D206" s="12"/>
    </row>
    <row r="207" ht="15.75" customHeight="1">
      <c r="A207" s="56"/>
      <c r="D207" s="12"/>
    </row>
    <row r="208" ht="15.75" customHeight="1">
      <c r="A208" s="56"/>
      <c r="D208" s="12"/>
    </row>
    <row r="209" ht="15.75" customHeight="1">
      <c r="A209" s="56"/>
      <c r="D209" s="12"/>
    </row>
    <row r="210" ht="15.75" customHeight="1">
      <c r="A210" s="56"/>
      <c r="D210" s="12"/>
    </row>
    <row r="211" ht="15.75" customHeight="1">
      <c r="A211" s="56"/>
      <c r="D211" s="12"/>
    </row>
    <row r="212" ht="15.75" customHeight="1">
      <c r="A212" s="56"/>
      <c r="D212" s="12"/>
    </row>
    <row r="213" ht="15.75" customHeight="1">
      <c r="A213" s="56"/>
      <c r="D213" s="12"/>
    </row>
    <row r="214" ht="15.75" customHeight="1">
      <c r="A214" s="56"/>
      <c r="D214" s="12"/>
    </row>
    <row r="215" ht="15.75" customHeight="1">
      <c r="A215" s="56"/>
      <c r="D215" s="12"/>
    </row>
    <row r="216" ht="15.75" customHeight="1">
      <c r="A216" s="56"/>
      <c r="D216" s="12"/>
    </row>
    <row r="217" ht="15.75" customHeight="1">
      <c r="A217" s="56"/>
      <c r="D217" s="12"/>
    </row>
    <row r="218" ht="15.75" customHeight="1">
      <c r="A218" s="56"/>
      <c r="D218" s="12"/>
    </row>
    <row r="219" ht="15.75" customHeight="1">
      <c r="A219" s="56"/>
      <c r="D219" s="12"/>
    </row>
    <row r="220" ht="15.75" customHeight="1">
      <c r="A220" s="56"/>
      <c r="D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2">
    <cfRule type="cellIs" dxfId="5" priority="1" operator="greaterThan">
      <formula>95%</formula>
    </cfRule>
  </conditionalFormatting>
  <conditionalFormatting sqref="E2">
    <cfRule type="cellIs" dxfId="4" priority="2" operator="greaterThan">
      <formula>85%</formula>
    </cfRule>
  </conditionalFormatting>
  <conditionalFormatting sqref="E2">
    <cfRule type="cellIs" dxfId="6" priority="3" operator="greaterThan">
      <formula>75%</formula>
    </cfRule>
  </conditionalFormatting>
  <conditionalFormatting sqref="E2">
    <cfRule type="cellIs" dxfId="7" priority="4" operator="greaterThan">
      <formula>70%</formula>
    </cfRule>
  </conditionalFormatting>
  <conditionalFormatting sqref="E2">
    <cfRule type="cellIs" dxfId="2" priority="5" operator="lessThanOrEqual">
      <formula>70%</formula>
    </cfRule>
  </conditionalFormatting>
  <dataValidations>
    <dataValidation type="custom" allowBlank="1" showInputMessage="1" showErrorMessage="1" prompt="Fecha de Status del Proyecto - Debe ser una Fecha con día de Lunes a Viernes" sqref="A2">
      <formula1>AND(WEEKDAY(A2,11)&lt;&gt;6,WEEKDAY(A2,11)&lt;&gt;7)</formula1>
    </dataValidation>
  </dataValidations>
  <printOptions/>
  <pageMargins bottom="0.75" footer="0.0" header="0.0" left="0.7" right="0.7" top="0.75"/>
  <pageSetup paperSize="9" orientation="portrait"/>
  <drawing r:id="rId1"/>
</worksheet>
</file>