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\Desktop\Traitement de Données\Données Agroéconomiques\"/>
    </mc:Choice>
  </mc:AlternateContent>
  <xr:revisionPtr revIDLastSave="0" documentId="13_ncr:1_{9828AC94-27C9-4D26-8A4F-DE8C747557B5}" xr6:coauthVersionLast="46" xr6:coauthVersionMax="46" xr10:uidLastSave="{00000000-0000-0000-0000-000000000000}"/>
  <bookViews>
    <workbookView xWindow="-110" yWindow="-110" windowWidth="19420" windowHeight="10420" tabRatio="243" xr2:uid="{00000000-000D-0000-FFFF-FFFF00000000}"/>
  </bookViews>
  <sheets>
    <sheet name="All" sheetId="1" r:id="rId1"/>
    <sheet name="Epuré" sheetId="2" r:id="rId2"/>
    <sheet name="Final" sheetId="3" r:id="rId3"/>
    <sheet name="Moyenne Cout de production" sheetId="4" r:id="rId4"/>
    <sheet name="Sheet2" sheetId="12" r:id="rId5"/>
    <sheet name="Profitabilité Mil" sheetId="5" r:id="rId6"/>
    <sheet name="Profitabilité Maize" sheetId="6" r:id="rId7"/>
    <sheet name="Profitabilité Sorgho" sheetId="7" r:id="rId8"/>
    <sheet name="Profitabilité Riz" sheetId="8" r:id="rId9"/>
    <sheet name="Profitability Eggplant" sheetId="9" r:id="rId10"/>
    <sheet name="Profitability Okra" sheetId="10" r:id="rId11"/>
  </sheets>
  <definedNames>
    <definedName name="_xlnm._FilterDatabase" localSheetId="0" hidden="1">All!$A$2:$EI$430</definedName>
    <definedName name="_xlnm._FilterDatabase" localSheetId="1" hidden="1">Epuré!$A$1:$AB$170</definedName>
    <definedName name="_xlnm._FilterDatabase" localSheetId="2" hidden="1">Final!$A$1:$AC$170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0" l="1"/>
  <c r="H3" i="10"/>
  <c r="I4" i="9"/>
  <c r="I3" i="9"/>
  <c r="I4" i="8"/>
  <c r="I3" i="8"/>
  <c r="G4" i="7"/>
  <c r="G3" i="7"/>
  <c r="F4" i="7"/>
  <c r="F3" i="7"/>
  <c r="G4" i="6"/>
  <c r="G3" i="6"/>
  <c r="E3" i="5"/>
  <c r="E2" i="5"/>
  <c r="X116" i="3"/>
  <c r="X115" i="3"/>
  <c r="X114" i="3"/>
  <c r="X113" i="3"/>
  <c r="X134" i="3"/>
  <c r="X135" i="3"/>
  <c r="X136" i="3"/>
  <c r="X133" i="3"/>
  <c r="AE5" i="4"/>
  <c r="AF5" i="4"/>
  <c r="AG5" i="4"/>
  <c r="AD5" i="4"/>
  <c r="V7" i="4" l="1"/>
  <c r="U7" i="4"/>
  <c r="T7" i="4"/>
  <c r="S7" i="4"/>
  <c r="P8" i="4"/>
  <c r="O8" i="4"/>
  <c r="N8" i="4"/>
  <c r="M8" i="4"/>
  <c r="J15" i="4"/>
  <c r="I15" i="4"/>
  <c r="H15" i="4"/>
  <c r="G15" i="4"/>
  <c r="E26" i="4"/>
  <c r="D26" i="4"/>
  <c r="C26" i="4"/>
  <c r="B26" i="4"/>
  <c r="Y170" i="3"/>
  <c r="X170" i="3"/>
  <c r="Y169" i="3"/>
  <c r="X169" i="3"/>
  <c r="Y168" i="3"/>
  <c r="X168" i="3"/>
  <c r="Y167" i="3"/>
  <c r="X167" i="3"/>
  <c r="Y166" i="3"/>
  <c r="X166" i="3"/>
  <c r="Y165" i="3"/>
  <c r="X165" i="3"/>
  <c r="Y164" i="3"/>
  <c r="X164" i="3"/>
  <c r="Y163" i="3"/>
  <c r="X163" i="3"/>
  <c r="Y162" i="3"/>
  <c r="X162" i="3"/>
  <c r="Y161" i="3"/>
  <c r="X161" i="3"/>
  <c r="Y160" i="3"/>
  <c r="X160" i="3"/>
  <c r="Y159" i="3"/>
  <c r="X159" i="3"/>
  <c r="Y158" i="3"/>
  <c r="X158" i="3"/>
  <c r="Y157" i="3"/>
  <c r="X157" i="3"/>
  <c r="Y156" i="3"/>
  <c r="X156" i="3"/>
  <c r="Y155" i="3"/>
  <c r="X155" i="3"/>
  <c r="Y154" i="3"/>
  <c r="X154" i="3"/>
  <c r="Y153" i="3"/>
  <c r="X153" i="3"/>
  <c r="X152" i="3"/>
  <c r="V152" i="3"/>
  <c r="Y152" i="3" s="1"/>
  <c r="X151" i="3"/>
  <c r="V151" i="3"/>
  <c r="Y151" i="3" s="1"/>
  <c r="X150" i="3"/>
  <c r="V150" i="3"/>
  <c r="Y150" i="3" s="1"/>
  <c r="X149" i="3"/>
  <c r="V149" i="3"/>
  <c r="Y149" i="3" s="1"/>
  <c r="Y148" i="3"/>
  <c r="X148" i="3"/>
  <c r="Y147" i="3"/>
  <c r="X147" i="3"/>
  <c r="Z147" i="3" s="1"/>
  <c r="Y146" i="3"/>
  <c r="X146" i="3"/>
  <c r="Y145" i="3"/>
  <c r="X145" i="3"/>
  <c r="Y144" i="3"/>
  <c r="X144" i="3"/>
  <c r="Y143" i="3"/>
  <c r="X143" i="3"/>
  <c r="Y142" i="3"/>
  <c r="X142" i="3"/>
  <c r="Y141" i="3"/>
  <c r="X141" i="3"/>
  <c r="Y140" i="3"/>
  <c r="X140" i="3"/>
  <c r="Y139" i="3"/>
  <c r="X139" i="3"/>
  <c r="Y138" i="3"/>
  <c r="X138" i="3"/>
  <c r="Y137" i="3"/>
  <c r="X137" i="3"/>
  <c r="Y136" i="3"/>
  <c r="Y135" i="3"/>
  <c r="Z135" i="3" s="1"/>
  <c r="Y134" i="3"/>
  <c r="Z134" i="3" s="1"/>
  <c r="Y133" i="3"/>
  <c r="Z133" i="3" s="1"/>
  <c r="X132" i="3"/>
  <c r="V132" i="3"/>
  <c r="Y132" i="3" s="1"/>
  <c r="X131" i="3"/>
  <c r="V131" i="3"/>
  <c r="Y131" i="3" s="1"/>
  <c r="X130" i="3"/>
  <c r="V130" i="3"/>
  <c r="Y130" i="3" s="1"/>
  <c r="X129" i="3"/>
  <c r="V129" i="3"/>
  <c r="Y129" i="3" s="1"/>
  <c r="X128" i="3"/>
  <c r="V128" i="3"/>
  <c r="Y128" i="3" s="1"/>
  <c r="X127" i="3"/>
  <c r="V127" i="3"/>
  <c r="Y127" i="3" s="1"/>
  <c r="X126" i="3"/>
  <c r="V126" i="3"/>
  <c r="Y126" i="3" s="1"/>
  <c r="X125" i="3"/>
  <c r="V125" i="3"/>
  <c r="Y125" i="3" s="1"/>
  <c r="X124" i="3"/>
  <c r="V124" i="3"/>
  <c r="Y124" i="3" s="1"/>
  <c r="X123" i="3"/>
  <c r="V123" i="3"/>
  <c r="Y123" i="3" s="1"/>
  <c r="X122" i="3"/>
  <c r="V122" i="3"/>
  <c r="Y122" i="3" s="1"/>
  <c r="X121" i="3"/>
  <c r="V121" i="3"/>
  <c r="Y121" i="3" s="1"/>
  <c r="Y120" i="3"/>
  <c r="X120" i="3"/>
  <c r="Y119" i="3"/>
  <c r="X119" i="3"/>
  <c r="Y118" i="3"/>
  <c r="X118" i="3"/>
  <c r="Y117" i="3"/>
  <c r="X117" i="3"/>
  <c r="V116" i="3"/>
  <c r="Y116" i="3" s="1"/>
  <c r="V115" i="3"/>
  <c r="Y115" i="3" s="1"/>
  <c r="V114" i="3"/>
  <c r="Y114" i="3" s="1"/>
  <c r="V113" i="3"/>
  <c r="Y113" i="3" s="1"/>
  <c r="X112" i="3"/>
  <c r="V112" i="3"/>
  <c r="Y112" i="3" s="1"/>
  <c r="X111" i="3"/>
  <c r="V111" i="3"/>
  <c r="Y111" i="3" s="1"/>
  <c r="X110" i="3"/>
  <c r="V110" i="3"/>
  <c r="Y110" i="3" s="1"/>
  <c r="X109" i="3"/>
  <c r="V109" i="3"/>
  <c r="Y109" i="3" s="1"/>
  <c r="X108" i="3"/>
  <c r="V108" i="3"/>
  <c r="Y108" i="3" s="1"/>
  <c r="X107" i="3"/>
  <c r="V107" i="3"/>
  <c r="Y107" i="3" s="1"/>
  <c r="X106" i="3"/>
  <c r="V106" i="3"/>
  <c r="Y106" i="3" s="1"/>
  <c r="X105" i="3"/>
  <c r="V105" i="3"/>
  <c r="Y105" i="3" s="1"/>
  <c r="X104" i="3"/>
  <c r="V104" i="3"/>
  <c r="Y104" i="3" s="1"/>
  <c r="X103" i="3"/>
  <c r="V103" i="3"/>
  <c r="Y103" i="3" s="1"/>
  <c r="X102" i="3"/>
  <c r="V102" i="3"/>
  <c r="Y102" i="3" s="1"/>
  <c r="X101" i="3"/>
  <c r="V101" i="3"/>
  <c r="Y101" i="3" s="1"/>
  <c r="X100" i="3"/>
  <c r="V100" i="3"/>
  <c r="Y100" i="3" s="1"/>
  <c r="X99" i="3"/>
  <c r="V99" i="3"/>
  <c r="Y99" i="3" s="1"/>
  <c r="X98" i="3"/>
  <c r="V98" i="3"/>
  <c r="Y98" i="3" s="1"/>
  <c r="X97" i="3"/>
  <c r="V97" i="3"/>
  <c r="Y97" i="3" s="1"/>
  <c r="X96" i="3"/>
  <c r="V96" i="3"/>
  <c r="Y96" i="3" s="1"/>
  <c r="X95" i="3"/>
  <c r="V95" i="3"/>
  <c r="Y95" i="3" s="1"/>
  <c r="X94" i="3"/>
  <c r="V94" i="3"/>
  <c r="Y94" i="3" s="1"/>
  <c r="X93" i="3"/>
  <c r="V93" i="3"/>
  <c r="Y93" i="3" s="1"/>
  <c r="X92" i="3"/>
  <c r="V92" i="3"/>
  <c r="Y92" i="3" s="1"/>
  <c r="X91" i="3"/>
  <c r="V91" i="3"/>
  <c r="Y91" i="3" s="1"/>
  <c r="X90" i="3"/>
  <c r="V90" i="3"/>
  <c r="Y90" i="3" s="1"/>
  <c r="X89" i="3"/>
  <c r="V89" i="3"/>
  <c r="Y89" i="3" s="1"/>
  <c r="X88" i="3"/>
  <c r="V88" i="3"/>
  <c r="Y88" i="3" s="1"/>
  <c r="X87" i="3"/>
  <c r="V87" i="3"/>
  <c r="Y87" i="3" s="1"/>
  <c r="X86" i="3"/>
  <c r="V86" i="3"/>
  <c r="Y86" i="3" s="1"/>
  <c r="X85" i="3"/>
  <c r="V85" i="3"/>
  <c r="Y85" i="3" s="1"/>
  <c r="X84" i="3"/>
  <c r="V84" i="3"/>
  <c r="Y84" i="3" s="1"/>
  <c r="X83" i="3"/>
  <c r="V83" i="3"/>
  <c r="Y83" i="3" s="1"/>
  <c r="X82" i="3"/>
  <c r="V82" i="3"/>
  <c r="Y82" i="3" s="1"/>
  <c r="X81" i="3"/>
  <c r="V81" i="3"/>
  <c r="Y81" i="3" s="1"/>
  <c r="X80" i="3"/>
  <c r="V80" i="3"/>
  <c r="Y80" i="3" s="1"/>
  <c r="X79" i="3"/>
  <c r="V79" i="3"/>
  <c r="Y79" i="3" s="1"/>
  <c r="X78" i="3"/>
  <c r="V78" i="3"/>
  <c r="Y78" i="3" s="1"/>
  <c r="X77" i="3"/>
  <c r="V77" i="3"/>
  <c r="Y77" i="3" s="1"/>
  <c r="X76" i="3"/>
  <c r="V76" i="3"/>
  <c r="Y76" i="3" s="1"/>
  <c r="X75" i="3"/>
  <c r="V75" i="3"/>
  <c r="Y75" i="3" s="1"/>
  <c r="X74" i="3"/>
  <c r="V74" i="3"/>
  <c r="Y74" i="3" s="1"/>
  <c r="X73" i="3"/>
  <c r="V73" i="3"/>
  <c r="Y73" i="3" s="1"/>
  <c r="X72" i="3"/>
  <c r="V72" i="3"/>
  <c r="Y72" i="3" s="1"/>
  <c r="X71" i="3"/>
  <c r="V71" i="3"/>
  <c r="Y71" i="3" s="1"/>
  <c r="X70" i="3"/>
  <c r="V70" i="3"/>
  <c r="Y70" i="3" s="1"/>
  <c r="X69" i="3"/>
  <c r="V69" i="3"/>
  <c r="Y69" i="3" s="1"/>
  <c r="X68" i="3"/>
  <c r="V68" i="3"/>
  <c r="Y68" i="3" s="1"/>
  <c r="X67" i="3"/>
  <c r="V67" i="3"/>
  <c r="Y67" i="3" s="1"/>
  <c r="X66" i="3"/>
  <c r="V66" i="3"/>
  <c r="Y66" i="3" s="1"/>
  <c r="X65" i="3"/>
  <c r="V65" i="3"/>
  <c r="Y65" i="3" s="1"/>
  <c r="X64" i="3"/>
  <c r="V64" i="3"/>
  <c r="Y64" i="3" s="1"/>
  <c r="X63" i="3"/>
  <c r="V63" i="3"/>
  <c r="Y63" i="3" s="1"/>
  <c r="X62" i="3"/>
  <c r="V62" i="3"/>
  <c r="Y62" i="3" s="1"/>
  <c r="X61" i="3"/>
  <c r="V61" i="3"/>
  <c r="Y61" i="3" s="1"/>
  <c r="X60" i="3"/>
  <c r="V60" i="3"/>
  <c r="Y60" i="3" s="1"/>
  <c r="X59" i="3"/>
  <c r="V59" i="3"/>
  <c r="Y59" i="3" s="1"/>
  <c r="X58" i="3"/>
  <c r="V58" i="3"/>
  <c r="Y58" i="3" s="1"/>
  <c r="X57" i="3"/>
  <c r="V57" i="3"/>
  <c r="Y57" i="3" s="1"/>
  <c r="X56" i="3"/>
  <c r="V56" i="3"/>
  <c r="Y56" i="3" s="1"/>
  <c r="X55" i="3"/>
  <c r="V55" i="3"/>
  <c r="Y55" i="3" s="1"/>
  <c r="X54" i="3"/>
  <c r="V54" i="3"/>
  <c r="Y54" i="3" s="1"/>
  <c r="X53" i="3"/>
  <c r="V53" i="3"/>
  <c r="Y53" i="3" s="1"/>
  <c r="X52" i="3"/>
  <c r="V52" i="3"/>
  <c r="Y52" i="3" s="1"/>
  <c r="X51" i="3"/>
  <c r="V51" i="3"/>
  <c r="Y51" i="3" s="1"/>
  <c r="X50" i="3"/>
  <c r="V50" i="3"/>
  <c r="Y50" i="3" s="1"/>
  <c r="X49" i="3"/>
  <c r="V49" i="3"/>
  <c r="Y49" i="3" s="1"/>
  <c r="X48" i="3"/>
  <c r="V48" i="3"/>
  <c r="Y48" i="3" s="1"/>
  <c r="X47" i="3"/>
  <c r="V47" i="3"/>
  <c r="Y47" i="3" s="1"/>
  <c r="X46" i="3"/>
  <c r="V46" i="3"/>
  <c r="Y46" i="3" s="1"/>
  <c r="X45" i="3"/>
  <c r="V45" i="3"/>
  <c r="Y45" i="3" s="1"/>
  <c r="X44" i="3"/>
  <c r="V44" i="3"/>
  <c r="Y44" i="3" s="1"/>
  <c r="X43" i="3"/>
  <c r="V43" i="3"/>
  <c r="Y43" i="3" s="1"/>
  <c r="X42" i="3"/>
  <c r="V42" i="3"/>
  <c r="Y42" i="3" s="1"/>
  <c r="X41" i="3"/>
  <c r="V41" i="3"/>
  <c r="Y41" i="3" s="1"/>
  <c r="X40" i="3"/>
  <c r="V40" i="3"/>
  <c r="Y40" i="3" s="1"/>
  <c r="X39" i="3"/>
  <c r="V39" i="3"/>
  <c r="Y39" i="3" s="1"/>
  <c r="X38" i="3"/>
  <c r="V38" i="3"/>
  <c r="Y38" i="3" s="1"/>
  <c r="X37" i="3"/>
  <c r="V37" i="3"/>
  <c r="Y37" i="3" s="1"/>
  <c r="X36" i="3"/>
  <c r="V36" i="3"/>
  <c r="Y36" i="3" s="1"/>
  <c r="X35" i="3"/>
  <c r="V35" i="3"/>
  <c r="Y35" i="3" s="1"/>
  <c r="X34" i="3"/>
  <c r="V34" i="3"/>
  <c r="Y34" i="3" s="1"/>
  <c r="X33" i="3"/>
  <c r="V33" i="3"/>
  <c r="Y33" i="3" s="1"/>
  <c r="X32" i="3"/>
  <c r="V32" i="3"/>
  <c r="Y32" i="3" s="1"/>
  <c r="X31" i="3"/>
  <c r="V31" i="3"/>
  <c r="Y31" i="3" s="1"/>
  <c r="X30" i="3"/>
  <c r="V30" i="3"/>
  <c r="Y30" i="3" s="1"/>
  <c r="X29" i="3"/>
  <c r="V29" i="3"/>
  <c r="Y29" i="3" s="1"/>
  <c r="X28" i="3"/>
  <c r="V28" i="3"/>
  <c r="Y28" i="3" s="1"/>
  <c r="X27" i="3"/>
  <c r="V27" i="3"/>
  <c r="Y27" i="3" s="1"/>
  <c r="X26" i="3"/>
  <c r="V26" i="3"/>
  <c r="Y26" i="3" s="1"/>
  <c r="X25" i="3"/>
  <c r="V25" i="3"/>
  <c r="Y25" i="3" s="1"/>
  <c r="X24" i="3"/>
  <c r="V24" i="3"/>
  <c r="Y24" i="3" s="1"/>
  <c r="X23" i="3"/>
  <c r="V23" i="3"/>
  <c r="Y23" i="3" s="1"/>
  <c r="X22" i="3"/>
  <c r="V22" i="3"/>
  <c r="Y22" i="3" s="1"/>
  <c r="X21" i="3"/>
  <c r="V21" i="3"/>
  <c r="Y21" i="3" s="1"/>
  <c r="X20" i="3"/>
  <c r="V20" i="3"/>
  <c r="Y20" i="3" s="1"/>
  <c r="X19" i="3"/>
  <c r="V19" i="3"/>
  <c r="Y19" i="3" s="1"/>
  <c r="X18" i="3"/>
  <c r="V18" i="3"/>
  <c r="Y18" i="3" s="1"/>
  <c r="X17" i="3"/>
  <c r="V17" i="3"/>
  <c r="Y17" i="3" s="1"/>
  <c r="X16" i="3"/>
  <c r="V16" i="3"/>
  <c r="Y16" i="3" s="1"/>
  <c r="X15" i="3"/>
  <c r="V15" i="3"/>
  <c r="Y15" i="3" s="1"/>
  <c r="X14" i="3"/>
  <c r="V14" i="3"/>
  <c r="Y14" i="3" s="1"/>
  <c r="X13" i="3"/>
  <c r="V13" i="3"/>
  <c r="Y13" i="3" s="1"/>
  <c r="X12" i="3"/>
  <c r="V12" i="3"/>
  <c r="Y12" i="3" s="1"/>
  <c r="X11" i="3"/>
  <c r="V11" i="3"/>
  <c r="Y11" i="3" s="1"/>
  <c r="X10" i="3"/>
  <c r="V10" i="3"/>
  <c r="Y10" i="3" s="1"/>
  <c r="X9" i="3"/>
  <c r="V9" i="3"/>
  <c r="Y9" i="3" s="1"/>
  <c r="X8" i="3"/>
  <c r="V8" i="3"/>
  <c r="Y8" i="3" s="1"/>
  <c r="X7" i="3"/>
  <c r="V7" i="3"/>
  <c r="Y7" i="3" s="1"/>
  <c r="X6" i="3"/>
  <c r="V6" i="3"/>
  <c r="Y6" i="3" s="1"/>
  <c r="X5" i="3"/>
  <c r="V5" i="3"/>
  <c r="Y5" i="3" s="1"/>
  <c r="X4" i="3"/>
  <c r="V4" i="3"/>
  <c r="Y4" i="3" s="1"/>
  <c r="X3" i="3"/>
  <c r="V3" i="3"/>
  <c r="Y3" i="3" s="1"/>
  <c r="V2" i="3"/>
  <c r="Y2" i="3" s="1"/>
  <c r="Y117" i="2"/>
  <c r="Y118" i="2"/>
  <c r="Y119" i="2"/>
  <c r="Y120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Z142" i="2" s="1"/>
  <c r="X143" i="2"/>
  <c r="X144" i="2"/>
  <c r="X145" i="2"/>
  <c r="X146" i="2"/>
  <c r="Z146" i="2" s="1"/>
  <c r="X147" i="2"/>
  <c r="X148" i="2"/>
  <c r="X149" i="2"/>
  <c r="X150" i="2"/>
  <c r="X151" i="2"/>
  <c r="X152" i="2"/>
  <c r="X153" i="2"/>
  <c r="X154" i="2"/>
  <c r="X155" i="2"/>
  <c r="X156" i="2"/>
  <c r="X157" i="2"/>
  <c r="X158" i="2"/>
  <c r="Z158" i="2" s="1"/>
  <c r="X159" i="2"/>
  <c r="X160" i="2"/>
  <c r="X161" i="2"/>
  <c r="X162" i="2"/>
  <c r="Z162" i="2" s="1"/>
  <c r="X163" i="2"/>
  <c r="X164" i="2"/>
  <c r="X165" i="2"/>
  <c r="X166" i="2"/>
  <c r="X167" i="2"/>
  <c r="X168" i="2"/>
  <c r="X169" i="2"/>
  <c r="X170" i="2"/>
  <c r="Z170" i="2" s="1"/>
  <c r="X2" i="2"/>
  <c r="V150" i="2"/>
  <c r="Y150" i="2" s="1"/>
  <c r="V151" i="2"/>
  <c r="Y151" i="2" s="1"/>
  <c r="V152" i="2"/>
  <c r="Y152" i="2" s="1"/>
  <c r="V149" i="2"/>
  <c r="Y149" i="2" s="1"/>
  <c r="V3" i="2"/>
  <c r="Y3" i="2" s="1"/>
  <c r="V4" i="2"/>
  <c r="Y4" i="2" s="1"/>
  <c r="V5" i="2"/>
  <c r="Y5" i="2" s="1"/>
  <c r="V6" i="2"/>
  <c r="Y6" i="2" s="1"/>
  <c r="V7" i="2"/>
  <c r="Y7" i="2" s="1"/>
  <c r="V8" i="2"/>
  <c r="Y8" i="2" s="1"/>
  <c r="V9" i="2"/>
  <c r="Y9" i="2" s="1"/>
  <c r="V10" i="2"/>
  <c r="Y10" i="2" s="1"/>
  <c r="V11" i="2"/>
  <c r="Y11" i="2" s="1"/>
  <c r="V12" i="2"/>
  <c r="Y12" i="2" s="1"/>
  <c r="V13" i="2"/>
  <c r="Y13" i="2" s="1"/>
  <c r="V14" i="2"/>
  <c r="Y14" i="2" s="1"/>
  <c r="V15" i="2"/>
  <c r="Y15" i="2" s="1"/>
  <c r="V16" i="2"/>
  <c r="Y16" i="2" s="1"/>
  <c r="V17" i="2"/>
  <c r="Y17" i="2" s="1"/>
  <c r="V18" i="2"/>
  <c r="Y18" i="2" s="1"/>
  <c r="V19" i="2"/>
  <c r="Y19" i="2" s="1"/>
  <c r="V20" i="2"/>
  <c r="Y20" i="2" s="1"/>
  <c r="V21" i="2"/>
  <c r="Y21" i="2" s="1"/>
  <c r="V22" i="2"/>
  <c r="Y22" i="2" s="1"/>
  <c r="V23" i="2"/>
  <c r="Y23" i="2" s="1"/>
  <c r="V24" i="2"/>
  <c r="Y24" i="2" s="1"/>
  <c r="V25" i="2"/>
  <c r="Y25" i="2" s="1"/>
  <c r="V26" i="2"/>
  <c r="Y26" i="2" s="1"/>
  <c r="V27" i="2"/>
  <c r="Y27" i="2" s="1"/>
  <c r="V28" i="2"/>
  <c r="Y28" i="2" s="1"/>
  <c r="V29" i="2"/>
  <c r="Y29" i="2" s="1"/>
  <c r="V30" i="2"/>
  <c r="Y30" i="2" s="1"/>
  <c r="V31" i="2"/>
  <c r="Y31" i="2" s="1"/>
  <c r="V32" i="2"/>
  <c r="Y32" i="2" s="1"/>
  <c r="V33" i="2"/>
  <c r="Y33" i="2" s="1"/>
  <c r="V34" i="2"/>
  <c r="Y34" i="2" s="1"/>
  <c r="V35" i="2"/>
  <c r="Y35" i="2" s="1"/>
  <c r="V36" i="2"/>
  <c r="Y36" i="2" s="1"/>
  <c r="V37" i="2"/>
  <c r="Y37" i="2" s="1"/>
  <c r="V38" i="2"/>
  <c r="Y38" i="2" s="1"/>
  <c r="V39" i="2"/>
  <c r="Y39" i="2" s="1"/>
  <c r="V40" i="2"/>
  <c r="Y40" i="2" s="1"/>
  <c r="V41" i="2"/>
  <c r="Y41" i="2" s="1"/>
  <c r="V42" i="2"/>
  <c r="Y42" i="2" s="1"/>
  <c r="V43" i="2"/>
  <c r="Y43" i="2" s="1"/>
  <c r="V44" i="2"/>
  <c r="Y44" i="2" s="1"/>
  <c r="V45" i="2"/>
  <c r="Y45" i="2" s="1"/>
  <c r="V46" i="2"/>
  <c r="Y46" i="2" s="1"/>
  <c r="V47" i="2"/>
  <c r="Y47" i="2" s="1"/>
  <c r="V48" i="2"/>
  <c r="Y48" i="2" s="1"/>
  <c r="V49" i="2"/>
  <c r="Y49" i="2" s="1"/>
  <c r="V50" i="2"/>
  <c r="Y50" i="2" s="1"/>
  <c r="V51" i="2"/>
  <c r="Y51" i="2" s="1"/>
  <c r="V52" i="2"/>
  <c r="Y52" i="2" s="1"/>
  <c r="V53" i="2"/>
  <c r="Y53" i="2" s="1"/>
  <c r="V54" i="2"/>
  <c r="Y54" i="2" s="1"/>
  <c r="V55" i="2"/>
  <c r="Y55" i="2" s="1"/>
  <c r="V56" i="2"/>
  <c r="Y56" i="2" s="1"/>
  <c r="V57" i="2"/>
  <c r="Y57" i="2" s="1"/>
  <c r="V58" i="2"/>
  <c r="Y58" i="2" s="1"/>
  <c r="V59" i="2"/>
  <c r="Y59" i="2" s="1"/>
  <c r="V60" i="2"/>
  <c r="Y60" i="2" s="1"/>
  <c r="V61" i="2"/>
  <c r="Y61" i="2" s="1"/>
  <c r="V62" i="2"/>
  <c r="Y62" i="2" s="1"/>
  <c r="V63" i="2"/>
  <c r="Y63" i="2" s="1"/>
  <c r="V64" i="2"/>
  <c r="Y64" i="2" s="1"/>
  <c r="V65" i="2"/>
  <c r="Y65" i="2" s="1"/>
  <c r="V66" i="2"/>
  <c r="Y66" i="2" s="1"/>
  <c r="V67" i="2"/>
  <c r="Y67" i="2" s="1"/>
  <c r="V68" i="2"/>
  <c r="Y68" i="2" s="1"/>
  <c r="V69" i="2"/>
  <c r="Y69" i="2" s="1"/>
  <c r="V70" i="2"/>
  <c r="Y70" i="2" s="1"/>
  <c r="V71" i="2"/>
  <c r="Y71" i="2" s="1"/>
  <c r="V72" i="2"/>
  <c r="Y72" i="2" s="1"/>
  <c r="V73" i="2"/>
  <c r="Y73" i="2" s="1"/>
  <c r="V74" i="2"/>
  <c r="Y74" i="2" s="1"/>
  <c r="V75" i="2"/>
  <c r="Y75" i="2" s="1"/>
  <c r="V76" i="2"/>
  <c r="Y76" i="2" s="1"/>
  <c r="V77" i="2"/>
  <c r="Y77" i="2" s="1"/>
  <c r="V78" i="2"/>
  <c r="Y78" i="2" s="1"/>
  <c r="V79" i="2"/>
  <c r="Y79" i="2" s="1"/>
  <c r="V80" i="2"/>
  <c r="Y80" i="2" s="1"/>
  <c r="V81" i="2"/>
  <c r="Y81" i="2" s="1"/>
  <c r="V82" i="2"/>
  <c r="Y82" i="2" s="1"/>
  <c r="V83" i="2"/>
  <c r="Y83" i="2" s="1"/>
  <c r="V84" i="2"/>
  <c r="Y84" i="2" s="1"/>
  <c r="V85" i="2"/>
  <c r="Y85" i="2" s="1"/>
  <c r="V86" i="2"/>
  <c r="Y86" i="2" s="1"/>
  <c r="V87" i="2"/>
  <c r="Y87" i="2" s="1"/>
  <c r="V88" i="2"/>
  <c r="Y88" i="2" s="1"/>
  <c r="V89" i="2"/>
  <c r="Y89" i="2" s="1"/>
  <c r="V90" i="2"/>
  <c r="Y90" i="2" s="1"/>
  <c r="V91" i="2"/>
  <c r="Y91" i="2" s="1"/>
  <c r="V92" i="2"/>
  <c r="Y92" i="2" s="1"/>
  <c r="V93" i="2"/>
  <c r="Y93" i="2" s="1"/>
  <c r="V94" i="2"/>
  <c r="Y94" i="2" s="1"/>
  <c r="V95" i="2"/>
  <c r="Y95" i="2" s="1"/>
  <c r="V96" i="2"/>
  <c r="Y96" i="2" s="1"/>
  <c r="V97" i="2"/>
  <c r="Y97" i="2" s="1"/>
  <c r="V98" i="2"/>
  <c r="Y98" i="2" s="1"/>
  <c r="V99" i="2"/>
  <c r="Y99" i="2" s="1"/>
  <c r="V100" i="2"/>
  <c r="Y100" i="2" s="1"/>
  <c r="V101" i="2"/>
  <c r="Y101" i="2" s="1"/>
  <c r="V102" i="2"/>
  <c r="Y102" i="2" s="1"/>
  <c r="V103" i="2"/>
  <c r="Y103" i="2" s="1"/>
  <c r="V104" i="2"/>
  <c r="Y104" i="2" s="1"/>
  <c r="V105" i="2"/>
  <c r="Y105" i="2" s="1"/>
  <c r="V106" i="2"/>
  <c r="Y106" i="2" s="1"/>
  <c r="V107" i="2"/>
  <c r="Y107" i="2" s="1"/>
  <c r="V108" i="2"/>
  <c r="Y108" i="2" s="1"/>
  <c r="V109" i="2"/>
  <c r="Y109" i="2" s="1"/>
  <c r="V110" i="2"/>
  <c r="Y110" i="2" s="1"/>
  <c r="V111" i="2"/>
  <c r="Y111" i="2" s="1"/>
  <c r="V112" i="2"/>
  <c r="Y112" i="2" s="1"/>
  <c r="V113" i="2"/>
  <c r="Y113" i="2" s="1"/>
  <c r="V114" i="2"/>
  <c r="Y114" i="2" s="1"/>
  <c r="V115" i="2"/>
  <c r="Y115" i="2" s="1"/>
  <c r="V116" i="2"/>
  <c r="Y116" i="2" s="1"/>
  <c r="V121" i="2"/>
  <c r="Y121" i="2" s="1"/>
  <c r="V122" i="2"/>
  <c r="Y122" i="2" s="1"/>
  <c r="V123" i="2"/>
  <c r="Y123" i="2" s="1"/>
  <c r="V124" i="2"/>
  <c r="Y124" i="2" s="1"/>
  <c r="V125" i="2"/>
  <c r="Y125" i="2" s="1"/>
  <c r="V126" i="2"/>
  <c r="Y126" i="2" s="1"/>
  <c r="V127" i="2"/>
  <c r="Y127" i="2" s="1"/>
  <c r="V128" i="2"/>
  <c r="Y128" i="2" s="1"/>
  <c r="V129" i="2"/>
  <c r="Y129" i="2" s="1"/>
  <c r="V130" i="2"/>
  <c r="Y130" i="2" s="1"/>
  <c r="V131" i="2"/>
  <c r="Y131" i="2" s="1"/>
  <c r="V132" i="2"/>
  <c r="Y132" i="2" s="1"/>
  <c r="V2" i="2"/>
  <c r="Y2" i="2" s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G203" i="1"/>
  <c r="EG204" i="1"/>
  <c r="EG205" i="1"/>
  <c r="EG206" i="1"/>
  <c r="EG207" i="1"/>
  <c r="EG208" i="1"/>
  <c r="EG209" i="1"/>
  <c r="EG210" i="1"/>
  <c r="EG211" i="1"/>
  <c r="EG212" i="1"/>
  <c r="EG213" i="1"/>
  <c r="EG214" i="1"/>
  <c r="EG215" i="1"/>
  <c r="EG216" i="1"/>
  <c r="EG217" i="1"/>
  <c r="EG218" i="1"/>
  <c r="EG219" i="1"/>
  <c r="EG220" i="1"/>
  <c r="EG221" i="1"/>
  <c r="EG222" i="1"/>
  <c r="EG223" i="1"/>
  <c r="EG224" i="1"/>
  <c r="EG225" i="1"/>
  <c r="EG226" i="1"/>
  <c r="EG227" i="1"/>
  <c r="EG228" i="1"/>
  <c r="EG229" i="1"/>
  <c r="EG230" i="1"/>
  <c r="EG231" i="1"/>
  <c r="EG232" i="1"/>
  <c r="EG233" i="1"/>
  <c r="EG234" i="1"/>
  <c r="EG235" i="1"/>
  <c r="EG236" i="1"/>
  <c r="EG237" i="1"/>
  <c r="EG238" i="1"/>
  <c r="EG239" i="1"/>
  <c r="EG240" i="1"/>
  <c r="EG241" i="1"/>
  <c r="EG242" i="1"/>
  <c r="EG243" i="1"/>
  <c r="EG244" i="1"/>
  <c r="EG245" i="1"/>
  <c r="EG246" i="1"/>
  <c r="EG247" i="1"/>
  <c r="EG248" i="1"/>
  <c r="EG249" i="1"/>
  <c r="EG250" i="1"/>
  <c r="EG251" i="1"/>
  <c r="EG252" i="1"/>
  <c r="EG253" i="1"/>
  <c r="EG254" i="1"/>
  <c r="EG255" i="1"/>
  <c r="EG256" i="1"/>
  <c r="EG257" i="1"/>
  <c r="EG258" i="1"/>
  <c r="EG259" i="1"/>
  <c r="EG260" i="1"/>
  <c r="EG261" i="1"/>
  <c r="EG262" i="1"/>
  <c r="EG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223" i="1"/>
  <c r="EJ224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3" i="1"/>
  <c r="Z152" i="3" l="1"/>
  <c r="Z162" i="3"/>
  <c r="Z86" i="3"/>
  <c r="Z94" i="3"/>
  <c r="Z110" i="3"/>
  <c r="Z27" i="3"/>
  <c r="Z29" i="3"/>
  <c r="Z41" i="3"/>
  <c r="Z49" i="3"/>
  <c r="Z53" i="3"/>
  <c r="Z67" i="3"/>
  <c r="Z5" i="3"/>
  <c r="Z78" i="3"/>
  <c r="Z117" i="3"/>
  <c r="Z119" i="3"/>
  <c r="Z123" i="3"/>
  <c r="Z19" i="3"/>
  <c r="Z25" i="3"/>
  <c r="Z102" i="3"/>
  <c r="Z146" i="3"/>
  <c r="Z165" i="3"/>
  <c r="Z138" i="3"/>
  <c r="Z11" i="3"/>
  <c r="Z28" i="3"/>
  <c r="Z59" i="3"/>
  <c r="Z76" i="3"/>
  <c r="Z137" i="3"/>
  <c r="Z148" i="3"/>
  <c r="Z167" i="3"/>
  <c r="Z75" i="3"/>
  <c r="Z118" i="3"/>
  <c r="Z142" i="3"/>
  <c r="Z158" i="3"/>
  <c r="Z145" i="3"/>
  <c r="Z169" i="3"/>
  <c r="Z17" i="3"/>
  <c r="Z82" i="3"/>
  <c r="Z90" i="3"/>
  <c r="Z98" i="3"/>
  <c r="Z106" i="3"/>
  <c r="Z111" i="3"/>
  <c r="Z153" i="3"/>
  <c r="Z157" i="3"/>
  <c r="Z161" i="3"/>
  <c r="Z57" i="3"/>
  <c r="Z140" i="3"/>
  <c r="Z155" i="3"/>
  <c r="Z120" i="3"/>
  <c r="Z128" i="3"/>
  <c r="Z132" i="3"/>
  <c r="Z139" i="3"/>
  <c r="Z141" i="3"/>
  <c r="Z143" i="3"/>
  <c r="Z154" i="3"/>
  <c r="Z114" i="3"/>
  <c r="Z168" i="3"/>
  <c r="Z170" i="3"/>
  <c r="Z164" i="3"/>
  <c r="Z166" i="3"/>
  <c r="Z163" i="3"/>
  <c r="Z160" i="3"/>
  <c r="Z156" i="3"/>
  <c r="Z151" i="3"/>
  <c r="Z150" i="3"/>
  <c r="Z149" i="3"/>
  <c r="Z144" i="3"/>
  <c r="Z136" i="3"/>
  <c r="Z131" i="3"/>
  <c r="Z130" i="3"/>
  <c r="Z129" i="3"/>
  <c r="Z127" i="3"/>
  <c r="Z126" i="3"/>
  <c r="Z125" i="3"/>
  <c r="Z124" i="3"/>
  <c r="Z122" i="3"/>
  <c r="Z121" i="3"/>
  <c r="Z116" i="3"/>
  <c r="Z115" i="3"/>
  <c r="Z107" i="3"/>
  <c r="Z103" i="3"/>
  <c r="Z99" i="3"/>
  <c r="Z95" i="3"/>
  <c r="Z91" i="3"/>
  <c r="Z87" i="3"/>
  <c r="Z83" i="3"/>
  <c r="Z79" i="3"/>
  <c r="Z73" i="3"/>
  <c r="Z71" i="3"/>
  <c r="Z72" i="3"/>
  <c r="Z70" i="3"/>
  <c r="Z68" i="3"/>
  <c r="Z65" i="3"/>
  <c r="Z63" i="3"/>
  <c r="Z64" i="3"/>
  <c r="Z62" i="3"/>
  <c r="Z60" i="3"/>
  <c r="Z55" i="3"/>
  <c r="Z51" i="3"/>
  <c r="Z45" i="3"/>
  <c r="Z47" i="3"/>
  <c r="Z43" i="3"/>
  <c r="Z39" i="3"/>
  <c r="Z37" i="3"/>
  <c r="Z40" i="3"/>
  <c r="Z35" i="3"/>
  <c r="Z33" i="3"/>
  <c r="Z36" i="3"/>
  <c r="Z32" i="3"/>
  <c r="Z31" i="3"/>
  <c r="Z23" i="3"/>
  <c r="Z21" i="3"/>
  <c r="Z24" i="3"/>
  <c r="Z20" i="3"/>
  <c r="Z15" i="3"/>
  <c r="Z13" i="3"/>
  <c r="Z16" i="3"/>
  <c r="Z12" i="3"/>
  <c r="Z9" i="3"/>
  <c r="Z8" i="3"/>
  <c r="Z7" i="3"/>
  <c r="Z3" i="3"/>
  <c r="Z4" i="3"/>
  <c r="Z66" i="2"/>
  <c r="Z129" i="2"/>
  <c r="Z125" i="2"/>
  <c r="Z121" i="2"/>
  <c r="Z113" i="2"/>
  <c r="Z109" i="2"/>
  <c r="Z105" i="2"/>
  <c r="Z101" i="2"/>
  <c r="Z97" i="2"/>
  <c r="Z93" i="2"/>
  <c r="Z89" i="2"/>
  <c r="Z85" i="2"/>
  <c r="Z81" i="2"/>
  <c r="Z77" i="2"/>
  <c r="Z73" i="2"/>
  <c r="Z69" i="2"/>
  <c r="Z65" i="2"/>
  <c r="Z61" i="2"/>
  <c r="Z57" i="2"/>
  <c r="Z53" i="2"/>
  <c r="Z49" i="2"/>
  <c r="Z45" i="2"/>
  <c r="Z41" i="2"/>
  <c r="Z37" i="2"/>
  <c r="Z33" i="2"/>
  <c r="Z29" i="2"/>
  <c r="Z25" i="2"/>
  <c r="Z21" i="2"/>
  <c r="Z17" i="2"/>
  <c r="Z13" i="2"/>
  <c r="Z9" i="2"/>
  <c r="Z5" i="2"/>
  <c r="Z131" i="2"/>
  <c r="Z127" i="2"/>
  <c r="Z123" i="2"/>
  <c r="Z115" i="2"/>
  <c r="Z111" i="2"/>
  <c r="Z107" i="2"/>
  <c r="Z103" i="2"/>
  <c r="Z99" i="2"/>
  <c r="Z95" i="2"/>
  <c r="Z91" i="2"/>
  <c r="Z87" i="2"/>
  <c r="Z83" i="2"/>
  <c r="Z79" i="2"/>
  <c r="Z75" i="2"/>
  <c r="Z71" i="2"/>
  <c r="Z67" i="2"/>
  <c r="Z63" i="2"/>
  <c r="Z59" i="2"/>
  <c r="Z55" i="2"/>
  <c r="Z51" i="2"/>
  <c r="Z47" i="2"/>
  <c r="Z43" i="2"/>
  <c r="Z39" i="2"/>
  <c r="Z35" i="2"/>
  <c r="Z31" i="2"/>
  <c r="Z27" i="2"/>
  <c r="Z23" i="2"/>
  <c r="Z19" i="2"/>
  <c r="Z15" i="2"/>
  <c r="Z11" i="2"/>
  <c r="Z7" i="2"/>
  <c r="Z3" i="2"/>
  <c r="Z78" i="2"/>
  <c r="Z62" i="2"/>
  <c r="Z50" i="2"/>
  <c r="Z46" i="2"/>
  <c r="Z34" i="2"/>
  <c r="Z30" i="2"/>
  <c r="Z18" i="2"/>
  <c r="Z14" i="2"/>
  <c r="Z6" i="3"/>
  <c r="Z10" i="3"/>
  <c r="Z14" i="3"/>
  <c r="Z18" i="3"/>
  <c r="Z22" i="3"/>
  <c r="Z26" i="3"/>
  <c r="Z30" i="3"/>
  <c r="Z34" i="3"/>
  <c r="Z38" i="3"/>
  <c r="Z58" i="3"/>
  <c r="Z66" i="3"/>
  <c r="Z74" i="3"/>
  <c r="Z42" i="3"/>
  <c r="Z44" i="3"/>
  <c r="Z46" i="3"/>
  <c r="Z48" i="3"/>
  <c r="Z50" i="3"/>
  <c r="Z52" i="3"/>
  <c r="Z54" i="3"/>
  <c r="Z56" i="3"/>
  <c r="Z61" i="3"/>
  <c r="Z69" i="3"/>
  <c r="Z81" i="3"/>
  <c r="Z89" i="3"/>
  <c r="Z97" i="3"/>
  <c r="Z101" i="3"/>
  <c r="Z109" i="3"/>
  <c r="Z113" i="3"/>
  <c r="Z77" i="3"/>
  <c r="Z85" i="3"/>
  <c r="Z93" i="3"/>
  <c r="Z105" i="3"/>
  <c r="Z80" i="3"/>
  <c r="Z84" i="3"/>
  <c r="Z88" i="3"/>
  <c r="Z92" i="3"/>
  <c r="Z96" i="3"/>
  <c r="Z100" i="3"/>
  <c r="Z104" i="3"/>
  <c r="Z108" i="3"/>
  <c r="Z112" i="3"/>
  <c r="Z159" i="3"/>
  <c r="Z168" i="2"/>
  <c r="Z164" i="2"/>
  <c r="Z156" i="2"/>
  <c r="Z144" i="2"/>
  <c r="Z136" i="2"/>
  <c r="Z120" i="2"/>
  <c r="Z167" i="2"/>
  <c r="Z163" i="2"/>
  <c r="Z155" i="2"/>
  <c r="Z147" i="2"/>
  <c r="Z143" i="2"/>
  <c r="Z135" i="2"/>
  <c r="Z2" i="2"/>
  <c r="Z152" i="2"/>
  <c r="Z150" i="2"/>
  <c r="Z130" i="2"/>
  <c r="Z126" i="2"/>
  <c r="Z122" i="2"/>
  <c r="Z114" i="2"/>
  <c r="Z110" i="2"/>
  <c r="Z106" i="2"/>
  <c r="Z102" i="2"/>
  <c r="Z98" i="2"/>
  <c r="Z94" i="2"/>
  <c r="Z90" i="2"/>
  <c r="Z86" i="2"/>
  <c r="Z82" i="2"/>
  <c r="Z74" i="2"/>
  <c r="Z70" i="2"/>
  <c r="Z58" i="2"/>
  <c r="Z54" i="2"/>
  <c r="Z42" i="2"/>
  <c r="Z38" i="2"/>
  <c r="Z26" i="2"/>
  <c r="Z22" i="2"/>
  <c r="Z10" i="2"/>
  <c r="Z6" i="2"/>
  <c r="Z166" i="2"/>
  <c r="Z154" i="2"/>
  <c r="Z138" i="2"/>
  <c r="Z134" i="2"/>
  <c r="Z118" i="2"/>
  <c r="Z160" i="2"/>
  <c r="Z148" i="2"/>
  <c r="Z140" i="2"/>
  <c r="Z159" i="2"/>
  <c r="Z139" i="2"/>
  <c r="Z119" i="2"/>
  <c r="Z132" i="2"/>
  <c r="Z128" i="2"/>
  <c r="Z124" i="2"/>
  <c r="Z116" i="2"/>
  <c r="Z112" i="2"/>
  <c r="Z108" i="2"/>
  <c r="Z104" i="2"/>
  <c r="Z100" i="2"/>
  <c r="Z96" i="2"/>
  <c r="Z92" i="2"/>
  <c r="Z88" i="2"/>
  <c r="Z84" i="2"/>
  <c r="Z80" i="2"/>
  <c r="Z76" i="2"/>
  <c r="Z72" i="2"/>
  <c r="Z68" i="2"/>
  <c r="Z64" i="2"/>
  <c r="Z60" i="2"/>
  <c r="Z56" i="2"/>
  <c r="Z52" i="2"/>
  <c r="Z48" i="2"/>
  <c r="Z44" i="2"/>
  <c r="Z40" i="2"/>
  <c r="Z36" i="2"/>
  <c r="Z32" i="2"/>
  <c r="Z28" i="2"/>
  <c r="Z24" i="2"/>
  <c r="Z20" i="2"/>
  <c r="Z16" i="2"/>
  <c r="Z12" i="2"/>
  <c r="Z8" i="2"/>
  <c r="Z4" i="2"/>
  <c r="Z151" i="2"/>
  <c r="Z149" i="2"/>
  <c r="Z169" i="2"/>
  <c r="Z165" i="2"/>
  <c r="Z161" i="2"/>
  <c r="Z157" i="2"/>
  <c r="Z153" i="2"/>
  <c r="Z145" i="2"/>
  <c r="Z141" i="2"/>
  <c r="Z137" i="2"/>
  <c r="Z133" i="2"/>
  <c r="Z117" i="2"/>
  <c r="X2" i="3"/>
  <c r="Z2" i="3" s="1"/>
</calcChain>
</file>

<file path=xl/sharedStrings.xml><?xml version="1.0" encoding="utf-8"?>
<sst xmlns="http://schemas.openxmlformats.org/spreadsheetml/2006/main" count="11690" uniqueCount="904">
  <si>
    <r>
      <t>N</t>
    </r>
    <r>
      <rPr>
        <b/>
        <sz val="11"/>
        <color theme="1"/>
        <rFont val="Calibri"/>
        <family val="2"/>
      </rPr>
      <t>°</t>
    </r>
  </si>
  <si>
    <t>AEZ</t>
  </si>
  <si>
    <t>Region</t>
  </si>
  <si>
    <t>Department</t>
  </si>
  <si>
    <t>Commune</t>
  </si>
  <si>
    <t>Village</t>
  </si>
  <si>
    <t>Geographical coordinates</t>
  </si>
  <si>
    <t>Farmer name</t>
  </si>
  <si>
    <t>Season</t>
  </si>
  <si>
    <t>Crop</t>
  </si>
  <si>
    <t>Variety</t>
  </si>
  <si>
    <t>Technology</t>
  </si>
  <si>
    <t>Treatment</t>
  </si>
  <si>
    <t>Treatment Description</t>
  </si>
  <si>
    <t>Gender</t>
  </si>
  <si>
    <t>Age (15-29, 30+)</t>
  </si>
  <si>
    <t>Phone number</t>
  </si>
  <si>
    <t>PMO</t>
  </si>
  <si>
    <t>Agricultural agent</t>
  </si>
  <si>
    <t>Farmer organisation</t>
  </si>
  <si>
    <t>Kaolack</t>
  </si>
  <si>
    <t>Bassin arachidier</t>
  </si>
  <si>
    <t>Nioro du rip</t>
  </si>
  <si>
    <t>Wack Ngouna</t>
  </si>
  <si>
    <t>Thilla Gallo</t>
  </si>
  <si>
    <t>Oumar Sow</t>
  </si>
  <si>
    <t>M</t>
  </si>
  <si>
    <t>30+</t>
  </si>
  <si>
    <t>Félicien Malou</t>
  </si>
  <si>
    <t>ANCAR/Bas</t>
  </si>
  <si>
    <t>Millet</t>
  </si>
  <si>
    <t>SS/SH</t>
  </si>
  <si>
    <t>MD</t>
  </si>
  <si>
    <t>Pratique Paysanne</t>
  </si>
  <si>
    <t>T1</t>
  </si>
  <si>
    <t>Main d'œuvre total préparation de sol (nombre)</t>
  </si>
  <si>
    <t>Coût total préparation de sol (si payé)</t>
  </si>
  <si>
    <t>Coût total préparation de sol (estimé)</t>
  </si>
  <si>
    <t>Type de labour (mécanique, semis mécanique, manuel)</t>
  </si>
  <si>
    <t>Mécanique</t>
  </si>
  <si>
    <t>Quantité de semence (kg)</t>
  </si>
  <si>
    <t>Coût de la main d'œuvre (si payé)</t>
  </si>
  <si>
    <t>Coût de la main d'œuvre (si estimé)</t>
  </si>
  <si>
    <t>Main d'œuvre(nombre)</t>
  </si>
  <si>
    <t>Temps de travail (heure)</t>
  </si>
  <si>
    <t xml:space="preserve">type/formule </t>
  </si>
  <si>
    <t>quantités en kg</t>
  </si>
  <si>
    <t>Prix d'un sac de 50 kg</t>
  </si>
  <si>
    <t>Fertilization  Fumure Organique (FO)</t>
  </si>
  <si>
    <t xml:space="preserve"> Fumure minérale</t>
  </si>
  <si>
    <t>type/formule (Ex: NPK (15-15-15), MD, Urée, etc)</t>
  </si>
  <si>
    <t>Coût de la main d'œuvre (estimé)</t>
  </si>
  <si>
    <t>type/formule (Ex: NPK (9-23-30), MD, Urée, etc)</t>
  </si>
  <si>
    <t>1ere Fertilisation</t>
  </si>
  <si>
    <t>2e fertilisation</t>
  </si>
  <si>
    <t>3e fertilisation</t>
  </si>
  <si>
    <t xml:space="preserve">Coût total y compris la rédevance en eau </t>
  </si>
  <si>
    <t>Sarclage 1</t>
  </si>
  <si>
    <t>Main d'œuvre (nombre)</t>
  </si>
  <si>
    <t>Coût de la main d'œuvre</t>
  </si>
  <si>
    <t>Sarclage 2</t>
  </si>
  <si>
    <t>Sarclage 3</t>
  </si>
  <si>
    <t>Traitements phytosanitaires</t>
  </si>
  <si>
    <t>Nature des produits</t>
  </si>
  <si>
    <t>Quantité ( litre)</t>
  </si>
  <si>
    <t>Coût total traitement phyto</t>
  </si>
  <si>
    <t>Rendement en grain (kg/ha)</t>
  </si>
  <si>
    <t>Cout de la récolte</t>
  </si>
  <si>
    <t>Temps de travail (nombre de jours)</t>
  </si>
  <si>
    <t xml:space="preserve">Coût de la main d'oeuvre (Montant/jour)    si payé         </t>
  </si>
  <si>
    <t xml:space="preserve">Coût de la main d'oeuvre (Montant/jour)   estimé       </t>
  </si>
  <si>
    <t>Au moment de la récolte</t>
  </si>
  <si>
    <t>Période de soudure</t>
  </si>
  <si>
    <t xml:space="preserve">(UP) Superficie totale (ha) </t>
  </si>
  <si>
    <t xml:space="preserve">(TP) Quantité totale produite (kg) </t>
  </si>
  <si>
    <t>(QS) Quantité totale vendue (kg)</t>
  </si>
  <si>
    <t>(VS) Valeur des ventes (FCFA)</t>
  </si>
  <si>
    <t>(IC) Coût total de production (FCFA)</t>
  </si>
  <si>
    <t xml:space="preserve">General Information </t>
  </si>
  <si>
    <t xml:space="preserve">Préparation du sol (Défrichage, labour, hersage,mise en boue, plannage, etc) </t>
  </si>
  <si>
    <t xml:space="preserve"> Irrigation</t>
  </si>
  <si>
    <t>20mn</t>
  </si>
  <si>
    <t>T2</t>
  </si>
  <si>
    <t>T3</t>
  </si>
  <si>
    <t>T4</t>
  </si>
  <si>
    <t>Pratique recommandée</t>
  </si>
  <si>
    <t>Témoin sans engrais</t>
  </si>
  <si>
    <t>1hr</t>
  </si>
  <si>
    <t>Fumier</t>
  </si>
  <si>
    <t>terreau</t>
  </si>
  <si>
    <t>fumier</t>
  </si>
  <si>
    <t>15 10 10</t>
  </si>
  <si>
    <t>Urée</t>
  </si>
  <si>
    <t>urée</t>
  </si>
  <si>
    <t>Investment</t>
  </si>
  <si>
    <r>
      <t xml:space="preserve">Total Investment </t>
    </r>
    <r>
      <rPr>
        <sz val="11"/>
        <color theme="1"/>
        <rFont val="Calibri"/>
        <family val="2"/>
        <scheme val="minor"/>
      </rPr>
      <t>(Cumul Amort Invest = amort Inv1+amort Inv2+ amort Inv3)</t>
    </r>
  </si>
  <si>
    <t xml:space="preserve"> Démarriage </t>
  </si>
  <si>
    <t>Superficie globale de la culture ciblée:</t>
  </si>
  <si>
    <t xml:space="preserve">Poaskoto </t>
  </si>
  <si>
    <t>Dinguiraye</t>
  </si>
  <si>
    <t>78 106 92 46</t>
  </si>
  <si>
    <t>15-29</t>
  </si>
  <si>
    <t>FEPROMAS</t>
  </si>
  <si>
    <t>HAMIDOULLAH COLY</t>
  </si>
  <si>
    <t>OMAR KEITA</t>
  </si>
  <si>
    <t>3ha</t>
  </si>
  <si>
    <t>Early Thaï</t>
  </si>
  <si>
    <t>Maize</t>
  </si>
  <si>
    <t>Lat. 13°50.3730'N</t>
  </si>
  <si>
    <t>Long..15°50.9040'O</t>
  </si>
  <si>
    <t>10mn</t>
  </si>
  <si>
    <t>30mn</t>
  </si>
  <si>
    <t>15 15 15</t>
  </si>
  <si>
    <t>7kg</t>
  </si>
  <si>
    <t>3,75kg</t>
  </si>
  <si>
    <t>6kg</t>
  </si>
  <si>
    <t>4Kg</t>
  </si>
  <si>
    <t>3kg</t>
  </si>
  <si>
    <t>1,5kg</t>
  </si>
  <si>
    <t xml:space="preserve">Bassin Arachidier Sud </t>
  </si>
  <si>
    <t>Kaffrine</t>
  </si>
  <si>
    <t xml:space="preserve">Kahi </t>
  </si>
  <si>
    <t>Ngodiba</t>
  </si>
  <si>
    <t>GIE SAXEMI</t>
  </si>
  <si>
    <t>76 300 41 39</t>
  </si>
  <si>
    <t>05 ha</t>
  </si>
  <si>
    <t>Babbou GUEYE</t>
  </si>
  <si>
    <t>El Babou DIANE</t>
  </si>
  <si>
    <t>Long 1555147</t>
  </si>
  <si>
    <t>Lat. 446218</t>
  </si>
  <si>
    <t>Thialack 2</t>
  </si>
  <si>
    <t>Manuel</t>
  </si>
  <si>
    <t>1/2 heure</t>
  </si>
  <si>
    <t xml:space="preserve"> </t>
  </si>
  <si>
    <t>45 mn</t>
  </si>
  <si>
    <t>1 heure</t>
  </si>
  <si>
    <t>1h 30 mn</t>
  </si>
  <si>
    <t>Koungheul</t>
  </si>
  <si>
    <t>Pirame Manda</t>
  </si>
  <si>
    <t xml:space="preserve">Fass Thieckene  </t>
  </si>
  <si>
    <t>Thierno Ciré DIALLO</t>
  </si>
  <si>
    <t xml:space="preserve">77 732 56 35 </t>
  </si>
  <si>
    <t>Long..11530334</t>
  </si>
  <si>
    <t>Lat. 529700</t>
  </si>
  <si>
    <t>El Hadji NDIAYE</t>
  </si>
  <si>
    <t>0.12ha</t>
  </si>
  <si>
    <t>2020/2021</t>
  </si>
  <si>
    <t>Year</t>
  </si>
  <si>
    <t>20 mn</t>
  </si>
  <si>
    <t>40 mn</t>
  </si>
  <si>
    <t>Bovin</t>
  </si>
  <si>
    <t>Djiguimar</t>
  </si>
  <si>
    <t>Médina Sabakh</t>
  </si>
  <si>
    <t>F</t>
  </si>
  <si>
    <t>Cheikh Tidiane SAMB</t>
  </si>
  <si>
    <t>Rokhy Diop</t>
  </si>
  <si>
    <t>Rice</t>
  </si>
  <si>
    <t>Sahel 108</t>
  </si>
  <si>
    <t>PPE</t>
  </si>
  <si>
    <t>PPU</t>
  </si>
  <si>
    <t>Semi mécanique</t>
  </si>
  <si>
    <t>Fatick</t>
  </si>
  <si>
    <t>Biarame Mbodji</t>
  </si>
  <si>
    <t>Foundiougne</t>
  </si>
  <si>
    <t xml:space="preserve">Keur Saloum Diané </t>
  </si>
  <si>
    <t>Keur macoumba souna</t>
  </si>
  <si>
    <t>Long…1818915</t>
  </si>
  <si>
    <t>Lat. 966121</t>
  </si>
  <si>
    <t>Mady Cissé</t>
  </si>
  <si>
    <t>Thialack 3</t>
  </si>
  <si>
    <t>Grattage</t>
  </si>
  <si>
    <t>Compost</t>
  </si>
  <si>
    <t>Thiès</t>
  </si>
  <si>
    <t>Bassin Arachidier Nord</t>
  </si>
  <si>
    <t>NOTTO DIOBASS</t>
  </si>
  <si>
    <t>TANTENE MBAMBARA</t>
  </si>
  <si>
    <t>MOUSTAPHA TOGOLA</t>
  </si>
  <si>
    <t>RESOPP</t>
  </si>
  <si>
    <t>COOPAM</t>
  </si>
  <si>
    <t>YOUSSOU DIALLO</t>
  </si>
  <si>
    <t>SOUNA 3</t>
  </si>
  <si>
    <t>semis mécanique</t>
  </si>
  <si>
    <t>bétail et ordures</t>
  </si>
  <si>
    <t>15-15-15</t>
  </si>
  <si>
    <t>Urée 46-0-0</t>
  </si>
  <si>
    <t>urée46-0-0</t>
  </si>
  <si>
    <t>Sibassor</t>
  </si>
  <si>
    <t>Ngolothie</t>
  </si>
  <si>
    <t>COOPEDELSI</t>
  </si>
  <si>
    <t xml:space="preserve">77 281 33 48 </t>
  </si>
  <si>
    <t xml:space="preserve">ABABACAR SY DIALLO </t>
  </si>
  <si>
    <t>CHAKTI</t>
  </si>
  <si>
    <t>Semis Mécanique</t>
  </si>
  <si>
    <t>1 heures</t>
  </si>
  <si>
    <t>2 heure</t>
  </si>
  <si>
    <t>500g</t>
  </si>
  <si>
    <t>1000 kg</t>
  </si>
  <si>
    <t>10.500</t>
  </si>
  <si>
    <t>Poudre</t>
  </si>
  <si>
    <t>01 sachets de 100g</t>
  </si>
  <si>
    <t>poudre</t>
  </si>
  <si>
    <t>01 sachet de 100g</t>
  </si>
  <si>
    <t>5h</t>
  </si>
  <si>
    <t>Long 1619818</t>
  </si>
  <si>
    <t>Lat 1359645.</t>
  </si>
  <si>
    <t>Diossong</t>
  </si>
  <si>
    <t>COORDID</t>
  </si>
  <si>
    <t>Abdoulaye Diouf</t>
  </si>
  <si>
    <t>Passy Mbitéyène</t>
  </si>
  <si>
    <t xml:space="preserve"> Lamine Guèye</t>
  </si>
  <si>
    <t>Ndorong wolof</t>
  </si>
  <si>
    <t>Ousmane Diop</t>
  </si>
  <si>
    <t>Lat 1359645</t>
  </si>
  <si>
    <t>Sorghum</t>
  </si>
  <si>
    <t>Nguinth</t>
  </si>
  <si>
    <t>0,024 (sur les 0,03 ha )</t>
  </si>
  <si>
    <t>0,051 (sur les 0,03 ha )</t>
  </si>
  <si>
    <t>0,036 (sur les 0,03 ha )</t>
  </si>
  <si>
    <t>0,02 (sur les 0,03 ha )</t>
  </si>
  <si>
    <t>Mbour</t>
  </si>
  <si>
    <t>Malicounda</t>
  </si>
  <si>
    <t>Takhoum</t>
  </si>
  <si>
    <t>Long…w 016 55 07</t>
  </si>
  <si>
    <t>Lat. N°14°28 659</t>
  </si>
  <si>
    <t>77 653 43 69</t>
  </si>
  <si>
    <t>Serigne   BOYE</t>
  </si>
  <si>
    <t>Section Takhoum Oulof</t>
  </si>
  <si>
    <t>Diegane FAYE</t>
  </si>
  <si>
    <t>Souna 3</t>
  </si>
  <si>
    <t>semis mecanique</t>
  </si>
  <si>
    <t>non payé</t>
  </si>
  <si>
    <t>500f</t>
  </si>
  <si>
    <t xml:space="preserve"> urée</t>
  </si>
  <si>
    <t xml:space="preserve">  urée</t>
  </si>
  <si>
    <t>(NPK15-15-15) + urée</t>
  </si>
  <si>
    <t>(1  +  1,5)=2,5</t>
  </si>
  <si>
    <t>(4 +0,5)=4,5</t>
  </si>
  <si>
    <t xml:space="preserve">(4  +  2)=6 </t>
  </si>
  <si>
    <t>(NPK 15-15-15)</t>
  </si>
  <si>
    <t>Nguédiène</t>
  </si>
  <si>
    <t>Daouda NDOU</t>
  </si>
  <si>
    <t>WALY BAKHOUM</t>
  </si>
  <si>
    <t>DAOUR NDOUR</t>
  </si>
  <si>
    <t>Faourour/621B</t>
  </si>
  <si>
    <t>fumier  décomposé</t>
  </si>
  <si>
    <t>fumier décomposé</t>
  </si>
  <si>
    <t>Ndiol Malick TINE</t>
  </si>
  <si>
    <t>COORAP</t>
  </si>
  <si>
    <t>Gondé CISS</t>
  </si>
  <si>
    <t>Loffé</t>
  </si>
  <si>
    <t>Pambal</t>
  </si>
  <si>
    <t>Tivaouane</t>
  </si>
  <si>
    <t>Niayes</t>
  </si>
  <si>
    <t>Faourou (621 B)</t>
  </si>
  <si>
    <t>0,5kg</t>
  </si>
  <si>
    <t>10 mn</t>
  </si>
  <si>
    <t xml:space="preserve"> Animaux domestiques</t>
  </si>
  <si>
    <t>1 charge de charrette</t>
  </si>
  <si>
    <t>1000f</t>
  </si>
  <si>
    <t>NPK</t>
  </si>
  <si>
    <t>4 kg</t>
  </si>
  <si>
    <t>NPK: 10000f</t>
  </si>
  <si>
    <t>NPK + Urée</t>
  </si>
  <si>
    <t>3 NPK+ 1,5 kg urée</t>
  </si>
  <si>
    <t>NPK:10000f + Urée:12000f</t>
  </si>
  <si>
    <t>NPK+Urée</t>
  </si>
  <si>
    <t>4,5 kg NPK+ 3kg</t>
  </si>
  <si>
    <t>Néant</t>
  </si>
  <si>
    <t>10 000f</t>
  </si>
  <si>
    <t xml:space="preserve">1,5kg </t>
  </si>
  <si>
    <t xml:space="preserve">3kg </t>
  </si>
  <si>
    <t>10 000</t>
  </si>
  <si>
    <t>Dara Ndiahour</t>
  </si>
  <si>
    <t>Kelle Guéye</t>
  </si>
  <si>
    <t>Louga</t>
  </si>
  <si>
    <t>Bassin Arachidier</t>
  </si>
  <si>
    <t>Alioune Abou Talib Diba</t>
  </si>
  <si>
    <t>Aicha Mbengue</t>
  </si>
  <si>
    <t>COOPAKEL</t>
  </si>
  <si>
    <t>fumier organique</t>
  </si>
  <si>
    <t>Pointe  Saréné</t>
  </si>
  <si>
    <t>Diegane  FAYE</t>
  </si>
  <si>
    <t>Hamath DIOUF</t>
  </si>
  <si>
    <t>Long…W 016.55 407</t>
  </si>
  <si>
    <t>Lat. N14°18 72</t>
  </si>
  <si>
    <t>Section Pointe Saréne</t>
  </si>
  <si>
    <t>mecanique, semis manuel</t>
  </si>
  <si>
    <t xml:space="preserve">(NPK 15-15-15) + urée </t>
  </si>
  <si>
    <t>(2  + 1)= 3</t>
  </si>
  <si>
    <t xml:space="preserve"> urée </t>
  </si>
  <si>
    <t>(3  +  2)= 5</t>
  </si>
  <si>
    <t>11 500</t>
  </si>
  <si>
    <t xml:space="preserve">(NPK 15-15-15) </t>
  </si>
  <si>
    <t xml:space="preserve"> 12 500</t>
  </si>
  <si>
    <t xml:space="preserve">(NPK 15-15-15)  </t>
  </si>
  <si>
    <t xml:space="preserve">Callifan </t>
  </si>
  <si>
    <t>Kebemer</t>
  </si>
  <si>
    <t>Ibrahima Bèye</t>
  </si>
  <si>
    <t>Alioune Abou Talib DIBA</t>
  </si>
  <si>
    <t>Bandiègne</t>
  </si>
  <si>
    <t>Thiarry Loro</t>
  </si>
  <si>
    <t>Bétail + Ordures</t>
  </si>
  <si>
    <t>15-10-10-</t>
  </si>
  <si>
    <t>UREE</t>
  </si>
  <si>
    <t>uree</t>
  </si>
  <si>
    <t>non</t>
  </si>
  <si>
    <t>Mbediènne</t>
  </si>
  <si>
    <t>Ndiakhaté Baba</t>
  </si>
  <si>
    <t>Mor Gueye</t>
  </si>
  <si>
    <t>45mn</t>
  </si>
  <si>
    <t>Thiés</t>
  </si>
  <si>
    <t>Méouane</t>
  </si>
  <si>
    <t>28 kg</t>
  </si>
  <si>
    <t>35 kg</t>
  </si>
  <si>
    <t>33 kg</t>
  </si>
  <si>
    <t>21 kg</t>
  </si>
  <si>
    <t>KOUNGHEUL</t>
  </si>
  <si>
    <t>koungheul</t>
  </si>
  <si>
    <t>fass thiechene</t>
  </si>
  <si>
    <t>same diebel</t>
  </si>
  <si>
    <t>COORDEC</t>
  </si>
  <si>
    <t>BALLA MANE</t>
  </si>
  <si>
    <t>Khar Diakhate</t>
  </si>
  <si>
    <t>77 734 59 29</t>
  </si>
  <si>
    <t>SL 169</t>
  </si>
  <si>
    <t>grattage mecanique</t>
  </si>
  <si>
    <t>2 personnes</t>
  </si>
  <si>
    <t>1000f/personne</t>
  </si>
  <si>
    <t>2personnes</t>
  </si>
  <si>
    <t>1Kg</t>
  </si>
  <si>
    <t>1 kg</t>
  </si>
  <si>
    <t>500f/personne</t>
  </si>
  <si>
    <t>fumure de cheval</t>
  </si>
  <si>
    <t>1 charrette</t>
  </si>
  <si>
    <t>2500f/personne</t>
  </si>
  <si>
    <t>neant</t>
  </si>
  <si>
    <t>2 h</t>
  </si>
  <si>
    <t>Rien vendu</t>
  </si>
  <si>
    <t>Omar Kébé</t>
  </si>
  <si>
    <t>Djilor</t>
  </si>
  <si>
    <t>Kébé Ansou</t>
  </si>
  <si>
    <t>Ibrahima Sathie</t>
  </si>
  <si>
    <t>Mil.Lat 1359645</t>
  </si>
  <si>
    <t>0,035 (sur les 0,03 ha )</t>
  </si>
  <si>
    <t>SIBASSOR</t>
  </si>
  <si>
    <t>76 902 21 41</t>
  </si>
  <si>
    <t>Philippe Diatta Sène</t>
  </si>
  <si>
    <t>0.75</t>
  </si>
  <si>
    <t>1.2</t>
  </si>
  <si>
    <t>Pape Mboup</t>
  </si>
  <si>
    <t xml:space="preserve">Pape Senghane Mbodj </t>
  </si>
  <si>
    <t>77 310  70 80</t>
  </si>
  <si>
    <t>2 heures</t>
  </si>
  <si>
    <t>Cheikh Hanne</t>
  </si>
  <si>
    <t>77 318 72 62</t>
  </si>
  <si>
    <t>Gorgui Ndao</t>
  </si>
  <si>
    <t>77 458 85 23</t>
  </si>
  <si>
    <t>1 heures (sur les 0,03 ha ?)</t>
  </si>
  <si>
    <t>2 heures (sur les 0,03 ha ?)</t>
  </si>
  <si>
    <t>Fass Thieckene</t>
  </si>
  <si>
    <t>Same Thiallene</t>
  </si>
  <si>
    <t>Amath Kanata Sall</t>
  </si>
  <si>
    <t>mecanique grattage</t>
  </si>
  <si>
    <t>30 mn</t>
  </si>
  <si>
    <t>12000f</t>
  </si>
  <si>
    <t>1500f</t>
  </si>
  <si>
    <t>8000f</t>
  </si>
  <si>
    <t>1h</t>
  </si>
  <si>
    <t>77 147 27 66</t>
  </si>
  <si>
    <t xml:space="preserve">Ablaye Sall </t>
  </si>
  <si>
    <t>2 persones</t>
  </si>
  <si>
    <t>Baba Gnigue</t>
  </si>
  <si>
    <t>Fass thieckene</t>
  </si>
  <si>
    <t>Dame Béye</t>
  </si>
  <si>
    <t>77 218 94 39</t>
  </si>
  <si>
    <t>grattage mécanique</t>
  </si>
  <si>
    <t>500f/personnes</t>
  </si>
  <si>
    <t xml:space="preserve"> Ibrahima Ndao</t>
  </si>
  <si>
    <t>78 219 05 10</t>
  </si>
  <si>
    <t>1000F/personne</t>
  </si>
  <si>
    <t>Diegane  Faye</t>
  </si>
  <si>
    <t>Moussa  Cor  Faye</t>
  </si>
  <si>
    <t>Section Takhoum Wolof</t>
  </si>
  <si>
    <t>(Ex: NPK (15-15-15),</t>
  </si>
  <si>
    <t>Ibrahima  Gueye</t>
  </si>
  <si>
    <t>Mamadou  Wade</t>
  </si>
  <si>
    <t>Moussa</t>
  </si>
  <si>
    <t>Matar  Fall</t>
  </si>
  <si>
    <t>Boubacar Guèye</t>
  </si>
  <si>
    <t>Fumier bétail et ordures</t>
  </si>
  <si>
    <t>NPK (15-15-15)</t>
  </si>
  <si>
    <t>Souleymane Traoré</t>
  </si>
  <si>
    <t>Urée (46-0-0)</t>
  </si>
  <si>
    <t>30 MN</t>
  </si>
  <si>
    <t>50 MN</t>
  </si>
  <si>
    <t>Mbomboye</t>
  </si>
  <si>
    <t>Mamadou Gning</t>
  </si>
  <si>
    <t>Fumier de bétail et ordures</t>
  </si>
  <si>
    <t>MASS Diouf</t>
  </si>
  <si>
    <t>Notto Diobass</t>
  </si>
  <si>
    <t>manuel</t>
  </si>
  <si>
    <t>Uré (46-0-0)</t>
  </si>
  <si>
    <t>Medoune Diouf</t>
  </si>
  <si>
    <t>Fumier Volaille et cheval</t>
  </si>
  <si>
    <t>77 550 37 72</t>
  </si>
  <si>
    <t>Rassidou   Diallo</t>
  </si>
  <si>
    <t>Long….016°55’018</t>
  </si>
  <si>
    <t>Lat. 14°18’088</t>
  </si>
  <si>
    <t>Section Pointe  Saréne</t>
  </si>
  <si>
    <t>Fourou 221/B</t>
  </si>
  <si>
    <t>Long…016°55’069</t>
  </si>
  <si>
    <t>Lat. ….14°18’051</t>
  </si>
  <si>
    <t>Mbaye  Sarr</t>
  </si>
  <si>
    <t>76 440 03 75</t>
  </si>
  <si>
    <t>Long…016°55’070</t>
  </si>
  <si>
    <t>Lat. …14°18’164</t>
  </si>
  <si>
    <t>77 274 09 43</t>
  </si>
  <si>
    <t>EL Hadji  Mbodj</t>
  </si>
  <si>
    <t>Long  016°55’232</t>
  </si>
  <si>
    <t>Lat. ….14°18’107</t>
  </si>
  <si>
    <t>Marie   Niane</t>
  </si>
  <si>
    <t xml:space="preserve">
77 163 20 77</t>
  </si>
  <si>
    <t>Long….016°55’009</t>
  </si>
  <si>
    <t>Lat. …14°16’131</t>
  </si>
  <si>
    <t>76 358 77 19</t>
  </si>
  <si>
    <t>Diegane  Ngom</t>
  </si>
  <si>
    <t>ALEXANDRE  NDOUR</t>
  </si>
  <si>
    <t>NGANDA</t>
  </si>
  <si>
    <t>400f</t>
  </si>
  <si>
    <t>IBOU  NDOUR</t>
  </si>
  <si>
    <t>300f</t>
  </si>
  <si>
    <t>Ibou DIOUF</t>
  </si>
  <si>
    <t>LOUISE FAYE</t>
  </si>
  <si>
    <t>BOUBACAR NDOUR</t>
  </si>
  <si>
    <t>350f</t>
  </si>
  <si>
    <t>Mame Mbaye</t>
  </si>
  <si>
    <t>Ndiol Malick Tine</t>
  </si>
  <si>
    <t>76 6442418</t>
  </si>
  <si>
    <t>Dougnane</t>
  </si>
  <si>
    <t xml:space="preserve">Tivaouane    </t>
  </si>
  <si>
    <t> Néant</t>
  </si>
  <si>
    <t> 05</t>
  </si>
  <si>
    <t> 1500</t>
  </si>
  <si>
    <t> 02</t>
  </si>
  <si>
    <t>45 mn </t>
  </si>
  <si>
    <t> Fumier de cheval</t>
  </si>
  <si>
    <t> 04 charges de charrette équine</t>
  </si>
  <si>
    <t>2000f/charrette</t>
  </si>
  <si>
    <t> NPK (15-15-15) + Urée</t>
  </si>
  <si>
    <t>12 kg NPK+ 3kg urée </t>
  </si>
  <si>
    <t> 500</t>
  </si>
  <si>
    <t>  10 000 NPK et 12000 Urée</t>
  </si>
  <si>
    <t> Urée</t>
  </si>
  <si>
    <t xml:space="preserve"> 3 </t>
  </si>
  <si>
    <t> 12 000</t>
  </si>
  <si>
    <t>4 </t>
  </si>
  <si>
    <t> 1jour</t>
  </si>
  <si>
    <t> 3500</t>
  </si>
  <si>
    <t> 0,25</t>
  </si>
  <si>
    <t> 0,326</t>
  </si>
  <si>
    <t>Saliou MBENGUE</t>
  </si>
  <si>
    <t>Daga</t>
  </si>
  <si>
    <t>Notto Gouye Diama</t>
  </si>
  <si>
    <t> 600</t>
  </si>
  <si>
    <t> 30 mn</t>
  </si>
  <si>
    <t> 800</t>
  </si>
  <si>
    <t>30 mn </t>
  </si>
  <si>
    <t>Fumier de cheval</t>
  </si>
  <si>
    <t> 03 charges de charrette</t>
  </si>
  <si>
    <t> 1000</t>
  </si>
  <si>
    <t>2000f/charge de charrette </t>
  </si>
  <si>
    <t> 03 charges de charettes</t>
  </si>
  <si>
    <t> 2000f/charges de charrette</t>
  </si>
  <si>
    <t>15-10-10 </t>
  </si>
  <si>
    <t>25 KG NPK</t>
  </si>
  <si>
    <t> 500f</t>
  </si>
  <si>
    <t xml:space="preserve"> 10000f NPK (15-10-10) </t>
  </si>
  <si>
    <t> 15-10-10 + urée</t>
  </si>
  <si>
    <t>12,5 kg NPK + 6kg urée </t>
  </si>
  <si>
    <t>  NPK 10 000 f et Urée 12 000 f</t>
  </si>
  <si>
    <t xml:space="preserve"> Urée </t>
  </si>
  <si>
    <t xml:space="preserve"> 6 kg </t>
  </si>
  <si>
    <t> 2000f</t>
  </si>
  <si>
    <t> 12 000f</t>
  </si>
  <si>
    <t> 4</t>
  </si>
  <si>
    <t> 1000f</t>
  </si>
  <si>
    <t> 2 jour</t>
  </si>
  <si>
    <t> 5000</t>
  </si>
  <si>
    <t> 2jour</t>
  </si>
  <si>
    <t xml:space="preserve"> 0,26 </t>
  </si>
  <si>
    <t> 0,35</t>
  </si>
  <si>
    <t xml:space="preserve"> 0,30 </t>
  </si>
  <si>
    <t xml:space="preserve"> 60 000 </t>
  </si>
  <si>
    <t>Mbaye Ciss</t>
  </si>
  <si>
    <t> 20 mn</t>
  </si>
  <si>
    <t>20 mn </t>
  </si>
  <si>
    <t>Fumier aminaux domestiques</t>
  </si>
  <si>
    <t> 05 charges de charrettes</t>
  </si>
  <si>
    <t> Fumier animaux domestiques</t>
  </si>
  <si>
    <t>MD. : 15-10-10 + urée</t>
  </si>
  <si>
    <t>6 kg NPK+ 3kg urée </t>
  </si>
  <si>
    <t>MD. : Urée</t>
  </si>
  <si>
    <t xml:space="preserve"> 3 kg </t>
  </si>
  <si>
    <t> 600kg/ha</t>
  </si>
  <si>
    <t> 1333kg/ha</t>
  </si>
  <si>
    <t> 2 jours</t>
  </si>
  <si>
    <t> 4000</t>
  </si>
  <si>
    <t xml:space="preserve"> 0,25 </t>
  </si>
  <si>
    <t xml:space="preserve"> 0,15 </t>
  </si>
  <si>
    <t>30 000</t>
  </si>
  <si>
    <t xml:space="preserve"> 0,33  </t>
  </si>
  <si>
    <t xml:space="preserve"> 0,33  </t>
  </si>
  <si>
    <t xml:space="preserve"> 66 000 </t>
  </si>
  <si>
    <t>Kiwi</t>
  </si>
  <si>
    <t>Yacine Tine</t>
  </si>
  <si>
    <t> 45 mn</t>
  </si>
  <si>
    <t> 07 charges</t>
  </si>
  <si>
    <t> 7000</t>
  </si>
  <si>
    <t>NPK (15-10-10) </t>
  </si>
  <si>
    <t xml:space="preserve"> 10000f NPK </t>
  </si>
  <si>
    <t> NPK (15-10-10) + Urée</t>
  </si>
  <si>
    <t>  10000f NPK et 11000f Urée</t>
  </si>
  <si>
    <t> 3 kg</t>
  </si>
  <si>
    <t> 11 000f</t>
  </si>
  <si>
    <t>75 000</t>
  </si>
  <si>
    <t> 90 000</t>
  </si>
  <si>
    <t>Djibril Mbengue</t>
  </si>
  <si>
    <t> 3000</t>
  </si>
  <si>
    <t> 10000f NPK (15-15-15)</t>
  </si>
  <si>
    <t>  10000f NPK et 12000 Urée</t>
  </si>
  <si>
    <t> 1 jour</t>
  </si>
  <si>
    <t xml:space="preserve"> 0,257 </t>
  </si>
  <si>
    <t> 0,257</t>
  </si>
  <si>
    <t> 0,312</t>
  </si>
  <si>
    <t> 62400</t>
  </si>
  <si>
    <t>25mn</t>
  </si>
  <si>
    <t>40mn</t>
  </si>
  <si>
    <t>Sedhiou</t>
  </si>
  <si>
    <t>Nerica L19</t>
  </si>
  <si>
    <t>War 77</t>
  </si>
  <si>
    <t>SDDR/BKLG et DRDR/SD</t>
  </si>
  <si>
    <t>Long: 1441786</t>
  </si>
  <si>
    <t>Lat: 0423148</t>
  </si>
  <si>
    <t>Bounkiling</t>
  </si>
  <si>
    <t>Landing SAMA</t>
  </si>
  <si>
    <t>Idrissa GNIABALY et Ernest BADJI</t>
  </si>
  <si>
    <t>24m²</t>
  </si>
  <si>
    <t>Aubergine</t>
  </si>
  <si>
    <t>Bloc peauty</t>
  </si>
  <si>
    <t xml:space="preserve">Individuel </t>
  </si>
  <si>
    <t>Casamance</t>
  </si>
  <si>
    <t>3=manuel</t>
  </si>
  <si>
    <t>0,001kg</t>
  </si>
  <si>
    <t>4h</t>
  </si>
  <si>
    <t>…</t>
  </si>
  <si>
    <t>….</t>
  </si>
  <si>
    <t>6h</t>
  </si>
  <si>
    <t>…..</t>
  </si>
  <si>
    <t>37,5kg</t>
  </si>
  <si>
    <t>…….</t>
  </si>
  <si>
    <t>……</t>
  </si>
  <si>
    <t>TOSS GUI</t>
  </si>
  <si>
    <t>NPK(10-10-20)</t>
  </si>
  <si>
    <t>0,68kg</t>
  </si>
  <si>
    <t>Coût de l'irrigation</t>
  </si>
  <si>
    <t>Fréquence</t>
  </si>
  <si>
    <t>Temps de travail par jour (heure/jr)</t>
  </si>
  <si>
    <t>Nombre de personne intervenant (main d'œuvre)</t>
  </si>
  <si>
    <t>Coût si payé (FCFA/jr, mois)</t>
  </si>
  <si>
    <t>Coût estimé (FCFA/jr, mois)</t>
  </si>
  <si>
    <t>Arrosage manuel</t>
  </si>
  <si>
    <t xml:space="preserve">Récolte 1 </t>
  </si>
  <si>
    <t>Date de la 1ere récolte</t>
  </si>
  <si>
    <t>Temps de travail (jour)</t>
  </si>
  <si>
    <t>Quantité recoltée (Kg) (QR1)</t>
  </si>
  <si>
    <t>Quantité consommée (kg) (QC1)</t>
  </si>
  <si>
    <t>Coût de la main d'oeuvre (Montant/jour) estimé (C'1)</t>
  </si>
  <si>
    <t>Quantité vendue (Kg)(QV1)</t>
  </si>
  <si>
    <t>Montant de la vente (F CFA) (V1)</t>
  </si>
  <si>
    <t>Coût de la main d'oeuvre (Montant/jour)  si payé (C1)</t>
  </si>
  <si>
    <t xml:space="preserve">Récolte 2 </t>
  </si>
  <si>
    <t>Récolte 3</t>
  </si>
  <si>
    <t>2h</t>
  </si>
  <si>
    <t>500m²</t>
  </si>
  <si>
    <t>mécanique</t>
  </si>
  <si>
    <t>Granulé</t>
  </si>
  <si>
    <t>DAP</t>
  </si>
  <si>
    <t>Granule</t>
  </si>
  <si>
    <t>Gombo</t>
  </si>
  <si>
    <t>Récolte 4</t>
  </si>
  <si>
    <t>ZIGUINCHOR</t>
  </si>
  <si>
    <t>MODOU NGOM</t>
  </si>
  <si>
    <t>CHEICK ABBA MBAYE</t>
  </si>
  <si>
    <t>Long 01645432</t>
  </si>
  <si>
    <t xml:space="preserve">Lat. 1226339  </t>
  </si>
  <si>
    <t>BOUCOTTE OUOLOF</t>
  </si>
  <si>
    <t>DIEMBERING</t>
  </si>
  <si>
    <t>OUSSOUYE</t>
  </si>
  <si>
    <t>DRDR/ZIGUINCHOR</t>
  </si>
  <si>
    <t xml:space="preserve">41mn 29s </t>
  </si>
  <si>
    <t>47mn 12s</t>
  </si>
  <si>
    <t xml:space="preserve">44mn 01s </t>
  </si>
  <si>
    <t>45mn 40s</t>
  </si>
  <si>
    <t>URée mD</t>
  </si>
  <si>
    <t>Urée volet</t>
  </si>
  <si>
    <t>Urée Simple</t>
  </si>
  <si>
    <t xml:space="preserve">  Lat:1227179</t>
  </si>
  <si>
    <t>Long : 01638238</t>
  </si>
  <si>
    <t>77 750 38 67</t>
  </si>
  <si>
    <t>ALIOU DIAKHATE</t>
  </si>
  <si>
    <t xml:space="preserve">OUSSOUYE </t>
  </si>
  <si>
    <t>OUKOUT</t>
  </si>
  <si>
    <t>DIAKENE OUOLOF</t>
  </si>
  <si>
    <t>Suwane</t>
  </si>
  <si>
    <t>1h15mn</t>
  </si>
  <si>
    <t>1h20mn</t>
  </si>
  <si>
    <t>1h50mn</t>
  </si>
  <si>
    <t>1h25mn</t>
  </si>
  <si>
    <t>urée md</t>
  </si>
  <si>
    <t>Deltaméthrine (Décis)</t>
  </si>
  <si>
    <t>ANTOINE  SAMBOU</t>
  </si>
  <si>
    <t>Long 01634202</t>
  </si>
  <si>
    <t>Lat.1232052</t>
  </si>
  <si>
    <t>HAER</t>
  </si>
  <si>
    <t>MLOMP</t>
  </si>
  <si>
    <t>35mn 03s</t>
  </si>
  <si>
    <t>37mn 23s</t>
  </si>
  <si>
    <t>39mn 10s</t>
  </si>
  <si>
    <t>38mn 27s</t>
  </si>
  <si>
    <t>UREE MD</t>
  </si>
  <si>
    <t>Urée VOLET</t>
  </si>
  <si>
    <t>LOUDIA OUOLOF</t>
  </si>
  <si>
    <t xml:space="preserve">MLOMP  </t>
  </si>
  <si>
    <t>Long 01635400</t>
  </si>
  <si>
    <t>Lat.1230535</t>
  </si>
  <si>
    <t>SALIOU SOUSSO</t>
  </si>
  <si>
    <t>77 178 80 14</t>
  </si>
  <si>
    <t>49mn 22s</t>
  </si>
  <si>
    <t>50mn 50s</t>
  </si>
  <si>
    <t>44mn 19s</t>
  </si>
  <si>
    <t>40mn 4s</t>
  </si>
  <si>
    <t>15-15-15 MD</t>
  </si>
  <si>
    <t>15-15-15 volet</t>
  </si>
  <si>
    <t>uree md</t>
  </si>
  <si>
    <t>Long:01632978</t>
  </si>
  <si>
    <t xml:space="preserve"> Lat:122912</t>
  </si>
  <si>
    <t>Modou NGOM</t>
  </si>
  <si>
    <t xml:space="preserve">   58mn </t>
  </si>
  <si>
    <t>49mn</t>
  </si>
  <si>
    <t>39mn</t>
  </si>
  <si>
    <t>31mn</t>
  </si>
  <si>
    <t>18mn</t>
  </si>
  <si>
    <t>16mn</t>
  </si>
  <si>
    <t>28mn</t>
  </si>
  <si>
    <t>15-15-15 VOLET</t>
  </si>
  <si>
    <t xml:space="preserve"> Super Granulé</t>
  </si>
  <si>
    <t xml:space="preserve">vente riz non pratiquée </t>
  </si>
  <si>
    <t>BERTHE  DIATTA</t>
  </si>
  <si>
    <t>Long:01637553</t>
  </si>
  <si>
    <t>Dianténe</t>
  </si>
  <si>
    <t>Oukout</t>
  </si>
  <si>
    <t>10mn 30s</t>
  </si>
  <si>
    <t>12mn 40s</t>
  </si>
  <si>
    <t>15mn 50s</t>
  </si>
  <si>
    <t>19mn 59s</t>
  </si>
  <si>
    <t>FUMIERS</t>
  </si>
  <si>
    <t>Super Granule</t>
  </si>
  <si>
    <t>Long:01645452</t>
  </si>
  <si>
    <t>Lat:1227339</t>
  </si>
  <si>
    <t xml:space="preserve">Lat:1228516 </t>
  </si>
  <si>
    <t>77 616 57 22</t>
  </si>
  <si>
    <t>George B DIATTA</t>
  </si>
  <si>
    <t xml:space="preserve">Diembering  </t>
  </si>
  <si>
    <t>Diembéring</t>
  </si>
  <si>
    <t>51mn</t>
  </si>
  <si>
    <t>44mn</t>
  </si>
  <si>
    <t>55mn</t>
  </si>
  <si>
    <t>59mn</t>
  </si>
  <si>
    <t>1h 42mn 50s</t>
  </si>
  <si>
    <t>58mn 12s</t>
  </si>
  <si>
    <t>49mn 19s</t>
  </si>
  <si>
    <t>39mn 40s</t>
  </si>
  <si>
    <t>Fumiers</t>
  </si>
  <si>
    <t>Urée Super Granulée</t>
  </si>
  <si>
    <t>Vente riz non pratiquée</t>
  </si>
  <si>
    <t>Kahinda</t>
  </si>
  <si>
    <t>André   DIATTA</t>
  </si>
  <si>
    <t>76 382 94 97</t>
  </si>
  <si>
    <t>Long: 01632277</t>
  </si>
  <si>
    <t>Lat. 1230789</t>
  </si>
  <si>
    <t>5mn 10s</t>
  </si>
  <si>
    <t>43mn 27s</t>
  </si>
  <si>
    <t>47mn 01s</t>
  </si>
  <si>
    <t>10mn 19s</t>
  </si>
  <si>
    <t xml:space="preserve">Lat. 1226339 </t>
  </si>
  <si>
    <t xml:space="preserve"> Lat:1227179</t>
  </si>
  <si>
    <t xml:space="preserve">Lat.1232052 </t>
  </si>
  <si>
    <t>Lat:1229122</t>
  </si>
  <si>
    <t>Lat:1228516</t>
  </si>
  <si>
    <t xml:space="preserve"> Oukout</t>
  </si>
  <si>
    <t>MAMINO SANE</t>
  </si>
  <si>
    <t>DRDR ZIG/SDDR BIGNONA</t>
  </si>
  <si>
    <t>SOULEYMANE DIEME</t>
  </si>
  <si>
    <t>Long…16°20,0345</t>
  </si>
  <si>
    <t>Lat…12 79</t>
  </si>
  <si>
    <t>TEUBI</t>
  </si>
  <si>
    <t>TENGHORY</t>
  </si>
  <si>
    <t>keur bir ndao</t>
  </si>
  <si>
    <t>FUMIER DE VACHE</t>
  </si>
  <si>
    <t>10 10 20</t>
  </si>
  <si>
    <t>Long…16°23,78917</t>
  </si>
  <si>
    <t>Lat   12°75,1995</t>
  </si>
  <si>
    <t>MALANG BADJI</t>
  </si>
  <si>
    <t>10 10 20 MD</t>
  </si>
  <si>
    <t>10 MN</t>
  </si>
  <si>
    <t>10  MN</t>
  </si>
  <si>
    <t>5 MN</t>
  </si>
  <si>
    <t>Assanatou Ba</t>
  </si>
  <si>
    <t xml:space="preserve">Bamba Thialéne  </t>
  </si>
  <si>
    <t>Massembé</t>
  </si>
  <si>
    <t>Koumpentoum</t>
  </si>
  <si>
    <t>Tamba</t>
  </si>
  <si>
    <t>Senegal Orientale</t>
  </si>
  <si>
    <t>Mamadou Billo Diallo</t>
  </si>
  <si>
    <t>10 personnes</t>
  </si>
  <si>
    <t>00 FCFA</t>
  </si>
  <si>
    <t>2 500 FCFA</t>
  </si>
  <si>
    <t xml:space="preserve"> 2000 FCFA</t>
  </si>
  <si>
    <t>2000 FCFA</t>
  </si>
  <si>
    <t>5 000 FCFA</t>
  </si>
  <si>
    <t>SODAGRI Tamba</t>
  </si>
  <si>
    <t>ANCAR Zone Niayes</t>
  </si>
  <si>
    <t>Coumbel Sow</t>
  </si>
  <si>
    <t>And defar Ndiélègne</t>
  </si>
  <si>
    <t>ABDOULAYE SOW</t>
  </si>
  <si>
    <t>Long….16,515</t>
  </si>
  <si>
    <t>Lat….15,766</t>
  </si>
  <si>
    <t xml:space="preserve">Leona </t>
  </si>
  <si>
    <t>Ndiélègne</t>
  </si>
  <si>
    <t>clemson</t>
  </si>
  <si>
    <t>bokhasi</t>
  </si>
  <si>
    <t>11 10 20</t>
  </si>
  <si>
    <t>12 10 20</t>
  </si>
  <si>
    <t>17-29 /10 et 03-13/10</t>
  </si>
  <si>
    <t>17-29 /10 et 03-13/11</t>
  </si>
  <si>
    <t>17-29 /10 et 03-13/12</t>
  </si>
  <si>
    <t>17-29 /10 et 03-13/13</t>
  </si>
  <si>
    <t>Mbidieum</t>
  </si>
  <si>
    <t>Diender</t>
  </si>
  <si>
    <t>FAPD</t>
  </si>
  <si>
    <t>77 303 33 79</t>
  </si>
  <si>
    <t xml:space="preserve"> Lat…..14,911</t>
  </si>
  <si>
    <t>Long……17,094</t>
  </si>
  <si>
    <t>ABDOULAYE Ndiaye</t>
  </si>
  <si>
    <t>fumure de vache</t>
  </si>
  <si>
    <t>bokashi</t>
  </si>
  <si>
    <t>3 fois par semaine</t>
  </si>
  <si>
    <t>200/J</t>
  </si>
  <si>
    <t>1600/Semaine</t>
  </si>
  <si>
    <t>ABDOULAYE .Ndiaye</t>
  </si>
  <si>
    <t>Lat…..14,911</t>
  </si>
  <si>
    <t>77 303 33 7</t>
  </si>
  <si>
    <t xml:space="preserve"> SALIOU  NDIAYE</t>
  </si>
  <si>
    <t>SALIOU  NDIAYE</t>
  </si>
  <si>
    <t>Tomate</t>
  </si>
  <si>
    <t>Cobbra</t>
  </si>
  <si>
    <t>2 fois  par semaine</t>
  </si>
  <si>
    <t>3 fois  par semaine</t>
  </si>
  <si>
    <t>4 fois  par semaine</t>
  </si>
  <si>
    <t>5 fois  par semaine</t>
  </si>
  <si>
    <t>insecticides</t>
  </si>
  <si>
    <t>insecticide</t>
  </si>
  <si>
    <t>Khadim NDOYE</t>
  </si>
  <si>
    <t>El Hadji Abdoulaye BITEYE</t>
  </si>
  <si>
    <t>Interprofession de l'oignon</t>
  </si>
  <si>
    <t>Touba NDIAYE</t>
  </si>
  <si>
    <t>Darou Khoudoss</t>
  </si>
  <si>
    <t>Compost rapide (Bokashi)</t>
  </si>
  <si>
    <t xml:space="preserve">Urée </t>
  </si>
  <si>
    <t>Nématicide</t>
  </si>
  <si>
    <t>Urée et 15 - 15 - 15</t>
  </si>
  <si>
    <t>Velum</t>
  </si>
  <si>
    <t>15, 18, 22 et 26/10/2020</t>
  </si>
  <si>
    <t>15, 18, 22 et 26/10/2021</t>
  </si>
  <si>
    <t>15, 18, 22 et 26/10/2022</t>
  </si>
  <si>
    <t>15, 18, 22 et 26/10/2023</t>
  </si>
  <si>
    <t>30/10, 02,06,et 09/11/2020</t>
  </si>
  <si>
    <t>30/10, 02,06,et 09/11/2021</t>
  </si>
  <si>
    <t>30/10, 02,06,et 09/11/2022</t>
  </si>
  <si>
    <t>12, 15, 19 et 22 /11/2020</t>
  </si>
  <si>
    <t>12, 15, 19 et 22 /11/2021</t>
  </si>
  <si>
    <t>12, 15, 19 et 22 /11/2022</t>
  </si>
  <si>
    <t>12, 15, 19 et 22 /11/2023</t>
  </si>
  <si>
    <t>Long……16,856</t>
  </si>
  <si>
    <t>Lat…...…15,123</t>
  </si>
  <si>
    <t>Guilaye SAMB</t>
  </si>
  <si>
    <t>semis mécaniqu</t>
  </si>
  <si>
    <t>10 mm</t>
  </si>
  <si>
    <t>Keur Allé GAYE</t>
  </si>
  <si>
    <t>15 - 15 - 15</t>
  </si>
  <si>
    <t>0,3 et 0,5</t>
  </si>
  <si>
    <t>Sarclage 4</t>
  </si>
  <si>
    <t>12, 15, 17 et 21/09/2020</t>
  </si>
  <si>
    <t>24, 28, 1er et 04/10/2020</t>
  </si>
  <si>
    <t>07, 11, 15, 18/10/2020</t>
  </si>
  <si>
    <t>22, 25, 28, 31 octobre, 03, 06 Novembre 2020</t>
  </si>
  <si>
    <t>22, 25, 28, 31 octobre, 03, 06 Novembre 2021</t>
  </si>
  <si>
    <t>22, 25, 28, 31 octobre, 03, 06 Novembre 2022</t>
  </si>
  <si>
    <t>22, 25, 28, 31 octobre, 03, 06 Novembre 2023</t>
  </si>
  <si>
    <t>Moussa Ba</t>
  </si>
  <si>
    <t>Ndendi Peje</t>
  </si>
  <si>
    <t>Dieuleuk peulh</t>
  </si>
  <si>
    <t>Long…..17,047</t>
  </si>
  <si>
    <t>Lat. …..14,984</t>
  </si>
  <si>
    <t>0,0024</t>
  </si>
  <si>
    <t>Filao</t>
  </si>
  <si>
    <t xml:space="preserve">10 10 20 </t>
  </si>
  <si>
    <t>15 15 15 + urée</t>
  </si>
  <si>
    <t>Chaque jour</t>
  </si>
  <si>
    <t>BOMEC ET AZOX</t>
  </si>
  <si>
    <t>VELUM</t>
  </si>
  <si>
    <t>TAMBACOUNDA</t>
  </si>
  <si>
    <t>DOUDOU SONKO</t>
  </si>
  <si>
    <t>ANCAR/SOHC</t>
  </si>
  <si>
    <t>MOUHMADOU SYLLA</t>
  </si>
  <si>
    <t>77 324 13 00</t>
  </si>
  <si>
    <t>Long….....1494613</t>
  </si>
  <si>
    <t>Lat. 0661202</t>
  </si>
  <si>
    <t>Missirah</t>
  </si>
  <si>
    <t>MISSIRAH</t>
  </si>
  <si>
    <t>TAMBA</t>
  </si>
  <si>
    <t xml:space="preserve">MECAMIQUE </t>
  </si>
  <si>
    <t>01kg</t>
  </si>
  <si>
    <t>200kg</t>
  </si>
  <si>
    <t>02kg</t>
  </si>
  <si>
    <t>05kg</t>
  </si>
  <si>
    <t>04kg</t>
  </si>
  <si>
    <t>03kg</t>
  </si>
  <si>
    <t>2,500/ha</t>
  </si>
  <si>
    <t>3400kg</t>
  </si>
  <si>
    <t>2900kg</t>
  </si>
  <si>
    <t>2000kg/ha</t>
  </si>
  <si>
    <t>15mn</t>
  </si>
  <si>
    <t>10 000f/ha</t>
  </si>
  <si>
    <t>10000F/ha</t>
  </si>
  <si>
    <t>10000F/HA</t>
  </si>
  <si>
    <t>10 000Ha</t>
  </si>
  <si>
    <t>750f</t>
  </si>
  <si>
    <t>870f</t>
  </si>
  <si>
    <t>250f</t>
  </si>
  <si>
    <t>300M2</t>
  </si>
  <si>
    <t xml:space="preserve">Sahel 108 </t>
  </si>
  <si>
    <t>18 - 46</t>
  </si>
  <si>
    <t>ANCAR</t>
  </si>
  <si>
    <t>Long : 16°23,513</t>
  </si>
  <si>
    <t>Lat. …13 ° 39,666</t>
  </si>
  <si>
    <t>Keur Saloly Bouya</t>
  </si>
  <si>
    <t>Keur Samba Guèye</t>
  </si>
  <si>
    <t xml:space="preserve">Fatick </t>
  </si>
  <si>
    <t>Pape Birane Sogue</t>
  </si>
  <si>
    <t>Abdou Lahat Fall</t>
  </si>
  <si>
    <t xml:space="preserve">CIV NDENDERLING  </t>
  </si>
  <si>
    <t>Prix de vente du produit (kg)</t>
  </si>
  <si>
    <t>0.12</t>
  </si>
  <si>
    <t>Prix unitaire de vente en (kg)</t>
  </si>
  <si>
    <t>Rendement (kg/ha)</t>
  </si>
  <si>
    <t>Bourama Diedhipu</t>
  </si>
  <si>
    <t>Eggplant</t>
  </si>
  <si>
    <t>(Coût total de production (F CFA/ha)</t>
  </si>
  <si>
    <t>Valeur des ventes</t>
  </si>
  <si>
    <t>Profitabilité</t>
  </si>
  <si>
    <t>T1 Mil</t>
  </si>
  <si>
    <t>T2 Mil</t>
  </si>
  <si>
    <t>Moyenne</t>
  </si>
  <si>
    <t>T3 Mil</t>
  </si>
  <si>
    <t>T4 Mil</t>
  </si>
  <si>
    <t>T1 Sorghum</t>
  </si>
  <si>
    <t>T2 Sorghum</t>
  </si>
  <si>
    <t>T3 Sorghum</t>
  </si>
  <si>
    <t>T4 Sorghum</t>
  </si>
  <si>
    <t>T1 Maize</t>
  </si>
  <si>
    <t>T2 Maize</t>
  </si>
  <si>
    <t>T3 Maize</t>
  </si>
  <si>
    <t>T4 Maize</t>
  </si>
  <si>
    <t>T1 Riz</t>
  </si>
  <si>
    <t>T2 Riz</t>
  </si>
  <si>
    <t xml:space="preserve">T3 Riz </t>
  </si>
  <si>
    <t>T4 Riz</t>
  </si>
  <si>
    <t>T1 Eggplant</t>
  </si>
  <si>
    <t>T2 Eggplant</t>
  </si>
  <si>
    <t>T3 Eggplant</t>
  </si>
  <si>
    <t>T4 Eggplant</t>
  </si>
  <si>
    <t>T1 Gombo</t>
  </si>
  <si>
    <t>T2 Gombo</t>
  </si>
  <si>
    <t>T3 Gombo</t>
  </si>
  <si>
    <t>T4 Gombo</t>
  </si>
  <si>
    <t>Mil</t>
  </si>
  <si>
    <t xml:space="preserve">T2 </t>
  </si>
  <si>
    <t>Culture</t>
  </si>
  <si>
    <t>Profit</t>
  </si>
  <si>
    <t>Coût de production</t>
  </si>
  <si>
    <t>Cost of production</t>
  </si>
  <si>
    <t>Farmer practice</t>
  </si>
  <si>
    <t>FDP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</si>
</sst>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name val="Comic Sans MS"/>
      <family val="4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3" borderId="0" xfId="0" applyFont="1" applyFill="1" applyAlignment="1">
      <alignment vertical="top" wrapText="1"/>
    </xf>
    <xf numFmtId="0" fontId="0" fillId="0" borderId="0" xfId="0" applyAlignment="1"/>
    <xf numFmtId="14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19" borderId="0" xfId="0" applyFill="1"/>
    <xf numFmtId="0" fontId="4" fillId="24" borderId="0" xfId="0" applyFont="1" applyFill="1" applyBorder="1" applyAlignment="1">
      <alignment horizontal="center" wrapText="1"/>
    </xf>
    <xf numFmtId="0" fontId="0" fillId="0" borderId="0" xfId="0" applyNumberFormat="1"/>
    <xf numFmtId="14" fontId="1" fillId="22" borderId="0" xfId="0" applyNumberFormat="1" applyFont="1" applyFill="1" applyAlignment="1">
      <alignment vertical="top" wrapText="1"/>
    </xf>
    <xf numFmtId="0" fontId="4" fillId="6" borderId="0" xfId="0" applyFont="1" applyFill="1" applyBorder="1" applyAlignment="1">
      <alignment horizontal="center"/>
    </xf>
    <xf numFmtId="0" fontId="4" fillId="7" borderId="1" xfId="0" applyFont="1" applyFill="1" applyBorder="1"/>
    <xf numFmtId="0" fontId="4" fillId="7" borderId="0" xfId="0" applyFont="1" applyFill="1" applyBorder="1"/>
    <xf numFmtId="0" fontId="0" fillId="18" borderId="0" xfId="0" applyFill="1"/>
    <xf numFmtId="0" fontId="0" fillId="0" borderId="0" xfId="0" applyAlignment="1">
      <alignment horizontal="right"/>
    </xf>
    <xf numFmtId="0" fontId="0" fillId="18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1" fillId="26" borderId="0" xfId="0" applyFont="1" applyFill="1" applyAlignment="1">
      <alignment vertical="top" wrapText="1"/>
    </xf>
    <xf numFmtId="0" fontId="0" fillId="26" borderId="0" xfId="0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Fill="1"/>
    <xf numFmtId="0" fontId="0" fillId="5" borderId="0" xfId="0" applyFill="1" applyAlignment="1">
      <alignment horizontal="right"/>
    </xf>
    <xf numFmtId="0" fontId="8" fillId="0" borderId="0" xfId="0" applyFont="1" applyAlignment="1">
      <alignment horizontal="left" vertical="center" wrapText="1"/>
    </xf>
    <xf numFmtId="0" fontId="1" fillId="5" borderId="0" xfId="0" applyFont="1" applyFill="1" applyAlignment="1">
      <alignment vertical="top" wrapText="1"/>
    </xf>
    <xf numFmtId="164" fontId="0" fillId="26" borderId="0" xfId="1" applyNumberFormat="1" applyFont="1" applyFill="1" applyAlignment="1">
      <alignment horizontal="right"/>
    </xf>
    <xf numFmtId="164" fontId="0" fillId="18" borderId="0" xfId="1" applyNumberFormat="1" applyFont="1" applyFill="1" applyAlignment="1">
      <alignment horizontal="right"/>
    </xf>
    <xf numFmtId="0" fontId="1" fillId="0" borderId="0" xfId="0" applyFont="1"/>
    <xf numFmtId="0" fontId="9" fillId="0" borderId="0" xfId="0" applyFont="1"/>
    <xf numFmtId="164" fontId="0" fillId="0" borderId="0" xfId="1" applyNumberFormat="1" applyFont="1" applyFill="1" applyAlignment="1">
      <alignment horizontal="right"/>
    </xf>
    <xf numFmtId="0" fontId="1" fillId="0" borderId="0" xfId="0" applyFont="1" applyAlignment="1">
      <alignment horizontal="center" vertical="top"/>
    </xf>
    <xf numFmtId="0" fontId="1" fillId="7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4" fillId="25" borderId="0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'Profitabilité Mil'!$C$2</c:f>
              <c:strCache>
                <c:ptCount val="1"/>
                <c:pt idx="0">
                  <c:v>Farmer practice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'Profitabilité Mil'!$D$1:$E$1</c:f>
              <c:strCache>
                <c:ptCount val="2"/>
                <c:pt idx="0">
                  <c:v>Cost of production</c:v>
                </c:pt>
                <c:pt idx="1">
                  <c:v>Profit</c:v>
                </c:pt>
              </c:strCache>
            </c:strRef>
          </c:cat>
          <c:val>
            <c:numRef>
              <c:f>'Profitabilité Mil'!$D$2:$E$2</c:f>
              <c:numCache>
                <c:formatCode>0</c:formatCode>
                <c:ptCount val="2"/>
                <c:pt idx="0" formatCode="General">
                  <c:v>218609</c:v>
                </c:pt>
                <c:pt idx="1">
                  <c:v>61591.037267080741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3-4B60-80AA-22F77ABADF8B}"/>
            </c:ext>
          </c:extLst>
        </c:ser>
        <c:ser>
          <c:idx val="1"/>
          <c:order val="1"/>
          <c:tx>
            <c:strRef>
              <c:f>'Profitabilité Mil'!$C$3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'Profitabilité Mil'!$D$1:$E$1</c:f>
              <c:strCache>
                <c:ptCount val="2"/>
                <c:pt idx="0">
                  <c:v>Cost of production</c:v>
                </c:pt>
                <c:pt idx="1">
                  <c:v>Profit</c:v>
                </c:pt>
              </c:strCache>
            </c:strRef>
          </c:cat>
          <c:val>
            <c:numRef>
              <c:f>'Profitabilité Mil'!$D$3:$E$3</c:f>
              <c:numCache>
                <c:formatCode>0</c:formatCode>
                <c:ptCount val="2"/>
                <c:pt idx="0" formatCode="General">
                  <c:v>313343</c:v>
                </c:pt>
                <c:pt idx="1">
                  <c:v>107312.736131934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3-4B60-80AA-22F77ABA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8065592"/>
        <c:axId val="778063624"/>
      </c:barChart>
      <c:catAx>
        <c:axId val="77806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63624"/>
        <c:crosses val="autoZero"/>
        <c:auto val="1"/>
        <c:lblAlgn val="ctr"/>
        <c:lblOffset val="100"/>
        <c:noMultiLvlLbl val="0"/>
      </c:catAx>
      <c:valAx>
        <c:axId val="7780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6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'Profitabilité Maize'!$E$3</c:f>
              <c:strCache>
                <c:ptCount val="1"/>
                <c:pt idx="0">
                  <c:v>Farmer practice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'Profitabilité Maize'!$F$2:$G$2</c:f>
              <c:strCache>
                <c:ptCount val="2"/>
                <c:pt idx="0">
                  <c:v>Cost of production</c:v>
                </c:pt>
                <c:pt idx="1">
                  <c:v>Profit</c:v>
                </c:pt>
              </c:strCache>
            </c:strRef>
          </c:cat>
          <c:val>
            <c:numRef>
              <c:f>'Profitabilité Maize'!$F$3:$G$3</c:f>
              <c:numCache>
                <c:formatCode>General</c:formatCode>
                <c:ptCount val="2"/>
                <c:pt idx="0">
                  <c:v>226750</c:v>
                </c:pt>
                <c:pt idx="1">
                  <c:v>135360.16666666669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8-430D-B26C-D633736658EB}"/>
            </c:ext>
          </c:extLst>
        </c:ser>
        <c:ser>
          <c:idx val="1"/>
          <c:order val="1"/>
          <c:tx>
            <c:strRef>
              <c:f>'Profitabilité Maize'!$E$4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'Profitabilité Maize'!$F$2:$G$2</c:f>
              <c:strCache>
                <c:ptCount val="2"/>
                <c:pt idx="0">
                  <c:v>Cost of production</c:v>
                </c:pt>
                <c:pt idx="1">
                  <c:v>Profit</c:v>
                </c:pt>
              </c:strCache>
            </c:strRef>
          </c:cat>
          <c:val>
            <c:numRef>
              <c:f>'Profitabilité Maize'!$F$4:$G$4</c:f>
              <c:numCache>
                <c:formatCode>General</c:formatCode>
                <c:ptCount val="2"/>
                <c:pt idx="0">
                  <c:v>346917</c:v>
                </c:pt>
                <c:pt idx="1">
                  <c:v>125638.70676691728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8-430D-B26C-D63373665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8070184"/>
        <c:axId val="778072480"/>
      </c:barChart>
      <c:catAx>
        <c:axId val="77807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72480"/>
        <c:crosses val="autoZero"/>
        <c:auto val="1"/>
        <c:lblAlgn val="ctr"/>
        <c:lblOffset val="100"/>
        <c:noMultiLvlLbl val="0"/>
      </c:catAx>
      <c:valAx>
        <c:axId val="7780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7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'Profitabilité Sorgho'!$E$3</c:f>
              <c:strCache>
                <c:ptCount val="1"/>
                <c:pt idx="0">
                  <c:v>Farmer practice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'Profitabilité Sorgho'!$F$2:$G$2</c:f>
              <c:strCache>
                <c:ptCount val="2"/>
                <c:pt idx="0">
                  <c:v>Cost of production</c:v>
                </c:pt>
                <c:pt idx="1">
                  <c:v>Profit</c:v>
                </c:pt>
              </c:strCache>
            </c:strRef>
          </c:cat>
          <c:val>
            <c:numRef>
              <c:f>'Profitabilité Sorgho'!$F$3:$G$3</c:f>
              <c:numCache>
                <c:formatCode>0</c:formatCode>
                <c:ptCount val="2"/>
                <c:pt idx="0" formatCode="General">
                  <c:v>86738.888888888891</c:v>
                </c:pt>
                <c:pt idx="1">
                  <c:v>188328.20512820513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0D3-A00E-D805996CB3FB}"/>
            </c:ext>
          </c:extLst>
        </c:ser>
        <c:ser>
          <c:idx val="1"/>
          <c:order val="1"/>
          <c:tx>
            <c:strRef>
              <c:f>'Profitabilité Sorgho'!$E$4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'Profitabilité Sorgho'!$F$2:$G$2</c:f>
              <c:strCache>
                <c:ptCount val="2"/>
                <c:pt idx="0">
                  <c:v>Cost of production</c:v>
                </c:pt>
                <c:pt idx="1">
                  <c:v>Profit</c:v>
                </c:pt>
              </c:strCache>
            </c:strRef>
          </c:cat>
          <c:val>
            <c:numRef>
              <c:f>'Profitabilité Sorgho'!$F$4:$G$4</c:f>
              <c:numCache>
                <c:formatCode>General</c:formatCode>
                <c:ptCount val="2"/>
                <c:pt idx="0">
                  <c:v>135695.97069614654</c:v>
                </c:pt>
                <c:pt idx="1">
                  <c:v>282202.02930385346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C-40D3-A00E-D805996CB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5761096"/>
        <c:axId val="625761424"/>
      </c:barChart>
      <c:catAx>
        <c:axId val="62576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761424"/>
        <c:crosses val="autoZero"/>
        <c:auto val="1"/>
        <c:lblAlgn val="ctr"/>
        <c:lblOffset val="100"/>
        <c:noMultiLvlLbl val="0"/>
      </c:catAx>
      <c:valAx>
        <c:axId val="6257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76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'Profitabilité Riz'!$G$3</c:f>
              <c:strCache>
                <c:ptCount val="1"/>
                <c:pt idx="0">
                  <c:v>Farmer practice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'Profitabilité Riz'!$H$2:$I$2</c:f>
              <c:strCache>
                <c:ptCount val="2"/>
                <c:pt idx="0">
                  <c:v>Cost of production</c:v>
                </c:pt>
                <c:pt idx="1">
                  <c:v>Profit</c:v>
                </c:pt>
              </c:strCache>
            </c:strRef>
          </c:cat>
          <c:val>
            <c:numRef>
              <c:f>'Profitabilité Riz'!$H$3:$I$3</c:f>
              <c:numCache>
                <c:formatCode>General</c:formatCode>
                <c:ptCount val="2"/>
                <c:pt idx="0">
                  <c:v>122500</c:v>
                </c:pt>
                <c:pt idx="1">
                  <c:v>61125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3-4440-9F97-D35CD31A2E7F}"/>
            </c:ext>
          </c:extLst>
        </c:ser>
        <c:ser>
          <c:idx val="1"/>
          <c:order val="1"/>
          <c:tx>
            <c:strRef>
              <c:f>'Profitabilité Riz'!$G$4</c:f>
              <c:strCache>
                <c:ptCount val="1"/>
                <c:pt idx="0">
                  <c:v>FDP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'Profitabilité Riz'!$H$2:$I$2</c:f>
              <c:strCache>
                <c:ptCount val="2"/>
                <c:pt idx="0">
                  <c:v>Cost of production</c:v>
                </c:pt>
                <c:pt idx="1">
                  <c:v>Profit</c:v>
                </c:pt>
              </c:strCache>
            </c:strRef>
          </c:cat>
          <c:val>
            <c:numRef>
              <c:f>'Profitabilité Riz'!$H$4:$I$4</c:f>
              <c:numCache>
                <c:formatCode>General</c:formatCode>
                <c:ptCount val="2"/>
                <c:pt idx="0">
                  <c:v>221780</c:v>
                </c:pt>
                <c:pt idx="1">
                  <c:v>195845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3-4440-9F97-D35CD31A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5843952"/>
        <c:axId val="645838048"/>
      </c:barChart>
      <c:catAx>
        <c:axId val="6458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838048"/>
        <c:crosses val="autoZero"/>
        <c:auto val="1"/>
        <c:lblAlgn val="ctr"/>
        <c:lblOffset val="100"/>
        <c:noMultiLvlLbl val="0"/>
      </c:catAx>
      <c:valAx>
        <c:axId val="645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84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'Profitability Eggplant'!$G$3</c:f>
              <c:strCache>
                <c:ptCount val="1"/>
                <c:pt idx="0">
                  <c:v>Farmer practice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'Profitability Eggplant'!$H$2:$I$2</c:f>
              <c:strCache>
                <c:ptCount val="2"/>
                <c:pt idx="0">
                  <c:v>Cost of production</c:v>
                </c:pt>
                <c:pt idx="1">
                  <c:v>Profit</c:v>
                </c:pt>
              </c:strCache>
            </c:strRef>
          </c:cat>
          <c:val>
            <c:numRef>
              <c:f>'Profitability Eggplant'!$H$3:$I$3</c:f>
              <c:numCache>
                <c:formatCode>0</c:formatCode>
                <c:ptCount val="2"/>
                <c:pt idx="0" formatCode="General">
                  <c:v>2916667</c:v>
                </c:pt>
                <c:pt idx="1">
                  <c:v>208083.33333333302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C-4341-9B4A-BB104D66B052}"/>
            </c:ext>
          </c:extLst>
        </c:ser>
        <c:ser>
          <c:idx val="1"/>
          <c:order val="1"/>
          <c:tx>
            <c:strRef>
              <c:f>'Profitability Eggplant'!$G$4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'Profitability Eggplant'!$H$2:$I$2</c:f>
              <c:strCache>
                <c:ptCount val="2"/>
                <c:pt idx="0">
                  <c:v>Cost of production</c:v>
                </c:pt>
                <c:pt idx="1">
                  <c:v>Profit</c:v>
                </c:pt>
              </c:strCache>
            </c:strRef>
          </c:cat>
          <c:val>
            <c:numRef>
              <c:f>'Profitability Eggplant'!$H$4:$I$4</c:f>
              <c:numCache>
                <c:formatCode>General</c:formatCode>
                <c:ptCount val="2"/>
                <c:pt idx="0">
                  <c:v>3750000</c:v>
                </c:pt>
                <c:pt idx="1">
                  <c:v>812249.99999999953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C-4341-9B4A-BB104D66B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2693288"/>
        <c:axId val="382698536"/>
      </c:barChart>
      <c:catAx>
        <c:axId val="38269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698536"/>
        <c:crosses val="autoZero"/>
        <c:auto val="1"/>
        <c:lblAlgn val="ctr"/>
        <c:lblOffset val="100"/>
        <c:noMultiLvlLbl val="0"/>
      </c:catAx>
      <c:valAx>
        <c:axId val="38269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69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'Profitability Okra'!$F$3</c:f>
              <c:strCache>
                <c:ptCount val="1"/>
                <c:pt idx="0">
                  <c:v>Farmer practice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'Profitability Okra'!$G$2:$H$2</c:f>
              <c:strCache>
                <c:ptCount val="2"/>
                <c:pt idx="0">
                  <c:v>Cost of production</c:v>
                </c:pt>
                <c:pt idx="1">
                  <c:v>Profit</c:v>
                </c:pt>
              </c:strCache>
            </c:strRef>
          </c:cat>
          <c:val>
            <c:numRef>
              <c:f>'Profitability Okra'!$G$3:$H$3</c:f>
              <c:numCache>
                <c:formatCode>General</c:formatCode>
                <c:ptCount val="2"/>
                <c:pt idx="0">
                  <c:v>443333</c:v>
                </c:pt>
                <c:pt idx="1">
                  <c:v>2703819.444444445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C-4C34-8982-32B0DC638C77}"/>
            </c:ext>
          </c:extLst>
        </c:ser>
        <c:ser>
          <c:idx val="1"/>
          <c:order val="1"/>
          <c:tx>
            <c:strRef>
              <c:f>'Profitability Okra'!$F$4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'Profitability Okra'!$G$2:$H$2</c:f>
              <c:strCache>
                <c:ptCount val="2"/>
                <c:pt idx="0">
                  <c:v>Cost of production</c:v>
                </c:pt>
                <c:pt idx="1">
                  <c:v>Profit</c:v>
                </c:pt>
              </c:strCache>
            </c:strRef>
          </c:cat>
          <c:val>
            <c:numRef>
              <c:f>'Profitability Okra'!$G$4:$H$4</c:f>
              <c:numCache>
                <c:formatCode>General</c:formatCode>
                <c:ptCount val="2"/>
                <c:pt idx="0">
                  <c:v>1939583</c:v>
                </c:pt>
                <c:pt idx="1">
                  <c:v>2961805.5555555555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C-4C34-8982-32B0DC63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5770936"/>
        <c:axId val="625777824"/>
      </c:barChart>
      <c:catAx>
        <c:axId val="62577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777824"/>
        <c:crosses val="autoZero"/>
        <c:auto val="1"/>
        <c:lblAlgn val="ctr"/>
        <c:lblOffset val="100"/>
        <c:noMultiLvlLbl val="0"/>
      </c:catAx>
      <c:valAx>
        <c:axId val="625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77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3</xdr:row>
      <xdr:rowOff>76200</xdr:rowOff>
    </xdr:from>
    <xdr:to>
      <xdr:col>7</xdr:col>
      <xdr:colOff>444500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2B27A-95E0-407E-9D7C-2D4617A87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301625</xdr:colOff>
      <xdr:row>5</xdr:row>
      <xdr:rowOff>31750</xdr:rowOff>
    </xdr:from>
    <xdr:to>
      <xdr:col>9</xdr:col>
      <xdr:colOff>600075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59695-4EAB-425A-B4C9-1CE9CD462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120650</xdr:rowOff>
    </xdr:from>
    <xdr:to>
      <xdr:col>13</xdr:col>
      <xdr:colOff>142875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9197D-F6C1-4885-956D-033DD251A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168275</xdr:colOff>
      <xdr:row>4</xdr:row>
      <xdr:rowOff>76200</xdr:rowOff>
    </xdr:from>
    <xdr:to>
      <xdr:col>11</xdr:col>
      <xdr:colOff>473075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7705D-8281-488A-B12C-B42DFAC09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415925</xdr:colOff>
      <xdr:row>4</xdr:row>
      <xdr:rowOff>88900</xdr:rowOff>
    </xdr:from>
    <xdr:to>
      <xdr:col>11</xdr:col>
      <xdr:colOff>73025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87A53-E0AA-4180-8136-30C7FDBAC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403225</xdr:colOff>
      <xdr:row>4</xdr:row>
      <xdr:rowOff>50800</xdr:rowOff>
    </xdr:from>
    <xdr:to>
      <xdr:col>11</xdr:col>
      <xdr:colOff>98425</xdr:colOff>
      <xdr:row>19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AA96B4-2F5D-41B6-B456-EA597477C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266"/>
  <sheetViews>
    <sheetView tabSelected="1" topLeftCell="P1" zoomScale="85" zoomScaleNormal="85" workbookViewId="0">
      <pane ySplit="2" topLeftCell="A3" activePane="bottomLeft" state="frozen"/>
      <selection activeCell="O1" sqref="O1"/>
      <selection pane="bottomLeft" activeCell="S14" sqref="A1:EJ262"/>
    </sheetView>
  </sheetViews>
  <sheetFormatPr defaultRowHeight="14.5" x14ac:dyDescent="0.35"/>
  <cols>
    <col min="1" max="2" width="5.7265625" customWidth="1"/>
    <col min="3" max="3" width="7.1796875" customWidth="1"/>
    <col min="4" max="4" width="13.1796875" customWidth="1"/>
    <col min="7" max="7" width="10.54296875" customWidth="1"/>
    <col min="8" max="8" width="11.54296875" customWidth="1"/>
    <col min="9" max="9" width="9.81640625" customWidth="1"/>
    <col min="10" max="10" width="11" customWidth="1"/>
    <col min="11" max="11" width="11.7265625" customWidth="1"/>
    <col min="12" max="12" width="13.1796875" bestFit="1" customWidth="1"/>
    <col min="13" max="13" width="7.453125" customWidth="1"/>
    <col min="14" max="14" width="8.453125" customWidth="1"/>
    <col min="15" max="15" width="13.81640625" customWidth="1"/>
    <col min="16" max="16" width="12.453125" customWidth="1"/>
    <col min="17" max="17" width="16" customWidth="1"/>
    <col min="18" max="18" width="12" customWidth="1"/>
    <col min="19" max="19" width="14.6328125" customWidth="1"/>
    <col min="20" max="20" width="10.453125" customWidth="1"/>
    <col min="21" max="21" width="11.1796875" customWidth="1"/>
    <col min="22" max="22" width="10.26953125" customWidth="1"/>
    <col min="23" max="23" width="16.81640625" customWidth="1"/>
    <col min="24" max="24" width="21.1796875" customWidth="1"/>
    <col min="25" max="25" width="20.26953125" customWidth="1"/>
    <col min="26" max="26" width="20.453125" customWidth="1"/>
    <col min="27" max="27" width="20.26953125" customWidth="1"/>
    <col min="28" max="28" width="12.453125" customWidth="1"/>
    <col min="29" max="29" width="13.81640625" customWidth="1"/>
    <col min="30" max="30" width="15.26953125" customWidth="1"/>
    <col min="31" max="31" width="16.54296875" customWidth="1"/>
    <col min="32" max="32" width="20.54296875" customWidth="1"/>
    <col min="33" max="33" width="13.453125" customWidth="1"/>
    <col min="34" max="34" width="17.7265625" customWidth="1"/>
    <col min="35" max="35" width="15.453125" customWidth="1"/>
    <col min="36" max="37" width="16.26953125" customWidth="1"/>
    <col min="38" max="41" width="10.1796875" customWidth="1"/>
    <col min="42" max="42" width="13.1796875" customWidth="1"/>
    <col min="43" max="43" width="11.54296875" customWidth="1"/>
    <col min="44" max="44" width="23.81640625" customWidth="1"/>
    <col min="45" max="45" width="21" customWidth="1"/>
    <col min="46" max="46" width="20.81640625" customWidth="1"/>
    <col min="47" max="47" width="32.1796875" customWidth="1"/>
    <col min="48" max="48" width="9.453125" customWidth="1"/>
    <col min="49" max="49" width="22.1796875" customWidth="1"/>
    <col min="50" max="50" width="22.7265625" customWidth="1"/>
    <col min="51" max="51" width="14.7265625" customWidth="1"/>
    <col min="52" max="52" width="32.1796875" customWidth="1"/>
    <col min="53" max="53" width="10.81640625" customWidth="1"/>
    <col min="54" max="54" width="22.453125" customWidth="1"/>
    <col min="55" max="55" width="22.7265625" customWidth="1"/>
    <col min="56" max="56" width="21" customWidth="1"/>
    <col min="57" max="57" width="32.1796875" customWidth="1"/>
    <col min="58" max="58" width="15.453125" customWidth="1"/>
    <col min="59" max="60" width="23" customWidth="1"/>
    <col min="61" max="61" width="23.54296875" bestFit="1" customWidth="1"/>
    <col min="62" max="62" width="32.1796875" customWidth="1"/>
    <col min="63" max="63" width="17.81640625" bestFit="1" customWidth="1"/>
    <col min="64" max="64" width="23" customWidth="1"/>
    <col min="65" max="65" width="22.453125" customWidth="1"/>
    <col min="66" max="66" width="20.26953125" customWidth="1"/>
    <col min="67" max="67" width="18" customWidth="1"/>
    <col min="68" max="68" width="20.1796875" customWidth="1"/>
    <col min="69" max="69" width="11.26953125" customWidth="1"/>
    <col min="70" max="70" width="18.26953125" customWidth="1"/>
    <col min="71" max="71" width="21.1796875" customWidth="1"/>
    <col min="72" max="72" width="15.7265625" customWidth="1"/>
    <col min="73" max="73" width="17.7265625" customWidth="1"/>
    <col min="74" max="74" width="20.453125" customWidth="1"/>
    <col min="75" max="75" width="22.81640625" customWidth="1"/>
    <col min="76" max="78" width="23" customWidth="1"/>
    <col min="79" max="79" width="21.54296875" customWidth="1"/>
    <col min="80" max="80" width="22.81640625" customWidth="1"/>
    <col min="81" max="81" width="14.26953125" customWidth="1"/>
    <col min="82" max="82" width="19.81640625" customWidth="1"/>
    <col min="83" max="86" width="18.54296875" customWidth="1"/>
    <col min="87" max="87" width="13.81640625" customWidth="1"/>
    <col min="88" max="88" width="9.26953125" customWidth="1"/>
    <col min="89" max="89" width="20.81640625" customWidth="1"/>
    <col min="90" max="90" width="20.81640625" style="6" customWidth="1"/>
    <col min="91" max="98" width="20.81640625" customWidth="1"/>
    <col min="99" max="99" width="20.81640625" style="6" customWidth="1"/>
    <col min="100" max="107" width="20.81640625" customWidth="1"/>
    <col min="108" max="108" width="13.81640625" style="6" customWidth="1"/>
    <col min="109" max="109" width="13.453125" customWidth="1"/>
    <col min="110" max="110" width="16.81640625" customWidth="1"/>
    <col min="111" max="111" width="17.81640625" customWidth="1"/>
    <col min="112" max="112" width="20.81640625" customWidth="1"/>
    <col min="113" max="113" width="19" customWidth="1"/>
    <col min="114" max="116" width="20.81640625" customWidth="1"/>
    <col min="117" max="117" width="13.81640625" style="6" customWidth="1"/>
    <col min="118" max="118" width="13.453125" customWidth="1"/>
    <col min="119" max="119" width="16.81640625" customWidth="1"/>
    <col min="120" max="120" width="17.81640625" customWidth="1"/>
    <col min="121" max="121" width="20.81640625" customWidth="1"/>
    <col min="122" max="122" width="19" customWidth="1"/>
    <col min="123" max="125" width="20.81640625" customWidth="1"/>
    <col min="126" max="126" width="20.453125" customWidth="1"/>
    <col min="127" max="127" width="13.81640625" customWidth="1"/>
    <col min="128" max="128" width="18.1796875" customWidth="1"/>
    <col min="129" max="130" width="23.26953125" customWidth="1"/>
    <col min="131" max="131" width="32.1796875" customWidth="1"/>
    <col min="132" max="132" width="14.7265625" customWidth="1"/>
    <col min="133" max="133" width="13.26953125" customWidth="1"/>
    <col min="134" max="135" width="14.7265625" customWidth="1"/>
    <col min="136" max="137" width="16.81640625" customWidth="1"/>
    <col min="138" max="138" width="15.26953125" customWidth="1"/>
    <col min="139" max="139" width="16.81640625" customWidth="1"/>
    <col min="140" max="140" width="10.453125" customWidth="1"/>
  </cols>
  <sheetData>
    <row r="1" spans="1:140" ht="34.5" customHeight="1" x14ac:dyDescent="0.6">
      <c r="A1" s="36" t="s">
        <v>78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79</v>
      </c>
      <c r="Y1" s="37"/>
      <c r="Z1" s="37"/>
      <c r="AA1" s="37"/>
      <c r="AB1" s="43"/>
      <c r="AC1" s="43"/>
      <c r="AD1" s="43"/>
      <c r="AE1" s="43"/>
      <c r="AF1" s="43"/>
      <c r="AG1" s="52"/>
      <c r="AH1" s="52"/>
      <c r="AI1" s="52"/>
      <c r="AJ1" s="52"/>
      <c r="AK1" s="52"/>
      <c r="AL1" s="53"/>
      <c r="AM1" s="53"/>
      <c r="AN1" s="53"/>
      <c r="AO1" s="53"/>
      <c r="AP1" s="34" t="s">
        <v>48</v>
      </c>
      <c r="AQ1" s="34"/>
      <c r="AR1" s="34"/>
      <c r="AS1" s="34"/>
      <c r="AT1" s="34"/>
      <c r="AU1" s="35" t="s">
        <v>49</v>
      </c>
      <c r="AV1" s="35"/>
      <c r="AW1" s="35"/>
      <c r="AX1" s="35"/>
      <c r="AY1" s="35"/>
      <c r="AZ1" s="39" t="s">
        <v>53</v>
      </c>
      <c r="BA1" s="39"/>
      <c r="BB1" s="39"/>
      <c r="BC1" s="39"/>
      <c r="BD1" s="39"/>
      <c r="BE1" s="40" t="s">
        <v>54</v>
      </c>
      <c r="BF1" s="40"/>
      <c r="BG1" s="40"/>
      <c r="BH1" s="40"/>
      <c r="BI1" s="40"/>
      <c r="BJ1" s="41" t="s">
        <v>55</v>
      </c>
      <c r="BK1" s="41"/>
      <c r="BL1" s="41"/>
      <c r="BM1" s="41"/>
      <c r="BN1" s="41"/>
      <c r="BO1" s="44" t="s">
        <v>80</v>
      </c>
      <c r="BP1" s="44"/>
      <c r="BQ1" s="37" t="s">
        <v>570</v>
      </c>
      <c r="BR1" s="37"/>
      <c r="BS1" s="37"/>
      <c r="BT1" s="37"/>
      <c r="BU1" s="37"/>
      <c r="BV1" s="37"/>
      <c r="BW1" s="42" t="s">
        <v>57</v>
      </c>
      <c r="BX1" s="42"/>
      <c r="BY1" s="51" t="s">
        <v>96</v>
      </c>
      <c r="BZ1" s="51"/>
      <c r="CA1" s="48" t="s">
        <v>60</v>
      </c>
      <c r="CB1" s="48"/>
      <c r="CC1" s="34" t="s">
        <v>61</v>
      </c>
      <c r="CD1" s="34"/>
      <c r="CE1" s="34"/>
      <c r="CF1" s="47" t="s">
        <v>801</v>
      </c>
      <c r="CG1" s="47"/>
      <c r="CH1" s="47"/>
      <c r="CI1" s="38" t="s">
        <v>62</v>
      </c>
      <c r="CJ1" s="38"/>
      <c r="CK1" s="38"/>
      <c r="CL1" s="46" t="s">
        <v>571</v>
      </c>
      <c r="CM1" s="46"/>
      <c r="CN1" s="46"/>
      <c r="CO1" s="46"/>
      <c r="CP1" s="46"/>
      <c r="CQ1" s="46"/>
      <c r="CR1" s="46"/>
      <c r="CS1" s="46"/>
      <c r="CT1" s="46"/>
      <c r="CU1" s="34" t="s">
        <v>580</v>
      </c>
      <c r="CV1" s="34"/>
      <c r="CW1" s="34"/>
      <c r="CX1" s="34"/>
      <c r="CY1" s="34"/>
      <c r="CZ1" s="34"/>
      <c r="DA1" s="34"/>
      <c r="DB1" s="34"/>
      <c r="DC1" s="34"/>
      <c r="DD1" s="45" t="s">
        <v>581</v>
      </c>
      <c r="DE1" s="45"/>
      <c r="DF1" s="45"/>
      <c r="DG1" s="45"/>
      <c r="DH1" s="45"/>
      <c r="DI1" s="45"/>
      <c r="DJ1" s="45"/>
      <c r="DK1" s="45"/>
      <c r="DL1" s="45"/>
      <c r="DM1" s="54" t="s">
        <v>589</v>
      </c>
      <c r="DN1" s="54"/>
      <c r="DO1" s="54"/>
      <c r="DP1" s="54"/>
      <c r="DQ1" s="54"/>
      <c r="DR1" s="54"/>
      <c r="DS1" s="54"/>
      <c r="DT1" s="54"/>
      <c r="DU1" s="54"/>
      <c r="DV1" s="10" t="s">
        <v>66</v>
      </c>
      <c r="DW1" s="50" t="s">
        <v>67</v>
      </c>
      <c r="DX1" s="50"/>
      <c r="DY1" s="50"/>
      <c r="DZ1" s="50"/>
      <c r="EA1" s="13" t="s">
        <v>94</v>
      </c>
      <c r="EB1" s="14" t="s">
        <v>71</v>
      </c>
      <c r="EC1" s="15" t="s">
        <v>72</v>
      </c>
      <c r="ED1" s="49"/>
      <c r="EE1" s="49"/>
      <c r="EF1" s="49"/>
      <c r="EG1" s="49"/>
      <c r="EH1" s="49"/>
      <c r="EI1" s="49"/>
    </row>
    <row r="2" spans="1:140" ht="42" customHeight="1" x14ac:dyDescent="0.35">
      <c r="A2" s="1" t="s">
        <v>0</v>
      </c>
      <c r="B2" s="1" t="s">
        <v>147</v>
      </c>
      <c r="C2" s="1" t="s">
        <v>17</v>
      </c>
      <c r="D2" s="1" t="s">
        <v>18</v>
      </c>
      <c r="E2" s="1" t="s">
        <v>1</v>
      </c>
      <c r="F2" s="1" t="s">
        <v>2</v>
      </c>
      <c r="G2" s="2" t="s">
        <v>3</v>
      </c>
      <c r="H2" s="2" t="s">
        <v>4</v>
      </c>
      <c r="I2" s="2" t="s">
        <v>5</v>
      </c>
      <c r="J2" s="33" t="s">
        <v>6</v>
      </c>
      <c r="K2" s="33"/>
      <c r="L2" s="2" t="s">
        <v>7</v>
      </c>
      <c r="M2" s="2" t="s">
        <v>14</v>
      </c>
      <c r="N2" s="2" t="s">
        <v>15</v>
      </c>
      <c r="O2" s="2" t="s">
        <v>16</v>
      </c>
      <c r="P2" s="2" t="s">
        <v>19</v>
      </c>
      <c r="Q2" s="4" t="s">
        <v>97</v>
      </c>
      <c r="R2" s="2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2" t="s">
        <v>13</v>
      </c>
      <c r="X2" s="2" t="s">
        <v>38</v>
      </c>
      <c r="Y2" s="2" t="s">
        <v>35</v>
      </c>
      <c r="Z2" s="2" t="s">
        <v>36</v>
      </c>
      <c r="AA2" s="2" t="s">
        <v>37</v>
      </c>
      <c r="AB2" s="2" t="s">
        <v>40</v>
      </c>
      <c r="AC2" s="2" t="s">
        <v>58</v>
      </c>
      <c r="AD2" s="2" t="s">
        <v>44</v>
      </c>
      <c r="AE2" s="2" t="s">
        <v>41</v>
      </c>
      <c r="AF2" s="2" t="s">
        <v>42</v>
      </c>
      <c r="AG2" s="2" t="s">
        <v>40</v>
      </c>
      <c r="AH2" s="2" t="s">
        <v>43</v>
      </c>
      <c r="AI2" s="2" t="s">
        <v>44</v>
      </c>
      <c r="AJ2" s="2" t="s">
        <v>41</v>
      </c>
      <c r="AK2" s="2" t="s">
        <v>51</v>
      </c>
      <c r="AL2" s="2" t="s">
        <v>43</v>
      </c>
      <c r="AM2" s="2" t="s">
        <v>44</v>
      </c>
      <c r="AN2" s="2" t="s">
        <v>41</v>
      </c>
      <c r="AO2" s="2" t="s">
        <v>51</v>
      </c>
      <c r="AP2" s="2" t="s">
        <v>45</v>
      </c>
      <c r="AQ2" s="2" t="s">
        <v>46</v>
      </c>
      <c r="AR2" s="2" t="s">
        <v>36</v>
      </c>
      <c r="AS2" s="2" t="s">
        <v>37</v>
      </c>
      <c r="AT2" s="2" t="s">
        <v>47</v>
      </c>
      <c r="AU2" s="2" t="s">
        <v>50</v>
      </c>
      <c r="AV2" s="2" t="s">
        <v>46</v>
      </c>
      <c r="AW2" s="2" t="s">
        <v>41</v>
      </c>
      <c r="AX2" s="2" t="s">
        <v>51</v>
      </c>
      <c r="AY2" s="2" t="s">
        <v>47</v>
      </c>
      <c r="AZ2" s="2" t="s">
        <v>50</v>
      </c>
      <c r="BA2" s="2" t="s">
        <v>46</v>
      </c>
      <c r="BB2" s="2" t="s">
        <v>41</v>
      </c>
      <c r="BC2" s="2" t="s">
        <v>51</v>
      </c>
      <c r="BD2" s="2" t="s">
        <v>47</v>
      </c>
      <c r="BE2" s="2" t="s">
        <v>52</v>
      </c>
      <c r="BF2" s="2" t="s">
        <v>46</v>
      </c>
      <c r="BG2" s="2" t="s">
        <v>41</v>
      </c>
      <c r="BH2" s="2" t="s">
        <v>51</v>
      </c>
      <c r="BI2" s="2" t="s">
        <v>47</v>
      </c>
      <c r="BJ2" s="2" t="s">
        <v>50</v>
      </c>
      <c r="BK2" s="2" t="s">
        <v>46</v>
      </c>
      <c r="BL2" s="2" t="s">
        <v>41</v>
      </c>
      <c r="BM2" s="2" t="s">
        <v>51</v>
      </c>
      <c r="BN2" s="2" t="s">
        <v>47</v>
      </c>
      <c r="BO2" s="2" t="s">
        <v>564</v>
      </c>
      <c r="BP2" s="2" t="s">
        <v>56</v>
      </c>
      <c r="BQ2" s="2" t="s">
        <v>565</v>
      </c>
      <c r="BR2" s="2" t="s">
        <v>566</v>
      </c>
      <c r="BS2" s="2" t="s">
        <v>567</v>
      </c>
      <c r="BT2" s="2" t="s">
        <v>568</v>
      </c>
      <c r="BU2" s="2" t="s">
        <v>569</v>
      </c>
      <c r="BV2" s="2" t="s">
        <v>56</v>
      </c>
      <c r="BW2" s="2" t="s">
        <v>58</v>
      </c>
      <c r="BX2" s="2" t="s">
        <v>59</v>
      </c>
      <c r="BY2" s="2" t="s">
        <v>58</v>
      </c>
      <c r="BZ2" s="2" t="s">
        <v>59</v>
      </c>
      <c r="CA2" s="2" t="s">
        <v>58</v>
      </c>
      <c r="CB2" s="2" t="s">
        <v>59</v>
      </c>
      <c r="CC2" s="2" t="s">
        <v>58</v>
      </c>
      <c r="CD2" s="2" t="s">
        <v>41</v>
      </c>
      <c r="CE2" s="2" t="s">
        <v>51</v>
      </c>
      <c r="CF2" s="2" t="s">
        <v>58</v>
      </c>
      <c r="CG2" s="2" t="s">
        <v>41</v>
      </c>
      <c r="CH2" s="2" t="s">
        <v>51</v>
      </c>
      <c r="CI2" s="2" t="s">
        <v>63</v>
      </c>
      <c r="CJ2" s="2" t="s">
        <v>64</v>
      </c>
      <c r="CK2" s="2" t="s">
        <v>65</v>
      </c>
      <c r="CL2" s="12" t="s">
        <v>572</v>
      </c>
      <c r="CM2" s="2" t="s">
        <v>58</v>
      </c>
      <c r="CN2" s="2" t="s">
        <v>573</v>
      </c>
      <c r="CO2" s="2" t="s">
        <v>579</v>
      </c>
      <c r="CP2" s="2" t="s">
        <v>576</v>
      </c>
      <c r="CQ2" s="2" t="s">
        <v>574</v>
      </c>
      <c r="CR2" s="2" t="s">
        <v>575</v>
      </c>
      <c r="CS2" s="2" t="s">
        <v>577</v>
      </c>
      <c r="CT2" s="2" t="s">
        <v>578</v>
      </c>
      <c r="CU2" s="12" t="s">
        <v>572</v>
      </c>
      <c r="CV2" s="2" t="s">
        <v>58</v>
      </c>
      <c r="CW2" s="2" t="s">
        <v>573</v>
      </c>
      <c r="CX2" s="2" t="s">
        <v>579</v>
      </c>
      <c r="CY2" s="2" t="s">
        <v>576</v>
      </c>
      <c r="CZ2" s="2" t="s">
        <v>574</v>
      </c>
      <c r="DA2" s="2" t="s">
        <v>575</v>
      </c>
      <c r="DB2" s="2" t="s">
        <v>577</v>
      </c>
      <c r="DC2" s="2" t="s">
        <v>578</v>
      </c>
      <c r="DD2" s="12" t="s">
        <v>572</v>
      </c>
      <c r="DE2" s="2" t="s">
        <v>58</v>
      </c>
      <c r="DF2" s="2" t="s">
        <v>573</v>
      </c>
      <c r="DG2" s="2" t="s">
        <v>579</v>
      </c>
      <c r="DH2" s="2" t="s">
        <v>576</v>
      </c>
      <c r="DI2" s="2" t="s">
        <v>574</v>
      </c>
      <c r="DJ2" s="2" t="s">
        <v>575</v>
      </c>
      <c r="DK2" s="2" t="s">
        <v>577</v>
      </c>
      <c r="DL2" s="2" t="s">
        <v>578</v>
      </c>
      <c r="DM2" s="12" t="s">
        <v>572</v>
      </c>
      <c r="DN2" s="2" t="s">
        <v>58</v>
      </c>
      <c r="DO2" s="2" t="s">
        <v>573</v>
      </c>
      <c r="DP2" s="2" t="s">
        <v>579</v>
      </c>
      <c r="DQ2" s="2" t="s">
        <v>576</v>
      </c>
      <c r="DR2" s="2" t="s">
        <v>574</v>
      </c>
      <c r="DS2" s="2" t="s">
        <v>575</v>
      </c>
      <c r="DT2" s="2" t="s">
        <v>577</v>
      </c>
      <c r="DU2" s="2" t="s">
        <v>578</v>
      </c>
      <c r="DV2" s="2" t="s">
        <v>66</v>
      </c>
      <c r="DW2" s="2" t="s">
        <v>58</v>
      </c>
      <c r="DX2" s="2" t="s">
        <v>68</v>
      </c>
      <c r="DY2" s="2" t="s">
        <v>69</v>
      </c>
      <c r="DZ2" s="2" t="s">
        <v>70</v>
      </c>
      <c r="EA2" s="3" t="s">
        <v>95</v>
      </c>
      <c r="EB2" s="2" t="s">
        <v>47</v>
      </c>
      <c r="EC2" s="2" t="s">
        <v>47</v>
      </c>
      <c r="ED2" s="2" t="s">
        <v>73</v>
      </c>
      <c r="EE2" s="2" t="s">
        <v>74</v>
      </c>
      <c r="EF2" s="2" t="s">
        <v>75</v>
      </c>
      <c r="EG2" s="20" t="s">
        <v>862</v>
      </c>
      <c r="EH2" s="2" t="s">
        <v>76</v>
      </c>
      <c r="EI2" s="2" t="s">
        <v>77</v>
      </c>
    </row>
    <row r="3" spans="1:140" x14ac:dyDescent="0.35">
      <c r="A3">
        <v>2</v>
      </c>
      <c r="B3" t="s">
        <v>146</v>
      </c>
      <c r="C3" t="s">
        <v>29</v>
      </c>
      <c r="D3" t="s">
        <v>28</v>
      </c>
      <c r="E3" t="s">
        <v>21</v>
      </c>
      <c r="F3" t="s">
        <v>20</v>
      </c>
      <c r="G3" t="s">
        <v>22</v>
      </c>
      <c r="H3" t="s">
        <v>23</v>
      </c>
      <c r="I3" t="s">
        <v>24</v>
      </c>
      <c r="L3" t="s">
        <v>25</v>
      </c>
      <c r="M3" t="s">
        <v>26</v>
      </c>
      <c r="N3" t="s">
        <v>27</v>
      </c>
      <c r="O3">
        <v>775493778</v>
      </c>
      <c r="Q3">
        <v>0.12</v>
      </c>
      <c r="R3" t="s">
        <v>31</v>
      </c>
      <c r="S3" t="s">
        <v>30</v>
      </c>
      <c r="T3" t="s">
        <v>130</v>
      </c>
      <c r="U3" t="s">
        <v>32</v>
      </c>
      <c r="V3" t="s">
        <v>82</v>
      </c>
      <c r="W3" t="s">
        <v>32</v>
      </c>
      <c r="X3" t="s">
        <v>39</v>
      </c>
      <c r="Y3">
        <v>2</v>
      </c>
      <c r="AA3">
        <v>200</v>
      </c>
      <c r="AB3">
        <v>0.12</v>
      </c>
      <c r="AC3">
        <v>30</v>
      </c>
      <c r="AD3" t="s">
        <v>87</v>
      </c>
      <c r="AF3">
        <v>700</v>
      </c>
      <c r="AP3" t="s">
        <v>89</v>
      </c>
      <c r="AQ3">
        <v>120</v>
      </c>
      <c r="AS3">
        <v>700</v>
      </c>
      <c r="AT3">
        <v>200</v>
      </c>
      <c r="AU3" t="s">
        <v>91</v>
      </c>
      <c r="AV3">
        <v>1.1399999999999999</v>
      </c>
      <c r="AX3">
        <v>1000</v>
      </c>
      <c r="AY3">
        <v>15000</v>
      </c>
      <c r="AZ3" t="s">
        <v>92</v>
      </c>
      <c r="BA3">
        <v>0.72</v>
      </c>
      <c r="BC3">
        <v>800</v>
      </c>
      <c r="BD3">
        <v>15000</v>
      </c>
      <c r="BE3" t="s">
        <v>93</v>
      </c>
      <c r="BF3">
        <v>1.5</v>
      </c>
      <c r="BG3">
        <v>300</v>
      </c>
      <c r="BI3">
        <v>15000</v>
      </c>
      <c r="BW3">
        <v>2</v>
      </c>
      <c r="BX3">
        <v>120</v>
      </c>
      <c r="BY3">
        <v>8</v>
      </c>
      <c r="BZ3">
        <v>960</v>
      </c>
      <c r="CA3">
        <v>8</v>
      </c>
      <c r="CB3">
        <v>960</v>
      </c>
      <c r="CC3">
        <v>2</v>
      </c>
      <c r="CE3">
        <v>300</v>
      </c>
      <c r="DV3">
        <v>1265</v>
      </c>
      <c r="DW3">
        <v>2</v>
      </c>
      <c r="DX3">
        <v>1</v>
      </c>
      <c r="DZ3">
        <v>500</v>
      </c>
      <c r="EA3">
        <v>1410</v>
      </c>
      <c r="EB3">
        <v>200</v>
      </c>
      <c r="EC3">
        <v>250</v>
      </c>
      <c r="EE3" s="7">
        <v>24.63</v>
      </c>
      <c r="EF3" s="7">
        <v>37.950000000000003</v>
      </c>
      <c r="EG3" s="21">
        <f>EH3/EF3</f>
        <v>1.9320158102766796</v>
      </c>
      <c r="EH3" s="7">
        <v>73.319999999999993</v>
      </c>
      <c r="EI3" s="7">
        <v>6.03</v>
      </c>
      <c r="EJ3">
        <f>EH3-EI3</f>
        <v>67.289999999999992</v>
      </c>
    </row>
    <row r="4" spans="1:140" x14ac:dyDescent="0.35">
      <c r="A4">
        <v>3</v>
      </c>
      <c r="B4" t="s">
        <v>146</v>
      </c>
      <c r="C4" t="s">
        <v>29</v>
      </c>
      <c r="D4" t="s">
        <v>28</v>
      </c>
      <c r="E4" t="s">
        <v>21</v>
      </c>
      <c r="F4" t="s">
        <v>20</v>
      </c>
      <c r="G4" t="s">
        <v>22</v>
      </c>
      <c r="H4" t="s">
        <v>23</v>
      </c>
      <c r="I4" t="s">
        <v>24</v>
      </c>
      <c r="L4" t="s">
        <v>25</v>
      </c>
      <c r="M4" t="s">
        <v>26</v>
      </c>
      <c r="N4" t="s">
        <v>27</v>
      </c>
      <c r="O4">
        <v>775493778</v>
      </c>
      <c r="Q4">
        <v>0.12</v>
      </c>
      <c r="R4" t="s">
        <v>31</v>
      </c>
      <c r="S4" t="s">
        <v>30</v>
      </c>
      <c r="T4" t="s">
        <v>130</v>
      </c>
      <c r="U4" t="s">
        <v>32</v>
      </c>
      <c r="V4" t="s">
        <v>83</v>
      </c>
      <c r="W4" t="s">
        <v>85</v>
      </c>
      <c r="X4" t="s">
        <v>39</v>
      </c>
      <c r="Y4">
        <v>2</v>
      </c>
      <c r="AA4">
        <v>200</v>
      </c>
      <c r="AB4">
        <v>0.12</v>
      </c>
      <c r="AC4">
        <v>2</v>
      </c>
      <c r="AD4" t="s">
        <v>81</v>
      </c>
      <c r="AF4">
        <v>200</v>
      </c>
      <c r="AP4" t="s">
        <v>90</v>
      </c>
      <c r="AQ4">
        <v>300</v>
      </c>
      <c r="AS4">
        <v>200</v>
      </c>
      <c r="AT4">
        <v>200</v>
      </c>
      <c r="AU4" t="s">
        <v>91</v>
      </c>
      <c r="AV4">
        <v>4.5</v>
      </c>
      <c r="AX4">
        <v>300</v>
      </c>
      <c r="AY4">
        <v>15000</v>
      </c>
      <c r="AZ4" t="s">
        <v>92</v>
      </c>
      <c r="BA4">
        <v>1.5</v>
      </c>
      <c r="BC4">
        <v>270</v>
      </c>
      <c r="BD4">
        <v>15000</v>
      </c>
      <c r="BW4">
        <v>2</v>
      </c>
      <c r="BX4">
        <v>120</v>
      </c>
      <c r="BY4">
        <v>7</v>
      </c>
      <c r="BZ4">
        <v>840</v>
      </c>
      <c r="CA4">
        <v>7</v>
      </c>
      <c r="CB4">
        <v>840</v>
      </c>
      <c r="CC4">
        <v>2</v>
      </c>
      <c r="CE4">
        <v>300</v>
      </c>
      <c r="DV4">
        <v>2444</v>
      </c>
      <c r="DW4">
        <v>2</v>
      </c>
      <c r="DX4">
        <v>1</v>
      </c>
      <c r="DZ4">
        <v>500</v>
      </c>
      <c r="EA4">
        <v>2850</v>
      </c>
      <c r="EB4">
        <v>200</v>
      </c>
      <c r="EC4">
        <v>250</v>
      </c>
      <c r="EE4" s="7">
        <v>24</v>
      </c>
      <c r="EF4" s="7">
        <v>37</v>
      </c>
      <c r="EG4" s="21">
        <f t="shared" ref="EG4:EG67" si="0">EH4/EF4</f>
        <v>1.972972972972973</v>
      </c>
      <c r="EH4" s="7">
        <v>73</v>
      </c>
      <c r="EI4" s="7">
        <v>6</v>
      </c>
      <c r="EJ4">
        <f t="shared" ref="EJ4:EJ67" si="1">EH4-EI4</f>
        <v>67</v>
      </c>
    </row>
    <row r="5" spans="1:140" x14ac:dyDescent="0.35">
      <c r="A5">
        <v>4</v>
      </c>
      <c r="B5" t="s">
        <v>146</v>
      </c>
      <c r="C5" t="s">
        <v>29</v>
      </c>
      <c r="D5" t="s">
        <v>28</v>
      </c>
      <c r="E5" t="s">
        <v>21</v>
      </c>
      <c r="F5" t="s">
        <v>20</v>
      </c>
      <c r="G5" t="s">
        <v>22</v>
      </c>
      <c r="H5" t="s">
        <v>23</v>
      </c>
      <c r="I5" t="s">
        <v>24</v>
      </c>
      <c r="L5" t="s">
        <v>25</v>
      </c>
      <c r="M5" t="s">
        <v>26</v>
      </c>
      <c r="N5" t="s">
        <v>27</v>
      </c>
      <c r="O5">
        <v>775493778</v>
      </c>
      <c r="Q5">
        <v>0.12</v>
      </c>
      <c r="R5" t="s">
        <v>31</v>
      </c>
      <c r="S5" t="s">
        <v>30</v>
      </c>
      <c r="T5" t="s">
        <v>130</v>
      </c>
      <c r="U5" t="s">
        <v>32</v>
      </c>
      <c r="V5" t="s">
        <v>84</v>
      </c>
      <c r="W5" t="s">
        <v>86</v>
      </c>
      <c r="X5" t="s">
        <v>39</v>
      </c>
      <c r="Y5">
        <v>2</v>
      </c>
      <c r="AA5">
        <v>200</v>
      </c>
      <c r="AB5">
        <v>0.12</v>
      </c>
      <c r="AC5">
        <v>2</v>
      </c>
      <c r="AD5" t="s">
        <v>81</v>
      </c>
      <c r="AF5">
        <v>200</v>
      </c>
      <c r="AP5" t="s">
        <v>89</v>
      </c>
      <c r="AQ5">
        <v>300</v>
      </c>
      <c r="AS5">
        <v>200</v>
      </c>
      <c r="AT5">
        <v>200</v>
      </c>
      <c r="BW5">
        <v>2</v>
      </c>
      <c r="BX5">
        <v>120</v>
      </c>
      <c r="BY5">
        <v>7</v>
      </c>
      <c r="BZ5">
        <v>840</v>
      </c>
      <c r="CA5">
        <v>7</v>
      </c>
      <c r="CB5">
        <v>840</v>
      </c>
      <c r="CC5">
        <v>2</v>
      </c>
      <c r="CE5">
        <v>300</v>
      </c>
      <c r="DV5">
        <v>201</v>
      </c>
      <c r="DW5">
        <v>2</v>
      </c>
      <c r="DX5">
        <v>1</v>
      </c>
      <c r="DZ5">
        <v>500</v>
      </c>
      <c r="EA5">
        <v>2850</v>
      </c>
      <c r="EB5">
        <v>200</v>
      </c>
      <c r="EC5">
        <v>250</v>
      </c>
      <c r="EE5">
        <v>5160</v>
      </c>
      <c r="EF5">
        <v>7955</v>
      </c>
      <c r="EG5" s="21">
        <f t="shared" si="0"/>
        <v>1.972972972972973</v>
      </c>
      <c r="EH5">
        <v>15695</v>
      </c>
      <c r="EI5">
        <v>1290</v>
      </c>
      <c r="EJ5">
        <f t="shared" si="1"/>
        <v>14405</v>
      </c>
    </row>
    <row r="6" spans="1:140" x14ac:dyDescent="0.35">
      <c r="A6">
        <v>5</v>
      </c>
      <c r="B6" t="s">
        <v>146</v>
      </c>
      <c r="C6" t="s">
        <v>29</v>
      </c>
      <c r="D6" t="s">
        <v>103</v>
      </c>
      <c r="E6" t="s">
        <v>21</v>
      </c>
      <c r="F6" t="s">
        <v>20</v>
      </c>
      <c r="G6" t="s">
        <v>22</v>
      </c>
      <c r="H6" t="s">
        <v>98</v>
      </c>
      <c r="I6" t="s">
        <v>99</v>
      </c>
      <c r="J6" t="s">
        <v>108</v>
      </c>
      <c r="K6" t="s">
        <v>109</v>
      </c>
      <c r="L6" t="s">
        <v>104</v>
      </c>
      <c r="M6" t="s">
        <v>26</v>
      </c>
      <c r="N6" t="s">
        <v>101</v>
      </c>
      <c r="O6" t="s">
        <v>100</v>
      </c>
      <c r="P6" t="s">
        <v>102</v>
      </c>
      <c r="Q6" t="s">
        <v>105</v>
      </c>
      <c r="R6" t="s">
        <v>31</v>
      </c>
      <c r="S6" t="s">
        <v>107</v>
      </c>
      <c r="T6" t="s">
        <v>106</v>
      </c>
      <c r="U6" t="s">
        <v>32</v>
      </c>
      <c r="V6" t="s">
        <v>34</v>
      </c>
      <c r="W6" t="s">
        <v>33</v>
      </c>
      <c r="X6" t="s">
        <v>39</v>
      </c>
      <c r="Y6">
        <v>2</v>
      </c>
      <c r="Z6">
        <v>3750</v>
      </c>
      <c r="AB6">
        <v>0.8</v>
      </c>
      <c r="AC6">
        <v>4</v>
      </c>
      <c r="AD6" t="s">
        <v>110</v>
      </c>
      <c r="AF6">
        <v>1250</v>
      </c>
      <c r="AP6" t="s">
        <v>90</v>
      </c>
      <c r="AQ6">
        <v>325</v>
      </c>
      <c r="AS6">
        <v>1950</v>
      </c>
      <c r="AT6">
        <v>300</v>
      </c>
      <c r="AU6" t="s">
        <v>112</v>
      </c>
      <c r="AV6" t="s">
        <v>113</v>
      </c>
      <c r="AX6">
        <v>300</v>
      </c>
      <c r="AY6">
        <v>15000</v>
      </c>
      <c r="AZ6" t="s">
        <v>93</v>
      </c>
      <c r="BA6" t="s">
        <v>116</v>
      </c>
      <c r="BC6">
        <v>300</v>
      </c>
      <c r="BD6">
        <v>15000</v>
      </c>
      <c r="BW6">
        <v>2</v>
      </c>
      <c r="BX6">
        <v>1250</v>
      </c>
      <c r="BY6">
        <v>30</v>
      </c>
      <c r="BZ6">
        <v>500</v>
      </c>
      <c r="CA6">
        <v>3</v>
      </c>
      <c r="CB6">
        <v>2500</v>
      </c>
      <c r="DV6">
        <v>1833</v>
      </c>
      <c r="DW6">
        <v>10</v>
      </c>
      <c r="DX6">
        <v>1</v>
      </c>
      <c r="DZ6">
        <v>1000</v>
      </c>
      <c r="EA6">
        <v>204</v>
      </c>
      <c r="EB6">
        <v>8000</v>
      </c>
      <c r="EC6">
        <v>11250</v>
      </c>
      <c r="EE6">
        <v>8000</v>
      </c>
      <c r="EF6">
        <v>7450</v>
      </c>
      <c r="EG6" s="21">
        <f t="shared" si="0"/>
        <v>1.1020134228187919</v>
      </c>
      <c r="EH6">
        <v>8210</v>
      </c>
      <c r="EI6">
        <v>6110</v>
      </c>
      <c r="EJ6">
        <f t="shared" si="1"/>
        <v>2100</v>
      </c>
    </row>
    <row r="7" spans="1:140" x14ac:dyDescent="0.35">
      <c r="A7">
        <v>6</v>
      </c>
      <c r="B7" t="s">
        <v>146</v>
      </c>
      <c r="C7" t="s">
        <v>29</v>
      </c>
      <c r="D7" t="s">
        <v>103</v>
      </c>
      <c r="E7" t="s">
        <v>119</v>
      </c>
      <c r="F7" t="s">
        <v>20</v>
      </c>
      <c r="G7" t="s">
        <v>22</v>
      </c>
      <c r="H7" t="s">
        <v>98</v>
      </c>
      <c r="I7" t="s">
        <v>99</v>
      </c>
      <c r="J7" t="s">
        <v>108</v>
      </c>
      <c r="K7" t="s">
        <v>109</v>
      </c>
      <c r="L7" t="s">
        <v>104</v>
      </c>
      <c r="M7" t="s">
        <v>26</v>
      </c>
      <c r="N7" t="s">
        <v>101</v>
      </c>
      <c r="O7" t="s">
        <v>100</v>
      </c>
      <c r="P7" t="s">
        <v>102</v>
      </c>
      <c r="Q7" t="s">
        <v>105</v>
      </c>
      <c r="R7" t="s">
        <v>31</v>
      </c>
      <c r="S7" t="s">
        <v>107</v>
      </c>
      <c r="T7" t="s">
        <v>106</v>
      </c>
      <c r="U7" t="s">
        <v>32</v>
      </c>
      <c r="V7" t="s">
        <v>82</v>
      </c>
      <c r="W7" t="s">
        <v>32</v>
      </c>
      <c r="X7" t="s">
        <v>39</v>
      </c>
      <c r="Y7">
        <v>2</v>
      </c>
      <c r="Z7">
        <v>3750</v>
      </c>
      <c r="AB7">
        <v>1.1299999999999999</v>
      </c>
      <c r="AC7">
        <v>17</v>
      </c>
      <c r="AD7" t="s">
        <v>111</v>
      </c>
      <c r="AF7">
        <v>1250</v>
      </c>
      <c r="AP7" t="s">
        <v>90</v>
      </c>
      <c r="AQ7">
        <v>190</v>
      </c>
      <c r="AS7">
        <v>1000</v>
      </c>
      <c r="AT7">
        <v>300</v>
      </c>
      <c r="AU7" t="s">
        <v>112</v>
      </c>
      <c r="AV7" t="s">
        <v>114</v>
      </c>
      <c r="AX7">
        <v>1000</v>
      </c>
      <c r="AY7">
        <v>15000</v>
      </c>
      <c r="AZ7" t="s">
        <v>93</v>
      </c>
      <c r="BA7" t="s">
        <v>114</v>
      </c>
      <c r="BC7">
        <v>1000</v>
      </c>
      <c r="BD7">
        <v>15000</v>
      </c>
      <c r="BW7">
        <v>2</v>
      </c>
      <c r="BX7">
        <v>1250</v>
      </c>
      <c r="BY7">
        <v>30</v>
      </c>
      <c r="BZ7">
        <v>500</v>
      </c>
      <c r="CA7">
        <v>3</v>
      </c>
      <c r="CB7">
        <v>2500</v>
      </c>
      <c r="DV7">
        <v>2733</v>
      </c>
      <c r="DW7">
        <v>10</v>
      </c>
      <c r="DX7">
        <v>1</v>
      </c>
      <c r="DZ7">
        <v>1000</v>
      </c>
      <c r="EA7">
        <v>1054</v>
      </c>
      <c r="EB7">
        <v>8000</v>
      </c>
      <c r="EC7">
        <v>11250</v>
      </c>
      <c r="ED7">
        <v>0.03</v>
      </c>
      <c r="EE7">
        <v>82</v>
      </c>
      <c r="EF7" s="9">
        <v>0</v>
      </c>
      <c r="EG7" s="21" t="e">
        <f t="shared" si="0"/>
        <v>#DIV/0!</v>
      </c>
      <c r="EH7" s="9">
        <v>0</v>
      </c>
      <c r="EI7">
        <v>13095</v>
      </c>
      <c r="EJ7" s="16">
        <f t="shared" si="1"/>
        <v>-13095</v>
      </c>
    </row>
    <row r="8" spans="1:140" x14ac:dyDescent="0.35">
      <c r="A8">
        <v>7</v>
      </c>
      <c r="B8" t="s">
        <v>146</v>
      </c>
      <c r="C8" t="s">
        <v>29</v>
      </c>
      <c r="D8" t="s">
        <v>103</v>
      </c>
      <c r="E8" t="s">
        <v>119</v>
      </c>
      <c r="F8" t="s">
        <v>20</v>
      </c>
      <c r="G8" t="s">
        <v>22</v>
      </c>
      <c r="H8" t="s">
        <v>98</v>
      </c>
      <c r="I8" t="s">
        <v>99</v>
      </c>
      <c r="J8" t="s">
        <v>108</v>
      </c>
      <c r="K8" t="s">
        <v>109</v>
      </c>
      <c r="L8" t="s">
        <v>104</v>
      </c>
      <c r="M8" t="s">
        <v>26</v>
      </c>
      <c r="N8" t="s">
        <v>101</v>
      </c>
      <c r="O8" t="s">
        <v>100</v>
      </c>
      <c r="P8" t="s">
        <v>102</v>
      </c>
      <c r="Q8" t="s">
        <v>105</v>
      </c>
      <c r="R8" t="s">
        <v>31</v>
      </c>
      <c r="S8" t="s">
        <v>107</v>
      </c>
      <c r="T8" t="s">
        <v>106</v>
      </c>
      <c r="U8" t="s">
        <v>32</v>
      </c>
      <c r="V8" t="s">
        <v>83</v>
      </c>
      <c r="W8" t="s">
        <v>85</v>
      </c>
      <c r="X8" t="s">
        <v>39</v>
      </c>
      <c r="Y8">
        <v>2</v>
      </c>
      <c r="Z8">
        <v>3750</v>
      </c>
      <c r="AB8">
        <v>0.6</v>
      </c>
      <c r="AC8">
        <v>4</v>
      </c>
      <c r="AD8" t="s">
        <v>110</v>
      </c>
      <c r="AF8">
        <v>1250</v>
      </c>
      <c r="AP8" t="s">
        <v>90</v>
      </c>
      <c r="AQ8">
        <v>210</v>
      </c>
      <c r="AS8">
        <v>1300</v>
      </c>
      <c r="AT8">
        <v>300</v>
      </c>
      <c r="AU8" t="s">
        <v>112</v>
      </c>
      <c r="AV8" t="s">
        <v>115</v>
      </c>
      <c r="AX8">
        <v>300</v>
      </c>
      <c r="AY8">
        <v>15000</v>
      </c>
      <c r="AZ8" t="s">
        <v>93</v>
      </c>
      <c r="BA8" t="s">
        <v>117</v>
      </c>
      <c r="BC8">
        <v>300</v>
      </c>
      <c r="BD8">
        <v>15000</v>
      </c>
      <c r="BE8" t="s">
        <v>93</v>
      </c>
      <c r="BF8" t="s">
        <v>118</v>
      </c>
      <c r="BG8">
        <v>500</v>
      </c>
      <c r="BI8">
        <v>15000</v>
      </c>
      <c r="BW8">
        <v>2</v>
      </c>
      <c r="BX8">
        <v>1250</v>
      </c>
      <c r="BY8">
        <v>30</v>
      </c>
      <c r="BZ8">
        <v>500</v>
      </c>
      <c r="CA8">
        <v>3</v>
      </c>
      <c r="CB8">
        <v>2500</v>
      </c>
      <c r="DV8">
        <v>1933</v>
      </c>
      <c r="DW8">
        <v>10</v>
      </c>
      <c r="DX8">
        <v>1</v>
      </c>
      <c r="DZ8">
        <v>1000</v>
      </c>
      <c r="EA8">
        <v>204</v>
      </c>
      <c r="EB8">
        <v>8000</v>
      </c>
      <c r="EC8">
        <v>11250</v>
      </c>
      <c r="ED8">
        <v>0.03</v>
      </c>
      <c r="EE8">
        <v>58</v>
      </c>
      <c r="EF8" s="9">
        <v>0</v>
      </c>
      <c r="EG8" s="21" t="e">
        <f t="shared" si="0"/>
        <v>#DIV/0!</v>
      </c>
      <c r="EH8" s="9">
        <v>0</v>
      </c>
      <c r="EI8">
        <v>12324</v>
      </c>
      <c r="EJ8" s="16">
        <f t="shared" si="1"/>
        <v>-12324</v>
      </c>
    </row>
    <row r="9" spans="1:140" x14ac:dyDescent="0.35">
      <c r="A9">
        <v>8</v>
      </c>
      <c r="B9" t="s">
        <v>146</v>
      </c>
      <c r="C9" t="s">
        <v>29</v>
      </c>
      <c r="D9" t="s">
        <v>103</v>
      </c>
      <c r="E9" t="s">
        <v>119</v>
      </c>
      <c r="F9" t="s">
        <v>20</v>
      </c>
      <c r="G9" t="s">
        <v>22</v>
      </c>
      <c r="H9" t="s">
        <v>98</v>
      </c>
      <c r="I9" t="s">
        <v>99</v>
      </c>
      <c r="J9" t="s">
        <v>108</v>
      </c>
      <c r="K9" t="s">
        <v>109</v>
      </c>
      <c r="L9" t="s">
        <v>104</v>
      </c>
      <c r="M9" t="s">
        <v>26</v>
      </c>
      <c r="N9" t="s">
        <v>101</v>
      </c>
      <c r="O9" t="s">
        <v>100</v>
      </c>
      <c r="P9" t="s">
        <v>102</v>
      </c>
      <c r="Q9" t="s">
        <v>105</v>
      </c>
      <c r="R9" t="s">
        <v>31</v>
      </c>
      <c r="S9" t="s">
        <v>107</v>
      </c>
      <c r="T9" t="s">
        <v>106</v>
      </c>
      <c r="U9" t="s">
        <v>32</v>
      </c>
      <c r="V9" t="s">
        <v>84</v>
      </c>
      <c r="W9" t="s">
        <v>86</v>
      </c>
      <c r="X9" t="s">
        <v>39</v>
      </c>
      <c r="Y9">
        <v>2</v>
      </c>
      <c r="Z9">
        <v>3750</v>
      </c>
      <c r="AB9">
        <v>0.6</v>
      </c>
      <c r="AC9">
        <v>4</v>
      </c>
      <c r="AD9" t="s">
        <v>110</v>
      </c>
      <c r="AF9">
        <v>1250</v>
      </c>
      <c r="AP9" t="s">
        <v>90</v>
      </c>
      <c r="AT9">
        <v>300</v>
      </c>
      <c r="BW9">
        <v>2</v>
      </c>
      <c r="BX9">
        <v>1250</v>
      </c>
      <c r="BY9">
        <v>30</v>
      </c>
      <c r="BZ9">
        <v>500</v>
      </c>
      <c r="CA9">
        <v>3</v>
      </c>
      <c r="CB9">
        <v>2500</v>
      </c>
      <c r="DV9">
        <v>1467</v>
      </c>
      <c r="DW9">
        <v>10</v>
      </c>
      <c r="DX9">
        <v>1</v>
      </c>
      <c r="DZ9">
        <v>1000</v>
      </c>
      <c r="EA9">
        <v>204</v>
      </c>
      <c r="EB9">
        <v>8000</v>
      </c>
      <c r="EC9">
        <v>11250</v>
      </c>
      <c r="ED9">
        <v>0.03</v>
      </c>
      <c r="EE9">
        <v>44</v>
      </c>
      <c r="EF9" s="9">
        <v>0</v>
      </c>
      <c r="EG9" s="21" t="e">
        <f t="shared" si="0"/>
        <v>#DIV/0!</v>
      </c>
      <c r="EH9" s="9">
        <v>0</v>
      </c>
      <c r="EI9">
        <v>9624</v>
      </c>
      <c r="EJ9" s="16">
        <f t="shared" si="1"/>
        <v>-9624</v>
      </c>
    </row>
    <row r="10" spans="1:140" x14ac:dyDescent="0.35">
      <c r="A10">
        <v>9</v>
      </c>
      <c r="B10" t="s">
        <v>146</v>
      </c>
      <c r="C10" t="s">
        <v>29</v>
      </c>
      <c r="D10" t="s">
        <v>126</v>
      </c>
      <c r="E10" t="s">
        <v>119</v>
      </c>
      <c r="F10" t="s">
        <v>120</v>
      </c>
      <c r="G10" t="s">
        <v>120</v>
      </c>
      <c r="H10" t="s">
        <v>121</v>
      </c>
      <c r="I10" t="s">
        <v>122</v>
      </c>
      <c r="J10" t="s">
        <v>129</v>
      </c>
      <c r="K10" t="s">
        <v>128</v>
      </c>
      <c r="L10" t="s">
        <v>127</v>
      </c>
      <c r="M10" t="s">
        <v>26</v>
      </c>
      <c r="N10" t="s">
        <v>27</v>
      </c>
      <c r="O10" t="s">
        <v>124</v>
      </c>
      <c r="P10" t="s">
        <v>123</v>
      </c>
      <c r="Q10" t="s">
        <v>125</v>
      </c>
      <c r="R10" t="s">
        <v>31</v>
      </c>
      <c r="S10" t="s">
        <v>30</v>
      </c>
      <c r="T10" t="s">
        <v>130</v>
      </c>
      <c r="U10" t="s">
        <v>32</v>
      </c>
      <c r="V10" t="s">
        <v>34</v>
      </c>
      <c r="W10" t="s">
        <v>33</v>
      </c>
      <c r="X10" t="s">
        <v>131</v>
      </c>
      <c r="Y10">
        <v>2</v>
      </c>
      <c r="AA10">
        <v>1000</v>
      </c>
      <c r="AB10">
        <v>0.12</v>
      </c>
      <c r="AC10">
        <v>2</v>
      </c>
      <c r="AD10" t="s">
        <v>132</v>
      </c>
      <c r="AF10">
        <v>1000</v>
      </c>
      <c r="AP10" t="s">
        <v>88</v>
      </c>
      <c r="AQ10">
        <v>100</v>
      </c>
      <c r="AS10">
        <v>500</v>
      </c>
      <c r="AV10" t="s">
        <v>133</v>
      </c>
      <c r="BW10">
        <v>1</v>
      </c>
      <c r="BX10">
        <v>1000</v>
      </c>
      <c r="BY10">
        <v>9</v>
      </c>
      <c r="BZ10">
        <v>1500</v>
      </c>
      <c r="CA10">
        <v>1</v>
      </c>
      <c r="CB10">
        <v>1000</v>
      </c>
      <c r="DV10">
        <v>1322</v>
      </c>
      <c r="DW10">
        <v>1</v>
      </c>
      <c r="DX10" t="s">
        <v>134</v>
      </c>
      <c r="DZ10">
        <v>900</v>
      </c>
      <c r="EA10">
        <v>480</v>
      </c>
      <c r="EB10">
        <v>10000</v>
      </c>
      <c r="EC10">
        <v>12500</v>
      </c>
      <c r="ED10">
        <v>0.03</v>
      </c>
      <c r="EE10">
        <v>39.659999999999997</v>
      </c>
      <c r="EF10">
        <v>39</v>
      </c>
      <c r="EG10" s="21">
        <f t="shared" si="0"/>
        <v>200</v>
      </c>
      <c r="EH10">
        <v>7800</v>
      </c>
      <c r="EI10">
        <v>7380</v>
      </c>
      <c r="EJ10">
        <f t="shared" si="1"/>
        <v>420</v>
      </c>
    </row>
    <row r="11" spans="1:140" x14ac:dyDescent="0.35">
      <c r="A11">
        <v>10</v>
      </c>
      <c r="B11" t="s">
        <v>146</v>
      </c>
      <c r="C11" t="s">
        <v>29</v>
      </c>
      <c r="D11" t="s">
        <v>126</v>
      </c>
      <c r="E11" t="s">
        <v>119</v>
      </c>
      <c r="F11" t="s">
        <v>120</v>
      </c>
      <c r="G11" t="s">
        <v>120</v>
      </c>
      <c r="H11" t="s">
        <v>121</v>
      </c>
      <c r="I11" t="s">
        <v>122</v>
      </c>
      <c r="J11" t="s">
        <v>129</v>
      </c>
      <c r="K11" t="s">
        <v>128</v>
      </c>
      <c r="L11" t="s">
        <v>127</v>
      </c>
      <c r="M11" t="s">
        <v>26</v>
      </c>
      <c r="N11" t="s">
        <v>27</v>
      </c>
      <c r="O11" t="s">
        <v>124</v>
      </c>
      <c r="P11" t="s">
        <v>123</v>
      </c>
      <c r="Q11" t="s">
        <v>125</v>
      </c>
      <c r="R11" t="s">
        <v>31</v>
      </c>
      <c r="S11" t="s">
        <v>30</v>
      </c>
      <c r="T11" t="s">
        <v>130</v>
      </c>
      <c r="U11" t="s">
        <v>32</v>
      </c>
      <c r="V11" t="s">
        <v>82</v>
      </c>
      <c r="W11" t="s">
        <v>32</v>
      </c>
      <c r="X11" t="s">
        <v>131</v>
      </c>
      <c r="Y11">
        <v>11</v>
      </c>
      <c r="AA11">
        <v>3500</v>
      </c>
      <c r="AB11">
        <v>0.12</v>
      </c>
      <c r="AC11">
        <v>11</v>
      </c>
      <c r="AD11" t="s">
        <v>132</v>
      </c>
      <c r="AF11">
        <v>1000</v>
      </c>
      <c r="AP11" t="s">
        <v>88</v>
      </c>
      <c r="AQ11">
        <v>100</v>
      </c>
      <c r="AS11">
        <v>1000</v>
      </c>
      <c r="AU11" t="s">
        <v>91</v>
      </c>
      <c r="AV11">
        <v>1.1399999999999999</v>
      </c>
      <c r="AX11">
        <v>1000</v>
      </c>
      <c r="AY11">
        <v>15000</v>
      </c>
      <c r="AZ11" t="s">
        <v>93</v>
      </c>
      <c r="BA11">
        <v>0.72</v>
      </c>
      <c r="BC11">
        <v>1000</v>
      </c>
      <c r="BD11">
        <v>15000</v>
      </c>
      <c r="BW11">
        <v>1</v>
      </c>
      <c r="BX11">
        <v>1000</v>
      </c>
      <c r="BY11">
        <v>9</v>
      </c>
      <c r="BZ11">
        <v>1500</v>
      </c>
      <c r="CA11">
        <v>1</v>
      </c>
      <c r="CB11">
        <v>1000</v>
      </c>
      <c r="DV11">
        <v>2105</v>
      </c>
      <c r="DW11">
        <v>1</v>
      </c>
      <c r="DX11" t="s">
        <v>135</v>
      </c>
      <c r="DZ11">
        <v>1200</v>
      </c>
      <c r="EA11">
        <v>480</v>
      </c>
      <c r="EB11">
        <v>10000</v>
      </c>
      <c r="EC11">
        <v>12500</v>
      </c>
      <c r="ED11">
        <v>0.03</v>
      </c>
      <c r="EE11">
        <v>63.15</v>
      </c>
      <c r="EF11">
        <v>63</v>
      </c>
      <c r="EG11" s="21">
        <f t="shared" si="0"/>
        <v>200</v>
      </c>
      <c r="EH11">
        <v>12600</v>
      </c>
      <c r="EI11">
        <v>13298</v>
      </c>
      <c r="EJ11" s="16">
        <f t="shared" si="1"/>
        <v>-698</v>
      </c>
    </row>
    <row r="12" spans="1:140" x14ac:dyDescent="0.35">
      <c r="A12">
        <v>11</v>
      </c>
      <c r="B12" t="s">
        <v>146</v>
      </c>
      <c r="C12" t="s">
        <v>29</v>
      </c>
      <c r="D12" t="s">
        <v>126</v>
      </c>
      <c r="E12" t="s">
        <v>119</v>
      </c>
      <c r="F12" t="s">
        <v>120</v>
      </c>
      <c r="G12" t="s">
        <v>120</v>
      </c>
      <c r="H12" t="s">
        <v>121</v>
      </c>
      <c r="I12" t="s">
        <v>122</v>
      </c>
      <c r="J12" t="s">
        <v>129</v>
      </c>
      <c r="K12" t="s">
        <v>128</v>
      </c>
      <c r="L12" t="s">
        <v>127</v>
      </c>
      <c r="M12" t="s">
        <v>26</v>
      </c>
      <c r="N12" t="s">
        <v>27</v>
      </c>
      <c r="O12" t="s">
        <v>124</v>
      </c>
      <c r="P12" t="s">
        <v>123</v>
      </c>
      <c r="Q12" t="s">
        <v>125</v>
      </c>
      <c r="R12" t="s">
        <v>31</v>
      </c>
      <c r="S12" t="s">
        <v>30</v>
      </c>
      <c r="T12" t="s">
        <v>130</v>
      </c>
      <c r="U12" t="s">
        <v>32</v>
      </c>
      <c r="V12" t="s">
        <v>83</v>
      </c>
      <c r="W12" t="s">
        <v>85</v>
      </c>
      <c r="X12" t="s">
        <v>131</v>
      </c>
      <c r="Y12">
        <v>2</v>
      </c>
      <c r="AA12">
        <v>1000</v>
      </c>
      <c r="AB12">
        <v>0.12</v>
      </c>
      <c r="AC12">
        <v>2</v>
      </c>
      <c r="AD12" t="s">
        <v>132</v>
      </c>
      <c r="AF12">
        <v>1000</v>
      </c>
      <c r="AP12" t="s">
        <v>88</v>
      </c>
      <c r="AQ12">
        <v>100</v>
      </c>
      <c r="AS12">
        <v>500</v>
      </c>
      <c r="AU12" t="s">
        <v>91</v>
      </c>
      <c r="AV12">
        <v>4.5</v>
      </c>
      <c r="AX12">
        <v>1000</v>
      </c>
      <c r="AY12">
        <v>15000</v>
      </c>
      <c r="AZ12" t="s">
        <v>93</v>
      </c>
      <c r="BA12">
        <v>1.5</v>
      </c>
      <c r="BC12">
        <v>500</v>
      </c>
      <c r="BD12">
        <v>15000</v>
      </c>
      <c r="BE12" t="s">
        <v>92</v>
      </c>
      <c r="BF12">
        <v>1.5</v>
      </c>
      <c r="BG12">
        <v>500</v>
      </c>
      <c r="BW12">
        <v>1</v>
      </c>
      <c r="BX12">
        <v>1000</v>
      </c>
      <c r="BY12">
        <v>9</v>
      </c>
      <c r="BZ12">
        <v>1500</v>
      </c>
      <c r="CA12">
        <v>1</v>
      </c>
      <c r="CB12">
        <v>1000</v>
      </c>
      <c r="DV12">
        <v>2759</v>
      </c>
      <c r="DW12">
        <v>1</v>
      </c>
      <c r="DX12" t="s">
        <v>136</v>
      </c>
      <c r="DZ12">
        <v>1800</v>
      </c>
      <c r="EA12">
        <v>480</v>
      </c>
      <c r="EB12">
        <v>10000</v>
      </c>
      <c r="EC12">
        <v>12500</v>
      </c>
      <c r="ED12">
        <v>0.03</v>
      </c>
      <c r="EE12">
        <v>82.77</v>
      </c>
      <c r="EF12">
        <v>82</v>
      </c>
      <c r="EG12" s="21">
        <f t="shared" si="0"/>
        <v>200</v>
      </c>
      <c r="EH12">
        <v>16400</v>
      </c>
      <c r="EI12">
        <v>12090</v>
      </c>
      <c r="EJ12">
        <f t="shared" si="1"/>
        <v>4310</v>
      </c>
    </row>
    <row r="13" spans="1:140" x14ac:dyDescent="0.35">
      <c r="A13">
        <v>12</v>
      </c>
      <c r="B13" t="s">
        <v>146</v>
      </c>
      <c r="C13" t="s">
        <v>29</v>
      </c>
      <c r="D13" t="s">
        <v>126</v>
      </c>
      <c r="E13" t="s">
        <v>119</v>
      </c>
      <c r="F13" t="s">
        <v>120</v>
      </c>
      <c r="G13" t="s">
        <v>120</v>
      </c>
      <c r="H13" t="s">
        <v>121</v>
      </c>
      <c r="I13" t="s">
        <v>122</v>
      </c>
      <c r="J13" t="s">
        <v>129</v>
      </c>
      <c r="K13" t="s">
        <v>128</v>
      </c>
      <c r="L13" t="s">
        <v>127</v>
      </c>
      <c r="M13" t="s">
        <v>26</v>
      </c>
      <c r="N13" t="s">
        <v>27</v>
      </c>
      <c r="O13" t="s">
        <v>124</v>
      </c>
      <c r="P13" t="s">
        <v>123</v>
      </c>
      <c r="Q13" t="s">
        <v>125</v>
      </c>
      <c r="R13" t="s">
        <v>31</v>
      </c>
      <c r="S13" t="s">
        <v>30</v>
      </c>
      <c r="T13" t="s">
        <v>130</v>
      </c>
      <c r="U13" t="s">
        <v>32</v>
      </c>
      <c r="V13" t="s">
        <v>84</v>
      </c>
      <c r="W13" t="s">
        <v>86</v>
      </c>
      <c r="X13" t="s">
        <v>131</v>
      </c>
      <c r="Y13">
        <v>2</v>
      </c>
      <c r="AA13">
        <v>1000</v>
      </c>
      <c r="AB13">
        <v>0.12</v>
      </c>
      <c r="AC13">
        <v>2</v>
      </c>
      <c r="AD13" t="s">
        <v>132</v>
      </c>
      <c r="AF13">
        <v>1000</v>
      </c>
      <c r="BW13">
        <v>1</v>
      </c>
      <c r="BX13">
        <v>1000</v>
      </c>
      <c r="BY13">
        <v>9</v>
      </c>
      <c r="BZ13">
        <v>1500</v>
      </c>
      <c r="CA13">
        <v>1</v>
      </c>
      <c r="CB13">
        <v>1000</v>
      </c>
      <c r="DV13">
        <v>1231</v>
      </c>
      <c r="DW13">
        <v>1</v>
      </c>
      <c r="DX13" t="s">
        <v>134</v>
      </c>
      <c r="DZ13">
        <v>900</v>
      </c>
      <c r="EA13">
        <v>480</v>
      </c>
      <c r="EB13">
        <v>10000</v>
      </c>
      <c r="EC13">
        <v>12500</v>
      </c>
      <c r="ED13">
        <v>0.03</v>
      </c>
      <c r="EE13">
        <v>36.93</v>
      </c>
      <c r="EF13">
        <v>36</v>
      </c>
      <c r="EG13" s="21">
        <f t="shared" si="0"/>
        <v>200</v>
      </c>
      <c r="EH13">
        <v>7200</v>
      </c>
      <c r="EI13">
        <v>6940</v>
      </c>
      <c r="EJ13">
        <f t="shared" si="1"/>
        <v>260</v>
      </c>
    </row>
    <row r="14" spans="1:140" x14ac:dyDescent="0.35">
      <c r="A14">
        <v>13</v>
      </c>
      <c r="B14" t="s">
        <v>146</v>
      </c>
      <c r="C14" t="s">
        <v>29</v>
      </c>
      <c r="D14" t="s">
        <v>140</v>
      </c>
      <c r="E14" t="s">
        <v>119</v>
      </c>
      <c r="F14" t="s">
        <v>120</v>
      </c>
      <c r="G14" t="s">
        <v>137</v>
      </c>
      <c r="H14" t="s">
        <v>139</v>
      </c>
      <c r="I14" t="s">
        <v>138</v>
      </c>
      <c r="J14" t="s">
        <v>143</v>
      </c>
      <c r="K14" t="s">
        <v>142</v>
      </c>
      <c r="L14" t="s">
        <v>144</v>
      </c>
      <c r="M14" t="s">
        <v>26</v>
      </c>
      <c r="N14" t="s">
        <v>101</v>
      </c>
      <c r="O14" t="s">
        <v>141</v>
      </c>
      <c r="Q14" t="s">
        <v>145</v>
      </c>
      <c r="R14" t="s">
        <v>31</v>
      </c>
      <c r="S14" t="s">
        <v>107</v>
      </c>
      <c r="T14" t="s">
        <v>106</v>
      </c>
      <c r="U14" t="s">
        <v>32</v>
      </c>
      <c r="V14" t="s">
        <v>34</v>
      </c>
      <c r="W14" t="s">
        <v>33</v>
      </c>
      <c r="X14" t="s">
        <v>39</v>
      </c>
      <c r="Y14">
        <v>30</v>
      </c>
      <c r="AA14">
        <v>1500</v>
      </c>
      <c r="AB14">
        <v>1</v>
      </c>
      <c r="AC14">
        <v>17</v>
      </c>
      <c r="AD14" t="s">
        <v>148</v>
      </c>
      <c r="AF14">
        <v>1000</v>
      </c>
      <c r="AP14" t="s">
        <v>150</v>
      </c>
      <c r="AQ14">
        <v>200</v>
      </c>
      <c r="AS14">
        <v>1000</v>
      </c>
      <c r="AT14">
        <v>500</v>
      </c>
      <c r="AU14" t="s">
        <v>112</v>
      </c>
      <c r="AV14">
        <v>3</v>
      </c>
      <c r="AX14">
        <v>500</v>
      </c>
      <c r="AY14">
        <v>15000</v>
      </c>
      <c r="AZ14" t="s">
        <v>92</v>
      </c>
      <c r="BA14">
        <v>3</v>
      </c>
      <c r="BC14">
        <v>500</v>
      </c>
      <c r="BD14">
        <v>15000</v>
      </c>
      <c r="BW14">
        <v>30</v>
      </c>
      <c r="BX14">
        <v>500</v>
      </c>
      <c r="BY14">
        <v>30</v>
      </c>
      <c r="BZ14">
        <v>500</v>
      </c>
      <c r="CA14">
        <v>30</v>
      </c>
      <c r="CB14">
        <v>500</v>
      </c>
      <c r="CC14">
        <v>30</v>
      </c>
      <c r="CE14">
        <v>500</v>
      </c>
      <c r="DV14">
        <v>1173</v>
      </c>
      <c r="DW14">
        <v>30</v>
      </c>
      <c r="DX14">
        <v>1</v>
      </c>
      <c r="DZ14">
        <v>2000</v>
      </c>
      <c r="EA14">
        <v>0</v>
      </c>
      <c r="EB14">
        <v>10000</v>
      </c>
      <c r="EC14">
        <v>115000</v>
      </c>
      <c r="ED14">
        <v>0.03</v>
      </c>
      <c r="EE14">
        <v>35.19</v>
      </c>
      <c r="EF14">
        <v>0</v>
      </c>
      <c r="EG14" s="21" t="e">
        <f t="shared" si="0"/>
        <v>#DIV/0!</v>
      </c>
      <c r="EH14">
        <v>0</v>
      </c>
      <c r="EI14">
        <v>11000</v>
      </c>
      <c r="EJ14" s="16">
        <f t="shared" si="1"/>
        <v>-11000</v>
      </c>
    </row>
    <row r="15" spans="1:140" x14ac:dyDescent="0.35">
      <c r="A15">
        <v>14</v>
      </c>
      <c r="B15" t="s">
        <v>146</v>
      </c>
      <c r="C15" t="s">
        <v>29</v>
      </c>
      <c r="D15" t="s">
        <v>140</v>
      </c>
      <c r="E15" t="s">
        <v>119</v>
      </c>
      <c r="F15" t="s">
        <v>120</v>
      </c>
      <c r="G15" t="s">
        <v>137</v>
      </c>
      <c r="H15" t="s">
        <v>139</v>
      </c>
      <c r="I15" t="s">
        <v>138</v>
      </c>
      <c r="J15" t="s">
        <v>143</v>
      </c>
      <c r="K15" t="s">
        <v>142</v>
      </c>
      <c r="L15" t="s">
        <v>144</v>
      </c>
      <c r="M15" t="s">
        <v>26</v>
      </c>
      <c r="N15" t="s">
        <v>101</v>
      </c>
      <c r="O15" t="s">
        <v>141</v>
      </c>
      <c r="Q15" t="s">
        <v>145</v>
      </c>
      <c r="R15" t="s">
        <v>31</v>
      </c>
      <c r="S15" t="s">
        <v>107</v>
      </c>
      <c r="T15" t="s">
        <v>106</v>
      </c>
      <c r="U15" t="s">
        <v>32</v>
      </c>
      <c r="V15" t="s">
        <v>82</v>
      </c>
      <c r="W15" t="s">
        <v>32</v>
      </c>
      <c r="X15" t="s">
        <v>131</v>
      </c>
      <c r="Y15">
        <v>30</v>
      </c>
      <c r="AA15">
        <v>3000</v>
      </c>
      <c r="AB15">
        <v>1.1299999999999999</v>
      </c>
      <c r="AC15">
        <v>17</v>
      </c>
      <c r="AD15" t="s">
        <v>149</v>
      </c>
      <c r="AF15">
        <v>2000</v>
      </c>
      <c r="AP15" t="s">
        <v>150</v>
      </c>
      <c r="AQ15">
        <v>75</v>
      </c>
      <c r="AS15">
        <v>1000</v>
      </c>
      <c r="AT15">
        <v>500</v>
      </c>
      <c r="AU15" t="s">
        <v>112</v>
      </c>
      <c r="AV15">
        <v>3.75</v>
      </c>
      <c r="AX15">
        <v>1500</v>
      </c>
      <c r="AY15">
        <v>15000</v>
      </c>
      <c r="AZ15" t="s">
        <v>92</v>
      </c>
      <c r="BA15">
        <v>3</v>
      </c>
      <c r="BC15">
        <v>1500</v>
      </c>
      <c r="BD15">
        <v>15000</v>
      </c>
      <c r="BW15">
        <v>30</v>
      </c>
      <c r="BX15">
        <v>500</v>
      </c>
      <c r="BY15">
        <v>30</v>
      </c>
      <c r="BZ15">
        <v>500</v>
      </c>
      <c r="CA15">
        <v>30</v>
      </c>
      <c r="CB15">
        <v>500</v>
      </c>
      <c r="CC15">
        <v>30</v>
      </c>
      <c r="CE15">
        <v>500</v>
      </c>
      <c r="DV15">
        <v>2346</v>
      </c>
      <c r="DW15">
        <v>30</v>
      </c>
      <c r="DX15">
        <v>1</v>
      </c>
      <c r="DZ15">
        <v>2000</v>
      </c>
      <c r="EA15">
        <v>0</v>
      </c>
      <c r="EB15">
        <v>10000</v>
      </c>
      <c r="EC15">
        <v>115000</v>
      </c>
      <c r="ED15">
        <v>0.03</v>
      </c>
      <c r="EE15">
        <v>70.38</v>
      </c>
      <c r="EF15">
        <v>0</v>
      </c>
      <c r="EG15" s="21" t="e">
        <f t="shared" si="0"/>
        <v>#DIV/0!</v>
      </c>
      <c r="EH15">
        <v>0</v>
      </c>
      <c r="EI15">
        <v>16040</v>
      </c>
      <c r="EJ15" s="16">
        <f t="shared" si="1"/>
        <v>-16040</v>
      </c>
    </row>
    <row r="16" spans="1:140" x14ac:dyDescent="0.35">
      <c r="A16">
        <v>15</v>
      </c>
      <c r="B16" t="s">
        <v>146</v>
      </c>
      <c r="C16" t="s">
        <v>29</v>
      </c>
      <c r="D16" t="s">
        <v>140</v>
      </c>
      <c r="E16" t="s">
        <v>119</v>
      </c>
      <c r="F16" t="s">
        <v>120</v>
      </c>
      <c r="G16" t="s">
        <v>137</v>
      </c>
      <c r="H16" t="s">
        <v>139</v>
      </c>
      <c r="I16" t="s">
        <v>138</v>
      </c>
      <c r="J16" t="s">
        <v>143</v>
      </c>
      <c r="K16" t="s">
        <v>142</v>
      </c>
      <c r="L16" t="s">
        <v>144</v>
      </c>
      <c r="M16" t="s">
        <v>26</v>
      </c>
      <c r="N16" t="s">
        <v>101</v>
      </c>
      <c r="O16" t="s">
        <v>141</v>
      </c>
      <c r="Q16" t="s">
        <v>145</v>
      </c>
      <c r="R16" t="s">
        <v>31</v>
      </c>
      <c r="S16" t="s">
        <v>107</v>
      </c>
      <c r="T16" t="s">
        <v>106</v>
      </c>
      <c r="U16" t="s">
        <v>32</v>
      </c>
      <c r="V16" t="s">
        <v>83</v>
      </c>
      <c r="W16" t="s">
        <v>85</v>
      </c>
      <c r="X16" t="s">
        <v>131</v>
      </c>
      <c r="Y16">
        <v>30</v>
      </c>
      <c r="AA16">
        <v>1500</v>
      </c>
      <c r="AB16">
        <v>0.6</v>
      </c>
      <c r="AC16">
        <v>17</v>
      </c>
      <c r="AD16" t="s">
        <v>148</v>
      </c>
      <c r="AF16">
        <v>1000</v>
      </c>
      <c r="AP16" t="s">
        <v>150</v>
      </c>
      <c r="AQ16">
        <v>120</v>
      </c>
      <c r="AS16">
        <v>1000</v>
      </c>
      <c r="AT16">
        <v>500</v>
      </c>
      <c r="AU16" t="s">
        <v>112</v>
      </c>
      <c r="AV16">
        <v>6</v>
      </c>
      <c r="AX16">
        <v>500</v>
      </c>
      <c r="AY16">
        <v>15000</v>
      </c>
      <c r="AZ16" t="s">
        <v>92</v>
      </c>
      <c r="BA16">
        <v>3</v>
      </c>
      <c r="BC16">
        <v>500</v>
      </c>
      <c r="BD16">
        <v>15000</v>
      </c>
      <c r="BE16" t="s">
        <v>92</v>
      </c>
      <c r="BF16">
        <v>3</v>
      </c>
      <c r="BG16">
        <v>500</v>
      </c>
      <c r="BI16">
        <v>15000</v>
      </c>
      <c r="BW16">
        <v>30</v>
      </c>
      <c r="BX16">
        <v>500</v>
      </c>
      <c r="BY16">
        <v>30</v>
      </c>
      <c r="BZ16">
        <v>500</v>
      </c>
      <c r="CA16">
        <v>30</v>
      </c>
      <c r="CB16">
        <v>500</v>
      </c>
      <c r="CC16">
        <v>30</v>
      </c>
      <c r="CE16">
        <v>500</v>
      </c>
      <c r="DV16">
        <v>987</v>
      </c>
      <c r="DW16">
        <v>30</v>
      </c>
      <c r="DX16">
        <v>1</v>
      </c>
      <c r="DZ16">
        <v>2000</v>
      </c>
      <c r="EA16">
        <v>0</v>
      </c>
      <c r="EB16">
        <v>10000</v>
      </c>
      <c r="EC16">
        <v>115000</v>
      </c>
      <c r="ED16">
        <v>0.03</v>
      </c>
      <c r="EE16">
        <v>29.61</v>
      </c>
      <c r="EF16">
        <v>0</v>
      </c>
      <c r="EG16" s="21" t="e">
        <f t="shared" si="0"/>
        <v>#DIV/0!</v>
      </c>
      <c r="EH16">
        <v>0</v>
      </c>
      <c r="EI16">
        <v>13020</v>
      </c>
      <c r="EJ16" s="16">
        <f t="shared" si="1"/>
        <v>-13020</v>
      </c>
    </row>
    <row r="17" spans="1:140" x14ac:dyDescent="0.35">
      <c r="A17">
        <v>16</v>
      </c>
      <c r="B17" t="s">
        <v>146</v>
      </c>
      <c r="C17" t="s">
        <v>29</v>
      </c>
      <c r="D17" t="s">
        <v>140</v>
      </c>
      <c r="E17" t="s">
        <v>119</v>
      </c>
      <c r="F17" t="s">
        <v>120</v>
      </c>
      <c r="G17" t="s">
        <v>137</v>
      </c>
      <c r="H17" t="s">
        <v>139</v>
      </c>
      <c r="I17" t="s">
        <v>138</v>
      </c>
      <c r="J17" t="s">
        <v>143</v>
      </c>
      <c r="K17" t="s">
        <v>142</v>
      </c>
      <c r="L17" t="s">
        <v>144</v>
      </c>
      <c r="M17" t="s">
        <v>26</v>
      </c>
      <c r="N17" t="s">
        <v>101</v>
      </c>
      <c r="O17" t="s">
        <v>141</v>
      </c>
      <c r="Q17" t="s">
        <v>145</v>
      </c>
      <c r="R17" t="s">
        <v>31</v>
      </c>
      <c r="S17" t="s">
        <v>107</v>
      </c>
      <c r="T17" t="s">
        <v>106</v>
      </c>
      <c r="U17" t="s">
        <v>32</v>
      </c>
      <c r="V17" t="s">
        <v>84</v>
      </c>
      <c r="W17" t="s">
        <v>86</v>
      </c>
      <c r="X17" t="s">
        <v>131</v>
      </c>
      <c r="Y17">
        <v>30</v>
      </c>
      <c r="AA17">
        <v>1500</v>
      </c>
      <c r="AB17">
        <v>0.6</v>
      </c>
      <c r="AC17">
        <v>17</v>
      </c>
      <c r="AD17" t="s">
        <v>148</v>
      </c>
      <c r="AF17">
        <v>1000</v>
      </c>
      <c r="AP17" t="s">
        <v>150</v>
      </c>
      <c r="AQ17">
        <v>200</v>
      </c>
      <c r="AS17">
        <v>1000</v>
      </c>
      <c r="AT17">
        <v>500</v>
      </c>
      <c r="BW17">
        <v>30</v>
      </c>
      <c r="BX17">
        <v>500</v>
      </c>
      <c r="BY17">
        <v>30</v>
      </c>
      <c r="BZ17">
        <v>500</v>
      </c>
      <c r="CA17">
        <v>30</v>
      </c>
      <c r="CB17">
        <v>500</v>
      </c>
      <c r="CC17">
        <v>30</v>
      </c>
      <c r="CE17">
        <v>500</v>
      </c>
      <c r="DV17">
        <v>0</v>
      </c>
      <c r="DW17">
        <v>30</v>
      </c>
      <c r="DX17">
        <v>1</v>
      </c>
      <c r="DZ17">
        <v>2000</v>
      </c>
      <c r="EA17">
        <v>0</v>
      </c>
      <c r="ED17">
        <v>0.03</v>
      </c>
      <c r="EE17">
        <v>0</v>
      </c>
      <c r="EF17">
        <v>0</v>
      </c>
      <c r="EG17" s="21" t="e">
        <f t="shared" si="0"/>
        <v>#DIV/0!</v>
      </c>
      <c r="EH17">
        <v>0</v>
      </c>
      <c r="EI17">
        <v>7920</v>
      </c>
      <c r="EJ17" s="16">
        <f t="shared" si="1"/>
        <v>-7920</v>
      </c>
    </row>
    <row r="18" spans="1:140" x14ac:dyDescent="0.35">
      <c r="A18">
        <v>17</v>
      </c>
      <c r="B18" t="s">
        <v>146</v>
      </c>
      <c r="C18" t="s">
        <v>29</v>
      </c>
      <c r="D18" t="s">
        <v>154</v>
      </c>
      <c r="F18" t="s">
        <v>20</v>
      </c>
      <c r="G18" t="s">
        <v>22</v>
      </c>
      <c r="H18" t="s">
        <v>152</v>
      </c>
      <c r="I18" t="s">
        <v>151</v>
      </c>
      <c r="L18" t="s">
        <v>155</v>
      </c>
      <c r="M18" t="s">
        <v>153</v>
      </c>
      <c r="N18" t="s">
        <v>27</v>
      </c>
      <c r="O18">
        <v>774742450</v>
      </c>
      <c r="Q18">
        <v>30</v>
      </c>
      <c r="R18" t="s">
        <v>31</v>
      </c>
      <c r="S18" t="s">
        <v>156</v>
      </c>
      <c r="T18" t="s">
        <v>157</v>
      </c>
      <c r="U18" t="s">
        <v>159</v>
      </c>
      <c r="V18" t="s">
        <v>34</v>
      </c>
      <c r="W18" t="s">
        <v>33</v>
      </c>
      <c r="X18" t="s">
        <v>160</v>
      </c>
      <c r="Y18">
        <v>4</v>
      </c>
      <c r="Z18">
        <v>4000</v>
      </c>
      <c r="AG18">
        <v>2</v>
      </c>
      <c r="AH18">
        <v>30</v>
      </c>
      <c r="AI18">
        <v>2</v>
      </c>
      <c r="AK18">
        <v>750</v>
      </c>
      <c r="AL18">
        <v>30</v>
      </c>
      <c r="AM18">
        <v>4</v>
      </c>
      <c r="AO18">
        <v>5000</v>
      </c>
      <c r="AU18" t="s">
        <v>799</v>
      </c>
      <c r="AV18">
        <v>10</v>
      </c>
      <c r="AX18">
        <v>200</v>
      </c>
      <c r="AY18">
        <v>15000</v>
      </c>
      <c r="AZ18" t="s">
        <v>92</v>
      </c>
      <c r="BA18">
        <v>7</v>
      </c>
      <c r="BC18">
        <v>200</v>
      </c>
      <c r="BD18">
        <v>15000</v>
      </c>
      <c r="BW18">
        <v>30</v>
      </c>
      <c r="BX18">
        <v>2500</v>
      </c>
      <c r="CA18">
        <v>30</v>
      </c>
      <c r="CB18">
        <v>2500</v>
      </c>
      <c r="DV18">
        <v>5300</v>
      </c>
      <c r="DW18">
        <v>7</v>
      </c>
      <c r="DX18">
        <v>4</v>
      </c>
      <c r="DZ18">
        <v>4000</v>
      </c>
      <c r="EB18">
        <v>10000</v>
      </c>
      <c r="EC18">
        <v>12500</v>
      </c>
      <c r="ED18">
        <v>500</v>
      </c>
      <c r="EE18">
        <v>265</v>
      </c>
      <c r="EF18">
        <v>0</v>
      </c>
      <c r="EG18" s="21" t="e">
        <f t="shared" si="0"/>
        <v>#DIV/0!</v>
      </c>
      <c r="EH18">
        <v>0</v>
      </c>
      <c r="EI18">
        <v>24250</v>
      </c>
      <c r="EJ18" s="16">
        <f t="shared" si="1"/>
        <v>-24250</v>
      </c>
    </row>
    <row r="19" spans="1:140" x14ac:dyDescent="0.35">
      <c r="A19">
        <v>18</v>
      </c>
      <c r="B19" t="s">
        <v>146</v>
      </c>
      <c r="C19" t="s">
        <v>29</v>
      </c>
      <c r="D19" t="s">
        <v>154</v>
      </c>
      <c r="F19" t="s">
        <v>20</v>
      </c>
      <c r="G19" t="s">
        <v>22</v>
      </c>
      <c r="H19" t="s">
        <v>152</v>
      </c>
      <c r="I19" t="s">
        <v>151</v>
      </c>
      <c r="L19" t="s">
        <v>155</v>
      </c>
      <c r="M19" t="s">
        <v>153</v>
      </c>
      <c r="N19" t="s">
        <v>27</v>
      </c>
      <c r="O19">
        <v>774742450</v>
      </c>
      <c r="Q19">
        <v>30</v>
      </c>
      <c r="R19" t="s">
        <v>31</v>
      </c>
      <c r="S19" t="s">
        <v>156</v>
      </c>
      <c r="T19" t="s">
        <v>157</v>
      </c>
      <c r="U19" t="s">
        <v>159</v>
      </c>
      <c r="V19" t="s">
        <v>82</v>
      </c>
      <c r="W19" t="s">
        <v>159</v>
      </c>
      <c r="X19" t="s">
        <v>160</v>
      </c>
      <c r="Y19">
        <v>4</v>
      </c>
      <c r="Z19">
        <v>4000</v>
      </c>
      <c r="AG19">
        <v>2</v>
      </c>
      <c r="AH19">
        <v>30</v>
      </c>
      <c r="AI19">
        <v>2</v>
      </c>
      <c r="AK19">
        <v>750</v>
      </c>
      <c r="AL19">
        <v>30</v>
      </c>
      <c r="AM19">
        <v>4</v>
      </c>
      <c r="AO19">
        <v>5000</v>
      </c>
      <c r="AU19" t="s">
        <v>852</v>
      </c>
      <c r="AV19">
        <v>5</v>
      </c>
      <c r="AX19">
        <v>1000</v>
      </c>
      <c r="AY19">
        <v>15000</v>
      </c>
      <c r="AZ19" t="s">
        <v>585</v>
      </c>
      <c r="BA19">
        <v>5.65</v>
      </c>
      <c r="BC19">
        <v>1000</v>
      </c>
      <c r="BD19">
        <v>15000</v>
      </c>
      <c r="BW19">
        <v>30</v>
      </c>
      <c r="BX19">
        <v>2500</v>
      </c>
      <c r="CA19">
        <v>30</v>
      </c>
      <c r="CB19">
        <v>2500</v>
      </c>
      <c r="DV19">
        <v>5310</v>
      </c>
      <c r="DW19">
        <v>7</v>
      </c>
      <c r="DX19">
        <v>4</v>
      </c>
      <c r="DZ19">
        <v>4000</v>
      </c>
      <c r="EB19">
        <v>10000</v>
      </c>
      <c r="EC19">
        <v>12500</v>
      </c>
      <c r="ED19">
        <v>500</v>
      </c>
      <c r="EE19">
        <v>265.5</v>
      </c>
      <c r="EF19">
        <v>0</v>
      </c>
      <c r="EG19" s="21" t="e">
        <f t="shared" si="0"/>
        <v>#DIV/0!</v>
      </c>
      <c r="EH19">
        <v>0</v>
      </c>
      <c r="EI19">
        <v>23945</v>
      </c>
      <c r="EJ19" s="16">
        <f t="shared" si="1"/>
        <v>-23945</v>
      </c>
    </row>
    <row r="20" spans="1:140" x14ac:dyDescent="0.35">
      <c r="A20">
        <v>19</v>
      </c>
      <c r="B20" t="s">
        <v>146</v>
      </c>
      <c r="C20" t="s">
        <v>29</v>
      </c>
      <c r="D20" t="s">
        <v>154</v>
      </c>
      <c r="F20" t="s">
        <v>20</v>
      </c>
      <c r="G20" t="s">
        <v>22</v>
      </c>
      <c r="H20" t="s">
        <v>152</v>
      </c>
      <c r="I20" t="s">
        <v>151</v>
      </c>
      <c r="L20" t="s">
        <v>155</v>
      </c>
      <c r="M20" t="s">
        <v>153</v>
      </c>
      <c r="N20" t="s">
        <v>27</v>
      </c>
      <c r="O20">
        <v>774742450</v>
      </c>
      <c r="Q20">
        <v>30</v>
      </c>
      <c r="R20" t="s">
        <v>31</v>
      </c>
      <c r="S20" t="s">
        <v>156</v>
      </c>
      <c r="T20" t="s">
        <v>157</v>
      </c>
      <c r="U20" t="s">
        <v>159</v>
      </c>
      <c r="V20" t="s">
        <v>83</v>
      </c>
      <c r="W20" t="s">
        <v>85</v>
      </c>
      <c r="X20" t="s">
        <v>160</v>
      </c>
      <c r="Y20">
        <v>4</v>
      </c>
      <c r="Z20">
        <v>4000</v>
      </c>
      <c r="AG20">
        <v>2</v>
      </c>
      <c r="AH20">
        <v>30</v>
      </c>
      <c r="AI20">
        <v>2</v>
      </c>
      <c r="AK20">
        <v>750</v>
      </c>
      <c r="AL20">
        <v>30</v>
      </c>
      <c r="AM20">
        <v>4</v>
      </c>
      <c r="AO20">
        <v>5000</v>
      </c>
      <c r="AU20" t="s">
        <v>852</v>
      </c>
      <c r="AV20">
        <v>5</v>
      </c>
      <c r="AX20">
        <v>200</v>
      </c>
      <c r="AY20">
        <v>15000</v>
      </c>
      <c r="AZ20" t="s">
        <v>92</v>
      </c>
      <c r="BA20">
        <v>6</v>
      </c>
      <c r="BC20">
        <v>200</v>
      </c>
      <c r="BD20">
        <v>15000</v>
      </c>
      <c r="BE20" t="s">
        <v>92</v>
      </c>
      <c r="BF20">
        <v>6</v>
      </c>
      <c r="BH20">
        <v>200</v>
      </c>
      <c r="BI20">
        <v>15000</v>
      </c>
      <c r="BW20">
        <v>30</v>
      </c>
      <c r="BX20">
        <v>2500</v>
      </c>
      <c r="CA20">
        <v>30</v>
      </c>
      <c r="CB20">
        <v>2500</v>
      </c>
      <c r="DV20">
        <v>5510</v>
      </c>
      <c r="DW20">
        <v>8</v>
      </c>
      <c r="DX20">
        <v>4</v>
      </c>
      <c r="DZ20">
        <v>5000</v>
      </c>
      <c r="EB20">
        <v>10000</v>
      </c>
      <c r="EC20">
        <v>12500</v>
      </c>
      <c r="ED20">
        <v>500</v>
      </c>
      <c r="EE20">
        <v>275.5</v>
      </c>
      <c r="EF20">
        <v>0</v>
      </c>
      <c r="EG20" s="21" t="e">
        <f t="shared" si="0"/>
        <v>#DIV/0!</v>
      </c>
      <c r="EH20">
        <v>0</v>
      </c>
      <c r="EI20">
        <v>25450</v>
      </c>
      <c r="EJ20" s="16">
        <f t="shared" si="1"/>
        <v>-25450</v>
      </c>
    </row>
    <row r="21" spans="1:140" x14ac:dyDescent="0.35">
      <c r="A21">
        <v>20</v>
      </c>
      <c r="B21" t="s">
        <v>146</v>
      </c>
      <c r="C21" t="s">
        <v>29</v>
      </c>
      <c r="D21" t="s">
        <v>154</v>
      </c>
      <c r="F21" t="s">
        <v>20</v>
      </c>
      <c r="G21" t="s">
        <v>22</v>
      </c>
      <c r="H21" t="s">
        <v>152</v>
      </c>
      <c r="I21" t="s">
        <v>151</v>
      </c>
      <c r="L21" t="s">
        <v>155</v>
      </c>
      <c r="M21" t="s">
        <v>153</v>
      </c>
      <c r="N21" t="s">
        <v>27</v>
      </c>
      <c r="O21">
        <v>774742450</v>
      </c>
      <c r="Q21">
        <v>30</v>
      </c>
      <c r="R21" t="s">
        <v>31</v>
      </c>
      <c r="S21" t="s">
        <v>156</v>
      </c>
      <c r="T21" t="s">
        <v>157</v>
      </c>
      <c r="U21" t="s">
        <v>159</v>
      </c>
      <c r="V21" t="s">
        <v>84</v>
      </c>
      <c r="W21" t="s">
        <v>86</v>
      </c>
      <c r="X21" t="s">
        <v>160</v>
      </c>
      <c r="Y21">
        <v>4</v>
      </c>
      <c r="Z21">
        <v>4000</v>
      </c>
      <c r="AG21">
        <v>2</v>
      </c>
      <c r="AH21">
        <v>30</v>
      </c>
      <c r="AI21">
        <v>2</v>
      </c>
      <c r="AK21">
        <v>750</v>
      </c>
      <c r="AL21">
        <v>30</v>
      </c>
      <c r="AM21">
        <v>4</v>
      </c>
      <c r="AO21">
        <v>5000</v>
      </c>
      <c r="BW21">
        <v>30</v>
      </c>
      <c r="BX21">
        <v>2500</v>
      </c>
      <c r="CA21">
        <v>30</v>
      </c>
      <c r="CB21">
        <v>2500</v>
      </c>
      <c r="DV21">
        <v>2860</v>
      </c>
      <c r="DW21">
        <v>7</v>
      </c>
      <c r="DX21">
        <v>4</v>
      </c>
      <c r="DZ21">
        <v>3000</v>
      </c>
      <c r="EB21">
        <v>10000</v>
      </c>
      <c r="EC21">
        <v>12500</v>
      </c>
      <c r="ED21">
        <v>500</v>
      </c>
      <c r="EE21">
        <v>143</v>
      </c>
      <c r="EF21">
        <v>0</v>
      </c>
      <c r="EG21" s="21" t="e">
        <f t="shared" si="0"/>
        <v>#DIV/0!</v>
      </c>
      <c r="EH21">
        <v>0</v>
      </c>
      <c r="EI21">
        <v>17750</v>
      </c>
      <c r="EJ21" s="16">
        <f t="shared" si="1"/>
        <v>-17750</v>
      </c>
    </row>
    <row r="22" spans="1:140" x14ac:dyDescent="0.35">
      <c r="A22">
        <v>21</v>
      </c>
      <c r="B22" t="s">
        <v>146</v>
      </c>
      <c r="C22" t="s">
        <v>29</v>
      </c>
      <c r="D22" t="s">
        <v>162</v>
      </c>
      <c r="E22" t="s">
        <v>173</v>
      </c>
      <c r="F22" t="s">
        <v>161</v>
      </c>
      <c r="G22" t="s">
        <v>163</v>
      </c>
      <c r="H22" t="s">
        <v>164</v>
      </c>
      <c r="I22" t="s">
        <v>165</v>
      </c>
      <c r="J22" t="s">
        <v>167</v>
      </c>
      <c r="K22" t="s">
        <v>166</v>
      </c>
      <c r="L22" t="s">
        <v>168</v>
      </c>
      <c r="M22" t="s">
        <v>26</v>
      </c>
      <c r="N22" t="s">
        <v>27</v>
      </c>
      <c r="R22" t="s">
        <v>31</v>
      </c>
      <c r="S22" t="s">
        <v>30</v>
      </c>
      <c r="T22" t="s">
        <v>130</v>
      </c>
      <c r="U22" t="s">
        <v>32</v>
      </c>
      <c r="V22" t="s">
        <v>34</v>
      </c>
      <c r="W22" t="s">
        <v>33</v>
      </c>
      <c r="X22" t="s">
        <v>170</v>
      </c>
      <c r="Y22">
        <v>2</v>
      </c>
      <c r="AA22">
        <v>500</v>
      </c>
      <c r="AB22">
        <v>0.12</v>
      </c>
      <c r="AC22">
        <v>2</v>
      </c>
      <c r="AD22" t="s">
        <v>132</v>
      </c>
      <c r="AF22">
        <v>500</v>
      </c>
      <c r="AU22" t="s">
        <v>112</v>
      </c>
      <c r="AV22">
        <v>5</v>
      </c>
      <c r="AX22">
        <v>250</v>
      </c>
      <c r="AY22">
        <v>15000</v>
      </c>
      <c r="BW22">
        <v>2</v>
      </c>
      <c r="BX22">
        <v>500</v>
      </c>
      <c r="BY22">
        <v>10</v>
      </c>
      <c r="BZ22">
        <v>1000</v>
      </c>
      <c r="CA22">
        <v>2</v>
      </c>
      <c r="CB22">
        <v>500</v>
      </c>
      <c r="CC22">
        <v>2</v>
      </c>
      <c r="CE22">
        <v>500</v>
      </c>
      <c r="DV22">
        <v>1243</v>
      </c>
      <c r="DW22">
        <v>3</v>
      </c>
      <c r="DX22">
        <v>1</v>
      </c>
      <c r="DZ22">
        <v>1000</v>
      </c>
      <c r="EB22">
        <v>9500</v>
      </c>
      <c r="EC22">
        <v>12500</v>
      </c>
      <c r="ED22">
        <v>0.03</v>
      </c>
      <c r="EE22">
        <v>37.29</v>
      </c>
      <c r="EF22">
        <v>0</v>
      </c>
      <c r="EG22" s="21" t="e">
        <f t="shared" si="0"/>
        <v>#DIV/0!</v>
      </c>
      <c r="EH22">
        <v>0</v>
      </c>
      <c r="EI22">
        <v>6060</v>
      </c>
      <c r="EJ22" s="16">
        <f t="shared" si="1"/>
        <v>-6060</v>
      </c>
    </row>
    <row r="23" spans="1:140" x14ac:dyDescent="0.35">
      <c r="A23">
        <v>22</v>
      </c>
      <c r="B23" t="s">
        <v>146</v>
      </c>
      <c r="C23" t="s">
        <v>29</v>
      </c>
      <c r="D23" t="s">
        <v>162</v>
      </c>
      <c r="E23" t="s">
        <v>173</v>
      </c>
      <c r="F23" t="s">
        <v>161</v>
      </c>
      <c r="G23" t="s">
        <v>163</v>
      </c>
      <c r="H23" t="s">
        <v>164</v>
      </c>
      <c r="I23" t="s">
        <v>165</v>
      </c>
      <c r="J23" t="s">
        <v>167</v>
      </c>
      <c r="K23" t="s">
        <v>166</v>
      </c>
      <c r="L23" t="s">
        <v>168</v>
      </c>
      <c r="M23" t="s">
        <v>26</v>
      </c>
      <c r="N23" t="s">
        <v>27</v>
      </c>
      <c r="R23" t="s">
        <v>31</v>
      </c>
      <c r="S23" t="s">
        <v>30</v>
      </c>
      <c r="T23" t="s">
        <v>130</v>
      </c>
      <c r="U23" t="s">
        <v>32</v>
      </c>
      <c r="V23" t="s">
        <v>82</v>
      </c>
      <c r="W23" t="s">
        <v>32</v>
      </c>
      <c r="X23" t="s">
        <v>170</v>
      </c>
      <c r="Y23">
        <v>5</v>
      </c>
      <c r="AA23">
        <v>1000</v>
      </c>
      <c r="AB23">
        <v>0.12</v>
      </c>
      <c r="AC23">
        <v>5</v>
      </c>
      <c r="AD23">
        <v>2</v>
      </c>
      <c r="AF23">
        <v>1000</v>
      </c>
      <c r="AP23" t="s">
        <v>171</v>
      </c>
      <c r="AQ23">
        <v>111.12</v>
      </c>
      <c r="AS23">
        <v>1670</v>
      </c>
      <c r="AT23">
        <v>750</v>
      </c>
      <c r="AU23" t="s">
        <v>91</v>
      </c>
      <c r="AV23">
        <v>1.1399999999999999</v>
      </c>
      <c r="AX23">
        <v>250</v>
      </c>
      <c r="AY23">
        <v>15000</v>
      </c>
      <c r="AZ23" t="s">
        <v>93</v>
      </c>
      <c r="BA23">
        <v>0.72</v>
      </c>
      <c r="BC23">
        <v>250</v>
      </c>
      <c r="BD23">
        <v>15000</v>
      </c>
      <c r="BW23">
        <v>2</v>
      </c>
      <c r="BX23">
        <v>500</v>
      </c>
      <c r="BY23">
        <v>10</v>
      </c>
      <c r="BZ23">
        <v>1000</v>
      </c>
      <c r="CA23">
        <v>2</v>
      </c>
      <c r="CB23">
        <v>500</v>
      </c>
      <c r="CC23">
        <v>3</v>
      </c>
      <c r="CE23">
        <v>501</v>
      </c>
      <c r="DV23">
        <v>1546</v>
      </c>
      <c r="DW23">
        <v>3</v>
      </c>
      <c r="DX23">
        <v>1</v>
      </c>
      <c r="DZ23">
        <v>1000</v>
      </c>
      <c r="EB23">
        <v>9500</v>
      </c>
      <c r="EC23">
        <v>12500</v>
      </c>
      <c r="ED23">
        <v>0.03</v>
      </c>
      <c r="EE23">
        <v>46.38</v>
      </c>
      <c r="EF23">
        <v>0</v>
      </c>
      <c r="EG23" s="21" t="e">
        <f t="shared" si="0"/>
        <v>#DIV/0!</v>
      </c>
      <c r="EH23">
        <v>0</v>
      </c>
      <c r="EI23">
        <v>6119</v>
      </c>
      <c r="EJ23" s="16">
        <f t="shared" si="1"/>
        <v>-6119</v>
      </c>
    </row>
    <row r="24" spans="1:140" x14ac:dyDescent="0.35">
      <c r="A24">
        <v>23</v>
      </c>
      <c r="B24" t="s">
        <v>146</v>
      </c>
      <c r="C24" t="s">
        <v>29</v>
      </c>
      <c r="D24" t="s">
        <v>162</v>
      </c>
      <c r="E24" t="s">
        <v>173</v>
      </c>
      <c r="F24" t="s">
        <v>161</v>
      </c>
      <c r="G24" t="s">
        <v>163</v>
      </c>
      <c r="H24" t="s">
        <v>164</v>
      </c>
      <c r="I24" t="s">
        <v>165</v>
      </c>
      <c r="J24" t="s">
        <v>167</v>
      </c>
      <c r="K24" t="s">
        <v>166</v>
      </c>
      <c r="L24" t="s">
        <v>168</v>
      </c>
      <c r="M24" t="s">
        <v>26</v>
      </c>
      <c r="N24" t="s">
        <v>27</v>
      </c>
      <c r="R24" t="s">
        <v>31</v>
      </c>
      <c r="S24" t="s">
        <v>30</v>
      </c>
      <c r="T24" t="s">
        <v>130</v>
      </c>
      <c r="U24" t="s">
        <v>32</v>
      </c>
      <c r="V24" t="s">
        <v>83</v>
      </c>
      <c r="W24" t="s">
        <v>85</v>
      </c>
      <c r="X24" t="s">
        <v>170</v>
      </c>
      <c r="Y24">
        <v>2</v>
      </c>
      <c r="AA24">
        <v>500</v>
      </c>
      <c r="AB24">
        <v>0.12</v>
      </c>
      <c r="AC24">
        <v>2</v>
      </c>
      <c r="AD24" t="s">
        <v>132</v>
      </c>
      <c r="AF24">
        <v>500</v>
      </c>
      <c r="AP24" t="s">
        <v>171</v>
      </c>
      <c r="AQ24">
        <v>300</v>
      </c>
      <c r="AS24">
        <v>11500</v>
      </c>
      <c r="AT24">
        <v>750</v>
      </c>
      <c r="AU24" t="s">
        <v>91</v>
      </c>
      <c r="AV24">
        <v>4.5</v>
      </c>
      <c r="AX24">
        <v>250</v>
      </c>
      <c r="AY24">
        <v>15000</v>
      </c>
      <c r="AZ24" t="s">
        <v>93</v>
      </c>
      <c r="BA24">
        <v>1.5</v>
      </c>
      <c r="BC24">
        <v>250</v>
      </c>
      <c r="BD24">
        <v>15000</v>
      </c>
      <c r="BE24" t="s">
        <v>93</v>
      </c>
      <c r="BF24">
        <v>1.5</v>
      </c>
      <c r="BG24">
        <v>250</v>
      </c>
      <c r="BI24">
        <v>15000</v>
      </c>
      <c r="BW24">
        <v>2</v>
      </c>
      <c r="BX24">
        <v>500</v>
      </c>
      <c r="BY24">
        <v>10</v>
      </c>
      <c r="BZ24">
        <v>1000</v>
      </c>
      <c r="CA24">
        <v>2</v>
      </c>
      <c r="CB24">
        <v>500</v>
      </c>
      <c r="CC24">
        <v>4</v>
      </c>
      <c r="CE24">
        <v>502</v>
      </c>
      <c r="DV24">
        <v>1784</v>
      </c>
      <c r="DW24">
        <v>3</v>
      </c>
      <c r="DX24">
        <v>1</v>
      </c>
      <c r="DZ24">
        <v>1000</v>
      </c>
      <c r="EB24">
        <v>9500</v>
      </c>
      <c r="EC24">
        <v>12500</v>
      </c>
      <c r="ED24">
        <v>0.03</v>
      </c>
      <c r="EE24">
        <v>53.52</v>
      </c>
      <c r="EF24">
        <v>0</v>
      </c>
      <c r="EG24" s="21" t="e">
        <f t="shared" si="0"/>
        <v>#DIV/0!</v>
      </c>
      <c r="EH24">
        <v>0</v>
      </c>
      <c r="EI24">
        <v>6812</v>
      </c>
      <c r="EJ24" s="16">
        <f t="shared" si="1"/>
        <v>-6812</v>
      </c>
    </row>
    <row r="25" spans="1:140" x14ac:dyDescent="0.35">
      <c r="A25">
        <v>24</v>
      </c>
      <c r="B25" t="s">
        <v>146</v>
      </c>
      <c r="C25" t="s">
        <v>29</v>
      </c>
      <c r="D25" t="s">
        <v>162</v>
      </c>
      <c r="E25" t="s">
        <v>173</v>
      </c>
      <c r="F25" t="s">
        <v>161</v>
      </c>
      <c r="G25" t="s">
        <v>163</v>
      </c>
      <c r="H25" t="s">
        <v>164</v>
      </c>
      <c r="I25" t="s">
        <v>165</v>
      </c>
      <c r="J25" t="s">
        <v>167</v>
      </c>
      <c r="K25" t="s">
        <v>166</v>
      </c>
      <c r="L25" t="s">
        <v>168</v>
      </c>
      <c r="M25" t="s">
        <v>26</v>
      </c>
      <c r="N25" t="s">
        <v>27</v>
      </c>
      <c r="R25" t="s">
        <v>31</v>
      </c>
      <c r="S25" t="s">
        <v>30</v>
      </c>
      <c r="T25" t="s">
        <v>130</v>
      </c>
      <c r="U25" t="s">
        <v>32</v>
      </c>
      <c r="V25" t="s">
        <v>84</v>
      </c>
      <c r="W25" t="s">
        <v>86</v>
      </c>
      <c r="X25" t="s">
        <v>170</v>
      </c>
      <c r="Y25">
        <v>2</v>
      </c>
      <c r="AA25">
        <v>500</v>
      </c>
      <c r="AB25">
        <v>0.12</v>
      </c>
      <c r="AC25">
        <v>2</v>
      </c>
      <c r="AD25" t="s">
        <v>132</v>
      </c>
      <c r="AF25">
        <v>500</v>
      </c>
      <c r="BW25">
        <v>2</v>
      </c>
      <c r="BX25">
        <v>500</v>
      </c>
      <c r="BY25">
        <v>10</v>
      </c>
      <c r="BZ25">
        <v>1000</v>
      </c>
      <c r="CA25">
        <v>2</v>
      </c>
      <c r="CB25">
        <v>500</v>
      </c>
      <c r="CC25">
        <v>5</v>
      </c>
      <c r="CE25">
        <v>503</v>
      </c>
      <c r="DV25">
        <v>1120</v>
      </c>
      <c r="DW25">
        <v>3</v>
      </c>
      <c r="DX25">
        <v>1</v>
      </c>
      <c r="DZ25">
        <v>1000</v>
      </c>
      <c r="EB25">
        <v>9500</v>
      </c>
      <c r="EC25">
        <v>12500</v>
      </c>
      <c r="ED25">
        <v>0.03</v>
      </c>
      <c r="EE25">
        <v>33.4</v>
      </c>
      <c r="EF25">
        <v>0</v>
      </c>
      <c r="EG25" s="21" t="e">
        <f t="shared" si="0"/>
        <v>#DIV/0!</v>
      </c>
      <c r="EH25">
        <v>0</v>
      </c>
      <c r="EI25">
        <v>4563</v>
      </c>
      <c r="EJ25" s="16">
        <f t="shared" si="1"/>
        <v>-4563</v>
      </c>
    </row>
    <row r="26" spans="1:140" x14ac:dyDescent="0.35">
      <c r="A26">
        <v>25</v>
      </c>
      <c r="B26" t="s">
        <v>146</v>
      </c>
      <c r="C26" t="s">
        <v>177</v>
      </c>
      <c r="D26" t="s">
        <v>179</v>
      </c>
      <c r="E26" t="s">
        <v>173</v>
      </c>
      <c r="F26" t="s">
        <v>172</v>
      </c>
      <c r="H26" t="s">
        <v>174</v>
      </c>
      <c r="I26" t="s">
        <v>175</v>
      </c>
      <c r="L26" t="s">
        <v>176</v>
      </c>
      <c r="M26" t="s">
        <v>26</v>
      </c>
      <c r="N26" t="s">
        <v>27</v>
      </c>
      <c r="O26">
        <v>774205024</v>
      </c>
      <c r="P26" t="s">
        <v>178</v>
      </c>
      <c r="R26" t="s">
        <v>31</v>
      </c>
      <c r="S26" t="s">
        <v>30</v>
      </c>
      <c r="T26" t="s">
        <v>180</v>
      </c>
      <c r="U26" t="s">
        <v>32</v>
      </c>
      <c r="V26" t="s">
        <v>34</v>
      </c>
      <c r="W26" t="s">
        <v>33</v>
      </c>
      <c r="X26" t="s">
        <v>181</v>
      </c>
      <c r="Y26">
        <v>1</v>
      </c>
      <c r="AA26">
        <v>250</v>
      </c>
      <c r="AB26">
        <v>0.25</v>
      </c>
      <c r="AC26">
        <v>2</v>
      </c>
      <c r="AD26">
        <v>0.25</v>
      </c>
      <c r="AF26">
        <v>500</v>
      </c>
      <c r="AP26" t="s">
        <v>182</v>
      </c>
      <c r="AQ26">
        <v>300</v>
      </c>
      <c r="AS26">
        <v>300</v>
      </c>
      <c r="AT26">
        <v>300</v>
      </c>
      <c r="BW26">
        <v>1</v>
      </c>
      <c r="BX26">
        <v>250</v>
      </c>
      <c r="CA26">
        <v>1</v>
      </c>
      <c r="CB26">
        <v>250</v>
      </c>
      <c r="CC26">
        <v>1</v>
      </c>
      <c r="CE26">
        <v>250</v>
      </c>
      <c r="DV26">
        <v>2520</v>
      </c>
      <c r="DW26">
        <v>2</v>
      </c>
      <c r="DX26">
        <v>2</v>
      </c>
      <c r="DZ26">
        <v>250</v>
      </c>
      <c r="EB26">
        <v>10500</v>
      </c>
      <c r="EC26">
        <v>16250</v>
      </c>
      <c r="ED26">
        <v>0.03</v>
      </c>
      <c r="EE26">
        <v>3.7999999999999999E-2</v>
      </c>
      <c r="EG26" s="21" t="e">
        <f t="shared" si="0"/>
        <v>#DIV/0!</v>
      </c>
      <c r="EI26">
        <v>12350</v>
      </c>
      <c r="EJ26" s="16">
        <f t="shared" si="1"/>
        <v>-12350</v>
      </c>
    </row>
    <row r="27" spans="1:140" x14ac:dyDescent="0.35">
      <c r="A27">
        <v>26</v>
      </c>
      <c r="B27" t="s">
        <v>146</v>
      </c>
      <c r="C27" t="s">
        <v>177</v>
      </c>
      <c r="D27" t="s">
        <v>179</v>
      </c>
      <c r="E27" t="s">
        <v>173</v>
      </c>
      <c r="F27" t="s">
        <v>172</v>
      </c>
      <c r="H27" t="s">
        <v>174</v>
      </c>
      <c r="I27" t="s">
        <v>175</v>
      </c>
      <c r="L27" t="s">
        <v>176</v>
      </c>
      <c r="M27" t="s">
        <v>26</v>
      </c>
      <c r="N27" t="s">
        <v>27</v>
      </c>
      <c r="O27">
        <v>774205024</v>
      </c>
      <c r="P27" t="s">
        <v>178</v>
      </c>
      <c r="R27" t="s">
        <v>31</v>
      </c>
      <c r="S27" t="s">
        <v>30</v>
      </c>
      <c r="T27" t="s">
        <v>180</v>
      </c>
      <c r="U27" t="s">
        <v>32</v>
      </c>
      <c r="V27" t="s">
        <v>82</v>
      </c>
      <c r="W27" t="s">
        <v>32</v>
      </c>
      <c r="X27" t="s">
        <v>181</v>
      </c>
      <c r="Y27">
        <v>1</v>
      </c>
      <c r="AA27">
        <v>250</v>
      </c>
      <c r="AB27">
        <v>0.25</v>
      </c>
      <c r="AC27">
        <v>2</v>
      </c>
      <c r="AD27">
        <v>0.25</v>
      </c>
      <c r="AF27">
        <v>500</v>
      </c>
      <c r="AP27" t="s">
        <v>182</v>
      </c>
      <c r="AQ27">
        <v>300</v>
      </c>
      <c r="AS27">
        <v>300</v>
      </c>
      <c r="AT27">
        <v>300</v>
      </c>
      <c r="AU27" t="s">
        <v>183</v>
      </c>
      <c r="AV27">
        <v>2</v>
      </c>
      <c r="AX27">
        <v>200</v>
      </c>
      <c r="AY27">
        <v>7500</v>
      </c>
      <c r="AZ27" t="s">
        <v>184</v>
      </c>
      <c r="BA27">
        <v>2</v>
      </c>
      <c r="BC27">
        <v>300</v>
      </c>
      <c r="BD27">
        <v>11500</v>
      </c>
      <c r="BW27">
        <v>1</v>
      </c>
      <c r="BX27">
        <v>250</v>
      </c>
      <c r="CA27">
        <v>1</v>
      </c>
      <c r="CB27">
        <v>250</v>
      </c>
      <c r="CC27">
        <v>1</v>
      </c>
      <c r="CE27">
        <v>250</v>
      </c>
      <c r="DV27">
        <v>3500</v>
      </c>
      <c r="DW27">
        <v>2</v>
      </c>
      <c r="DX27">
        <v>2</v>
      </c>
      <c r="DZ27">
        <v>250</v>
      </c>
      <c r="EB27">
        <v>10500</v>
      </c>
      <c r="EC27">
        <v>16250</v>
      </c>
      <c r="ED27">
        <v>0.03</v>
      </c>
      <c r="EE27">
        <v>7.8E-2</v>
      </c>
      <c r="EG27" s="21" t="e">
        <f t="shared" si="0"/>
        <v>#DIV/0!</v>
      </c>
      <c r="EI27">
        <v>25350</v>
      </c>
      <c r="EJ27" s="16">
        <f t="shared" si="1"/>
        <v>-25350</v>
      </c>
    </row>
    <row r="28" spans="1:140" x14ac:dyDescent="0.35">
      <c r="A28">
        <v>27</v>
      </c>
      <c r="B28" t="s">
        <v>146</v>
      </c>
      <c r="C28" t="s">
        <v>177</v>
      </c>
      <c r="D28" t="s">
        <v>179</v>
      </c>
      <c r="E28" t="s">
        <v>173</v>
      </c>
      <c r="F28" t="s">
        <v>172</v>
      </c>
      <c r="H28" t="s">
        <v>174</v>
      </c>
      <c r="I28" t="s">
        <v>175</v>
      </c>
      <c r="L28" t="s">
        <v>176</v>
      </c>
      <c r="M28" t="s">
        <v>26</v>
      </c>
      <c r="N28" t="s">
        <v>27</v>
      </c>
      <c r="O28">
        <v>774205024</v>
      </c>
      <c r="P28" t="s">
        <v>178</v>
      </c>
      <c r="R28" t="s">
        <v>31</v>
      </c>
      <c r="S28" t="s">
        <v>30</v>
      </c>
      <c r="T28" t="s">
        <v>180</v>
      </c>
      <c r="U28" t="s">
        <v>32</v>
      </c>
      <c r="V28" t="s">
        <v>83</v>
      </c>
      <c r="W28" t="s">
        <v>85</v>
      </c>
      <c r="X28" t="s">
        <v>181</v>
      </c>
      <c r="Y28">
        <v>1</v>
      </c>
      <c r="AA28">
        <v>250</v>
      </c>
      <c r="AB28">
        <v>0.25</v>
      </c>
      <c r="AC28">
        <v>2</v>
      </c>
      <c r="AD28">
        <v>0.25</v>
      </c>
      <c r="AF28">
        <v>500</v>
      </c>
      <c r="AP28" t="s">
        <v>182</v>
      </c>
      <c r="AQ28">
        <v>300</v>
      </c>
      <c r="AS28">
        <v>300</v>
      </c>
      <c r="AT28">
        <v>300</v>
      </c>
      <c r="AU28" t="s">
        <v>183</v>
      </c>
      <c r="AV28">
        <v>6</v>
      </c>
      <c r="AX28">
        <v>200</v>
      </c>
      <c r="AY28">
        <v>7500</v>
      </c>
      <c r="AZ28" t="s">
        <v>184</v>
      </c>
      <c r="BA28">
        <v>2</v>
      </c>
      <c r="BC28">
        <v>300</v>
      </c>
      <c r="BD28">
        <v>11500</v>
      </c>
      <c r="BE28" t="s">
        <v>185</v>
      </c>
      <c r="BF28">
        <v>2</v>
      </c>
      <c r="BG28">
        <v>500</v>
      </c>
      <c r="BI28">
        <v>11500</v>
      </c>
      <c r="BW28">
        <v>1</v>
      </c>
      <c r="BX28">
        <v>250</v>
      </c>
      <c r="CA28">
        <v>1</v>
      </c>
      <c r="CB28">
        <v>250</v>
      </c>
      <c r="CC28">
        <v>1</v>
      </c>
      <c r="CE28">
        <v>250</v>
      </c>
      <c r="DV28">
        <v>2480</v>
      </c>
      <c r="DW28">
        <v>2</v>
      </c>
      <c r="DX28">
        <v>2</v>
      </c>
      <c r="DZ28">
        <v>250</v>
      </c>
      <c r="EB28">
        <v>10500</v>
      </c>
      <c r="EC28">
        <v>16250</v>
      </c>
      <c r="ED28">
        <v>0.03</v>
      </c>
      <c r="EE28">
        <v>9.7000000000000003E-2</v>
      </c>
      <c r="EF28">
        <v>0</v>
      </c>
      <c r="EG28" s="21" t="e">
        <f t="shared" si="0"/>
        <v>#DIV/0!</v>
      </c>
      <c r="EI28">
        <v>31525</v>
      </c>
      <c r="EJ28" s="16">
        <f t="shared" si="1"/>
        <v>-31525</v>
      </c>
    </row>
    <row r="29" spans="1:140" x14ac:dyDescent="0.35">
      <c r="A29">
        <v>28</v>
      </c>
      <c r="B29" t="s">
        <v>146</v>
      </c>
      <c r="C29" t="s">
        <v>177</v>
      </c>
      <c r="D29" t="s">
        <v>179</v>
      </c>
      <c r="E29" t="s">
        <v>173</v>
      </c>
      <c r="F29" t="s">
        <v>172</v>
      </c>
      <c r="H29" t="s">
        <v>174</v>
      </c>
      <c r="I29" t="s">
        <v>175</v>
      </c>
      <c r="L29" t="s">
        <v>176</v>
      </c>
      <c r="M29" t="s">
        <v>26</v>
      </c>
      <c r="N29" t="s">
        <v>27</v>
      </c>
      <c r="O29">
        <v>774205024</v>
      </c>
      <c r="P29" t="s">
        <v>178</v>
      </c>
      <c r="R29" t="s">
        <v>31</v>
      </c>
      <c r="S29" t="s">
        <v>30</v>
      </c>
      <c r="T29" t="s">
        <v>180</v>
      </c>
      <c r="U29" t="s">
        <v>32</v>
      </c>
      <c r="V29" t="s">
        <v>84</v>
      </c>
      <c r="W29" t="s">
        <v>86</v>
      </c>
      <c r="X29" t="s">
        <v>181</v>
      </c>
      <c r="Y29">
        <v>1</v>
      </c>
      <c r="AA29">
        <v>250</v>
      </c>
      <c r="AB29">
        <v>0.25</v>
      </c>
      <c r="AC29">
        <v>2</v>
      </c>
      <c r="AD29">
        <v>0.25</v>
      </c>
      <c r="AF29">
        <v>500</v>
      </c>
      <c r="AP29" t="s">
        <v>182</v>
      </c>
      <c r="AQ29">
        <v>300</v>
      </c>
      <c r="AS29">
        <v>300</v>
      </c>
      <c r="AT29">
        <v>300</v>
      </c>
      <c r="BW29">
        <v>1</v>
      </c>
      <c r="BX29">
        <v>250</v>
      </c>
      <c r="CA29">
        <v>1</v>
      </c>
      <c r="CB29">
        <v>250</v>
      </c>
      <c r="CC29">
        <v>1</v>
      </c>
      <c r="CE29">
        <v>250</v>
      </c>
      <c r="DV29">
        <v>1680</v>
      </c>
      <c r="DW29">
        <v>1</v>
      </c>
      <c r="DX29">
        <v>1</v>
      </c>
      <c r="DZ29">
        <v>250</v>
      </c>
      <c r="EB29">
        <v>10500</v>
      </c>
      <c r="EC29">
        <v>16250</v>
      </c>
      <c r="ED29">
        <v>0.03</v>
      </c>
      <c r="EE29">
        <v>2.1000000000000001E-2</v>
      </c>
      <c r="EG29" s="21" t="e">
        <f t="shared" si="0"/>
        <v>#DIV/0!</v>
      </c>
      <c r="EI29">
        <v>6825</v>
      </c>
      <c r="EJ29" s="16">
        <f t="shared" si="1"/>
        <v>-6825</v>
      </c>
    </row>
    <row r="30" spans="1:140" x14ac:dyDescent="0.35">
      <c r="A30">
        <v>29</v>
      </c>
      <c r="B30" t="s">
        <v>146</v>
      </c>
      <c r="C30" t="s">
        <v>177</v>
      </c>
      <c r="D30" t="s">
        <v>190</v>
      </c>
      <c r="E30" t="s">
        <v>173</v>
      </c>
      <c r="F30" t="s">
        <v>20</v>
      </c>
      <c r="G30" t="s">
        <v>20</v>
      </c>
      <c r="H30" t="s">
        <v>186</v>
      </c>
      <c r="I30" t="s">
        <v>187</v>
      </c>
      <c r="L30" t="s">
        <v>190</v>
      </c>
      <c r="M30" t="s">
        <v>26</v>
      </c>
      <c r="N30" t="s">
        <v>27</v>
      </c>
      <c r="O30" t="s">
        <v>189</v>
      </c>
      <c r="P30" t="s">
        <v>188</v>
      </c>
      <c r="R30" t="s">
        <v>31</v>
      </c>
      <c r="S30" t="s">
        <v>30</v>
      </c>
      <c r="T30" t="s">
        <v>191</v>
      </c>
      <c r="U30" t="s">
        <v>32</v>
      </c>
      <c r="V30" t="s">
        <v>34</v>
      </c>
      <c r="W30" t="s">
        <v>33</v>
      </c>
      <c r="X30" t="s">
        <v>192</v>
      </c>
      <c r="Y30">
        <v>2</v>
      </c>
      <c r="AA30">
        <v>2000</v>
      </c>
      <c r="AB30" t="s">
        <v>195</v>
      </c>
      <c r="AC30">
        <v>2</v>
      </c>
      <c r="AD30" t="s">
        <v>193</v>
      </c>
      <c r="AF30">
        <v>500</v>
      </c>
      <c r="AP30" t="s">
        <v>171</v>
      </c>
      <c r="AQ30" t="s">
        <v>196</v>
      </c>
      <c r="AR30">
        <v>1000</v>
      </c>
      <c r="AT30">
        <v>1000</v>
      </c>
      <c r="AU30" t="s">
        <v>183</v>
      </c>
      <c r="AV30">
        <v>4</v>
      </c>
      <c r="AW30">
        <v>1000</v>
      </c>
      <c r="AY30">
        <v>11500</v>
      </c>
      <c r="AZ30" t="s">
        <v>183</v>
      </c>
      <c r="BA30">
        <v>4</v>
      </c>
      <c r="BB30">
        <v>1000</v>
      </c>
      <c r="BE30" t="s">
        <v>92</v>
      </c>
      <c r="BF30">
        <v>3</v>
      </c>
      <c r="BG30">
        <v>500</v>
      </c>
      <c r="BI30" t="s">
        <v>197</v>
      </c>
      <c r="BW30">
        <v>3</v>
      </c>
      <c r="BX30">
        <v>1500</v>
      </c>
      <c r="CA30">
        <v>1500</v>
      </c>
      <c r="CC30">
        <v>1200</v>
      </c>
      <c r="CI30" t="s">
        <v>198</v>
      </c>
      <c r="CJ30" t="s">
        <v>199</v>
      </c>
      <c r="CK30">
        <v>1300</v>
      </c>
      <c r="DV30">
        <v>975</v>
      </c>
      <c r="DW30">
        <v>3</v>
      </c>
      <c r="DX30" t="s">
        <v>202</v>
      </c>
      <c r="DY30">
        <v>2500</v>
      </c>
      <c r="EB30">
        <v>10500</v>
      </c>
      <c r="ED30">
        <v>0.03</v>
      </c>
      <c r="EE30">
        <v>4.4999999999999998E-2</v>
      </c>
      <c r="EG30" s="21" t="e">
        <f t="shared" si="0"/>
        <v>#DIV/0!</v>
      </c>
      <c r="EI30">
        <v>9450</v>
      </c>
      <c r="EJ30" s="16">
        <f t="shared" si="1"/>
        <v>-9450</v>
      </c>
    </row>
    <row r="31" spans="1:140" x14ac:dyDescent="0.35">
      <c r="A31">
        <v>30</v>
      </c>
      <c r="B31" t="s">
        <v>146</v>
      </c>
      <c r="C31" t="s">
        <v>177</v>
      </c>
      <c r="D31" t="s">
        <v>190</v>
      </c>
      <c r="E31" t="s">
        <v>173</v>
      </c>
      <c r="F31" t="s">
        <v>20</v>
      </c>
      <c r="G31" t="s">
        <v>20</v>
      </c>
      <c r="H31" t="s">
        <v>186</v>
      </c>
      <c r="I31" t="s">
        <v>187</v>
      </c>
      <c r="L31" t="s">
        <v>190</v>
      </c>
      <c r="M31" t="s">
        <v>26</v>
      </c>
      <c r="N31" t="s">
        <v>27</v>
      </c>
      <c r="O31" t="s">
        <v>189</v>
      </c>
      <c r="P31" t="s">
        <v>188</v>
      </c>
      <c r="R31" t="s">
        <v>31</v>
      </c>
      <c r="S31" t="s">
        <v>30</v>
      </c>
      <c r="T31" t="s">
        <v>191</v>
      </c>
      <c r="U31" t="s">
        <v>32</v>
      </c>
      <c r="V31" t="s">
        <v>82</v>
      </c>
      <c r="W31" t="s">
        <v>32</v>
      </c>
      <c r="X31" t="s">
        <v>192</v>
      </c>
      <c r="Y31">
        <v>2</v>
      </c>
      <c r="AA31">
        <v>2000</v>
      </c>
      <c r="AB31" t="s">
        <v>195</v>
      </c>
      <c r="AC31">
        <v>2</v>
      </c>
      <c r="AD31" t="s">
        <v>194</v>
      </c>
      <c r="AF31">
        <v>500</v>
      </c>
      <c r="AP31" t="s">
        <v>171</v>
      </c>
      <c r="AQ31" t="s">
        <v>196</v>
      </c>
      <c r="AR31">
        <v>1000</v>
      </c>
      <c r="AT31">
        <v>1000</v>
      </c>
      <c r="AU31" t="s">
        <v>183</v>
      </c>
      <c r="AV31">
        <v>4</v>
      </c>
      <c r="AW31">
        <v>1000</v>
      </c>
      <c r="AY31">
        <v>11500</v>
      </c>
      <c r="AZ31" t="s">
        <v>183</v>
      </c>
      <c r="BA31">
        <v>4</v>
      </c>
      <c r="BB31">
        <v>1000</v>
      </c>
      <c r="BE31" t="s">
        <v>92</v>
      </c>
      <c r="BF31">
        <v>2</v>
      </c>
      <c r="BG31">
        <v>500</v>
      </c>
      <c r="BI31" t="s">
        <v>197</v>
      </c>
      <c r="BW31">
        <v>3</v>
      </c>
      <c r="BX31">
        <v>1500</v>
      </c>
      <c r="CA31">
        <v>1500</v>
      </c>
      <c r="CC31">
        <v>1200</v>
      </c>
      <c r="CI31" t="s">
        <v>200</v>
      </c>
      <c r="CJ31" t="s">
        <v>201</v>
      </c>
      <c r="CK31">
        <v>1300</v>
      </c>
      <c r="DV31">
        <v>1200</v>
      </c>
      <c r="DW31">
        <v>3</v>
      </c>
      <c r="DX31" t="s">
        <v>202</v>
      </c>
      <c r="DY31">
        <v>2500</v>
      </c>
      <c r="EB31">
        <v>10500</v>
      </c>
      <c r="ED31">
        <v>0.03</v>
      </c>
      <c r="EE31">
        <v>0.05</v>
      </c>
      <c r="EG31" s="21" t="e">
        <f t="shared" si="0"/>
        <v>#DIV/0!</v>
      </c>
      <c r="EI31">
        <v>10500</v>
      </c>
      <c r="EJ31" s="16">
        <f t="shared" si="1"/>
        <v>-10500</v>
      </c>
    </row>
    <row r="32" spans="1:140" x14ac:dyDescent="0.35">
      <c r="A32">
        <v>31</v>
      </c>
      <c r="B32" t="s">
        <v>146</v>
      </c>
      <c r="C32" t="s">
        <v>177</v>
      </c>
      <c r="D32" t="s">
        <v>190</v>
      </c>
      <c r="E32" t="s">
        <v>173</v>
      </c>
      <c r="F32" t="s">
        <v>20</v>
      </c>
      <c r="G32" t="s">
        <v>20</v>
      </c>
      <c r="H32" t="s">
        <v>186</v>
      </c>
      <c r="I32" t="s">
        <v>187</v>
      </c>
      <c r="L32" t="s">
        <v>190</v>
      </c>
      <c r="M32" t="s">
        <v>26</v>
      </c>
      <c r="N32" t="s">
        <v>27</v>
      </c>
      <c r="O32" t="s">
        <v>189</v>
      </c>
      <c r="P32" t="s">
        <v>188</v>
      </c>
      <c r="R32" t="s">
        <v>31</v>
      </c>
      <c r="S32" t="s">
        <v>30</v>
      </c>
      <c r="T32" t="s">
        <v>191</v>
      </c>
      <c r="U32" t="s">
        <v>32</v>
      </c>
      <c r="V32" t="s">
        <v>83</v>
      </c>
      <c r="W32" t="s">
        <v>85</v>
      </c>
      <c r="X32" t="s">
        <v>192</v>
      </c>
      <c r="Y32">
        <v>2</v>
      </c>
      <c r="AA32">
        <v>2000</v>
      </c>
      <c r="AB32" t="s">
        <v>195</v>
      </c>
      <c r="AC32">
        <v>2</v>
      </c>
      <c r="AD32" t="s">
        <v>135</v>
      </c>
      <c r="AF32">
        <v>500</v>
      </c>
      <c r="AP32" t="s">
        <v>171</v>
      </c>
      <c r="AQ32" t="s">
        <v>196</v>
      </c>
      <c r="AR32">
        <v>1000</v>
      </c>
      <c r="AT32">
        <v>1000</v>
      </c>
      <c r="AU32" t="s">
        <v>183</v>
      </c>
      <c r="AV32">
        <v>4</v>
      </c>
      <c r="AW32">
        <v>1000</v>
      </c>
      <c r="AY32">
        <v>11500</v>
      </c>
      <c r="AZ32" t="s">
        <v>183</v>
      </c>
      <c r="BA32">
        <v>4</v>
      </c>
      <c r="BB32">
        <v>1000</v>
      </c>
      <c r="BE32" t="s">
        <v>92</v>
      </c>
      <c r="BF32">
        <v>1</v>
      </c>
      <c r="BG32">
        <v>500</v>
      </c>
      <c r="BI32" t="s">
        <v>197</v>
      </c>
      <c r="BW32">
        <v>3</v>
      </c>
      <c r="BX32">
        <v>1500</v>
      </c>
      <c r="CA32">
        <v>1500</v>
      </c>
      <c r="CC32">
        <v>1200</v>
      </c>
      <c r="CI32" t="s">
        <v>200</v>
      </c>
      <c r="CJ32" t="s">
        <v>201</v>
      </c>
      <c r="CK32">
        <v>1300</v>
      </c>
      <c r="DV32">
        <v>1250</v>
      </c>
      <c r="DW32">
        <v>3</v>
      </c>
      <c r="DX32" t="s">
        <v>202</v>
      </c>
      <c r="DY32">
        <v>2500</v>
      </c>
      <c r="EB32">
        <v>10500</v>
      </c>
      <c r="ED32">
        <v>0.03</v>
      </c>
      <c r="EE32">
        <v>0.04</v>
      </c>
      <c r="EG32" s="21" t="e">
        <f t="shared" si="0"/>
        <v>#DIV/0!</v>
      </c>
      <c r="EI32">
        <v>8400</v>
      </c>
      <c r="EJ32" s="16">
        <f t="shared" si="1"/>
        <v>-8400</v>
      </c>
    </row>
    <row r="33" spans="1:140" x14ac:dyDescent="0.35">
      <c r="A33">
        <v>32</v>
      </c>
      <c r="B33" t="s">
        <v>146</v>
      </c>
      <c r="C33" t="s">
        <v>177</v>
      </c>
      <c r="D33" t="s">
        <v>190</v>
      </c>
      <c r="E33" t="s">
        <v>173</v>
      </c>
      <c r="F33" t="s">
        <v>20</v>
      </c>
      <c r="G33" t="s">
        <v>20</v>
      </c>
      <c r="H33" t="s">
        <v>186</v>
      </c>
      <c r="I33" t="s">
        <v>187</v>
      </c>
      <c r="L33" t="s">
        <v>190</v>
      </c>
      <c r="M33" t="s">
        <v>26</v>
      </c>
      <c r="N33" t="s">
        <v>27</v>
      </c>
      <c r="O33" t="s">
        <v>189</v>
      </c>
      <c r="P33" t="s">
        <v>188</v>
      </c>
      <c r="R33" t="s">
        <v>31</v>
      </c>
      <c r="S33" t="s">
        <v>30</v>
      </c>
      <c r="T33" t="s">
        <v>191</v>
      </c>
      <c r="U33" t="s">
        <v>32</v>
      </c>
      <c r="V33" t="s">
        <v>84</v>
      </c>
      <c r="W33" t="s">
        <v>86</v>
      </c>
      <c r="X33" t="s">
        <v>192</v>
      </c>
      <c r="Y33">
        <v>2</v>
      </c>
      <c r="AA33">
        <v>2000</v>
      </c>
      <c r="AB33" t="s">
        <v>195</v>
      </c>
      <c r="AC33">
        <v>2</v>
      </c>
      <c r="AD33" t="s">
        <v>135</v>
      </c>
      <c r="AF33">
        <v>500</v>
      </c>
      <c r="AP33" t="s">
        <v>171</v>
      </c>
      <c r="AQ33" t="s">
        <v>196</v>
      </c>
      <c r="AR33">
        <v>1000</v>
      </c>
      <c r="AT33">
        <v>1000</v>
      </c>
      <c r="BW33">
        <v>3</v>
      </c>
      <c r="BX33">
        <v>1500</v>
      </c>
      <c r="CA33">
        <v>1500</v>
      </c>
      <c r="CC33">
        <v>1200</v>
      </c>
      <c r="CI33" t="s">
        <v>200</v>
      </c>
      <c r="CJ33" t="s">
        <v>201</v>
      </c>
      <c r="CK33">
        <v>1300</v>
      </c>
      <c r="DV33">
        <v>675</v>
      </c>
      <c r="DW33">
        <v>3</v>
      </c>
      <c r="DX33" t="s">
        <v>202</v>
      </c>
      <c r="DY33">
        <v>2500</v>
      </c>
      <c r="EB33">
        <v>10500</v>
      </c>
      <c r="ED33">
        <v>0.03</v>
      </c>
      <c r="EE33">
        <v>0.02</v>
      </c>
      <c r="EG33" s="21" t="e">
        <f t="shared" si="0"/>
        <v>#DIV/0!</v>
      </c>
      <c r="EI33">
        <v>4200</v>
      </c>
      <c r="EJ33" s="16">
        <f t="shared" si="1"/>
        <v>-4200</v>
      </c>
    </row>
    <row r="34" spans="1:140" x14ac:dyDescent="0.35">
      <c r="A34">
        <v>33</v>
      </c>
      <c r="B34" t="s">
        <v>146</v>
      </c>
      <c r="C34" t="s">
        <v>177</v>
      </c>
      <c r="D34" t="s">
        <v>207</v>
      </c>
      <c r="E34" t="s">
        <v>173</v>
      </c>
      <c r="F34" t="s">
        <v>161</v>
      </c>
      <c r="G34" t="s">
        <v>163</v>
      </c>
      <c r="H34" t="s">
        <v>205</v>
      </c>
      <c r="I34" t="s">
        <v>208</v>
      </c>
      <c r="J34" t="s">
        <v>204</v>
      </c>
      <c r="K34" t="s">
        <v>203</v>
      </c>
      <c r="L34" t="s">
        <v>209</v>
      </c>
      <c r="M34" t="s">
        <v>26</v>
      </c>
      <c r="N34" t="s">
        <v>27</v>
      </c>
      <c r="O34">
        <v>776189432</v>
      </c>
      <c r="P34" t="s">
        <v>206</v>
      </c>
      <c r="R34" t="s">
        <v>31</v>
      </c>
      <c r="S34" t="s">
        <v>30</v>
      </c>
      <c r="T34" t="s">
        <v>130</v>
      </c>
      <c r="U34" t="s">
        <v>32</v>
      </c>
      <c r="V34" t="s">
        <v>34</v>
      </c>
      <c r="W34" t="s">
        <v>33</v>
      </c>
      <c r="X34" t="s">
        <v>39</v>
      </c>
      <c r="Y34">
        <v>4</v>
      </c>
      <c r="AA34">
        <v>1000</v>
      </c>
      <c r="AB34">
        <v>0.5</v>
      </c>
      <c r="AC34">
        <v>2</v>
      </c>
      <c r="AD34">
        <v>1</v>
      </c>
      <c r="AF34">
        <v>500</v>
      </c>
      <c r="AZ34" t="s">
        <v>183</v>
      </c>
      <c r="BA34">
        <v>8</v>
      </c>
      <c r="BC34">
        <v>500</v>
      </c>
      <c r="BD34">
        <v>12000</v>
      </c>
      <c r="BE34" t="s">
        <v>92</v>
      </c>
      <c r="BF34">
        <v>5</v>
      </c>
      <c r="BG34">
        <v>500</v>
      </c>
      <c r="BI34">
        <v>12000</v>
      </c>
      <c r="BW34">
        <v>2</v>
      </c>
      <c r="BX34">
        <v>500</v>
      </c>
      <c r="CA34">
        <v>2</v>
      </c>
      <c r="CB34">
        <v>500</v>
      </c>
      <c r="DV34">
        <v>800</v>
      </c>
      <c r="DW34">
        <v>3</v>
      </c>
      <c r="DX34">
        <v>1</v>
      </c>
      <c r="DZ34">
        <v>1000</v>
      </c>
      <c r="EB34">
        <v>12000</v>
      </c>
      <c r="ED34">
        <v>0.03</v>
      </c>
      <c r="EE34">
        <v>2.4E-2</v>
      </c>
      <c r="EF34">
        <v>2</v>
      </c>
      <c r="EG34" s="21">
        <f t="shared" si="0"/>
        <v>0</v>
      </c>
      <c r="EI34">
        <v>5760</v>
      </c>
      <c r="EJ34" s="16">
        <f t="shared" si="1"/>
        <v>-5760</v>
      </c>
    </row>
    <row r="35" spans="1:140" x14ac:dyDescent="0.35">
      <c r="A35">
        <v>34</v>
      </c>
      <c r="B35" t="s">
        <v>146</v>
      </c>
      <c r="C35" t="s">
        <v>177</v>
      </c>
      <c r="D35" t="s">
        <v>207</v>
      </c>
      <c r="E35" t="s">
        <v>173</v>
      </c>
      <c r="F35" t="s">
        <v>161</v>
      </c>
      <c r="G35" t="s">
        <v>163</v>
      </c>
      <c r="H35" t="s">
        <v>205</v>
      </c>
      <c r="I35" t="s">
        <v>208</v>
      </c>
      <c r="J35" t="s">
        <v>204</v>
      </c>
      <c r="K35" t="s">
        <v>203</v>
      </c>
      <c r="L35" t="s">
        <v>209</v>
      </c>
      <c r="M35" t="s">
        <v>26</v>
      </c>
      <c r="N35" t="s">
        <v>27</v>
      </c>
      <c r="O35">
        <v>776189432</v>
      </c>
      <c r="P35" t="s">
        <v>206</v>
      </c>
      <c r="R35" t="s">
        <v>31</v>
      </c>
      <c r="S35" t="s">
        <v>30</v>
      </c>
      <c r="T35" t="s">
        <v>130</v>
      </c>
      <c r="U35" t="s">
        <v>32</v>
      </c>
      <c r="V35" t="s">
        <v>82</v>
      </c>
      <c r="W35" t="s">
        <v>32</v>
      </c>
      <c r="X35" t="s">
        <v>39</v>
      </c>
      <c r="Y35">
        <v>4</v>
      </c>
      <c r="AA35">
        <v>1000</v>
      </c>
      <c r="AB35">
        <v>0.5</v>
      </c>
      <c r="AC35">
        <v>2</v>
      </c>
      <c r="AD35">
        <v>2</v>
      </c>
      <c r="AF35">
        <v>500</v>
      </c>
      <c r="AZ35" t="s">
        <v>183</v>
      </c>
      <c r="BA35">
        <v>4</v>
      </c>
      <c r="BC35">
        <v>500</v>
      </c>
      <c r="BD35">
        <v>12000</v>
      </c>
      <c r="BE35" t="s">
        <v>92</v>
      </c>
      <c r="BF35">
        <v>2</v>
      </c>
      <c r="BG35">
        <v>500</v>
      </c>
      <c r="BI35">
        <v>12000</v>
      </c>
      <c r="BW35">
        <v>2</v>
      </c>
      <c r="BX35">
        <v>500</v>
      </c>
      <c r="CA35">
        <v>2</v>
      </c>
      <c r="CB35">
        <v>500</v>
      </c>
      <c r="DV35">
        <v>1700</v>
      </c>
      <c r="DW35">
        <v>3</v>
      </c>
      <c r="DX35">
        <v>1</v>
      </c>
      <c r="DZ35">
        <v>1000</v>
      </c>
      <c r="EB35">
        <v>12000</v>
      </c>
      <c r="ED35">
        <v>0.03</v>
      </c>
      <c r="EE35">
        <v>5.0999999999999997E-2</v>
      </c>
      <c r="EF35">
        <v>2</v>
      </c>
      <c r="EG35" s="21">
        <f t="shared" si="0"/>
        <v>0</v>
      </c>
      <c r="EI35">
        <v>12240</v>
      </c>
      <c r="EJ35" s="16">
        <f t="shared" si="1"/>
        <v>-12240</v>
      </c>
    </row>
    <row r="36" spans="1:140" x14ac:dyDescent="0.35">
      <c r="A36">
        <v>35</v>
      </c>
      <c r="B36" t="s">
        <v>146</v>
      </c>
      <c r="C36" t="s">
        <v>177</v>
      </c>
      <c r="D36" t="s">
        <v>207</v>
      </c>
      <c r="E36" t="s">
        <v>173</v>
      </c>
      <c r="F36" t="s">
        <v>161</v>
      </c>
      <c r="G36" t="s">
        <v>163</v>
      </c>
      <c r="H36" t="s">
        <v>205</v>
      </c>
      <c r="I36" t="s">
        <v>208</v>
      </c>
      <c r="J36" t="s">
        <v>204</v>
      </c>
      <c r="K36" t="s">
        <v>203</v>
      </c>
      <c r="L36" t="s">
        <v>209</v>
      </c>
      <c r="M36" t="s">
        <v>26</v>
      </c>
      <c r="N36" t="s">
        <v>27</v>
      </c>
      <c r="O36">
        <v>776189432</v>
      </c>
      <c r="P36" t="s">
        <v>206</v>
      </c>
      <c r="R36" t="s">
        <v>31</v>
      </c>
      <c r="S36" t="s">
        <v>30</v>
      </c>
      <c r="T36" t="s">
        <v>130</v>
      </c>
      <c r="U36" t="s">
        <v>32</v>
      </c>
      <c r="V36" t="s">
        <v>83</v>
      </c>
      <c r="W36" t="s">
        <v>85</v>
      </c>
      <c r="X36" t="s">
        <v>39</v>
      </c>
      <c r="Y36">
        <v>4</v>
      </c>
      <c r="AA36">
        <v>1000</v>
      </c>
      <c r="AB36">
        <v>0.5</v>
      </c>
      <c r="AC36">
        <v>2</v>
      </c>
      <c r="AD36">
        <v>1</v>
      </c>
      <c r="AF36">
        <v>500</v>
      </c>
      <c r="AZ36" t="s">
        <v>183</v>
      </c>
      <c r="BA36">
        <v>4.5</v>
      </c>
      <c r="BC36">
        <v>500</v>
      </c>
      <c r="BD36">
        <v>12000</v>
      </c>
      <c r="BE36" t="s">
        <v>92</v>
      </c>
      <c r="BF36">
        <v>3</v>
      </c>
      <c r="BG36">
        <v>500</v>
      </c>
      <c r="BI36">
        <v>12000</v>
      </c>
      <c r="BW36">
        <v>2</v>
      </c>
      <c r="BX36">
        <v>500</v>
      </c>
      <c r="CA36">
        <v>2</v>
      </c>
      <c r="CB36">
        <v>500</v>
      </c>
      <c r="DV36">
        <v>1200</v>
      </c>
      <c r="DW36">
        <v>3</v>
      </c>
      <c r="DX36">
        <v>1</v>
      </c>
      <c r="DZ36">
        <v>1000</v>
      </c>
      <c r="EB36">
        <v>12000</v>
      </c>
      <c r="ED36">
        <v>0.03</v>
      </c>
      <c r="EE36">
        <v>3.5999999999999997E-2</v>
      </c>
      <c r="EF36">
        <v>2</v>
      </c>
      <c r="EG36" s="21">
        <f t="shared" si="0"/>
        <v>0</v>
      </c>
      <c r="EI36">
        <v>8640</v>
      </c>
      <c r="EJ36" s="16">
        <f t="shared" si="1"/>
        <v>-8640</v>
      </c>
    </row>
    <row r="37" spans="1:140" x14ac:dyDescent="0.35">
      <c r="A37">
        <v>36</v>
      </c>
      <c r="B37" t="s">
        <v>146</v>
      </c>
      <c r="C37" t="s">
        <v>177</v>
      </c>
      <c r="D37" t="s">
        <v>207</v>
      </c>
      <c r="E37" t="s">
        <v>173</v>
      </c>
      <c r="F37" t="s">
        <v>161</v>
      </c>
      <c r="G37" t="s">
        <v>163</v>
      </c>
      <c r="H37" t="s">
        <v>205</v>
      </c>
      <c r="I37" t="s">
        <v>208</v>
      </c>
      <c r="J37" t="s">
        <v>204</v>
      </c>
      <c r="K37" t="s">
        <v>203</v>
      </c>
      <c r="L37" t="s">
        <v>209</v>
      </c>
      <c r="M37" t="s">
        <v>26</v>
      </c>
      <c r="N37" t="s">
        <v>27</v>
      </c>
      <c r="O37">
        <v>776189432</v>
      </c>
      <c r="P37" t="s">
        <v>206</v>
      </c>
      <c r="R37" t="s">
        <v>31</v>
      </c>
      <c r="S37" t="s">
        <v>30</v>
      </c>
      <c r="T37" t="s">
        <v>130</v>
      </c>
      <c r="U37" t="s">
        <v>32</v>
      </c>
      <c r="V37" t="s">
        <v>84</v>
      </c>
      <c r="W37" t="s">
        <v>86</v>
      </c>
      <c r="X37" t="s">
        <v>39</v>
      </c>
      <c r="Y37">
        <v>4</v>
      </c>
      <c r="AA37">
        <v>1000</v>
      </c>
      <c r="AB37">
        <v>0.5</v>
      </c>
      <c r="AC37">
        <v>2</v>
      </c>
      <c r="AD37">
        <v>1</v>
      </c>
      <c r="AF37">
        <v>500</v>
      </c>
      <c r="BW37">
        <v>2</v>
      </c>
      <c r="BX37">
        <v>500</v>
      </c>
      <c r="CA37">
        <v>2</v>
      </c>
      <c r="CB37">
        <v>500</v>
      </c>
      <c r="DV37">
        <v>200</v>
      </c>
      <c r="DW37">
        <v>3</v>
      </c>
      <c r="DX37">
        <v>1</v>
      </c>
      <c r="DZ37">
        <v>1000</v>
      </c>
      <c r="EB37">
        <v>12000</v>
      </c>
      <c r="ED37">
        <v>0.03</v>
      </c>
      <c r="EE37">
        <v>6.0000000000000001E-3</v>
      </c>
      <c r="EF37">
        <v>2</v>
      </c>
      <c r="EG37" s="21">
        <f t="shared" si="0"/>
        <v>0</v>
      </c>
      <c r="EI37">
        <v>1440</v>
      </c>
      <c r="EJ37" s="16">
        <f t="shared" si="1"/>
        <v>-1440</v>
      </c>
    </row>
    <row r="38" spans="1:140" x14ac:dyDescent="0.35">
      <c r="A38">
        <v>37</v>
      </c>
      <c r="B38" t="s">
        <v>146</v>
      </c>
      <c r="C38" t="s">
        <v>177</v>
      </c>
      <c r="D38" t="s">
        <v>207</v>
      </c>
      <c r="E38" t="s">
        <v>173</v>
      </c>
      <c r="F38" t="s">
        <v>161</v>
      </c>
      <c r="G38" t="s">
        <v>163</v>
      </c>
      <c r="H38" t="s">
        <v>205</v>
      </c>
      <c r="I38" t="s">
        <v>210</v>
      </c>
      <c r="J38" t="s">
        <v>212</v>
      </c>
      <c r="K38" t="s">
        <v>203</v>
      </c>
      <c r="L38" t="s">
        <v>211</v>
      </c>
      <c r="M38" t="s">
        <v>26</v>
      </c>
      <c r="N38" t="s">
        <v>27</v>
      </c>
      <c r="O38">
        <v>773402466</v>
      </c>
      <c r="P38" t="s">
        <v>206</v>
      </c>
      <c r="R38" t="s">
        <v>31</v>
      </c>
      <c r="S38" t="s">
        <v>213</v>
      </c>
      <c r="T38" t="s">
        <v>214</v>
      </c>
      <c r="U38" t="s">
        <v>32</v>
      </c>
      <c r="V38" t="s">
        <v>34</v>
      </c>
      <c r="W38" t="s">
        <v>33</v>
      </c>
      <c r="X38" t="s">
        <v>39</v>
      </c>
      <c r="Y38">
        <v>4</v>
      </c>
      <c r="AA38">
        <v>500</v>
      </c>
      <c r="AB38">
        <v>0.5</v>
      </c>
      <c r="AC38">
        <v>4</v>
      </c>
      <c r="AD38">
        <v>1</v>
      </c>
      <c r="AF38">
        <v>500</v>
      </c>
      <c r="AP38" t="s">
        <v>88</v>
      </c>
      <c r="AQ38">
        <v>200</v>
      </c>
      <c r="AS38">
        <v>1000</v>
      </c>
      <c r="AT38">
        <v>1000</v>
      </c>
      <c r="AZ38" t="s">
        <v>183</v>
      </c>
      <c r="BA38">
        <v>10</v>
      </c>
      <c r="BC38">
        <v>500</v>
      </c>
      <c r="BD38">
        <v>12000</v>
      </c>
      <c r="BE38" t="s">
        <v>92</v>
      </c>
      <c r="BF38">
        <v>4</v>
      </c>
      <c r="BG38">
        <v>0</v>
      </c>
      <c r="BI38">
        <v>12000</v>
      </c>
      <c r="DV38">
        <v>800</v>
      </c>
      <c r="DW38">
        <v>2</v>
      </c>
      <c r="DX38">
        <v>1</v>
      </c>
      <c r="DZ38">
        <v>500</v>
      </c>
      <c r="EB38">
        <v>15000</v>
      </c>
      <c r="EC38">
        <v>15000</v>
      </c>
      <c r="ED38">
        <v>0.03</v>
      </c>
      <c r="EE38" t="s">
        <v>215</v>
      </c>
      <c r="EF38">
        <v>0</v>
      </c>
      <c r="EG38" s="21" t="e">
        <f t="shared" si="0"/>
        <v>#DIV/0!</v>
      </c>
      <c r="EH38">
        <v>0</v>
      </c>
      <c r="EI38">
        <v>6000</v>
      </c>
      <c r="EJ38" s="16">
        <f t="shared" si="1"/>
        <v>-6000</v>
      </c>
    </row>
    <row r="39" spans="1:140" x14ac:dyDescent="0.35">
      <c r="A39">
        <v>38</v>
      </c>
      <c r="B39" t="s">
        <v>146</v>
      </c>
      <c r="C39" t="s">
        <v>177</v>
      </c>
      <c r="D39" t="s">
        <v>207</v>
      </c>
      <c r="E39" t="s">
        <v>173</v>
      </c>
      <c r="F39" t="s">
        <v>161</v>
      </c>
      <c r="G39" t="s">
        <v>163</v>
      </c>
      <c r="H39" t="s">
        <v>205</v>
      </c>
      <c r="I39" t="s">
        <v>210</v>
      </c>
      <c r="J39" t="s">
        <v>212</v>
      </c>
      <c r="K39" t="s">
        <v>203</v>
      </c>
      <c r="L39" t="s">
        <v>211</v>
      </c>
      <c r="M39" t="s">
        <v>26</v>
      </c>
      <c r="N39" t="s">
        <v>27</v>
      </c>
      <c r="O39">
        <v>773402466</v>
      </c>
      <c r="P39" t="s">
        <v>206</v>
      </c>
      <c r="R39" t="s">
        <v>31</v>
      </c>
      <c r="S39" t="s">
        <v>213</v>
      </c>
      <c r="T39" t="s">
        <v>214</v>
      </c>
      <c r="U39" t="s">
        <v>32</v>
      </c>
      <c r="V39" t="s">
        <v>82</v>
      </c>
      <c r="W39" t="s">
        <v>32</v>
      </c>
      <c r="X39" t="s">
        <v>39</v>
      </c>
      <c r="Y39">
        <v>4</v>
      </c>
      <c r="AA39">
        <v>500</v>
      </c>
      <c r="AB39">
        <v>0.5</v>
      </c>
      <c r="AC39">
        <v>4</v>
      </c>
      <c r="AD39">
        <v>1</v>
      </c>
      <c r="AF39">
        <v>500</v>
      </c>
      <c r="AP39" t="s">
        <v>88</v>
      </c>
      <c r="AQ39">
        <v>200</v>
      </c>
      <c r="AS39">
        <v>1000</v>
      </c>
      <c r="AT39">
        <v>1000</v>
      </c>
      <c r="AZ39" t="s">
        <v>183</v>
      </c>
      <c r="BA39">
        <v>4</v>
      </c>
      <c r="BC39">
        <v>500</v>
      </c>
      <c r="BD39">
        <v>12000</v>
      </c>
      <c r="BE39" t="s">
        <v>92</v>
      </c>
      <c r="BF39">
        <v>2</v>
      </c>
      <c r="BG39">
        <v>0</v>
      </c>
      <c r="BI39">
        <v>12000</v>
      </c>
      <c r="DV39">
        <v>1700</v>
      </c>
      <c r="DW39">
        <v>2</v>
      </c>
      <c r="DX39">
        <v>1</v>
      </c>
      <c r="DZ39">
        <v>1000</v>
      </c>
      <c r="EB39">
        <v>15000</v>
      </c>
      <c r="EC39">
        <v>15000</v>
      </c>
      <c r="ED39">
        <v>0.03</v>
      </c>
      <c r="EE39" t="s">
        <v>216</v>
      </c>
      <c r="EF39">
        <v>0</v>
      </c>
      <c r="EG39" s="21" t="e">
        <f t="shared" si="0"/>
        <v>#DIV/0!</v>
      </c>
      <c r="EH39">
        <v>0</v>
      </c>
      <c r="EI39">
        <v>12750</v>
      </c>
      <c r="EJ39" s="16">
        <f t="shared" si="1"/>
        <v>-12750</v>
      </c>
    </row>
    <row r="40" spans="1:140" x14ac:dyDescent="0.35">
      <c r="A40">
        <v>39</v>
      </c>
      <c r="B40" t="s">
        <v>146</v>
      </c>
      <c r="C40" t="s">
        <v>177</v>
      </c>
      <c r="D40" t="s">
        <v>207</v>
      </c>
      <c r="E40" t="s">
        <v>173</v>
      </c>
      <c r="F40" t="s">
        <v>161</v>
      </c>
      <c r="G40" t="s">
        <v>163</v>
      </c>
      <c r="H40" t="s">
        <v>205</v>
      </c>
      <c r="I40" t="s">
        <v>210</v>
      </c>
      <c r="J40" t="s">
        <v>212</v>
      </c>
      <c r="K40" t="s">
        <v>203</v>
      </c>
      <c r="L40" t="s">
        <v>211</v>
      </c>
      <c r="M40" t="s">
        <v>26</v>
      </c>
      <c r="N40" t="s">
        <v>27</v>
      </c>
      <c r="O40">
        <v>773402466</v>
      </c>
      <c r="P40" t="s">
        <v>206</v>
      </c>
      <c r="R40" t="s">
        <v>31</v>
      </c>
      <c r="S40" t="s">
        <v>213</v>
      </c>
      <c r="T40" t="s">
        <v>214</v>
      </c>
      <c r="U40" t="s">
        <v>32</v>
      </c>
      <c r="V40" t="s">
        <v>83</v>
      </c>
      <c r="W40" t="s">
        <v>85</v>
      </c>
      <c r="X40" t="s">
        <v>39</v>
      </c>
      <c r="Y40">
        <v>4</v>
      </c>
      <c r="Z40">
        <v>44010</v>
      </c>
      <c r="AA40">
        <v>500</v>
      </c>
      <c r="AB40">
        <v>0.5</v>
      </c>
      <c r="AC40">
        <v>4</v>
      </c>
      <c r="AD40">
        <v>1</v>
      </c>
      <c r="AF40">
        <v>500</v>
      </c>
      <c r="AP40" t="s">
        <v>88</v>
      </c>
      <c r="AQ40">
        <v>200</v>
      </c>
      <c r="AS40">
        <v>1000</v>
      </c>
      <c r="AT40">
        <v>1000</v>
      </c>
      <c r="AZ40" t="s">
        <v>183</v>
      </c>
      <c r="BA40">
        <v>8</v>
      </c>
      <c r="BC40">
        <v>500</v>
      </c>
      <c r="BD40">
        <v>12000</v>
      </c>
      <c r="BE40" t="s">
        <v>92</v>
      </c>
      <c r="BF40">
        <v>3</v>
      </c>
      <c r="BG40">
        <v>0</v>
      </c>
      <c r="BI40">
        <v>12000</v>
      </c>
      <c r="DV40">
        <v>1200</v>
      </c>
      <c r="DW40">
        <v>2</v>
      </c>
      <c r="DX40">
        <v>1</v>
      </c>
      <c r="DZ40">
        <v>500</v>
      </c>
      <c r="EB40">
        <v>15000</v>
      </c>
      <c r="EC40">
        <v>15000</v>
      </c>
      <c r="ED40">
        <v>0.03</v>
      </c>
      <c r="EE40" t="s">
        <v>217</v>
      </c>
      <c r="EF40">
        <v>0</v>
      </c>
      <c r="EG40" s="21" t="e">
        <f t="shared" si="0"/>
        <v>#DIV/0!</v>
      </c>
      <c r="EH40">
        <v>0</v>
      </c>
      <c r="EI40">
        <v>9000</v>
      </c>
      <c r="EJ40" s="16">
        <f t="shared" si="1"/>
        <v>-9000</v>
      </c>
    </row>
    <row r="41" spans="1:140" x14ac:dyDescent="0.35">
      <c r="A41">
        <v>40</v>
      </c>
      <c r="B41" t="s">
        <v>146</v>
      </c>
      <c r="C41" t="s">
        <v>177</v>
      </c>
      <c r="D41" t="s">
        <v>207</v>
      </c>
      <c r="E41" t="s">
        <v>173</v>
      </c>
      <c r="F41" t="s">
        <v>161</v>
      </c>
      <c r="G41" t="s">
        <v>163</v>
      </c>
      <c r="H41" t="s">
        <v>205</v>
      </c>
      <c r="I41" t="s">
        <v>210</v>
      </c>
      <c r="J41" t="s">
        <v>212</v>
      </c>
      <c r="K41" t="s">
        <v>203</v>
      </c>
      <c r="L41" t="s">
        <v>211</v>
      </c>
      <c r="M41" t="s">
        <v>26</v>
      </c>
      <c r="N41" t="s">
        <v>27</v>
      </c>
      <c r="O41">
        <v>773402466</v>
      </c>
      <c r="P41" t="s">
        <v>206</v>
      </c>
      <c r="R41" t="s">
        <v>31</v>
      </c>
      <c r="S41" t="s">
        <v>213</v>
      </c>
      <c r="T41" t="s">
        <v>214</v>
      </c>
      <c r="U41" t="s">
        <v>32</v>
      </c>
      <c r="V41" t="s">
        <v>84</v>
      </c>
      <c r="W41" t="s">
        <v>86</v>
      </c>
      <c r="X41" t="s">
        <v>39</v>
      </c>
      <c r="Y41">
        <v>4</v>
      </c>
      <c r="Z41">
        <v>44010</v>
      </c>
      <c r="AA41">
        <v>500</v>
      </c>
      <c r="AB41">
        <v>0.5</v>
      </c>
      <c r="AC41">
        <v>4</v>
      </c>
      <c r="AD41">
        <v>1</v>
      </c>
      <c r="AF41">
        <v>500</v>
      </c>
      <c r="AP41" t="s">
        <v>88</v>
      </c>
      <c r="AQ41">
        <v>200</v>
      </c>
      <c r="AS41">
        <v>1000</v>
      </c>
      <c r="AT41">
        <v>1000</v>
      </c>
      <c r="DV41">
        <v>200</v>
      </c>
      <c r="DW41">
        <v>2</v>
      </c>
      <c r="DX41">
        <v>1</v>
      </c>
      <c r="DZ41">
        <v>500</v>
      </c>
      <c r="EB41">
        <v>15000</v>
      </c>
      <c r="EC41">
        <v>15000</v>
      </c>
      <c r="ED41">
        <v>0.03</v>
      </c>
      <c r="EE41" t="s">
        <v>218</v>
      </c>
      <c r="EF41">
        <v>0</v>
      </c>
      <c r="EG41" s="21" t="e">
        <f t="shared" si="0"/>
        <v>#DIV/0!</v>
      </c>
      <c r="EH41">
        <v>0</v>
      </c>
      <c r="EI41">
        <v>5000</v>
      </c>
      <c r="EJ41" s="16">
        <f t="shared" si="1"/>
        <v>-5000</v>
      </c>
    </row>
    <row r="42" spans="1:140" x14ac:dyDescent="0.35">
      <c r="A42">
        <v>41</v>
      </c>
      <c r="B42" t="s">
        <v>146</v>
      </c>
      <c r="C42" t="s">
        <v>177</v>
      </c>
      <c r="D42" t="s">
        <v>227</v>
      </c>
      <c r="E42" t="s">
        <v>173</v>
      </c>
      <c r="F42" t="s">
        <v>172</v>
      </c>
      <c r="G42" t="s">
        <v>219</v>
      </c>
      <c r="H42" t="s">
        <v>220</v>
      </c>
      <c r="I42" t="s">
        <v>221</v>
      </c>
      <c r="J42" t="s">
        <v>223</v>
      </c>
      <c r="K42" t="s">
        <v>222</v>
      </c>
      <c r="L42" t="s">
        <v>225</v>
      </c>
      <c r="M42" t="s">
        <v>26</v>
      </c>
      <c r="N42" t="s">
        <v>27</v>
      </c>
      <c r="O42" t="s">
        <v>224</v>
      </c>
      <c r="P42" t="s">
        <v>226</v>
      </c>
      <c r="R42" t="s">
        <v>31</v>
      </c>
      <c r="S42" t="s">
        <v>30</v>
      </c>
      <c r="T42" t="s">
        <v>228</v>
      </c>
      <c r="U42" t="s">
        <v>32</v>
      </c>
      <c r="V42" t="s">
        <v>34</v>
      </c>
      <c r="W42" t="s">
        <v>33</v>
      </c>
      <c r="X42" t="s">
        <v>229</v>
      </c>
      <c r="Y42">
        <v>2</v>
      </c>
      <c r="AA42">
        <v>500</v>
      </c>
      <c r="AB42">
        <v>1</v>
      </c>
      <c r="AC42">
        <v>2</v>
      </c>
      <c r="AD42">
        <v>0.5</v>
      </c>
      <c r="AE42">
        <v>700</v>
      </c>
      <c r="AF42">
        <v>1000</v>
      </c>
      <c r="AZ42" t="s">
        <v>232</v>
      </c>
      <c r="BA42">
        <v>2</v>
      </c>
      <c r="BC42">
        <v>500</v>
      </c>
      <c r="BE42" t="s">
        <v>234</v>
      </c>
      <c r="BF42" t="s">
        <v>235</v>
      </c>
      <c r="BG42">
        <v>500</v>
      </c>
      <c r="BJ42" t="s">
        <v>238</v>
      </c>
      <c r="BK42">
        <v>1.5</v>
      </c>
      <c r="BL42">
        <v>500</v>
      </c>
      <c r="BM42">
        <v>500</v>
      </c>
      <c r="BN42">
        <v>12500</v>
      </c>
      <c r="BW42">
        <v>2</v>
      </c>
      <c r="BX42">
        <v>1000</v>
      </c>
      <c r="CA42">
        <v>2</v>
      </c>
      <c r="CB42">
        <v>500</v>
      </c>
      <c r="DV42">
        <v>500</v>
      </c>
      <c r="DW42">
        <v>2</v>
      </c>
      <c r="DX42">
        <v>1</v>
      </c>
      <c r="DZ42">
        <v>1000</v>
      </c>
      <c r="EA42">
        <v>400</v>
      </c>
      <c r="EB42">
        <v>15000</v>
      </c>
      <c r="EC42">
        <v>15000</v>
      </c>
      <c r="ED42">
        <v>0.03</v>
      </c>
      <c r="EE42">
        <v>1.4999999999999999E-2</v>
      </c>
      <c r="EF42">
        <v>0</v>
      </c>
      <c r="EG42" s="21" t="e">
        <f t="shared" si="0"/>
        <v>#DIV/0!</v>
      </c>
      <c r="EH42">
        <v>3750</v>
      </c>
      <c r="EI42">
        <v>4800</v>
      </c>
      <c r="EJ42" s="16">
        <f t="shared" si="1"/>
        <v>-1050</v>
      </c>
    </row>
    <row r="43" spans="1:140" x14ac:dyDescent="0.35">
      <c r="A43">
        <v>42</v>
      </c>
      <c r="B43" t="s">
        <v>146</v>
      </c>
      <c r="C43" t="s">
        <v>177</v>
      </c>
      <c r="D43" t="s">
        <v>227</v>
      </c>
      <c r="E43" t="s">
        <v>173</v>
      </c>
      <c r="F43" t="s">
        <v>172</v>
      </c>
      <c r="G43" t="s">
        <v>219</v>
      </c>
      <c r="H43" t="s">
        <v>220</v>
      </c>
      <c r="I43" t="s">
        <v>221</v>
      </c>
      <c r="J43" t="s">
        <v>223</v>
      </c>
      <c r="K43" t="s">
        <v>222</v>
      </c>
      <c r="L43" t="s">
        <v>225</v>
      </c>
      <c r="M43" t="s">
        <v>26</v>
      </c>
      <c r="N43" t="s">
        <v>27</v>
      </c>
      <c r="O43" t="s">
        <v>224</v>
      </c>
      <c r="P43" t="s">
        <v>226</v>
      </c>
      <c r="R43" t="s">
        <v>31</v>
      </c>
      <c r="S43" t="s">
        <v>30</v>
      </c>
      <c r="T43" t="s">
        <v>228</v>
      </c>
      <c r="U43" t="s">
        <v>32</v>
      </c>
      <c r="V43" t="s">
        <v>82</v>
      </c>
      <c r="W43" t="s">
        <v>32</v>
      </c>
      <c r="X43" t="s">
        <v>229</v>
      </c>
      <c r="Y43">
        <v>2</v>
      </c>
      <c r="AA43">
        <v>500</v>
      </c>
      <c r="AB43">
        <v>1</v>
      </c>
      <c r="AC43">
        <v>2</v>
      </c>
      <c r="AD43">
        <v>0.5</v>
      </c>
      <c r="AE43">
        <v>700</v>
      </c>
      <c r="AF43">
        <v>1000</v>
      </c>
      <c r="AZ43" t="s">
        <v>232</v>
      </c>
      <c r="BA43">
        <v>2</v>
      </c>
      <c r="BC43">
        <v>1000</v>
      </c>
      <c r="BE43" t="s">
        <v>234</v>
      </c>
      <c r="BF43" t="s">
        <v>236</v>
      </c>
      <c r="BG43">
        <v>1000</v>
      </c>
      <c r="BW43">
        <v>2</v>
      </c>
      <c r="BX43">
        <v>1000</v>
      </c>
      <c r="CA43">
        <v>2</v>
      </c>
      <c r="CB43">
        <v>500</v>
      </c>
      <c r="DV43">
        <v>1600</v>
      </c>
      <c r="DW43">
        <v>2</v>
      </c>
      <c r="DX43">
        <v>1</v>
      </c>
      <c r="DZ43">
        <v>1000</v>
      </c>
      <c r="EA43">
        <v>400</v>
      </c>
      <c r="ED43">
        <v>0.03</v>
      </c>
      <c r="EE43">
        <v>4.8000000000000001E-2</v>
      </c>
      <c r="EF43">
        <v>0</v>
      </c>
      <c r="EG43" s="21" t="e">
        <f t="shared" si="0"/>
        <v>#DIV/0!</v>
      </c>
      <c r="EH43">
        <v>12000</v>
      </c>
      <c r="EI43">
        <v>5250</v>
      </c>
      <c r="EJ43">
        <f t="shared" si="1"/>
        <v>6750</v>
      </c>
    </row>
    <row r="44" spans="1:140" x14ac:dyDescent="0.35">
      <c r="A44">
        <v>43</v>
      </c>
      <c r="B44" t="s">
        <v>146</v>
      </c>
      <c r="C44" t="s">
        <v>177</v>
      </c>
      <c r="D44" t="s">
        <v>227</v>
      </c>
      <c r="E44" t="s">
        <v>173</v>
      </c>
      <c r="F44" t="s">
        <v>172</v>
      </c>
      <c r="G44" t="s">
        <v>219</v>
      </c>
      <c r="H44" t="s">
        <v>220</v>
      </c>
      <c r="I44" t="s">
        <v>221</v>
      </c>
      <c r="J44" t="s">
        <v>223</v>
      </c>
      <c r="K44" t="s">
        <v>222</v>
      </c>
      <c r="L44" t="s">
        <v>225</v>
      </c>
      <c r="M44" t="s">
        <v>26</v>
      </c>
      <c r="N44" t="s">
        <v>27</v>
      </c>
      <c r="O44" t="s">
        <v>224</v>
      </c>
      <c r="P44" t="s">
        <v>226</v>
      </c>
      <c r="R44" t="s">
        <v>31</v>
      </c>
      <c r="S44" t="s">
        <v>30</v>
      </c>
      <c r="T44" t="s">
        <v>228</v>
      </c>
      <c r="U44" t="s">
        <v>32</v>
      </c>
      <c r="V44" t="s">
        <v>83</v>
      </c>
      <c r="W44" t="s">
        <v>85</v>
      </c>
      <c r="X44" t="s">
        <v>229</v>
      </c>
      <c r="Y44">
        <v>2</v>
      </c>
      <c r="AA44">
        <v>500</v>
      </c>
      <c r="AB44">
        <v>1</v>
      </c>
      <c r="AC44">
        <v>2</v>
      </c>
      <c r="AD44">
        <v>0.5</v>
      </c>
      <c r="AE44">
        <v>700</v>
      </c>
      <c r="AF44">
        <v>1000</v>
      </c>
      <c r="AZ44" t="s">
        <v>233</v>
      </c>
      <c r="BA44">
        <v>4</v>
      </c>
      <c r="BC44">
        <v>500</v>
      </c>
      <c r="BE44" t="s">
        <v>234</v>
      </c>
      <c r="BF44" t="s">
        <v>237</v>
      </c>
      <c r="BG44">
        <v>500</v>
      </c>
      <c r="BJ44" t="s">
        <v>238</v>
      </c>
      <c r="BK44">
        <v>2</v>
      </c>
      <c r="BL44">
        <v>500</v>
      </c>
      <c r="BM44">
        <v>500</v>
      </c>
      <c r="BN44">
        <v>12500</v>
      </c>
      <c r="BW44">
        <v>2</v>
      </c>
      <c r="BX44">
        <v>1000</v>
      </c>
      <c r="CA44">
        <v>2</v>
      </c>
      <c r="CB44">
        <v>500</v>
      </c>
      <c r="DV44">
        <v>1800</v>
      </c>
      <c r="DW44">
        <v>2</v>
      </c>
      <c r="DX44">
        <v>1</v>
      </c>
      <c r="DZ44">
        <v>1000</v>
      </c>
      <c r="EA44">
        <v>400</v>
      </c>
      <c r="ED44">
        <v>0.03</v>
      </c>
      <c r="EE44">
        <v>5.3999999999999999E-2</v>
      </c>
      <c r="EF44">
        <v>0</v>
      </c>
      <c r="EG44" s="21" t="e">
        <f t="shared" si="0"/>
        <v>#DIV/0!</v>
      </c>
      <c r="EH44">
        <v>13500</v>
      </c>
      <c r="EI44">
        <v>6300</v>
      </c>
      <c r="EJ44">
        <f t="shared" si="1"/>
        <v>7200</v>
      </c>
    </row>
    <row r="45" spans="1:140" x14ac:dyDescent="0.35">
      <c r="A45">
        <v>44</v>
      </c>
      <c r="B45" t="s">
        <v>146</v>
      </c>
      <c r="C45" t="s">
        <v>177</v>
      </c>
      <c r="D45" t="s">
        <v>227</v>
      </c>
      <c r="E45" t="s">
        <v>173</v>
      </c>
      <c r="F45" t="s">
        <v>172</v>
      </c>
      <c r="G45" t="s">
        <v>219</v>
      </c>
      <c r="H45" t="s">
        <v>220</v>
      </c>
      <c r="I45" t="s">
        <v>221</v>
      </c>
      <c r="J45" t="s">
        <v>223</v>
      </c>
      <c r="K45" t="s">
        <v>222</v>
      </c>
      <c r="L45" t="s">
        <v>225</v>
      </c>
      <c r="M45" t="s">
        <v>26</v>
      </c>
      <c r="N45" t="s">
        <v>27</v>
      </c>
      <c r="O45" t="s">
        <v>224</v>
      </c>
      <c r="P45" t="s">
        <v>226</v>
      </c>
      <c r="R45" t="s">
        <v>31</v>
      </c>
      <c r="S45" t="s">
        <v>30</v>
      </c>
      <c r="T45" t="s">
        <v>228</v>
      </c>
      <c r="U45" t="s">
        <v>32</v>
      </c>
      <c r="V45" t="s">
        <v>84</v>
      </c>
      <c r="W45" t="s">
        <v>86</v>
      </c>
      <c r="X45" t="s">
        <v>229</v>
      </c>
      <c r="Y45">
        <v>2</v>
      </c>
      <c r="AA45">
        <v>500</v>
      </c>
      <c r="AB45">
        <v>1</v>
      </c>
      <c r="AC45">
        <v>2</v>
      </c>
      <c r="AD45">
        <v>0.5</v>
      </c>
      <c r="AE45">
        <v>700</v>
      </c>
      <c r="AF45">
        <v>1000</v>
      </c>
      <c r="BA45">
        <v>0</v>
      </c>
      <c r="BW45">
        <v>2</v>
      </c>
      <c r="BX45">
        <v>1000</v>
      </c>
      <c r="CA45">
        <v>2</v>
      </c>
      <c r="CB45">
        <v>500</v>
      </c>
      <c r="DV45">
        <v>300</v>
      </c>
      <c r="DW45">
        <v>2</v>
      </c>
      <c r="DX45">
        <v>1</v>
      </c>
      <c r="DZ45">
        <v>1000</v>
      </c>
      <c r="EA45">
        <v>400</v>
      </c>
      <c r="ED45">
        <v>0.03</v>
      </c>
      <c r="EE45">
        <v>8.9999999999999993E-3</v>
      </c>
      <c r="EF45">
        <v>0</v>
      </c>
      <c r="EG45" s="21" t="e">
        <f t="shared" si="0"/>
        <v>#DIV/0!</v>
      </c>
      <c r="EH45">
        <v>2250</v>
      </c>
      <c r="EI45">
        <v>2900</v>
      </c>
      <c r="EJ45" s="16">
        <f t="shared" si="1"/>
        <v>-650</v>
      </c>
    </row>
    <row r="46" spans="1:140" x14ac:dyDescent="0.35">
      <c r="A46">
        <v>45</v>
      </c>
      <c r="B46" t="s">
        <v>146</v>
      </c>
      <c r="C46" t="s">
        <v>177</v>
      </c>
      <c r="D46" t="s">
        <v>241</v>
      </c>
      <c r="E46" t="s">
        <v>173</v>
      </c>
      <c r="F46" t="s">
        <v>172</v>
      </c>
      <c r="G46" t="s">
        <v>219</v>
      </c>
      <c r="H46" t="s">
        <v>239</v>
      </c>
      <c r="I46" t="s">
        <v>239</v>
      </c>
      <c r="L46" t="s">
        <v>240</v>
      </c>
      <c r="M46" t="s">
        <v>26</v>
      </c>
      <c r="N46" t="s">
        <v>27</v>
      </c>
      <c r="O46">
        <v>766177946</v>
      </c>
      <c r="P46" t="s">
        <v>242</v>
      </c>
      <c r="R46" t="s">
        <v>31</v>
      </c>
      <c r="S46" t="s">
        <v>213</v>
      </c>
      <c r="T46" t="s">
        <v>243</v>
      </c>
      <c r="U46" t="s">
        <v>32</v>
      </c>
      <c r="V46" t="s">
        <v>34</v>
      </c>
      <c r="W46" t="s">
        <v>33</v>
      </c>
      <c r="X46" t="s">
        <v>229</v>
      </c>
      <c r="Y46">
        <v>2</v>
      </c>
      <c r="AA46">
        <v>500</v>
      </c>
      <c r="AB46">
        <v>1</v>
      </c>
      <c r="AC46">
        <v>2</v>
      </c>
      <c r="AD46">
        <v>0.5</v>
      </c>
      <c r="AF46">
        <v>500</v>
      </c>
      <c r="AP46" t="s">
        <v>244</v>
      </c>
      <c r="AQ46">
        <v>200</v>
      </c>
      <c r="AS46">
        <v>500</v>
      </c>
      <c r="AT46">
        <v>1500</v>
      </c>
      <c r="AZ46" t="s">
        <v>183</v>
      </c>
      <c r="BA46">
        <v>6</v>
      </c>
      <c r="BC46">
        <v>500</v>
      </c>
      <c r="BD46">
        <v>12500</v>
      </c>
      <c r="BE46" t="s">
        <v>92</v>
      </c>
      <c r="BF46">
        <v>3</v>
      </c>
      <c r="BG46">
        <v>500</v>
      </c>
      <c r="BI46">
        <v>12500</v>
      </c>
      <c r="BW46">
        <v>2</v>
      </c>
      <c r="BX46">
        <v>300</v>
      </c>
      <c r="CA46">
        <v>2</v>
      </c>
      <c r="CB46">
        <v>300</v>
      </c>
      <c r="CC46">
        <v>2</v>
      </c>
      <c r="CD46">
        <v>0</v>
      </c>
      <c r="CE46">
        <v>300</v>
      </c>
      <c r="DV46">
        <v>833</v>
      </c>
      <c r="DW46">
        <v>2</v>
      </c>
      <c r="DX46">
        <v>1</v>
      </c>
      <c r="DZ46">
        <v>300</v>
      </c>
      <c r="EA46">
        <v>1600</v>
      </c>
      <c r="EB46">
        <v>12500</v>
      </c>
      <c r="EC46">
        <v>17500</v>
      </c>
      <c r="ED46">
        <v>0.03</v>
      </c>
      <c r="EE46">
        <v>2.1999999999999999E-2</v>
      </c>
      <c r="EG46" s="21" t="e">
        <f t="shared" si="0"/>
        <v>#DIV/0!</v>
      </c>
      <c r="EI46">
        <v>5500</v>
      </c>
      <c r="EJ46" s="16">
        <f t="shared" si="1"/>
        <v>-5500</v>
      </c>
    </row>
    <row r="47" spans="1:140" x14ac:dyDescent="0.35">
      <c r="A47">
        <v>46</v>
      </c>
      <c r="B47" t="s">
        <v>146</v>
      </c>
      <c r="C47" t="s">
        <v>177</v>
      </c>
      <c r="D47" t="s">
        <v>241</v>
      </c>
      <c r="E47" t="s">
        <v>173</v>
      </c>
      <c r="F47" t="s">
        <v>172</v>
      </c>
      <c r="G47" t="s">
        <v>219</v>
      </c>
      <c r="H47" t="s">
        <v>239</v>
      </c>
      <c r="I47" t="s">
        <v>239</v>
      </c>
      <c r="L47" t="s">
        <v>240</v>
      </c>
      <c r="M47" t="s">
        <v>26</v>
      </c>
      <c r="N47" t="s">
        <v>27</v>
      </c>
      <c r="O47">
        <v>766177946</v>
      </c>
      <c r="P47" t="s">
        <v>242</v>
      </c>
      <c r="R47" t="s">
        <v>31</v>
      </c>
      <c r="S47" t="s">
        <v>213</v>
      </c>
      <c r="T47" t="s">
        <v>243</v>
      </c>
      <c r="U47" t="s">
        <v>32</v>
      </c>
      <c r="V47" t="s">
        <v>82</v>
      </c>
      <c r="W47" t="s">
        <v>32</v>
      </c>
      <c r="X47" t="s">
        <v>229</v>
      </c>
      <c r="Y47">
        <v>2</v>
      </c>
      <c r="AA47">
        <v>500</v>
      </c>
      <c r="AB47">
        <v>1</v>
      </c>
      <c r="AC47">
        <v>2</v>
      </c>
      <c r="AD47">
        <v>0.5</v>
      </c>
      <c r="AF47">
        <v>500</v>
      </c>
      <c r="AP47" t="s">
        <v>245</v>
      </c>
      <c r="AQ47">
        <v>200</v>
      </c>
      <c r="AS47">
        <v>500</v>
      </c>
      <c r="AT47">
        <v>1500</v>
      </c>
      <c r="AZ47" t="s">
        <v>183</v>
      </c>
      <c r="BA47">
        <v>2</v>
      </c>
      <c r="BC47">
        <v>1000</v>
      </c>
      <c r="BD47">
        <v>12500</v>
      </c>
      <c r="BE47" t="s">
        <v>92</v>
      </c>
      <c r="BF47">
        <v>1</v>
      </c>
      <c r="BG47">
        <v>500</v>
      </c>
      <c r="BI47">
        <v>12500</v>
      </c>
      <c r="BJ47" t="s">
        <v>92</v>
      </c>
      <c r="BK47">
        <v>2</v>
      </c>
      <c r="BL47">
        <v>500</v>
      </c>
      <c r="BM47">
        <v>300</v>
      </c>
      <c r="BN47">
        <v>12500</v>
      </c>
      <c r="BW47">
        <v>2</v>
      </c>
      <c r="BX47">
        <v>300</v>
      </c>
      <c r="CA47">
        <v>2</v>
      </c>
      <c r="CB47">
        <v>300</v>
      </c>
      <c r="CC47">
        <v>2</v>
      </c>
      <c r="CD47">
        <v>0</v>
      </c>
      <c r="CE47">
        <v>300</v>
      </c>
      <c r="DV47">
        <v>1800</v>
      </c>
      <c r="DW47">
        <v>2</v>
      </c>
      <c r="DX47">
        <v>1</v>
      </c>
      <c r="DZ47">
        <v>300</v>
      </c>
      <c r="EA47">
        <v>1600</v>
      </c>
      <c r="EB47">
        <v>12500</v>
      </c>
      <c r="EC47">
        <v>17500</v>
      </c>
      <c r="ED47">
        <v>0.03</v>
      </c>
      <c r="EE47">
        <v>2.4E-2</v>
      </c>
      <c r="EG47" s="21" t="e">
        <f t="shared" si="0"/>
        <v>#DIV/0!</v>
      </c>
      <c r="EI47">
        <v>6000</v>
      </c>
      <c r="EJ47" s="16">
        <f t="shared" si="1"/>
        <v>-6000</v>
      </c>
    </row>
    <row r="48" spans="1:140" x14ac:dyDescent="0.35">
      <c r="A48">
        <v>47</v>
      </c>
      <c r="B48" t="s">
        <v>146</v>
      </c>
      <c r="C48" t="s">
        <v>177</v>
      </c>
      <c r="D48" t="s">
        <v>241</v>
      </c>
      <c r="E48" t="s">
        <v>173</v>
      </c>
      <c r="F48" t="s">
        <v>172</v>
      </c>
      <c r="G48" t="s">
        <v>219</v>
      </c>
      <c r="H48" t="s">
        <v>239</v>
      </c>
      <c r="I48" t="s">
        <v>239</v>
      </c>
      <c r="L48" t="s">
        <v>240</v>
      </c>
      <c r="M48" t="s">
        <v>26</v>
      </c>
      <c r="N48" t="s">
        <v>27</v>
      </c>
      <c r="O48">
        <v>766177946</v>
      </c>
      <c r="P48" t="s">
        <v>242</v>
      </c>
      <c r="R48" t="s">
        <v>31</v>
      </c>
      <c r="S48" t="s">
        <v>213</v>
      </c>
      <c r="T48" t="s">
        <v>243</v>
      </c>
      <c r="U48" t="s">
        <v>32</v>
      </c>
      <c r="V48" t="s">
        <v>83</v>
      </c>
      <c r="W48" t="s">
        <v>85</v>
      </c>
      <c r="X48" t="s">
        <v>229</v>
      </c>
      <c r="Y48">
        <v>2</v>
      </c>
      <c r="AA48">
        <v>500</v>
      </c>
      <c r="AB48">
        <v>1</v>
      </c>
      <c r="AC48">
        <v>2</v>
      </c>
      <c r="AD48">
        <v>0.5</v>
      </c>
      <c r="AF48">
        <v>500</v>
      </c>
      <c r="AP48" t="s">
        <v>245</v>
      </c>
      <c r="AQ48">
        <v>200</v>
      </c>
      <c r="AS48">
        <v>500</v>
      </c>
      <c r="AT48">
        <v>1500</v>
      </c>
      <c r="AZ48" t="s">
        <v>183</v>
      </c>
      <c r="BA48">
        <v>4</v>
      </c>
      <c r="BC48">
        <v>500</v>
      </c>
      <c r="BE48" t="s">
        <v>92</v>
      </c>
      <c r="BF48">
        <v>2</v>
      </c>
      <c r="BG48">
        <v>500</v>
      </c>
      <c r="BI48">
        <v>12500</v>
      </c>
      <c r="BW48">
        <v>2</v>
      </c>
      <c r="BX48">
        <v>300</v>
      </c>
      <c r="CA48">
        <v>2</v>
      </c>
      <c r="CB48">
        <v>300</v>
      </c>
      <c r="CC48">
        <v>2</v>
      </c>
      <c r="CD48">
        <v>0</v>
      </c>
      <c r="CE48">
        <v>500</v>
      </c>
      <c r="DV48">
        <v>1600</v>
      </c>
      <c r="DW48">
        <v>2</v>
      </c>
      <c r="DX48">
        <v>1</v>
      </c>
      <c r="DZ48">
        <v>300</v>
      </c>
      <c r="EA48">
        <v>1600</v>
      </c>
      <c r="EB48">
        <v>12500</v>
      </c>
      <c r="EC48">
        <v>17500</v>
      </c>
      <c r="ED48">
        <v>0.03</v>
      </c>
      <c r="EE48">
        <v>0.03</v>
      </c>
      <c r="EG48" s="21" t="e">
        <f t="shared" si="0"/>
        <v>#DIV/0!</v>
      </c>
      <c r="EI48">
        <v>7500</v>
      </c>
      <c r="EJ48" s="16">
        <f t="shared" si="1"/>
        <v>-7500</v>
      </c>
    </row>
    <row r="49" spans="1:140" x14ac:dyDescent="0.35">
      <c r="A49">
        <v>48</v>
      </c>
      <c r="B49" t="s">
        <v>146</v>
      </c>
      <c r="C49" t="s">
        <v>177</v>
      </c>
      <c r="D49" t="s">
        <v>241</v>
      </c>
      <c r="E49" t="s">
        <v>173</v>
      </c>
      <c r="F49" t="s">
        <v>172</v>
      </c>
      <c r="G49" t="s">
        <v>219</v>
      </c>
      <c r="H49" t="s">
        <v>239</v>
      </c>
      <c r="I49" t="s">
        <v>239</v>
      </c>
      <c r="L49" t="s">
        <v>240</v>
      </c>
      <c r="M49" t="s">
        <v>26</v>
      </c>
      <c r="N49" t="s">
        <v>27</v>
      </c>
      <c r="O49">
        <v>766177946</v>
      </c>
      <c r="P49" t="s">
        <v>242</v>
      </c>
      <c r="R49" t="s">
        <v>31</v>
      </c>
      <c r="S49" t="s">
        <v>213</v>
      </c>
      <c r="T49" t="s">
        <v>243</v>
      </c>
      <c r="U49" t="s">
        <v>32</v>
      </c>
      <c r="V49" t="s">
        <v>84</v>
      </c>
      <c r="W49" t="s">
        <v>86</v>
      </c>
      <c r="X49" t="s">
        <v>229</v>
      </c>
      <c r="Y49">
        <v>2</v>
      </c>
      <c r="AA49">
        <v>500</v>
      </c>
      <c r="AB49">
        <v>1</v>
      </c>
      <c r="AC49">
        <v>2</v>
      </c>
      <c r="AD49">
        <v>0.5</v>
      </c>
      <c r="AF49">
        <v>500</v>
      </c>
      <c r="AP49" t="s">
        <v>245</v>
      </c>
      <c r="AQ49">
        <v>200</v>
      </c>
      <c r="AS49">
        <v>500</v>
      </c>
      <c r="AT49">
        <v>1500</v>
      </c>
      <c r="BW49">
        <v>2</v>
      </c>
      <c r="BX49">
        <v>300</v>
      </c>
      <c r="CA49">
        <v>2</v>
      </c>
      <c r="CB49">
        <v>300</v>
      </c>
      <c r="CC49">
        <v>2</v>
      </c>
      <c r="CD49">
        <v>0</v>
      </c>
      <c r="CE49">
        <v>500</v>
      </c>
      <c r="DV49">
        <v>300</v>
      </c>
      <c r="DW49">
        <v>2</v>
      </c>
      <c r="DX49">
        <v>1</v>
      </c>
      <c r="DZ49">
        <v>300</v>
      </c>
      <c r="EA49">
        <v>1600</v>
      </c>
      <c r="EB49">
        <v>12500</v>
      </c>
      <c r="EC49">
        <v>17500</v>
      </c>
      <c r="ED49">
        <v>0.03</v>
      </c>
      <c r="EE49">
        <v>0.02</v>
      </c>
      <c r="EG49" s="21" t="e">
        <f t="shared" si="0"/>
        <v>#DIV/0!</v>
      </c>
      <c r="EI49">
        <v>5000</v>
      </c>
      <c r="EJ49" s="16">
        <f t="shared" si="1"/>
        <v>-5000</v>
      </c>
    </row>
    <row r="50" spans="1:140" x14ac:dyDescent="0.35">
      <c r="A50">
        <v>49</v>
      </c>
      <c r="B50" t="s">
        <v>146</v>
      </c>
      <c r="C50" t="s">
        <v>177</v>
      </c>
      <c r="D50" t="s">
        <v>246</v>
      </c>
      <c r="E50" t="s">
        <v>252</v>
      </c>
      <c r="F50" t="s">
        <v>172</v>
      </c>
      <c r="G50" t="s">
        <v>251</v>
      </c>
      <c r="H50" t="s">
        <v>250</v>
      </c>
      <c r="I50" t="s">
        <v>249</v>
      </c>
      <c r="L50" t="s">
        <v>248</v>
      </c>
      <c r="M50" t="s">
        <v>26</v>
      </c>
      <c r="N50" t="s">
        <v>27</v>
      </c>
      <c r="O50">
        <v>781833567</v>
      </c>
      <c r="P50" t="s">
        <v>247</v>
      </c>
      <c r="R50" t="s">
        <v>31</v>
      </c>
      <c r="S50" t="s">
        <v>213</v>
      </c>
      <c r="T50" t="s">
        <v>253</v>
      </c>
      <c r="U50" t="s">
        <v>32</v>
      </c>
      <c r="V50" t="s">
        <v>34</v>
      </c>
      <c r="W50" t="s">
        <v>33</v>
      </c>
      <c r="AA50">
        <v>300</v>
      </c>
      <c r="AB50">
        <v>0.5</v>
      </c>
      <c r="AC50">
        <v>2</v>
      </c>
      <c r="AD50" t="s">
        <v>255</v>
      </c>
      <c r="AF50">
        <v>300</v>
      </c>
      <c r="AP50" t="s">
        <v>256</v>
      </c>
      <c r="AQ50" t="s">
        <v>257</v>
      </c>
      <c r="AS50">
        <v>400</v>
      </c>
      <c r="AT50">
        <v>1000</v>
      </c>
      <c r="AZ50" t="s">
        <v>259</v>
      </c>
      <c r="BA50" t="s">
        <v>260</v>
      </c>
      <c r="BC50">
        <v>250</v>
      </c>
      <c r="BD50" t="s">
        <v>261</v>
      </c>
      <c r="BF50">
        <v>0</v>
      </c>
      <c r="BI50" t="s">
        <v>271</v>
      </c>
      <c r="BW50">
        <v>2</v>
      </c>
      <c r="BX50">
        <v>300</v>
      </c>
      <c r="CA50">
        <v>2</v>
      </c>
      <c r="CB50">
        <v>300</v>
      </c>
      <c r="DV50">
        <v>28</v>
      </c>
      <c r="DW50">
        <v>2</v>
      </c>
      <c r="DY50">
        <v>1</v>
      </c>
      <c r="DZ50">
        <v>400</v>
      </c>
      <c r="EB50">
        <v>10000</v>
      </c>
      <c r="EC50">
        <v>12500</v>
      </c>
      <c r="ED50">
        <v>0.03</v>
      </c>
      <c r="EE50">
        <v>2.8000000000000001E-2</v>
      </c>
      <c r="EG50" s="21" t="e">
        <f t="shared" si="0"/>
        <v>#DIV/0!</v>
      </c>
      <c r="EI50">
        <v>7000</v>
      </c>
      <c r="EJ50" s="16">
        <f t="shared" si="1"/>
        <v>-7000</v>
      </c>
    </row>
    <row r="51" spans="1:140" x14ac:dyDescent="0.35">
      <c r="A51">
        <v>50</v>
      </c>
      <c r="B51" t="s">
        <v>146</v>
      </c>
      <c r="C51" t="s">
        <v>177</v>
      </c>
      <c r="D51" t="s">
        <v>246</v>
      </c>
      <c r="E51" t="s">
        <v>252</v>
      </c>
      <c r="F51" t="s">
        <v>172</v>
      </c>
      <c r="G51" t="s">
        <v>251</v>
      </c>
      <c r="H51" t="s">
        <v>250</v>
      </c>
      <c r="I51" t="s">
        <v>249</v>
      </c>
      <c r="L51" t="s">
        <v>248</v>
      </c>
      <c r="M51" t="s">
        <v>26</v>
      </c>
      <c r="N51" t="s">
        <v>27</v>
      </c>
      <c r="O51">
        <v>781833567</v>
      </c>
      <c r="P51" t="s">
        <v>247</v>
      </c>
      <c r="R51" t="s">
        <v>31</v>
      </c>
      <c r="S51" t="s">
        <v>213</v>
      </c>
      <c r="T51" t="s">
        <v>253</v>
      </c>
      <c r="U51" t="s">
        <v>32</v>
      </c>
      <c r="V51" t="s">
        <v>82</v>
      </c>
      <c r="W51" t="s">
        <v>32</v>
      </c>
      <c r="AA51">
        <v>300</v>
      </c>
      <c r="AB51">
        <v>0.5</v>
      </c>
      <c r="AC51">
        <v>2</v>
      </c>
      <c r="AD51" t="s">
        <v>255</v>
      </c>
      <c r="AF51">
        <v>300</v>
      </c>
      <c r="AQ51" t="s">
        <v>257</v>
      </c>
      <c r="AS51">
        <v>400</v>
      </c>
      <c r="AT51">
        <v>1000</v>
      </c>
      <c r="AZ51" t="s">
        <v>262</v>
      </c>
      <c r="BA51" t="s">
        <v>263</v>
      </c>
      <c r="BC51">
        <v>500</v>
      </c>
      <c r="BD51" t="s">
        <v>264</v>
      </c>
      <c r="BE51" t="s">
        <v>92</v>
      </c>
      <c r="BF51" t="s">
        <v>269</v>
      </c>
      <c r="BW51">
        <v>2</v>
      </c>
      <c r="BX51">
        <v>300</v>
      </c>
      <c r="CA51">
        <v>2</v>
      </c>
      <c r="CB51">
        <v>300</v>
      </c>
      <c r="DV51">
        <v>35</v>
      </c>
      <c r="DW51">
        <v>2</v>
      </c>
      <c r="DY51">
        <v>1</v>
      </c>
      <c r="DZ51">
        <v>400</v>
      </c>
      <c r="EB51">
        <v>10000</v>
      </c>
      <c r="EC51">
        <v>12500</v>
      </c>
      <c r="ED51">
        <v>0.03</v>
      </c>
      <c r="EE51">
        <v>3.5000000000000003E-2</v>
      </c>
      <c r="EG51" s="21" t="e">
        <f t="shared" si="0"/>
        <v>#DIV/0!</v>
      </c>
      <c r="EI51">
        <v>8750</v>
      </c>
      <c r="EJ51" s="16">
        <f t="shared" si="1"/>
        <v>-8750</v>
      </c>
    </row>
    <row r="52" spans="1:140" x14ac:dyDescent="0.35">
      <c r="A52">
        <v>51</v>
      </c>
      <c r="B52" t="s">
        <v>146</v>
      </c>
      <c r="C52" t="s">
        <v>177</v>
      </c>
      <c r="D52" t="s">
        <v>246</v>
      </c>
      <c r="E52" t="s">
        <v>252</v>
      </c>
      <c r="F52" t="s">
        <v>172</v>
      </c>
      <c r="G52" t="s">
        <v>251</v>
      </c>
      <c r="H52" t="s">
        <v>250</v>
      </c>
      <c r="I52" t="s">
        <v>249</v>
      </c>
      <c r="L52" t="s">
        <v>248</v>
      </c>
      <c r="M52" t="s">
        <v>26</v>
      </c>
      <c r="N52" t="s">
        <v>27</v>
      </c>
      <c r="O52">
        <v>781833567</v>
      </c>
      <c r="P52" t="s">
        <v>247</v>
      </c>
      <c r="R52" t="s">
        <v>31</v>
      </c>
      <c r="S52" t="s">
        <v>213</v>
      </c>
      <c r="T52" t="s">
        <v>253</v>
      </c>
      <c r="U52" t="s">
        <v>32</v>
      </c>
      <c r="V52" t="s">
        <v>83</v>
      </c>
      <c r="W52" t="s">
        <v>85</v>
      </c>
      <c r="AA52">
        <v>300</v>
      </c>
      <c r="AB52">
        <v>0.5</v>
      </c>
      <c r="AC52">
        <v>2</v>
      </c>
      <c r="AD52" t="s">
        <v>255</v>
      </c>
      <c r="AF52">
        <v>300</v>
      </c>
      <c r="AQ52" t="s">
        <v>257</v>
      </c>
      <c r="AS52">
        <v>400</v>
      </c>
      <c r="AT52">
        <v>1000</v>
      </c>
      <c r="AZ52" t="s">
        <v>265</v>
      </c>
      <c r="BA52" t="s">
        <v>266</v>
      </c>
      <c r="BC52">
        <v>250</v>
      </c>
      <c r="BD52" t="s">
        <v>264</v>
      </c>
      <c r="BE52" t="s">
        <v>92</v>
      </c>
      <c r="BF52" t="s">
        <v>270</v>
      </c>
      <c r="BW52">
        <v>2</v>
      </c>
      <c r="BX52">
        <v>300</v>
      </c>
      <c r="CA52">
        <v>2</v>
      </c>
      <c r="CB52">
        <v>300</v>
      </c>
      <c r="DV52">
        <v>33</v>
      </c>
      <c r="DW52">
        <v>2</v>
      </c>
      <c r="DY52">
        <v>1</v>
      </c>
      <c r="DZ52">
        <v>400</v>
      </c>
      <c r="EB52">
        <v>10000</v>
      </c>
      <c r="EC52">
        <v>12500</v>
      </c>
      <c r="ED52">
        <v>0.03</v>
      </c>
      <c r="EE52">
        <v>3.3000000000000002E-2</v>
      </c>
      <c r="EG52" s="21" t="e">
        <f t="shared" si="0"/>
        <v>#DIV/0!</v>
      </c>
      <c r="EI52">
        <v>8250</v>
      </c>
      <c r="EJ52" s="16">
        <f t="shared" si="1"/>
        <v>-8250</v>
      </c>
    </row>
    <row r="53" spans="1:140" x14ac:dyDescent="0.35">
      <c r="A53">
        <v>52</v>
      </c>
      <c r="B53" t="s">
        <v>146</v>
      </c>
      <c r="C53" t="s">
        <v>177</v>
      </c>
      <c r="D53" t="s">
        <v>246</v>
      </c>
      <c r="E53" t="s">
        <v>252</v>
      </c>
      <c r="F53" t="s">
        <v>172</v>
      </c>
      <c r="G53" t="s">
        <v>251</v>
      </c>
      <c r="H53" t="s">
        <v>250</v>
      </c>
      <c r="I53" t="s">
        <v>249</v>
      </c>
      <c r="L53" t="s">
        <v>248</v>
      </c>
      <c r="M53" t="s">
        <v>26</v>
      </c>
      <c r="N53" t="s">
        <v>27</v>
      </c>
      <c r="O53">
        <v>781833567</v>
      </c>
      <c r="P53" t="s">
        <v>247</v>
      </c>
      <c r="R53" t="s">
        <v>31</v>
      </c>
      <c r="S53" t="s">
        <v>213</v>
      </c>
      <c r="T53" t="s">
        <v>253</v>
      </c>
      <c r="U53" t="s">
        <v>32</v>
      </c>
      <c r="V53" t="s">
        <v>84</v>
      </c>
      <c r="W53" t="s">
        <v>86</v>
      </c>
      <c r="AA53">
        <v>300</v>
      </c>
      <c r="AB53">
        <v>0.5</v>
      </c>
      <c r="AC53">
        <v>2</v>
      </c>
      <c r="AD53" t="s">
        <v>255</v>
      </c>
      <c r="AF53">
        <v>300</v>
      </c>
      <c r="AQ53" t="s">
        <v>257</v>
      </c>
      <c r="AS53">
        <v>400</v>
      </c>
      <c r="AT53">
        <v>1000</v>
      </c>
      <c r="BW53">
        <v>2</v>
      </c>
      <c r="BX53">
        <v>300</v>
      </c>
      <c r="CA53">
        <v>2</v>
      </c>
      <c r="CB53">
        <v>300</v>
      </c>
      <c r="DV53">
        <v>21</v>
      </c>
      <c r="DW53">
        <v>2</v>
      </c>
      <c r="DY53">
        <v>1</v>
      </c>
      <c r="DZ53">
        <v>400</v>
      </c>
      <c r="EB53">
        <v>10000</v>
      </c>
      <c r="EC53">
        <v>12500</v>
      </c>
      <c r="ED53">
        <v>0.03</v>
      </c>
      <c r="EE53">
        <v>0.02</v>
      </c>
      <c r="EG53" s="21" t="e">
        <f t="shared" si="0"/>
        <v>#DIV/0!</v>
      </c>
      <c r="EI53">
        <v>5000</v>
      </c>
      <c r="EJ53" s="16">
        <f t="shared" si="1"/>
        <v>-5000</v>
      </c>
    </row>
    <row r="54" spans="1:140" x14ac:dyDescent="0.35">
      <c r="A54">
        <v>53</v>
      </c>
      <c r="B54" t="s">
        <v>146</v>
      </c>
      <c r="C54" t="s">
        <v>177</v>
      </c>
      <c r="D54" t="s">
        <v>276</v>
      </c>
      <c r="E54" t="s">
        <v>173</v>
      </c>
      <c r="F54" t="s">
        <v>274</v>
      </c>
      <c r="G54" t="s">
        <v>274</v>
      </c>
      <c r="H54" t="s">
        <v>273</v>
      </c>
      <c r="I54" t="s">
        <v>272</v>
      </c>
      <c r="L54" t="s">
        <v>277</v>
      </c>
      <c r="M54" t="s">
        <v>153</v>
      </c>
      <c r="N54" t="s">
        <v>27</v>
      </c>
      <c r="O54">
        <v>777539520</v>
      </c>
      <c r="P54" t="s">
        <v>278</v>
      </c>
      <c r="R54" t="s">
        <v>31</v>
      </c>
      <c r="S54" t="s">
        <v>30</v>
      </c>
      <c r="T54" t="s">
        <v>228</v>
      </c>
      <c r="U54" t="s">
        <v>32</v>
      </c>
      <c r="V54" t="s">
        <v>34</v>
      </c>
      <c r="W54" t="s">
        <v>33</v>
      </c>
      <c r="X54" t="s">
        <v>192</v>
      </c>
      <c r="Y54">
        <v>2</v>
      </c>
      <c r="Z54">
        <v>0</v>
      </c>
      <c r="AA54">
        <v>250</v>
      </c>
      <c r="AB54">
        <v>0.5</v>
      </c>
      <c r="AC54">
        <v>1</v>
      </c>
      <c r="AD54">
        <v>1</v>
      </c>
      <c r="AE54">
        <v>0</v>
      </c>
      <c r="AF54">
        <v>350</v>
      </c>
      <c r="AP54" t="s">
        <v>279</v>
      </c>
      <c r="AQ54">
        <v>200</v>
      </c>
      <c r="AR54">
        <v>0</v>
      </c>
      <c r="AS54">
        <v>300</v>
      </c>
      <c r="AT54">
        <v>600</v>
      </c>
      <c r="BW54">
        <v>1</v>
      </c>
      <c r="BX54">
        <v>300</v>
      </c>
      <c r="CA54">
        <v>2</v>
      </c>
      <c r="CB54">
        <v>250</v>
      </c>
      <c r="CC54">
        <v>2</v>
      </c>
      <c r="CE54">
        <v>250</v>
      </c>
      <c r="DV54">
        <v>516.6</v>
      </c>
      <c r="DW54">
        <v>2</v>
      </c>
      <c r="DX54">
        <v>1</v>
      </c>
      <c r="DY54">
        <v>0</v>
      </c>
      <c r="DZ54">
        <v>250</v>
      </c>
      <c r="EB54">
        <v>10500</v>
      </c>
      <c r="EC54">
        <v>12500</v>
      </c>
      <c r="ED54">
        <v>0.03</v>
      </c>
      <c r="EE54">
        <v>1.4999999999999999E-2</v>
      </c>
      <c r="EF54">
        <v>0</v>
      </c>
      <c r="EG54" s="21" t="e">
        <f t="shared" si="0"/>
        <v>#DIV/0!</v>
      </c>
      <c r="EH54">
        <v>0</v>
      </c>
      <c r="EI54">
        <v>3150</v>
      </c>
      <c r="EJ54" s="16">
        <f t="shared" si="1"/>
        <v>-3150</v>
      </c>
    </row>
    <row r="55" spans="1:140" x14ac:dyDescent="0.35">
      <c r="A55">
        <v>54</v>
      </c>
      <c r="B55" t="s">
        <v>146</v>
      </c>
      <c r="C55" t="s">
        <v>177</v>
      </c>
      <c r="D55" t="s">
        <v>276</v>
      </c>
      <c r="E55" t="s">
        <v>173</v>
      </c>
      <c r="F55" t="s">
        <v>274</v>
      </c>
      <c r="G55" t="s">
        <v>274</v>
      </c>
      <c r="H55" t="s">
        <v>273</v>
      </c>
      <c r="I55" t="s">
        <v>272</v>
      </c>
      <c r="L55" t="s">
        <v>277</v>
      </c>
      <c r="M55" t="s">
        <v>153</v>
      </c>
      <c r="N55" t="s">
        <v>27</v>
      </c>
      <c r="O55">
        <v>777539520</v>
      </c>
      <c r="P55" t="s">
        <v>278</v>
      </c>
      <c r="R55" t="s">
        <v>31</v>
      </c>
      <c r="S55" t="s">
        <v>30</v>
      </c>
      <c r="T55" t="s">
        <v>228</v>
      </c>
      <c r="U55" t="s">
        <v>32</v>
      </c>
      <c r="V55" t="s">
        <v>82</v>
      </c>
      <c r="W55" t="s">
        <v>32</v>
      </c>
      <c r="X55" t="s">
        <v>192</v>
      </c>
      <c r="Y55">
        <v>2</v>
      </c>
      <c r="Z55">
        <v>0</v>
      </c>
      <c r="AA55">
        <v>250</v>
      </c>
      <c r="AB55">
        <v>0.5</v>
      </c>
      <c r="AC55">
        <v>1</v>
      </c>
      <c r="AD55">
        <v>1</v>
      </c>
      <c r="AE55">
        <v>0</v>
      </c>
      <c r="AF55">
        <v>350</v>
      </c>
      <c r="AP55" t="s">
        <v>279</v>
      </c>
      <c r="AQ55">
        <v>200</v>
      </c>
      <c r="AR55">
        <v>0</v>
      </c>
      <c r="AS55">
        <v>300</v>
      </c>
      <c r="AT55">
        <v>600</v>
      </c>
      <c r="AU55" t="s">
        <v>183</v>
      </c>
      <c r="AV55">
        <v>2</v>
      </c>
      <c r="AW55">
        <v>0</v>
      </c>
      <c r="AX55">
        <v>250</v>
      </c>
      <c r="AY55">
        <v>7500</v>
      </c>
      <c r="AZ55" t="s">
        <v>92</v>
      </c>
      <c r="BA55">
        <v>1.5</v>
      </c>
      <c r="BB55">
        <v>0</v>
      </c>
      <c r="BC55">
        <v>300</v>
      </c>
      <c r="BD55">
        <v>11000</v>
      </c>
      <c r="BE55" t="s">
        <v>92</v>
      </c>
      <c r="BF55">
        <v>2</v>
      </c>
      <c r="BG55">
        <v>0</v>
      </c>
      <c r="BI55">
        <v>11000</v>
      </c>
      <c r="BW55">
        <v>2</v>
      </c>
      <c r="BX55">
        <v>300</v>
      </c>
      <c r="CA55">
        <v>2</v>
      </c>
      <c r="CB55">
        <v>250</v>
      </c>
      <c r="CC55">
        <v>2</v>
      </c>
      <c r="CE55">
        <v>250</v>
      </c>
      <c r="DV55">
        <v>1566.6</v>
      </c>
      <c r="DW55">
        <v>2</v>
      </c>
      <c r="DX55">
        <v>1</v>
      </c>
      <c r="DY55">
        <v>0</v>
      </c>
      <c r="DZ55">
        <v>250</v>
      </c>
      <c r="ED55">
        <v>0.03</v>
      </c>
      <c r="EE55">
        <v>4.7E-2</v>
      </c>
      <c r="EG55" s="21" t="e">
        <f t="shared" si="0"/>
        <v>#DIV/0!</v>
      </c>
      <c r="EI55">
        <v>9870</v>
      </c>
      <c r="EJ55" s="16">
        <f t="shared" si="1"/>
        <v>-9870</v>
      </c>
    </row>
    <row r="56" spans="1:140" x14ac:dyDescent="0.35">
      <c r="A56">
        <v>55</v>
      </c>
      <c r="B56" t="s">
        <v>146</v>
      </c>
      <c r="C56" t="s">
        <v>177</v>
      </c>
      <c r="D56" t="s">
        <v>276</v>
      </c>
      <c r="E56" t="s">
        <v>173</v>
      </c>
      <c r="F56" t="s">
        <v>274</v>
      </c>
      <c r="G56" t="s">
        <v>274</v>
      </c>
      <c r="H56" t="s">
        <v>273</v>
      </c>
      <c r="I56" t="s">
        <v>272</v>
      </c>
      <c r="L56" t="s">
        <v>277</v>
      </c>
      <c r="M56" t="s">
        <v>153</v>
      </c>
      <c r="N56" t="s">
        <v>27</v>
      </c>
      <c r="O56">
        <v>777539520</v>
      </c>
      <c r="P56" t="s">
        <v>278</v>
      </c>
      <c r="R56" t="s">
        <v>31</v>
      </c>
      <c r="S56" t="s">
        <v>30</v>
      </c>
      <c r="T56" t="s">
        <v>228</v>
      </c>
      <c r="U56" t="s">
        <v>32</v>
      </c>
      <c r="V56" t="s">
        <v>83</v>
      </c>
      <c r="W56" t="s">
        <v>85</v>
      </c>
      <c r="X56" t="s">
        <v>192</v>
      </c>
      <c r="Y56">
        <v>2</v>
      </c>
      <c r="Z56">
        <v>0</v>
      </c>
      <c r="AA56">
        <v>250</v>
      </c>
      <c r="AB56">
        <v>0.5</v>
      </c>
      <c r="AC56">
        <v>1</v>
      </c>
      <c r="AD56">
        <v>1</v>
      </c>
      <c r="AE56">
        <v>0</v>
      </c>
      <c r="AF56">
        <v>350</v>
      </c>
      <c r="AP56" t="s">
        <v>279</v>
      </c>
      <c r="AQ56">
        <v>200</v>
      </c>
      <c r="AS56">
        <v>300</v>
      </c>
      <c r="AT56">
        <v>600</v>
      </c>
      <c r="AU56" t="s">
        <v>183</v>
      </c>
      <c r="AV56">
        <v>5</v>
      </c>
      <c r="AW56">
        <v>0</v>
      </c>
      <c r="AX56">
        <v>250</v>
      </c>
      <c r="AY56">
        <v>7500</v>
      </c>
      <c r="AZ56" t="s">
        <v>92</v>
      </c>
      <c r="BA56">
        <v>1.5</v>
      </c>
      <c r="BB56">
        <v>0</v>
      </c>
      <c r="BC56">
        <v>300</v>
      </c>
      <c r="BD56">
        <v>11000</v>
      </c>
      <c r="BW56">
        <v>2</v>
      </c>
      <c r="BX56">
        <v>300</v>
      </c>
      <c r="CA56">
        <v>2</v>
      </c>
      <c r="CB56">
        <v>250</v>
      </c>
      <c r="CC56">
        <v>2</v>
      </c>
      <c r="CE56">
        <v>250</v>
      </c>
      <c r="DV56">
        <v>1433.3</v>
      </c>
      <c r="DW56">
        <v>2</v>
      </c>
      <c r="DX56">
        <v>1</v>
      </c>
      <c r="DY56">
        <v>0</v>
      </c>
      <c r="DZ56">
        <v>250</v>
      </c>
      <c r="ED56">
        <v>0.03</v>
      </c>
      <c r="EE56">
        <v>4.2999999999999997E-2</v>
      </c>
      <c r="EG56" s="21" t="e">
        <f t="shared" si="0"/>
        <v>#DIV/0!</v>
      </c>
      <c r="EI56">
        <v>9030</v>
      </c>
      <c r="EJ56" s="16">
        <f t="shared" si="1"/>
        <v>-9030</v>
      </c>
    </row>
    <row r="57" spans="1:140" x14ac:dyDescent="0.35">
      <c r="A57">
        <v>56</v>
      </c>
      <c r="B57" t="s">
        <v>146</v>
      </c>
      <c r="C57" t="s">
        <v>177</v>
      </c>
      <c r="D57" t="s">
        <v>276</v>
      </c>
      <c r="E57" t="s">
        <v>173</v>
      </c>
      <c r="F57" t="s">
        <v>274</v>
      </c>
      <c r="G57" t="s">
        <v>274</v>
      </c>
      <c r="H57" t="s">
        <v>273</v>
      </c>
      <c r="I57" t="s">
        <v>272</v>
      </c>
      <c r="L57" t="s">
        <v>277</v>
      </c>
      <c r="M57" t="s">
        <v>153</v>
      </c>
      <c r="N57" t="s">
        <v>27</v>
      </c>
      <c r="O57">
        <v>777539520</v>
      </c>
      <c r="P57" t="s">
        <v>278</v>
      </c>
      <c r="R57" t="s">
        <v>31</v>
      </c>
      <c r="S57" t="s">
        <v>30</v>
      </c>
      <c r="T57" t="s">
        <v>228</v>
      </c>
      <c r="U57" t="s">
        <v>32</v>
      </c>
      <c r="V57" t="s">
        <v>84</v>
      </c>
      <c r="W57" t="s">
        <v>86</v>
      </c>
      <c r="X57" t="s">
        <v>192</v>
      </c>
      <c r="Y57">
        <v>2</v>
      </c>
      <c r="Z57">
        <v>0</v>
      </c>
      <c r="AA57">
        <v>250</v>
      </c>
      <c r="AB57">
        <v>0.5</v>
      </c>
      <c r="AC57">
        <v>1</v>
      </c>
      <c r="AD57">
        <v>1</v>
      </c>
      <c r="AE57">
        <v>0</v>
      </c>
      <c r="AF57">
        <v>350</v>
      </c>
      <c r="AP57" t="s">
        <v>279</v>
      </c>
      <c r="AQ57">
        <v>200</v>
      </c>
      <c r="AS57">
        <v>300</v>
      </c>
      <c r="AT57">
        <v>600</v>
      </c>
      <c r="BW57">
        <v>2</v>
      </c>
      <c r="BX57">
        <v>300</v>
      </c>
      <c r="CA57">
        <v>2</v>
      </c>
      <c r="CB57">
        <v>250</v>
      </c>
      <c r="CC57">
        <v>2</v>
      </c>
      <c r="CE57">
        <v>250</v>
      </c>
      <c r="DV57">
        <v>233.3</v>
      </c>
      <c r="DW57">
        <v>2</v>
      </c>
      <c r="DX57">
        <v>1</v>
      </c>
      <c r="DY57">
        <v>0</v>
      </c>
      <c r="DZ57">
        <v>250</v>
      </c>
      <c r="ED57">
        <v>0.03</v>
      </c>
      <c r="EE57">
        <v>7.0000000000000001E-3</v>
      </c>
      <c r="EG57" s="21" t="e">
        <f t="shared" si="0"/>
        <v>#DIV/0!</v>
      </c>
      <c r="EI57">
        <v>1470</v>
      </c>
      <c r="EJ57" s="16">
        <f t="shared" si="1"/>
        <v>-1470</v>
      </c>
    </row>
    <row r="58" spans="1:140" x14ac:dyDescent="0.35">
      <c r="A58">
        <v>57</v>
      </c>
      <c r="B58" t="s">
        <v>146</v>
      </c>
      <c r="C58" t="s">
        <v>177</v>
      </c>
      <c r="D58" t="s">
        <v>281</v>
      </c>
      <c r="E58" t="s">
        <v>275</v>
      </c>
      <c r="G58" t="s">
        <v>219</v>
      </c>
      <c r="H58" t="s">
        <v>220</v>
      </c>
      <c r="I58" t="s">
        <v>280</v>
      </c>
      <c r="J58" t="s">
        <v>284</v>
      </c>
      <c r="K58" t="s">
        <v>283</v>
      </c>
      <c r="L58" t="s">
        <v>282</v>
      </c>
      <c r="M58" t="s">
        <v>26</v>
      </c>
      <c r="N58" t="s">
        <v>27</v>
      </c>
      <c r="O58">
        <v>765949602</v>
      </c>
      <c r="P58" t="s">
        <v>285</v>
      </c>
      <c r="R58" t="s">
        <v>31</v>
      </c>
      <c r="S58" t="s">
        <v>213</v>
      </c>
      <c r="T58" t="s">
        <v>243</v>
      </c>
      <c r="U58" t="s">
        <v>32</v>
      </c>
      <c r="V58" t="s">
        <v>34</v>
      </c>
      <c r="W58" t="s">
        <v>33</v>
      </c>
      <c r="X58" t="s">
        <v>286</v>
      </c>
      <c r="Y58">
        <v>2</v>
      </c>
      <c r="Z58">
        <v>2500</v>
      </c>
      <c r="AA58">
        <v>2500</v>
      </c>
      <c r="AB58">
        <v>1</v>
      </c>
      <c r="AC58">
        <v>2</v>
      </c>
      <c r="AD58">
        <v>0.5</v>
      </c>
      <c r="AE58">
        <v>700</v>
      </c>
      <c r="AF58">
        <v>800</v>
      </c>
      <c r="AZ58" t="s">
        <v>287</v>
      </c>
      <c r="BA58" t="s">
        <v>288</v>
      </c>
      <c r="BB58">
        <v>250</v>
      </c>
      <c r="BC58">
        <v>500</v>
      </c>
      <c r="BE58" t="s">
        <v>292</v>
      </c>
      <c r="BF58">
        <v>3</v>
      </c>
      <c r="BG58">
        <v>500</v>
      </c>
      <c r="BI58" t="s">
        <v>293</v>
      </c>
      <c r="BW58">
        <v>2</v>
      </c>
      <c r="BX58">
        <v>1000</v>
      </c>
      <c r="CA58">
        <v>2</v>
      </c>
      <c r="CB58">
        <v>800</v>
      </c>
      <c r="CI58" t="s">
        <v>295</v>
      </c>
      <c r="CJ58">
        <v>0.5</v>
      </c>
      <c r="CK58">
        <v>1500</v>
      </c>
      <c r="DV58">
        <v>2000</v>
      </c>
      <c r="DW58">
        <v>2</v>
      </c>
      <c r="DX58">
        <v>1</v>
      </c>
      <c r="DY58">
        <v>500</v>
      </c>
      <c r="DZ58">
        <v>500</v>
      </c>
      <c r="EA58">
        <v>900</v>
      </c>
      <c r="EB58">
        <v>15000</v>
      </c>
      <c r="EC58">
        <v>15000</v>
      </c>
      <c r="ED58">
        <v>0.03</v>
      </c>
      <c r="EE58">
        <v>0.06</v>
      </c>
      <c r="EF58">
        <v>0</v>
      </c>
      <c r="EG58" s="21" t="e">
        <f t="shared" si="0"/>
        <v>#DIV/0!</v>
      </c>
      <c r="EH58">
        <v>18000</v>
      </c>
      <c r="EI58">
        <v>7450</v>
      </c>
      <c r="EJ58">
        <f t="shared" si="1"/>
        <v>10550</v>
      </c>
    </row>
    <row r="59" spans="1:140" x14ac:dyDescent="0.35">
      <c r="A59">
        <v>58</v>
      </c>
      <c r="B59" t="s">
        <v>146</v>
      </c>
      <c r="C59" t="s">
        <v>177</v>
      </c>
      <c r="D59" t="s">
        <v>281</v>
      </c>
      <c r="E59" t="s">
        <v>275</v>
      </c>
      <c r="G59" t="s">
        <v>219</v>
      </c>
      <c r="H59" t="s">
        <v>220</v>
      </c>
      <c r="I59" t="s">
        <v>280</v>
      </c>
      <c r="J59" t="s">
        <v>284</v>
      </c>
      <c r="K59" t="s">
        <v>283</v>
      </c>
      <c r="L59" t="s">
        <v>282</v>
      </c>
      <c r="M59" t="s">
        <v>26</v>
      </c>
      <c r="N59" t="s">
        <v>27</v>
      </c>
      <c r="O59">
        <v>765949602</v>
      </c>
      <c r="P59" t="s">
        <v>285</v>
      </c>
      <c r="R59" t="s">
        <v>31</v>
      </c>
      <c r="S59" t="s">
        <v>213</v>
      </c>
      <c r="T59" t="s">
        <v>243</v>
      </c>
      <c r="U59" t="s">
        <v>32</v>
      </c>
      <c r="V59" t="s">
        <v>82</v>
      </c>
      <c r="W59" t="s">
        <v>32</v>
      </c>
      <c r="X59" t="s">
        <v>286</v>
      </c>
      <c r="Y59">
        <v>2</v>
      </c>
      <c r="Z59">
        <v>2500</v>
      </c>
      <c r="AA59">
        <v>2500</v>
      </c>
      <c r="AB59">
        <v>1</v>
      </c>
      <c r="AC59">
        <v>2</v>
      </c>
      <c r="AD59">
        <v>0.5</v>
      </c>
      <c r="AE59">
        <v>700</v>
      </c>
      <c r="AF59">
        <v>800</v>
      </c>
      <c r="AZ59" t="s">
        <v>289</v>
      </c>
      <c r="BA59">
        <v>3</v>
      </c>
      <c r="BB59">
        <v>250</v>
      </c>
      <c r="BC59">
        <v>500</v>
      </c>
      <c r="BD59" t="s">
        <v>291</v>
      </c>
      <c r="BE59" t="s">
        <v>294</v>
      </c>
      <c r="BF59">
        <v>4</v>
      </c>
      <c r="BG59">
        <v>500</v>
      </c>
      <c r="BI59" t="s">
        <v>293</v>
      </c>
      <c r="BW59">
        <v>2</v>
      </c>
      <c r="BX59">
        <v>1000</v>
      </c>
      <c r="CA59">
        <v>2</v>
      </c>
      <c r="CB59">
        <v>800</v>
      </c>
      <c r="CI59" t="s">
        <v>295</v>
      </c>
      <c r="CJ59">
        <v>0.5</v>
      </c>
      <c r="CK59">
        <v>1500</v>
      </c>
      <c r="DV59">
        <v>3200</v>
      </c>
      <c r="DW59">
        <v>2</v>
      </c>
      <c r="DX59">
        <v>1</v>
      </c>
      <c r="DY59">
        <v>500</v>
      </c>
      <c r="DZ59">
        <v>500</v>
      </c>
      <c r="EA59">
        <v>900</v>
      </c>
      <c r="EB59">
        <v>15000</v>
      </c>
      <c r="EC59">
        <v>15000</v>
      </c>
      <c r="ED59">
        <v>0.03</v>
      </c>
      <c r="EE59">
        <v>9.6000000000000002E-2</v>
      </c>
      <c r="EF59">
        <v>0</v>
      </c>
      <c r="EG59" s="21" t="e">
        <f t="shared" si="0"/>
        <v>#DIV/0!</v>
      </c>
      <c r="EH59">
        <v>28800</v>
      </c>
      <c r="EI59">
        <v>9350</v>
      </c>
      <c r="EJ59">
        <f t="shared" si="1"/>
        <v>19450</v>
      </c>
    </row>
    <row r="60" spans="1:140" x14ac:dyDescent="0.35">
      <c r="A60">
        <v>59</v>
      </c>
      <c r="B60" t="s">
        <v>146</v>
      </c>
      <c r="C60" t="s">
        <v>177</v>
      </c>
      <c r="D60" t="s">
        <v>281</v>
      </c>
      <c r="E60" t="s">
        <v>275</v>
      </c>
      <c r="G60" t="s">
        <v>219</v>
      </c>
      <c r="H60" t="s">
        <v>220</v>
      </c>
      <c r="I60" t="s">
        <v>280</v>
      </c>
      <c r="J60" t="s">
        <v>284</v>
      </c>
      <c r="K60" t="s">
        <v>283</v>
      </c>
      <c r="L60" t="s">
        <v>282</v>
      </c>
      <c r="M60" t="s">
        <v>26</v>
      </c>
      <c r="N60" t="s">
        <v>27</v>
      </c>
      <c r="O60">
        <v>765949602</v>
      </c>
      <c r="P60" t="s">
        <v>285</v>
      </c>
      <c r="R60" t="s">
        <v>31</v>
      </c>
      <c r="S60" t="s">
        <v>213</v>
      </c>
      <c r="T60" t="s">
        <v>243</v>
      </c>
      <c r="U60" t="s">
        <v>32</v>
      </c>
      <c r="V60" t="s">
        <v>83</v>
      </c>
      <c r="W60" t="s">
        <v>85</v>
      </c>
      <c r="X60" t="s">
        <v>286</v>
      </c>
      <c r="Y60">
        <v>2</v>
      </c>
      <c r="Z60">
        <v>2500</v>
      </c>
      <c r="AA60">
        <v>2500</v>
      </c>
      <c r="AB60">
        <v>1</v>
      </c>
      <c r="AC60">
        <v>2</v>
      </c>
      <c r="AD60">
        <v>0.5</v>
      </c>
      <c r="AE60">
        <v>700</v>
      </c>
      <c r="AF60">
        <v>800</v>
      </c>
      <c r="AZ60" t="s">
        <v>287</v>
      </c>
      <c r="BA60" t="s">
        <v>290</v>
      </c>
      <c r="BB60">
        <v>250</v>
      </c>
      <c r="BC60">
        <v>500</v>
      </c>
      <c r="BE60" t="s">
        <v>287</v>
      </c>
      <c r="BF60" t="s">
        <v>290</v>
      </c>
      <c r="BG60">
        <v>500</v>
      </c>
      <c r="BI60" t="s">
        <v>293</v>
      </c>
      <c r="BW60">
        <v>2</v>
      </c>
      <c r="BX60">
        <v>1000</v>
      </c>
      <c r="CA60">
        <v>2</v>
      </c>
      <c r="CB60">
        <v>800</v>
      </c>
      <c r="CI60" t="s">
        <v>295</v>
      </c>
      <c r="CJ60">
        <v>0.5</v>
      </c>
      <c r="CK60">
        <v>1500</v>
      </c>
      <c r="DV60">
        <v>3500</v>
      </c>
      <c r="DW60">
        <v>2</v>
      </c>
      <c r="DX60">
        <v>1</v>
      </c>
      <c r="DY60">
        <v>500</v>
      </c>
      <c r="DZ60">
        <v>500</v>
      </c>
      <c r="EA60">
        <v>900</v>
      </c>
      <c r="EB60">
        <v>15000</v>
      </c>
      <c r="EC60">
        <v>15000</v>
      </c>
      <c r="ED60">
        <v>0.03</v>
      </c>
      <c r="EE60">
        <v>0.105</v>
      </c>
      <c r="EF60">
        <v>0</v>
      </c>
      <c r="EG60" s="21" t="e">
        <f t="shared" si="0"/>
        <v>#DIV/0!</v>
      </c>
      <c r="EH60">
        <v>31500</v>
      </c>
      <c r="EI60">
        <v>9150</v>
      </c>
      <c r="EJ60">
        <f t="shared" si="1"/>
        <v>22350</v>
      </c>
    </row>
    <row r="61" spans="1:140" x14ac:dyDescent="0.35">
      <c r="A61">
        <v>60</v>
      </c>
      <c r="B61" t="s">
        <v>146</v>
      </c>
      <c r="C61" t="s">
        <v>177</v>
      </c>
      <c r="D61" t="s">
        <v>281</v>
      </c>
      <c r="E61" t="s">
        <v>275</v>
      </c>
      <c r="G61" t="s">
        <v>219</v>
      </c>
      <c r="H61" t="s">
        <v>220</v>
      </c>
      <c r="I61" t="s">
        <v>280</v>
      </c>
      <c r="J61" t="s">
        <v>284</v>
      </c>
      <c r="K61" t="s">
        <v>283</v>
      </c>
      <c r="L61" t="s">
        <v>282</v>
      </c>
      <c r="M61" t="s">
        <v>26</v>
      </c>
      <c r="N61" t="s">
        <v>27</v>
      </c>
      <c r="O61">
        <v>765949602</v>
      </c>
      <c r="P61" t="s">
        <v>285</v>
      </c>
      <c r="R61" t="s">
        <v>31</v>
      </c>
      <c r="S61" t="s">
        <v>213</v>
      </c>
      <c r="T61" t="s">
        <v>243</v>
      </c>
      <c r="U61" t="s">
        <v>32</v>
      </c>
      <c r="V61" t="s">
        <v>84</v>
      </c>
      <c r="W61" t="s">
        <v>86</v>
      </c>
      <c r="X61" t="s">
        <v>286</v>
      </c>
      <c r="Y61">
        <v>2</v>
      </c>
      <c r="Z61">
        <v>2500</v>
      </c>
      <c r="AA61">
        <v>2500</v>
      </c>
      <c r="AB61">
        <v>1</v>
      </c>
      <c r="AC61">
        <v>2</v>
      </c>
      <c r="AD61">
        <v>0.5</v>
      </c>
      <c r="AE61">
        <v>700</v>
      </c>
      <c r="AF61">
        <v>800</v>
      </c>
      <c r="BW61">
        <v>2</v>
      </c>
      <c r="BX61">
        <v>1000</v>
      </c>
      <c r="CA61">
        <v>2</v>
      </c>
      <c r="CB61">
        <v>800</v>
      </c>
      <c r="CI61" t="s">
        <v>295</v>
      </c>
      <c r="CJ61">
        <v>0.5</v>
      </c>
      <c r="CK61">
        <v>1500</v>
      </c>
      <c r="DV61">
        <v>1300</v>
      </c>
      <c r="DW61">
        <v>2</v>
      </c>
      <c r="DX61">
        <v>1</v>
      </c>
      <c r="DY61">
        <v>500</v>
      </c>
      <c r="DZ61">
        <v>500</v>
      </c>
      <c r="EA61">
        <v>900</v>
      </c>
      <c r="EB61">
        <v>15000</v>
      </c>
      <c r="EC61">
        <v>15000</v>
      </c>
      <c r="ED61">
        <v>0.03</v>
      </c>
      <c r="EE61">
        <v>3.9E-2</v>
      </c>
      <c r="EF61">
        <v>0</v>
      </c>
      <c r="EG61" s="21" t="e">
        <f t="shared" si="0"/>
        <v>#DIV/0!</v>
      </c>
      <c r="EH61">
        <v>11500</v>
      </c>
      <c r="EI61">
        <v>5800</v>
      </c>
      <c r="EJ61">
        <f t="shared" si="1"/>
        <v>5700</v>
      </c>
    </row>
    <row r="62" spans="1:140" x14ac:dyDescent="0.35">
      <c r="A62">
        <v>61</v>
      </c>
      <c r="B62" t="s">
        <v>146</v>
      </c>
      <c r="C62" t="s">
        <v>177</v>
      </c>
      <c r="D62" t="s">
        <v>298</v>
      </c>
      <c r="E62" t="s">
        <v>173</v>
      </c>
      <c r="F62" t="s">
        <v>274</v>
      </c>
      <c r="G62" t="s">
        <v>296</v>
      </c>
      <c r="H62" t="s">
        <v>299</v>
      </c>
      <c r="I62" t="s">
        <v>300</v>
      </c>
      <c r="L62" t="s">
        <v>297</v>
      </c>
      <c r="M62" t="s">
        <v>26</v>
      </c>
      <c r="N62" t="s">
        <v>27</v>
      </c>
      <c r="O62">
        <v>771475398</v>
      </c>
      <c r="P62" t="s">
        <v>278</v>
      </c>
      <c r="R62" t="s">
        <v>31</v>
      </c>
      <c r="S62" t="s">
        <v>30</v>
      </c>
      <c r="T62" t="s">
        <v>228</v>
      </c>
      <c r="U62" t="s">
        <v>32</v>
      </c>
      <c r="V62" t="s">
        <v>34</v>
      </c>
      <c r="W62" t="s">
        <v>33</v>
      </c>
      <c r="X62" t="s">
        <v>39</v>
      </c>
      <c r="Y62">
        <v>2</v>
      </c>
      <c r="AA62">
        <v>300</v>
      </c>
      <c r="AB62">
        <v>0.5</v>
      </c>
      <c r="AC62">
        <v>2</v>
      </c>
      <c r="AD62" t="s">
        <v>111</v>
      </c>
      <c r="AF62">
        <v>500</v>
      </c>
      <c r="AP62" t="s">
        <v>301</v>
      </c>
      <c r="AQ62">
        <v>350</v>
      </c>
      <c r="AR62">
        <v>0</v>
      </c>
      <c r="AS62">
        <v>300</v>
      </c>
      <c r="AT62">
        <v>300</v>
      </c>
      <c r="BW62">
        <v>1</v>
      </c>
      <c r="BX62">
        <v>250</v>
      </c>
      <c r="CA62">
        <v>2</v>
      </c>
      <c r="CB62">
        <v>250</v>
      </c>
      <c r="CC62">
        <v>1</v>
      </c>
      <c r="CE62">
        <v>250</v>
      </c>
      <c r="DV62">
        <v>500</v>
      </c>
      <c r="DW62">
        <v>2</v>
      </c>
      <c r="DX62">
        <v>2</v>
      </c>
      <c r="DY62" t="s">
        <v>305</v>
      </c>
      <c r="DZ62">
        <v>250</v>
      </c>
      <c r="EB62">
        <v>10000</v>
      </c>
      <c r="EC62">
        <v>12500</v>
      </c>
      <c r="ED62">
        <v>0.03</v>
      </c>
      <c r="EE62">
        <v>1.7999999999999999E-2</v>
      </c>
      <c r="EG62" s="21" t="e">
        <f t="shared" si="0"/>
        <v>#DIV/0!</v>
      </c>
      <c r="EH62">
        <v>0</v>
      </c>
      <c r="EI62">
        <v>3780</v>
      </c>
      <c r="EJ62" s="16">
        <f t="shared" si="1"/>
        <v>-3780</v>
      </c>
    </row>
    <row r="63" spans="1:140" x14ac:dyDescent="0.35">
      <c r="A63">
        <v>62</v>
      </c>
      <c r="B63" t="s">
        <v>146</v>
      </c>
      <c r="C63" t="s">
        <v>177</v>
      </c>
      <c r="D63" t="s">
        <v>298</v>
      </c>
      <c r="E63" t="s">
        <v>173</v>
      </c>
      <c r="F63" t="s">
        <v>274</v>
      </c>
      <c r="G63" t="s">
        <v>296</v>
      </c>
      <c r="H63" t="s">
        <v>299</v>
      </c>
      <c r="I63" t="s">
        <v>300</v>
      </c>
      <c r="L63" t="s">
        <v>297</v>
      </c>
      <c r="M63" t="s">
        <v>26</v>
      </c>
      <c r="N63" t="s">
        <v>27</v>
      </c>
      <c r="O63">
        <v>771475398</v>
      </c>
      <c r="P63" t="s">
        <v>278</v>
      </c>
      <c r="R63" t="s">
        <v>31</v>
      </c>
      <c r="S63" t="s">
        <v>30</v>
      </c>
      <c r="T63" t="s">
        <v>228</v>
      </c>
      <c r="U63" t="s">
        <v>32</v>
      </c>
      <c r="V63" t="s">
        <v>82</v>
      </c>
      <c r="W63" t="s">
        <v>32</v>
      </c>
      <c r="X63" t="s">
        <v>39</v>
      </c>
      <c r="Y63">
        <v>2</v>
      </c>
      <c r="AA63">
        <v>300</v>
      </c>
      <c r="AB63">
        <v>0.5</v>
      </c>
      <c r="AC63">
        <v>2</v>
      </c>
      <c r="AD63" t="s">
        <v>111</v>
      </c>
      <c r="AF63">
        <v>500</v>
      </c>
      <c r="AP63" t="s">
        <v>301</v>
      </c>
      <c r="AQ63">
        <v>350</v>
      </c>
      <c r="AR63">
        <v>0</v>
      </c>
      <c r="AS63">
        <v>300</v>
      </c>
      <c r="AT63">
        <v>300</v>
      </c>
      <c r="AU63" t="s">
        <v>302</v>
      </c>
      <c r="AV63">
        <v>2</v>
      </c>
      <c r="AW63">
        <v>0</v>
      </c>
      <c r="AX63">
        <v>350</v>
      </c>
      <c r="AY63">
        <v>7500</v>
      </c>
      <c r="AZ63" t="s">
        <v>303</v>
      </c>
      <c r="BA63">
        <v>2</v>
      </c>
      <c r="BC63">
        <v>300</v>
      </c>
      <c r="BD63">
        <v>11000</v>
      </c>
      <c r="BW63">
        <v>1</v>
      </c>
      <c r="BX63">
        <v>250</v>
      </c>
      <c r="CA63">
        <v>2</v>
      </c>
      <c r="CB63">
        <v>250</v>
      </c>
      <c r="CC63">
        <v>1</v>
      </c>
      <c r="CE63">
        <v>250</v>
      </c>
      <c r="DV63">
        <v>1333.3</v>
      </c>
      <c r="DW63">
        <v>2</v>
      </c>
      <c r="DX63">
        <v>2</v>
      </c>
      <c r="DY63" t="s">
        <v>305</v>
      </c>
      <c r="DZ63">
        <v>250</v>
      </c>
      <c r="EB63">
        <v>10000</v>
      </c>
      <c r="EC63">
        <v>12500</v>
      </c>
      <c r="ED63">
        <v>0.03</v>
      </c>
      <c r="EE63">
        <v>2.5000000000000001E-2</v>
      </c>
      <c r="EG63" s="21" t="e">
        <f t="shared" si="0"/>
        <v>#DIV/0!</v>
      </c>
      <c r="EH63">
        <v>0</v>
      </c>
      <c r="EI63">
        <v>5250</v>
      </c>
      <c r="EJ63" s="16">
        <f t="shared" si="1"/>
        <v>-5250</v>
      </c>
    </row>
    <row r="64" spans="1:140" x14ac:dyDescent="0.35">
      <c r="A64">
        <v>63</v>
      </c>
      <c r="B64" t="s">
        <v>146</v>
      </c>
      <c r="C64" t="s">
        <v>177</v>
      </c>
      <c r="D64" t="s">
        <v>298</v>
      </c>
      <c r="E64" t="s">
        <v>173</v>
      </c>
      <c r="F64" t="s">
        <v>274</v>
      </c>
      <c r="G64" t="s">
        <v>296</v>
      </c>
      <c r="H64" t="s">
        <v>299</v>
      </c>
      <c r="I64" t="s">
        <v>300</v>
      </c>
      <c r="L64" t="s">
        <v>297</v>
      </c>
      <c r="M64" t="s">
        <v>26</v>
      </c>
      <c r="N64" t="s">
        <v>27</v>
      </c>
      <c r="O64">
        <v>771475398</v>
      </c>
      <c r="P64" t="s">
        <v>278</v>
      </c>
      <c r="R64" t="s">
        <v>31</v>
      </c>
      <c r="S64" t="s">
        <v>30</v>
      </c>
      <c r="T64" t="s">
        <v>228</v>
      </c>
      <c r="U64" t="s">
        <v>32</v>
      </c>
      <c r="V64" t="s">
        <v>83</v>
      </c>
      <c r="W64" t="s">
        <v>85</v>
      </c>
      <c r="X64" t="s">
        <v>39</v>
      </c>
      <c r="Y64">
        <v>2</v>
      </c>
      <c r="AA64">
        <v>300</v>
      </c>
      <c r="AB64">
        <v>0.5</v>
      </c>
      <c r="AC64">
        <v>2</v>
      </c>
      <c r="AD64" t="s">
        <v>111</v>
      </c>
      <c r="AF64">
        <v>500</v>
      </c>
      <c r="AP64" t="s">
        <v>301</v>
      </c>
      <c r="AQ64">
        <v>350</v>
      </c>
      <c r="AR64">
        <v>0</v>
      </c>
      <c r="AS64">
        <v>300</v>
      </c>
      <c r="AT64">
        <v>300</v>
      </c>
      <c r="AU64" t="s">
        <v>302</v>
      </c>
      <c r="AV64">
        <v>5</v>
      </c>
      <c r="AW64">
        <v>0</v>
      </c>
      <c r="AX64">
        <v>350</v>
      </c>
      <c r="AY64">
        <v>7500</v>
      </c>
      <c r="AZ64" t="s">
        <v>303</v>
      </c>
      <c r="BA64">
        <v>2</v>
      </c>
      <c r="BC64">
        <v>300</v>
      </c>
      <c r="BD64">
        <v>11000</v>
      </c>
      <c r="BE64" t="s">
        <v>304</v>
      </c>
      <c r="BF64">
        <v>2</v>
      </c>
      <c r="BG64">
        <v>200</v>
      </c>
      <c r="BI64">
        <v>11000</v>
      </c>
      <c r="BW64">
        <v>1</v>
      </c>
      <c r="BX64">
        <v>250</v>
      </c>
      <c r="CA64">
        <v>2</v>
      </c>
      <c r="CB64">
        <v>250</v>
      </c>
      <c r="CC64">
        <v>1</v>
      </c>
      <c r="CE64">
        <v>250</v>
      </c>
      <c r="DV64">
        <v>666.6</v>
      </c>
      <c r="DW64">
        <v>2</v>
      </c>
      <c r="DX64">
        <v>2</v>
      </c>
      <c r="DY64" t="s">
        <v>305</v>
      </c>
      <c r="DZ64">
        <v>250</v>
      </c>
      <c r="EB64">
        <v>10000</v>
      </c>
      <c r="EC64">
        <v>12500</v>
      </c>
      <c r="ED64">
        <v>0.03</v>
      </c>
      <c r="EE64">
        <v>2.1999999999999999E-2</v>
      </c>
      <c r="EG64" s="21" t="e">
        <f t="shared" si="0"/>
        <v>#DIV/0!</v>
      </c>
      <c r="EH64">
        <v>0</v>
      </c>
      <c r="EI64">
        <v>4620</v>
      </c>
      <c r="EJ64" s="16">
        <f t="shared" si="1"/>
        <v>-4620</v>
      </c>
    </row>
    <row r="65" spans="1:140" x14ac:dyDescent="0.35">
      <c r="A65">
        <v>64</v>
      </c>
      <c r="B65" t="s">
        <v>146</v>
      </c>
      <c r="C65" t="s">
        <v>177</v>
      </c>
      <c r="D65" t="s">
        <v>298</v>
      </c>
      <c r="E65" t="s">
        <v>173</v>
      </c>
      <c r="F65" t="s">
        <v>274</v>
      </c>
      <c r="G65" t="s">
        <v>296</v>
      </c>
      <c r="H65" t="s">
        <v>299</v>
      </c>
      <c r="I65" t="s">
        <v>300</v>
      </c>
      <c r="L65" t="s">
        <v>297</v>
      </c>
      <c r="M65" t="s">
        <v>26</v>
      </c>
      <c r="N65" t="s">
        <v>27</v>
      </c>
      <c r="O65">
        <v>771475398</v>
      </c>
      <c r="P65" t="s">
        <v>278</v>
      </c>
      <c r="R65" t="s">
        <v>31</v>
      </c>
      <c r="S65" t="s">
        <v>30</v>
      </c>
      <c r="T65" t="s">
        <v>228</v>
      </c>
      <c r="U65" t="s">
        <v>32</v>
      </c>
      <c r="V65" t="s">
        <v>84</v>
      </c>
      <c r="W65" t="s">
        <v>86</v>
      </c>
      <c r="X65" t="s">
        <v>39</v>
      </c>
      <c r="Y65">
        <v>2</v>
      </c>
      <c r="AA65">
        <v>300</v>
      </c>
      <c r="AB65">
        <v>0.5</v>
      </c>
      <c r="AC65">
        <v>2</v>
      </c>
      <c r="AD65" t="s">
        <v>111</v>
      </c>
      <c r="AF65">
        <v>500</v>
      </c>
      <c r="AP65" t="s">
        <v>301</v>
      </c>
      <c r="AQ65">
        <v>350</v>
      </c>
      <c r="AR65">
        <v>0</v>
      </c>
      <c r="AS65">
        <v>300</v>
      </c>
      <c r="AT65">
        <v>300</v>
      </c>
      <c r="BW65">
        <v>1</v>
      </c>
      <c r="BX65">
        <v>250</v>
      </c>
      <c r="CA65">
        <v>2</v>
      </c>
      <c r="CB65">
        <v>250</v>
      </c>
      <c r="CC65">
        <v>1</v>
      </c>
      <c r="CE65">
        <v>250</v>
      </c>
      <c r="DV65">
        <v>333.3</v>
      </c>
      <c r="DW65">
        <v>2</v>
      </c>
      <c r="DX65">
        <v>2</v>
      </c>
      <c r="DY65" t="s">
        <v>305</v>
      </c>
      <c r="DZ65">
        <v>250</v>
      </c>
      <c r="EB65">
        <v>10000</v>
      </c>
      <c r="EC65">
        <v>12500</v>
      </c>
      <c r="ED65">
        <v>0.03</v>
      </c>
      <c r="EE65">
        <v>0.01</v>
      </c>
      <c r="EG65" s="21" t="e">
        <f t="shared" si="0"/>
        <v>#DIV/0!</v>
      </c>
      <c r="EH65">
        <v>0</v>
      </c>
      <c r="EI65">
        <v>2100</v>
      </c>
      <c r="EJ65" s="16">
        <f t="shared" si="1"/>
        <v>-2100</v>
      </c>
    </row>
    <row r="66" spans="1:140" x14ac:dyDescent="0.35">
      <c r="A66">
        <v>65</v>
      </c>
      <c r="B66" t="s">
        <v>146</v>
      </c>
      <c r="C66" t="s">
        <v>177</v>
      </c>
      <c r="D66" t="s">
        <v>298</v>
      </c>
      <c r="E66" t="s">
        <v>173</v>
      </c>
      <c r="F66" t="s">
        <v>274</v>
      </c>
      <c r="G66" t="s">
        <v>296</v>
      </c>
      <c r="H66" t="s">
        <v>306</v>
      </c>
      <c r="I66" t="s">
        <v>307</v>
      </c>
      <c r="L66" t="s">
        <v>308</v>
      </c>
      <c r="M66" t="s">
        <v>26</v>
      </c>
      <c r="N66" t="s">
        <v>27</v>
      </c>
      <c r="O66">
        <v>763894492</v>
      </c>
      <c r="P66" t="s">
        <v>278</v>
      </c>
      <c r="R66" t="s">
        <v>31</v>
      </c>
      <c r="S66" t="s">
        <v>30</v>
      </c>
      <c r="T66" t="s">
        <v>228</v>
      </c>
      <c r="U66" t="s">
        <v>32</v>
      </c>
      <c r="V66" t="s">
        <v>34</v>
      </c>
      <c r="W66" t="s">
        <v>33</v>
      </c>
      <c r="X66" t="s">
        <v>39</v>
      </c>
      <c r="Y66">
        <v>2</v>
      </c>
      <c r="AA66">
        <v>250</v>
      </c>
      <c r="AB66">
        <v>0.25</v>
      </c>
      <c r="AC66">
        <v>2</v>
      </c>
      <c r="AD66" t="s">
        <v>309</v>
      </c>
      <c r="AF66">
        <v>400</v>
      </c>
      <c r="AP66" t="s">
        <v>301</v>
      </c>
      <c r="AQ66">
        <v>250</v>
      </c>
      <c r="AR66">
        <v>0</v>
      </c>
      <c r="AS66">
        <v>300</v>
      </c>
      <c r="AT66">
        <v>500</v>
      </c>
      <c r="BW66">
        <v>1</v>
      </c>
      <c r="BX66">
        <v>300</v>
      </c>
      <c r="CA66">
        <v>2</v>
      </c>
      <c r="CB66">
        <v>250</v>
      </c>
      <c r="CC66">
        <v>2</v>
      </c>
      <c r="CE66">
        <v>250</v>
      </c>
      <c r="DV66">
        <v>333.3</v>
      </c>
      <c r="DW66">
        <v>2</v>
      </c>
      <c r="DX66">
        <v>2</v>
      </c>
      <c r="DZ66">
        <v>250</v>
      </c>
      <c r="EB66">
        <v>10000</v>
      </c>
      <c r="EC66">
        <v>13750</v>
      </c>
      <c r="ED66">
        <v>0.03</v>
      </c>
      <c r="EE66">
        <v>0.01</v>
      </c>
      <c r="EF66">
        <v>0</v>
      </c>
      <c r="EG66" s="21" t="e">
        <f t="shared" si="0"/>
        <v>#DIV/0!</v>
      </c>
      <c r="EH66">
        <v>0</v>
      </c>
      <c r="EI66">
        <v>2750</v>
      </c>
      <c r="EJ66" s="16">
        <f t="shared" si="1"/>
        <v>-2750</v>
      </c>
    </row>
    <row r="67" spans="1:140" x14ac:dyDescent="0.35">
      <c r="A67">
        <v>66</v>
      </c>
      <c r="B67" t="s">
        <v>146</v>
      </c>
      <c r="C67" t="s">
        <v>177</v>
      </c>
      <c r="D67" t="s">
        <v>298</v>
      </c>
      <c r="E67" t="s">
        <v>173</v>
      </c>
      <c r="F67" t="s">
        <v>274</v>
      </c>
      <c r="G67" t="s">
        <v>296</v>
      </c>
      <c r="H67" t="s">
        <v>306</v>
      </c>
      <c r="I67" t="s">
        <v>307</v>
      </c>
      <c r="L67" t="s">
        <v>308</v>
      </c>
      <c r="M67" t="s">
        <v>26</v>
      </c>
      <c r="N67" t="s">
        <v>27</v>
      </c>
      <c r="O67">
        <v>763894492</v>
      </c>
      <c r="P67" t="s">
        <v>278</v>
      </c>
      <c r="R67" t="s">
        <v>31</v>
      </c>
      <c r="S67" t="s">
        <v>30</v>
      </c>
      <c r="T67" t="s">
        <v>228</v>
      </c>
      <c r="U67" t="s">
        <v>32</v>
      </c>
      <c r="V67" t="s">
        <v>82</v>
      </c>
      <c r="W67" t="s">
        <v>32</v>
      </c>
      <c r="X67" t="s">
        <v>39</v>
      </c>
      <c r="Y67">
        <v>2</v>
      </c>
      <c r="AA67">
        <v>250</v>
      </c>
      <c r="AB67">
        <v>0.25</v>
      </c>
      <c r="AC67">
        <v>2</v>
      </c>
      <c r="AD67" t="s">
        <v>309</v>
      </c>
      <c r="AF67">
        <v>400</v>
      </c>
      <c r="AP67" t="s">
        <v>301</v>
      </c>
      <c r="AQ67">
        <v>250</v>
      </c>
      <c r="AR67">
        <v>0</v>
      </c>
      <c r="AS67">
        <v>300</v>
      </c>
      <c r="AT67">
        <v>500</v>
      </c>
      <c r="AU67" t="s">
        <v>302</v>
      </c>
      <c r="AV67">
        <v>2</v>
      </c>
      <c r="AW67">
        <v>0</v>
      </c>
      <c r="AX67">
        <v>200</v>
      </c>
      <c r="AY67">
        <v>7500</v>
      </c>
      <c r="AZ67" t="s">
        <v>303</v>
      </c>
      <c r="BA67">
        <v>2</v>
      </c>
      <c r="BC67">
        <v>300</v>
      </c>
      <c r="BD67">
        <v>11000</v>
      </c>
      <c r="BW67">
        <v>1</v>
      </c>
      <c r="BX67">
        <v>300</v>
      </c>
      <c r="CA67">
        <v>2</v>
      </c>
      <c r="CB67">
        <v>250</v>
      </c>
      <c r="CC67">
        <v>2</v>
      </c>
      <c r="CE67">
        <v>250</v>
      </c>
      <c r="DV67">
        <v>1000</v>
      </c>
      <c r="DW67">
        <v>2</v>
      </c>
      <c r="DX67">
        <v>2</v>
      </c>
      <c r="DZ67">
        <v>250</v>
      </c>
      <c r="ED67">
        <v>0.03</v>
      </c>
      <c r="EE67">
        <v>0.03</v>
      </c>
      <c r="EF67">
        <v>0</v>
      </c>
      <c r="EG67" s="21" t="e">
        <f t="shared" si="0"/>
        <v>#DIV/0!</v>
      </c>
      <c r="EH67">
        <v>0</v>
      </c>
      <c r="EI67">
        <v>8250</v>
      </c>
      <c r="EJ67" s="16">
        <f t="shared" si="1"/>
        <v>-8250</v>
      </c>
    </row>
    <row r="68" spans="1:140" x14ac:dyDescent="0.35">
      <c r="A68">
        <v>67</v>
      </c>
      <c r="B68" t="s">
        <v>146</v>
      </c>
      <c r="C68" t="s">
        <v>177</v>
      </c>
      <c r="D68" t="s">
        <v>298</v>
      </c>
      <c r="E68" t="s">
        <v>173</v>
      </c>
      <c r="F68" t="s">
        <v>274</v>
      </c>
      <c r="G68" t="s">
        <v>296</v>
      </c>
      <c r="H68" t="s">
        <v>306</v>
      </c>
      <c r="I68" t="s">
        <v>307</v>
      </c>
      <c r="L68" t="s">
        <v>308</v>
      </c>
      <c r="M68" t="s">
        <v>26</v>
      </c>
      <c r="N68" t="s">
        <v>27</v>
      </c>
      <c r="O68">
        <v>763894492</v>
      </c>
      <c r="P68" t="s">
        <v>278</v>
      </c>
      <c r="R68" t="s">
        <v>31</v>
      </c>
      <c r="S68" t="s">
        <v>30</v>
      </c>
      <c r="T68" t="s">
        <v>228</v>
      </c>
      <c r="U68" t="s">
        <v>32</v>
      </c>
      <c r="V68" t="s">
        <v>83</v>
      </c>
      <c r="W68" t="s">
        <v>85</v>
      </c>
      <c r="X68" t="s">
        <v>39</v>
      </c>
      <c r="Y68">
        <v>2</v>
      </c>
      <c r="AA68">
        <v>250</v>
      </c>
      <c r="AB68">
        <v>0.25</v>
      </c>
      <c r="AC68">
        <v>2</v>
      </c>
      <c r="AD68" t="s">
        <v>309</v>
      </c>
      <c r="AF68">
        <v>400</v>
      </c>
      <c r="AP68" t="s">
        <v>301</v>
      </c>
      <c r="AQ68">
        <v>250</v>
      </c>
      <c r="AR68">
        <v>0</v>
      </c>
      <c r="AS68">
        <v>300</v>
      </c>
      <c r="AT68">
        <v>500</v>
      </c>
      <c r="AU68" t="s">
        <v>302</v>
      </c>
      <c r="AV68">
        <v>6</v>
      </c>
      <c r="AW68">
        <v>0</v>
      </c>
      <c r="AX68">
        <v>200</v>
      </c>
      <c r="AY68">
        <v>7500</v>
      </c>
      <c r="AZ68" t="s">
        <v>303</v>
      </c>
      <c r="BA68">
        <v>2</v>
      </c>
      <c r="BC68">
        <v>300</v>
      </c>
      <c r="BD68">
        <v>11000</v>
      </c>
      <c r="BE68" t="s">
        <v>304</v>
      </c>
      <c r="BF68">
        <v>2</v>
      </c>
      <c r="BG68">
        <v>300</v>
      </c>
      <c r="BI68">
        <v>11000</v>
      </c>
      <c r="BW68">
        <v>1</v>
      </c>
      <c r="BX68">
        <v>300</v>
      </c>
      <c r="CA68">
        <v>2</v>
      </c>
      <c r="CB68">
        <v>250</v>
      </c>
      <c r="CC68">
        <v>2</v>
      </c>
      <c r="CE68">
        <v>250</v>
      </c>
      <c r="DV68">
        <v>833.3</v>
      </c>
      <c r="DW68">
        <v>2</v>
      </c>
      <c r="DX68">
        <v>2</v>
      </c>
      <c r="DZ68">
        <v>250</v>
      </c>
      <c r="ED68">
        <v>0.03</v>
      </c>
      <c r="EE68">
        <v>2.5000000000000001E-2</v>
      </c>
      <c r="EF68">
        <v>0</v>
      </c>
      <c r="EG68" s="21" t="e">
        <f t="shared" ref="EG68:EG131" si="2">EH68/EF68</f>
        <v>#DIV/0!</v>
      </c>
      <c r="EH68">
        <v>0</v>
      </c>
      <c r="EI68">
        <v>6875</v>
      </c>
      <c r="EJ68" s="16">
        <f t="shared" ref="EJ68:EJ131" si="3">EH68-EI68</f>
        <v>-6875</v>
      </c>
    </row>
    <row r="69" spans="1:140" x14ac:dyDescent="0.35">
      <c r="A69">
        <v>68</v>
      </c>
      <c r="B69" t="s">
        <v>146</v>
      </c>
      <c r="C69" t="s">
        <v>177</v>
      </c>
      <c r="D69" t="s">
        <v>298</v>
      </c>
      <c r="E69" t="s">
        <v>173</v>
      </c>
      <c r="F69" t="s">
        <v>274</v>
      </c>
      <c r="G69" t="s">
        <v>296</v>
      </c>
      <c r="H69" t="s">
        <v>306</v>
      </c>
      <c r="I69" t="s">
        <v>307</v>
      </c>
      <c r="L69" t="s">
        <v>308</v>
      </c>
      <c r="M69" t="s">
        <v>26</v>
      </c>
      <c r="N69" t="s">
        <v>27</v>
      </c>
      <c r="O69">
        <v>763894492</v>
      </c>
      <c r="P69" t="s">
        <v>278</v>
      </c>
      <c r="R69" t="s">
        <v>31</v>
      </c>
      <c r="S69" t="s">
        <v>30</v>
      </c>
      <c r="T69" t="s">
        <v>228</v>
      </c>
      <c r="U69" t="s">
        <v>32</v>
      </c>
      <c r="V69" t="s">
        <v>84</v>
      </c>
      <c r="W69" t="s">
        <v>86</v>
      </c>
      <c r="X69" t="s">
        <v>39</v>
      </c>
      <c r="Y69">
        <v>2</v>
      </c>
      <c r="AA69">
        <v>250</v>
      </c>
      <c r="AB69">
        <v>0.25</v>
      </c>
      <c r="AC69">
        <v>2</v>
      </c>
      <c r="AD69" t="s">
        <v>309</v>
      </c>
      <c r="AF69">
        <v>400</v>
      </c>
      <c r="AP69" t="s">
        <v>301</v>
      </c>
      <c r="AQ69">
        <v>250</v>
      </c>
      <c r="AR69">
        <v>0</v>
      </c>
      <c r="AS69">
        <v>300</v>
      </c>
      <c r="AT69">
        <v>500</v>
      </c>
      <c r="BW69">
        <v>1</v>
      </c>
      <c r="BX69">
        <v>300</v>
      </c>
      <c r="CA69">
        <v>2</v>
      </c>
      <c r="CB69">
        <v>250</v>
      </c>
      <c r="CC69">
        <v>2</v>
      </c>
      <c r="CE69">
        <v>250</v>
      </c>
      <c r="DV69">
        <v>266.60000000000002</v>
      </c>
      <c r="DW69">
        <v>2</v>
      </c>
      <c r="DX69">
        <v>2</v>
      </c>
      <c r="DZ69">
        <v>250</v>
      </c>
      <c r="ED69">
        <v>0.03</v>
      </c>
      <c r="EE69">
        <v>8.0000000000000002E-3</v>
      </c>
      <c r="EF69">
        <v>0</v>
      </c>
      <c r="EG69" s="21" t="e">
        <f t="shared" si="2"/>
        <v>#DIV/0!</v>
      </c>
      <c r="EH69">
        <v>0</v>
      </c>
      <c r="EI69">
        <v>2200</v>
      </c>
      <c r="EJ69" s="16">
        <f t="shared" si="3"/>
        <v>-2200</v>
      </c>
    </row>
    <row r="70" spans="1:140" x14ac:dyDescent="0.35">
      <c r="A70">
        <v>69</v>
      </c>
      <c r="B70" t="s">
        <v>146</v>
      </c>
      <c r="C70" t="s">
        <v>177</v>
      </c>
      <c r="D70" t="s">
        <v>246</v>
      </c>
      <c r="E70" t="s">
        <v>173</v>
      </c>
      <c r="F70" t="s">
        <v>310</v>
      </c>
      <c r="G70" t="s">
        <v>251</v>
      </c>
      <c r="H70" t="s">
        <v>311</v>
      </c>
      <c r="I70" t="s">
        <v>311</v>
      </c>
      <c r="L70" t="s">
        <v>248</v>
      </c>
      <c r="M70" t="s">
        <v>26</v>
      </c>
      <c r="N70" t="s">
        <v>27</v>
      </c>
      <c r="O70">
        <v>781833567</v>
      </c>
      <c r="P70" t="s">
        <v>247</v>
      </c>
      <c r="R70" t="s">
        <v>31</v>
      </c>
      <c r="S70" t="s">
        <v>30</v>
      </c>
      <c r="T70" t="s">
        <v>228</v>
      </c>
      <c r="U70" t="s">
        <v>32</v>
      </c>
      <c r="V70" t="s">
        <v>34</v>
      </c>
      <c r="W70" t="s">
        <v>33</v>
      </c>
      <c r="Z70">
        <v>300</v>
      </c>
      <c r="AB70">
        <v>0.5</v>
      </c>
      <c r="AC70">
        <v>2</v>
      </c>
      <c r="AD70" t="s">
        <v>255</v>
      </c>
      <c r="AF70">
        <v>300</v>
      </c>
      <c r="AP70" t="s">
        <v>256</v>
      </c>
      <c r="AQ70" t="s">
        <v>257</v>
      </c>
      <c r="AS70">
        <v>400</v>
      </c>
      <c r="AT70">
        <v>1000</v>
      </c>
      <c r="AZ70" t="s">
        <v>259</v>
      </c>
      <c r="BA70" t="s">
        <v>260</v>
      </c>
      <c r="BC70">
        <v>250</v>
      </c>
      <c r="BD70" t="s">
        <v>261</v>
      </c>
      <c r="BW70">
        <v>2</v>
      </c>
      <c r="BX70">
        <v>300</v>
      </c>
      <c r="CA70">
        <v>2</v>
      </c>
      <c r="CB70">
        <v>300</v>
      </c>
      <c r="DV70" t="s">
        <v>312</v>
      </c>
      <c r="DW70">
        <v>2</v>
      </c>
      <c r="DZ70">
        <v>400</v>
      </c>
      <c r="EB70">
        <v>10000</v>
      </c>
      <c r="EC70">
        <v>12500</v>
      </c>
      <c r="ED70">
        <v>0.03</v>
      </c>
      <c r="EE70">
        <v>2.8000000000000001E-2</v>
      </c>
      <c r="EF70">
        <v>0</v>
      </c>
      <c r="EG70" s="21" t="e">
        <f t="shared" si="2"/>
        <v>#DIV/0!</v>
      </c>
      <c r="EH70">
        <v>0</v>
      </c>
      <c r="EI70">
        <v>7000</v>
      </c>
      <c r="EJ70" s="16">
        <f t="shared" si="3"/>
        <v>-7000</v>
      </c>
    </row>
    <row r="71" spans="1:140" x14ac:dyDescent="0.35">
      <c r="A71">
        <v>70</v>
      </c>
      <c r="B71" t="s">
        <v>146</v>
      </c>
      <c r="C71" t="s">
        <v>177</v>
      </c>
      <c r="D71" t="s">
        <v>246</v>
      </c>
      <c r="E71" t="s">
        <v>173</v>
      </c>
      <c r="F71" t="s">
        <v>310</v>
      </c>
      <c r="G71" t="s">
        <v>251</v>
      </c>
      <c r="H71" t="s">
        <v>311</v>
      </c>
      <c r="I71" t="s">
        <v>311</v>
      </c>
      <c r="L71" t="s">
        <v>248</v>
      </c>
      <c r="M71" t="s">
        <v>26</v>
      </c>
      <c r="N71" t="s">
        <v>27</v>
      </c>
      <c r="O71">
        <v>781833567</v>
      </c>
      <c r="P71" t="s">
        <v>247</v>
      </c>
      <c r="R71" t="s">
        <v>31</v>
      </c>
      <c r="S71" t="s">
        <v>30</v>
      </c>
      <c r="T71" t="s">
        <v>228</v>
      </c>
      <c r="U71" t="s">
        <v>32</v>
      </c>
      <c r="V71" t="s">
        <v>82</v>
      </c>
      <c r="W71" t="s">
        <v>32</v>
      </c>
      <c r="Z71">
        <v>300</v>
      </c>
      <c r="AB71">
        <v>0.5</v>
      </c>
      <c r="AC71">
        <v>2</v>
      </c>
      <c r="AD71" t="s">
        <v>255</v>
      </c>
      <c r="AF71">
        <v>300</v>
      </c>
      <c r="AQ71" t="s">
        <v>257</v>
      </c>
      <c r="AS71">
        <v>400</v>
      </c>
      <c r="AT71">
        <v>1000</v>
      </c>
      <c r="AZ71" t="s">
        <v>262</v>
      </c>
      <c r="BA71" t="s">
        <v>263</v>
      </c>
      <c r="BC71">
        <v>500</v>
      </c>
      <c r="BD71" t="s">
        <v>264</v>
      </c>
      <c r="BE71" t="s">
        <v>92</v>
      </c>
      <c r="BF71">
        <v>1.5</v>
      </c>
      <c r="BI71" t="s">
        <v>268</v>
      </c>
      <c r="BW71">
        <v>2</v>
      </c>
      <c r="BX71">
        <v>300</v>
      </c>
      <c r="CA71">
        <v>2</v>
      </c>
      <c r="CB71">
        <v>300</v>
      </c>
      <c r="DV71" t="s">
        <v>313</v>
      </c>
      <c r="DW71">
        <v>2</v>
      </c>
      <c r="DZ71">
        <v>400</v>
      </c>
      <c r="EB71">
        <v>10000</v>
      </c>
      <c r="EC71">
        <v>12500</v>
      </c>
      <c r="ED71">
        <v>0.03</v>
      </c>
      <c r="EE71">
        <v>3.5000000000000003E-2</v>
      </c>
      <c r="EF71">
        <v>0</v>
      </c>
      <c r="EG71" s="21" t="e">
        <f t="shared" si="2"/>
        <v>#DIV/0!</v>
      </c>
      <c r="EH71">
        <v>0</v>
      </c>
      <c r="EI71">
        <v>8750</v>
      </c>
      <c r="EJ71" s="16">
        <f t="shared" si="3"/>
        <v>-8750</v>
      </c>
    </row>
    <row r="72" spans="1:140" x14ac:dyDescent="0.35">
      <c r="A72">
        <v>71</v>
      </c>
      <c r="B72" t="s">
        <v>146</v>
      </c>
      <c r="C72" t="s">
        <v>177</v>
      </c>
      <c r="D72" t="s">
        <v>246</v>
      </c>
      <c r="E72" t="s">
        <v>173</v>
      </c>
      <c r="F72" t="s">
        <v>310</v>
      </c>
      <c r="G72" t="s">
        <v>251</v>
      </c>
      <c r="H72" t="s">
        <v>311</v>
      </c>
      <c r="I72" t="s">
        <v>311</v>
      </c>
      <c r="L72" t="s">
        <v>248</v>
      </c>
      <c r="M72" t="s">
        <v>26</v>
      </c>
      <c r="N72" t="s">
        <v>27</v>
      </c>
      <c r="O72">
        <v>781833567</v>
      </c>
      <c r="P72" t="s">
        <v>247</v>
      </c>
      <c r="R72" t="s">
        <v>31</v>
      </c>
      <c r="S72" t="s">
        <v>30</v>
      </c>
      <c r="T72" t="s">
        <v>228</v>
      </c>
      <c r="U72" t="s">
        <v>32</v>
      </c>
      <c r="V72" t="s">
        <v>83</v>
      </c>
      <c r="W72" t="s">
        <v>85</v>
      </c>
      <c r="Z72">
        <v>300</v>
      </c>
      <c r="AB72">
        <v>0.5</v>
      </c>
      <c r="AC72">
        <v>2</v>
      </c>
      <c r="AD72" t="s">
        <v>255</v>
      </c>
      <c r="AF72">
        <v>300</v>
      </c>
      <c r="AQ72" t="s">
        <v>257</v>
      </c>
      <c r="AS72">
        <v>400</v>
      </c>
      <c r="AT72">
        <v>1000</v>
      </c>
      <c r="AZ72" t="s">
        <v>265</v>
      </c>
      <c r="BA72" t="s">
        <v>266</v>
      </c>
      <c r="BC72">
        <v>250</v>
      </c>
      <c r="BD72" t="s">
        <v>264</v>
      </c>
      <c r="BE72" t="s">
        <v>92</v>
      </c>
      <c r="BF72">
        <v>3</v>
      </c>
      <c r="BI72" t="s">
        <v>268</v>
      </c>
      <c r="BW72">
        <v>2</v>
      </c>
      <c r="BX72">
        <v>300</v>
      </c>
      <c r="CA72">
        <v>2</v>
      </c>
      <c r="CB72">
        <v>300</v>
      </c>
      <c r="DV72" t="s">
        <v>314</v>
      </c>
      <c r="DW72">
        <v>2</v>
      </c>
      <c r="DZ72">
        <v>400</v>
      </c>
      <c r="EB72">
        <v>10000</v>
      </c>
      <c r="EC72">
        <v>12500</v>
      </c>
      <c r="ED72">
        <v>0.03</v>
      </c>
      <c r="EE72">
        <v>3.3000000000000002E-2</v>
      </c>
      <c r="EF72">
        <v>0</v>
      </c>
      <c r="EG72" s="21" t="e">
        <f t="shared" si="2"/>
        <v>#DIV/0!</v>
      </c>
      <c r="EH72">
        <v>0</v>
      </c>
      <c r="EI72">
        <v>8250</v>
      </c>
      <c r="EJ72" s="16">
        <f t="shared" si="3"/>
        <v>-8250</v>
      </c>
    </row>
    <row r="73" spans="1:140" x14ac:dyDescent="0.35">
      <c r="A73">
        <v>72</v>
      </c>
      <c r="B73" t="s">
        <v>146</v>
      </c>
      <c r="C73" t="s">
        <v>177</v>
      </c>
      <c r="D73" t="s">
        <v>246</v>
      </c>
      <c r="E73" t="s">
        <v>173</v>
      </c>
      <c r="F73" t="s">
        <v>310</v>
      </c>
      <c r="G73" t="s">
        <v>251</v>
      </c>
      <c r="H73" t="s">
        <v>311</v>
      </c>
      <c r="I73" t="s">
        <v>311</v>
      </c>
      <c r="L73" t="s">
        <v>248</v>
      </c>
      <c r="M73" t="s">
        <v>26</v>
      </c>
      <c r="N73" t="s">
        <v>27</v>
      </c>
      <c r="O73">
        <v>781833567</v>
      </c>
      <c r="P73" t="s">
        <v>247</v>
      </c>
      <c r="R73" t="s">
        <v>31</v>
      </c>
      <c r="S73" t="s">
        <v>30</v>
      </c>
      <c r="T73" t="s">
        <v>228</v>
      </c>
      <c r="U73" t="s">
        <v>32</v>
      </c>
      <c r="V73" t="s">
        <v>84</v>
      </c>
      <c r="W73" t="s">
        <v>86</v>
      </c>
      <c r="Z73">
        <v>300</v>
      </c>
      <c r="AB73">
        <v>0.5</v>
      </c>
      <c r="AC73">
        <v>2</v>
      </c>
      <c r="AD73" t="s">
        <v>255</v>
      </c>
      <c r="AF73">
        <v>300</v>
      </c>
      <c r="AQ73" t="s">
        <v>257</v>
      </c>
      <c r="AS73">
        <v>400</v>
      </c>
      <c r="AT73">
        <v>1000</v>
      </c>
      <c r="BW73">
        <v>2</v>
      </c>
      <c r="BX73">
        <v>300</v>
      </c>
      <c r="CA73">
        <v>2</v>
      </c>
      <c r="CB73">
        <v>300</v>
      </c>
      <c r="DV73" t="s">
        <v>315</v>
      </c>
      <c r="DW73">
        <v>2</v>
      </c>
      <c r="DZ73">
        <v>400</v>
      </c>
      <c r="EB73">
        <v>10000</v>
      </c>
      <c r="EC73">
        <v>12500</v>
      </c>
      <c r="ED73">
        <v>0.03</v>
      </c>
      <c r="EE73">
        <v>2.1000000000000001E-2</v>
      </c>
      <c r="EF73">
        <v>0</v>
      </c>
      <c r="EG73" s="21" t="e">
        <f t="shared" si="2"/>
        <v>#DIV/0!</v>
      </c>
      <c r="EH73">
        <v>0</v>
      </c>
      <c r="EI73">
        <v>5250</v>
      </c>
      <c r="EJ73" s="16">
        <f t="shared" si="3"/>
        <v>-5250</v>
      </c>
    </row>
    <row r="74" spans="1:140" x14ac:dyDescent="0.35">
      <c r="A74">
        <v>73</v>
      </c>
      <c r="B74" t="s">
        <v>146</v>
      </c>
      <c r="C74" t="s">
        <v>177</v>
      </c>
      <c r="D74" t="s">
        <v>322</v>
      </c>
      <c r="E74" t="s">
        <v>275</v>
      </c>
      <c r="F74" t="s">
        <v>316</v>
      </c>
      <c r="G74" t="s">
        <v>317</v>
      </c>
      <c r="H74" t="s">
        <v>318</v>
      </c>
      <c r="I74" t="s">
        <v>319</v>
      </c>
      <c r="L74" t="s">
        <v>321</v>
      </c>
      <c r="M74" t="s">
        <v>26</v>
      </c>
      <c r="N74" t="s">
        <v>27</v>
      </c>
      <c r="O74" t="s">
        <v>323</v>
      </c>
      <c r="P74" t="s">
        <v>320</v>
      </c>
      <c r="R74" t="s">
        <v>31</v>
      </c>
      <c r="S74" t="s">
        <v>30</v>
      </c>
      <c r="T74" t="s">
        <v>324</v>
      </c>
      <c r="U74" t="s">
        <v>32</v>
      </c>
      <c r="V74" t="s">
        <v>34</v>
      </c>
      <c r="W74" t="s">
        <v>33</v>
      </c>
      <c r="X74" t="s">
        <v>325</v>
      </c>
      <c r="Y74" t="s">
        <v>326</v>
      </c>
      <c r="AA74" t="s">
        <v>327</v>
      </c>
      <c r="AB74" t="s">
        <v>329</v>
      </c>
      <c r="AC74" t="s">
        <v>326</v>
      </c>
      <c r="AD74" t="s">
        <v>111</v>
      </c>
      <c r="AF74" t="s">
        <v>331</v>
      </c>
      <c r="AP74" t="s">
        <v>332</v>
      </c>
      <c r="AQ74" t="s">
        <v>333</v>
      </c>
      <c r="AS74" t="s">
        <v>327</v>
      </c>
      <c r="AT74">
        <v>500</v>
      </c>
      <c r="AU74" t="s">
        <v>183</v>
      </c>
      <c r="AV74">
        <v>5</v>
      </c>
      <c r="AX74" t="s">
        <v>331</v>
      </c>
      <c r="AY74">
        <v>12000</v>
      </c>
      <c r="AZ74" t="s">
        <v>93</v>
      </c>
      <c r="BA74">
        <v>4</v>
      </c>
      <c r="BC74">
        <v>0</v>
      </c>
      <c r="BD74">
        <v>8000</v>
      </c>
      <c r="BW74" t="s">
        <v>326</v>
      </c>
      <c r="BX74" t="s">
        <v>331</v>
      </c>
      <c r="CA74" t="s">
        <v>326</v>
      </c>
      <c r="CB74" t="s">
        <v>331</v>
      </c>
      <c r="CC74" t="s">
        <v>326</v>
      </c>
      <c r="CE74" t="s">
        <v>331</v>
      </c>
      <c r="DV74">
        <v>2100</v>
      </c>
      <c r="DW74" t="s">
        <v>326</v>
      </c>
      <c r="DX74" t="s">
        <v>336</v>
      </c>
      <c r="DZ74" t="s">
        <v>331</v>
      </c>
      <c r="EA74">
        <v>1800</v>
      </c>
      <c r="EB74">
        <v>12500</v>
      </c>
      <c r="EC74">
        <v>13000</v>
      </c>
      <c r="ED74">
        <v>0.03</v>
      </c>
      <c r="EE74">
        <v>6.3E-2</v>
      </c>
      <c r="EF74">
        <v>0.05</v>
      </c>
      <c r="EG74" s="21">
        <f t="shared" si="2"/>
        <v>225000</v>
      </c>
      <c r="EH74">
        <v>11250</v>
      </c>
      <c r="EI74">
        <v>15140</v>
      </c>
      <c r="EJ74" s="16">
        <f t="shared" si="3"/>
        <v>-3890</v>
      </c>
    </row>
    <row r="75" spans="1:140" x14ac:dyDescent="0.35">
      <c r="A75">
        <v>74</v>
      </c>
      <c r="B75" t="s">
        <v>146</v>
      </c>
      <c r="C75" t="s">
        <v>177</v>
      </c>
      <c r="D75" t="s">
        <v>322</v>
      </c>
      <c r="E75" t="s">
        <v>275</v>
      </c>
      <c r="F75" t="s">
        <v>316</v>
      </c>
      <c r="G75" t="s">
        <v>317</v>
      </c>
      <c r="H75" t="s">
        <v>318</v>
      </c>
      <c r="I75" t="s">
        <v>319</v>
      </c>
      <c r="L75" t="s">
        <v>321</v>
      </c>
      <c r="M75" t="s">
        <v>26</v>
      </c>
      <c r="N75" t="s">
        <v>27</v>
      </c>
      <c r="O75" t="s">
        <v>323</v>
      </c>
      <c r="P75" t="s">
        <v>320</v>
      </c>
      <c r="R75" t="s">
        <v>31</v>
      </c>
      <c r="S75" t="s">
        <v>30</v>
      </c>
      <c r="T75" t="s">
        <v>324</v>
      </c>
      <c r="U75" t="s">
        <v>32</v>
      </c>
      <c r="V75" t="s">
        <v>82</v>
      </c>
      <c r="W75" t="s">
        <v>32</v>
      </c>
      <c r="X75" t="s">
        <v>325</v>
      </c>
      <c r="Y75" t="s">
        <v>328</v>
      </c>
      <c r="AA75" t="s">
        <v>327</v>
      </c>
      <c r="AB75" t="s">
        <v>330</v>
      </c>
      <c r="AC75" t="s">
        <v>326</v>
      </c>
      <c r="AD75" t="s">
        <v>111</v>
      </c>
      <c r="AF75" t="s">
        <v>331</v>
      </c>
      <c r="AP75" t="s">
        <v>332</v>
      </c>
      <c r="AQ75" t="s">
        <v>333</v>
      </c>
      <c r="AS75" t="s">
        <v>327</v>
      </c>
      <c r="AT75">
        <v>500</v>
      </c>
      <c r="AU75" t="s">
        <v>32</v>
      </c>
      <c r="AV75">
        <v>6</v>
      </c>
      <c r="AW75">
        <v>0</v>
      </c>
      <c r="AX75" t="s">
        <v>334</v>
      </c>
      <c r="AZ75" t="s">
        <v>92</v>
      </c>
      <c r="BA75">
        <v>4</v>
      </c>
      <c r="BC75" t="s">
        <v>327</v>
      </c>
      <c r="BW75" t="s">
        <v>326</v>
      </c>
      <c r="BX75" t="s">
        <v>331</v>
      </c>
      <c r="CA75" t="s">
        <v>326</v>
      </c>
      <c r="CB75" t="s">
        <v>331</v>
      </c>
      <c r="CC75" t="s">
        <v>326</v>
      </c>
      <c r="CE75" t="s">
        <v>331</v>
      </c>
      <c r="DV75">
        <v>3200</v>
      </c>
      <c r="DW75" t="s">
        <v>326</v>
      </c>
      <c r="DX75" t="s">
        <v>336</v>
      </c>
      <c r="DZ75" t="s">
        <v>331</v>
      </c>
      <c r="ED75">
        <v>0.03</v>
      </c>
      <c r="EE75">
        <v>9.6000000000000002E-2</v>
      </c>
      <c r="EF75">
        <v>0.05</v>
      </c>
      <c r="EG75" s="21">
        <f t="shared" si="2"/>
        <v>225000</v>
      </c>
      <c r="EH75">
        <v>11250</v>
      </c>
      <c r="EI75">
        <v>14800</v>
      </c>
      <c r="EJ75" s="16">
        <f t="shared" si="3"/>
        <v>-3550</v>
      </c>
    </row>
    <row r="76" spans="1:140" x14ac:dyDescent="0.35">
      <c r="A76">
        <v>75</v>
      </c>
      <c r="B76" t="s">
        <v>146</v>
      </c>
      <c r="C76" t="s">
        <v>177</v>
      </c>
      <c r="D76" t="s">
        <v>322</v>
      </c>
      <c r="E76" t="s">
        <v>275</v>
      </c>
      <c r="F76" t="s">
        <v>316</v>
      </c>
      <c r="G76" t="s">
        <v>317</v>
      </c>
      <c r="H76" t="s">
        <v>318</v>
      </c>
      <c r="I76" t="s">
        <v>319</v>
      </c>
      <c r="L76" t="s">
        <v>321</v>
      </c>
      <c r="M76" t="s">
        <v>26</v>
      </c>
      <c r="N76" t="s">
        <v>27</v>
      </c>
      <c r="O76" t="s">
        <v>323</v>
      </c>
      <c r="P76" t="s">
        <v>320</v>
      </c>
      <c r="R76" t="s">
        <v>31</v>
      </c>
      <c r="S76" t="s">
        <v>30</v>
      </c>
      <c r="T76" t="s">
        <v>324</v>
      </c>
      <c r="U76" t="s">
        <v>32</v>
      </c>
      <c r="V76" t="s">
        <v>83</v>
      </c>
      <c r="W76" t="s">
        <v>85</v>
      </c>
      <c r="X76" t="s">
        <v>325</v>
      </c>
      <c r="Y76" t="s">
        <v>328</v>
      </c>
      <c r="AA76" t="s">
        <v>327</v>
      </c>
      <c r="AB76" t="s">
        <v>330</v>
      </c>
      <c r="AC76" t="s">
        <v>326</v>
      </c>
      <c r="AD76" t="s">
        <v>111</v>
      </c>
      <c r="AF76" t="s">
        <v>331</v>
      </c>
      <c r="AP76" t="s">
        <v>332</v>
      </c>
      <c r="AQ76" t="s">
        <v>333</v>
      </c>
      <c r="AS76" t="s">
        <v>327</v>
      </c>
      <c r="AT76">
        <v>500</v>
      </c>
      <c r="AU76" t="s">
        <v>183</v>
      </c>
      <c r="AV76">
        <v>4.5</v>
      </c>
      <c r="AW76">
        <v>0</v>
      </c>
      <c r="AX76" t="s">
        <v>331</v>
      </c>
      <c r="AY76">
        <v>12000</v>
      </c>
      <c r="AZ76" t="s">
        <v>93</v>
      </c>
      <c r="BA76">
        <v>3</v>
      </c>
      <c r="BC76" t="s">
        <v>331</v>
      </c>
      <c r="BD76">
        <v>8000</v>
      </c>
      <c r="BW76" t="s">
        <v>326</v>
      </c>
      <c r="BX76" t="s">
        <v>331</v>
      </c>
      <c r="CA76" t="s">
        <v>326</v>
      </c>
      <c r="CB76" t="s">
        <v>331</v>
      </c>
      <c r="CC76" t="s">
        <v>326</v>
      </c>
      <c r="CE76" t="s">
        <v>331</v>
      </c>
      <c r="DV76">
        <v>3200</v>
      </c>
      <c r="DW76" t="s">
        <v>326</v>
      </c>
      <c r="DX76" t="s">
        <v>336</v>
      </c>
      <c r="DZ76" t="s">
        <v>331</v>
      </c>
      <c r="ED76">
        <v>0.03</v>
      </c>
      <c r="EE76">
        <v>9.6000000000000002E-2</v>
      </c>
      <c r="EF76">
        <v>0.05</v>
      </c>
      <c r="EG76" s="21">
        <f t="shared" si="2"/>
        <v>225000</v>
      </c>
      <c r="EH76">
        <v>11250</v>
      </c>
      <c r="EI76">
        <v>14980</v>
      </c>
      <c r="EJ76" s="16">
        <f t="shared" si="3"/>
        <v>-3730</v>
      </c>
    </row>
    <row r="77" spans="1:140" x14ac:dyDescent="0.35">
      <c r="A77">
        <v>76</v>
      </c>
      <c r="B77" t="s">
        <v>146</v>
      </c>
      <c r="C77" t="s">
        <v>177</v>
      </c>
      <c r="D77" t="s">
        <v>322</v>
      </c>
      <c r="E77" t="s">
        <v>275</v>
      </c>
      <c r="F77" t="s">
        <v>316</v>
      </c>
      <c r="G77" t="s">
        <v>317</v>
      </c>
      <c r="H77" t="s">
        <v>318</v>
      </c>
      <c r="I77" t="s">
        <v>319</v>
      </c>
      <c r="L77" t="s">
        <v>321</v>
      </c>
      <c r="M77" t="s">
        <v>26</v>
      </c>
      <c r="N77" t="s">
        <v>27</v>
      </c>
      <c r="O77" t="s">
        <v>323</v>
      </c>
      <c r="P77" t="s">
        <v>320</v>
      </c>
      <c r="R77" t="s">
        <v>31</v>
      </c>
      <c r="S77" t="s">
        <v>30</v>
      </c>
      <c r="T77" t="s">
        <v>324</v>
      </c>
      <c r="U77" t="s">
        <v>32</v>
      </c>
      <c r="V77" t="s">
        <v>84</v>
      </c>
      <c r="W77" t="s">
        <v>86</v>
      </c>
      <c r="X77" t="s">
        <v>325</v>
      </c>
      <c r="Y77" t="s">
        <v>328</v>
      </c>
      <c r="AA77" t="s">
        <v>327</v>
      </c>
      <c r="AB77" t="s">
        <v>330</v>
      </c>
      <c r="AC77" t="s">
        <v>326</v>
      </c>
      <c r="AD77" t="s">
        <v>111</v>
      </c>
      <c r="AF77" t="s">
        <v>331</v>
      </c>
      <c r="AP77" t="s">
        <v>332</v>
      </c>
      <c r="AQ77" t="s">
        <v>333</v>
      </c>
      <c r="AS77" t="s">
        <v>327</v>
      </c>
      <c r="AT77">
        <v>500</v>
      </c>
      <c r="AU77" t="s">
        <v>335</v>
      </c>
      <c r="AV77" t="s">
        <v>335</v>
      </c>
      <c r="AW77">
        <v>0</v>
      </c>
      <c r="AX77" t="s">
        <v>335</v>
      </c>
      <c r="BC77">
        <v>0</v>
      </c>
      <c r="BW77" t="s">
        <v>326</v>
      </c>
      <c r="BX77" t="s">
        <v>331</v>
      </c>
      <c r="CA77" t="s">
        <v>326</v>
      </c>
      <c r="CB77" t="s">
        <v>331</v>
      </c>
      <c r="CC77" t="s">
        <v>326</v>
      </c>
      <c r="CE77" t="s">
        <v>331</v>
      </c>
      <c r="DV77">
        <v>800</v>
      </c>
      <c r="DW77" t="s">
        <v>326</v>
      </c>
      <c r="DX77" t="s">
        <v>336</v>
      </c>
      <c r="DZ77" t="s">
        <v>331</v>
      </c>
      <c r="ED77">
        <v>0.03</v>
      </c>
      <c r="EE77">
        <v>0.04</v>
      </c>
      <c r="EF77" t="s">
        <v>337</v>
      </c>
      <c r="EG77" s="21" t="e">
        <f t="shared" si="2"/>
        <v>#VALUE!</v>
      </c>
      <c r="EH77" t="s">
        <v>337</v>
      </c>
      <c r="EI77">
        <v>11300</v>
      </c>
      <c r="EJ77" s="16" t="e">
        <f t="shared" si="3"/>
        <v>#VALUE!</v>
      </c>
    </row>
    <row r="78" spans="1:140" x14ac:dyDescent="0.35">
      <c r="A78">
        <v>77</v>
      </c>
      <c r="B78" t="s">
        <v>146</v>
      </c>
      <c r="C78" t="s">
        <v>177</v>
      </c>
      <c r="D78" t="s">
        <v>207</v>
      </c>
      <c r="E78" t="s">
        <v>173</v>
      </c>
      <c r="F78" t="s">
        <v>161</v>
      </c>
      <c r="G78" t="s">
        <v>163</v>
      </c>
      <c r="H78" t="s">
        <v>205</v>
      </c>
      <c r="I78" t="s">
        <v>339</v>
      </c>
      <c r="J78" t="s">
        <v>212</v>
      </c>
      <c r="K78" t="s">
        <v>203</v>
      </c>
      <c r="L78" t="s">
        <v>338</v>
      </c>
      <c r="M78" t="s">
        <v>26</v>
      </c>
      <c r="N78" t="s">
        <v>27</v>
      </c>
      <c r="P78" t="s">
        <v>206</v>
      </c>
      <c r="R78" t="s">
        <v>31</v>
      </c>
      <c r="S78" t="s">
        <v>30</v>
      </c>
      <c r="T78" t="s">
        <v>130</v>
      </c>
      <c r="U78" t="s">
        <v>32</v>
      </c>
      <c r="V78" t="s">
        <v>34</v>
      </c>
      <c r="W78" t="s">
        <v>33</v>
      </c>
      <c r="X78" t="s">
        <v>39</v>
      </c>
      <c r="Y78">
        <v>4</v>
      </c>
      <c r="AA78">
        <v>1000</v>
      </c>
      <c r="AB78">
        <v>500</v>
      </c>
      <c r="AC78">
        <v>1</v>
      </c>
      <c r="AD78">
        <v>1</v>
      </c>
      <c r="AF78">
        <v>1000</v>
      </c>
      <c r="AP78" t="s">
        <v>279</v>
      </c>
      <c r="AQ78">
        <v>200</v>
      </c>
      <c r="AR78">
        <v>0</v>
      </c>
      <c r="AS78">
        <v>1000</v>
      </c>
      <c r="AT78">
        <v>1000</v>
      </c>
      <c r="AZ78" t="s">
        <v>183</v>
      </c>
      <c r="BA78">
        <v>8</v>
      </c>
      <c r="BC78">
        <v>500</v>
      </c>
      <c r="BD78">
        <v>12000</v>
      </c>
      <c r="BW78">
        <v>2</v>
      </c>
      <c r="BX78">
        <v>0</v>
      </c>
      <c r="CA78">
        <v>2</v>
      </c>
      <c r="CB78">
        <v>0</v>
      </c>
      <c r="DV78">
        <v>26</v>
      </c>
      <c r="DW78">
        <v>4</v>
      </c>
      <c r="DX78">
        <v>1</v>
      </c>
      <c r="DZ78">
        <v>200</v>
      </c>
      <c r="EB78">
        <v>12000</v>
      </c>
      <c r="EC78">
        <v>15000</v>
      </c>
      <c r="ED78">
        <v>0.03</v>
      </c>
      <c r="EE78">
        <v>2.5999999999999999E-2</v>
      </c>
      <c r="EF78">
        <v>0</v>
      </c>
      <c r="EG78" s="21" t="e">
        <f t="shared" si="2"/>
        <v>#DIV/0!</v>
      </c>
      <c r="EH78">
        <v>0</v>
      </c>
      <c r="EI78">
        <v>7800</v>
      </c>
      <c r="EJ78" s="16">
        <f t="shared" si="3"/>
        <v>-7800</v>
      </c>
    </row>
    <row r="79" spans="1:140" x14ac:dyDescent="0.35">
      <c r="A79">
        <v>78</v>
      </c>
      <c r="B79" t="s">
        <v>146</v>
      </c>
      <c r="C79" t="s">
        <v>177</v>
      </c>
      <c r="D79" t="s">
        <v>207</v>
      </c>
      <c r="E79" t="s">
        <v>173</v>
      </c>
      <c r="F79" t="s">
        <v>161</v>
      </c>
      <c r="G79" t="s">
        <v>163</v>
      </c>
      <c r="H79" t="s">
        <v>205</v>
      </c>
      <c r="I79" t="s">
        <v>339</v>
      </c>
      <c r="J79" t="s">
        <v>212</v>
      </c>
      <c r="K79" t="s">
        <v>203</v>
      </c>
      <c r="L79" t="s">
        <v>338</v>
      </c>
      <c r="M79" t="s">
        <v>26</v>
      </c>
      <c r="N79" t="s">
        <v>27</v>
      </c>
      <c r="P79" t="s">
        <v>206</v>
      </c>
      <c r="R79" t="s">
        <v>31</v>
      </c>
      <c r="S79" t="s">
        <v>30</v>
      </c>
      <c r="T79" t="s">
        <v>130</v>
      </c>
      <c r="U79" t="s">
        <v>32</v>
      </c>
      <c r="V79" t="s">
        <v>82</v>
      </c>
      <c r="W79" t="s">
        <v>32</v>
      </c>
      <c r="X79" t="s">
        <v>39</v>
      </c>
      <c r="Y79">
        <v>4</v>
      </c>
      <c r="AA79">
        <v>1000</v>
      </c>
      <c r="AB79">
        <v>500</v>
      </c>
      <c r="AC79">
        <v>2</v>
      </c>
      <c r="AD79">
        <v>2</v>
      </c>
      <c r="AF79">
        <v>1000</v>
      </c>
      <c r="AP79" t="s">
        <v>279</v>
      </c>
      <c r="AQ79">
        <v>200</v>
      </c>
      <c r="AR79">
        <v>0</v>
      </c>
      <c r="AS79">
        <v>1000</v>
      </c>
      <c r="AT79">
        <v>1000</v>
      </c>
      <c r="AZ79" t="s">
        <v>183</v>
      </c>
      <c r="BA79">
        <v>4</v>
      </c>
      <c r="BC79">
        <v>1000</v>
      </c>
      <c r="BD79">
        <v>12000</v>
      </c>
      <c r="BW79">
        <v>2</v>
      </c>
      <c r="BX79">
        <v>0</v>
      </c>
      <c r="CA79">
        <v>2</v>
      </c>
      <c r="CB79">
        <v>0</v>
      </c>
      <c r="DV79">
        <v>40</v>
      </c>
      <c r="DW79">
        <v>4</v>
      </c>
      <c r="DX79">
        <v>1</v>
      </c>
      <c r="DZ79">
        <v>1000</v>
      </c>
      <c r="EB79">
        <v>12000</v>
      </c>
      <c r="EC79">
        <v>15000</v>
      </c>
      <c r="ED79">
        <v>0.03</v>
      </c>
      <c r="EE79">
        <v>0.04</v>
      </c>
      <c r="EF79">
        <v>0</v>
      </c>
      <c r="EG79" s="21" t="e">
        <f t="shared" si="2"/>
        <v>#DIV/0!</v>
      </c>
      <c r="EH79">
        <v>0</v>
      </c>
      <c r="EI79">
        <v>12000</v>
      </c>
      <c r="EJ79" s="16">
        <f t="shared" si="3"/>
        <v>-12000</v>
      </c>
    </row>
    <row r="80" spans="1:140" x14ac:dyDescent="0.35">
      <c r="A80">
        <v>97</v>
      </c>
      <c r="B80" t="s">
        <v>146</v>
      </c>
      <c r="C80" t="s">
        <v>177</v>
      </c>
      <c r="D80" t="s">
        <v>207</v>
      </c>
      <c r="E80" t="s">
        <v>173</v>
      </c>
      <c r="F80" t="s">
        <v>161</v>
      </c>
      <c r="G80" t="s">
        <v>163</v>
      </c>
      <c r="H80" t="s">
        <v>205</v>
      </c>
      <c r="I80" t="s">
        <v>340</v>
      </c>
      <c r="J80" t="s">
        <v>342</v>
      </c>
      <c r="K80" t="s">
        <v>203</v>
      </c>
      <c r="L80" t="s">
        <v>341</v>
      </c>
      <c r="M80" t="s">
        <v>26</v>
      </c>
      <c r="N80" t="s">
        <v>27</v>
      </c>
      <c r="O80">
        <v>773402466</v>
      </c>
      <c r="P80" t="s">
        <v>206</v>
      </c>
      <c r="R80" t="s">
        <v>31</v>
      </c>
      <c r="S80" t="s">
        <v>30</v>
      </c>
      <c r="T80" t="s">
        <v>130</v>
      </c>
      <c r="U80" t="s">
        <v>32</v>
      </c>
      <c r="V80" t="s">
        <v>34</v>
      </c>
      <c r="W80" t="s">
        <v>33</v>
      </c>
      <c r="X80" t="s">
        <v>39</v>
      </c>
      <c r="Y80">
        <v>3</v>
      </c>
      <c r="AA80">
        <v>500</v>
      </c>
      <c r="AB80">
        <v>0.5</v>
      </c>
      <c r="AC80">
        <v>3</v>
      </c>
      <c r="AD80">
        <v>1</v>
      </c>
      <c r="AF80">
        <v>500</v>
      </c>
      <c r="AP80" t="s">
        <v>279</v>
      </c>
      <c r="AQ80">
        <v>200</v>
      </c>
      <c r="AR80">
        <v>0</v>
      </c>
      <c r="AS80">
        <v>1000</v>
      </c>
      <c r="AT80">
        <v>1000</v>
      </c>
      <c r="AU80" t="s">
        <v>183</v>
      </c>
      <c r="AV80">
        <v>8</v>
      </c>
      <c r="AW80">
        <v>0</v>
      </c>
      <c r="AX80">
        <v>500</v>
      </c>
      <c r="AY80">
        <v>12000</v>
      </c>
      <c r="AZ80" t="s">
        <v>183</v>
      </c>
      <c r="BA80">
        <v>8</v>
      </c>
      <c r="BC80">
        <v>1000</v>
      </c>
      <c r="BD80">
        <v>12000</v>
      </c>
      <c r="BE80" t="s">
        <v>92</v>
      </c>
      <c r="BF80">
        <v>6</v>
      </c>
      <c r="BG80">
        <v>0</v>
      </c>
      <c r="BI80">
        <v>12000</v>
      </c>
      <c r="BW80">
        <v>3</v>
      </c>
      <c r="BX80">
        <v>0</v>
      </c>
      <c r="CA80">
        <v>3</v>
      </c>
      <c r="CB80">
        <v>0</v>
      </c>
      <c r="DV80">
        <v>35</v>
      </c>
      <c r="DW80">
        <v>3</v>
      </c>
      <c r="DX80">
        <v>1</v>
      </c>
      <c r="DZ80">
        <v>500</v>
      </c>
      <c r="EC80">
        <v>12000</v>
      </c>
      <c r="EE80">
        <v>0.03</v>
      </c>
      <c r="EF80" t="s">
        <v>343</v>
      </c>
      <c r="EG80" s="21" t="e">
        <f t="shared" si="2"/>
        <v>#VALUE!</v>
      </c>
      <c r="EH80">
        <v>0</v>
      </c>
      <c r="EJ80" s="16">
        <f t="shared" si="3"/>
        <v>0</v>
      </c>
    </row>
    <row r="81" spans="1:140" x14ac:dyDescent="0.35">
      <c r="A81">
        <v>109</v>
      </c>
      <c r="B81" t="s">
        <v>146</v>
      </c>
      <c r="C81" t="s">
        <v>177</v>
      </c>
      <c r="D81" t="s">
        <v>190</v>
      </c>
      <c r="E81" t="s">
        <v>275</v>
      </c>
      <c r="F81" t="s">
        <v>20</v>
      </c>
      <c r="G81" t="s">
        <v>344</v>
      </c>
      <c r="L81" t="s">
        <v>346</v>
      </c>
      <c r="N81" t="s">
        <v>101</v>
      </c>
      <c r="O81" t="s">
        <v>345</v>
      </c>
      <c r="P81" t="s">
        <v>188</v>
      </c>
      <c r="Q81">
        <v>0.03</v>
      </c>
      <c r="R81" t="s">
        <v>31</v>
      </c>
      <c r="S81" t="s">
        <v>30</v>
      </c>
      <c r="T81" t="s">
        <v>191</v>
      </c>
      <c r="U81" t="s">
        <v>32</v>
      </c>
      <c r="V81" t="s">
        <v>34</v>
      </c>
      <c r="W81" t="s">
        <v>33</v>
      </c>
      <c r="X81" t="s">
        <v>192</v>
      </c>
      <c r="Y81">
        <v>2</v>
      </c>
      <c r="AA81">
        <v>1500</v>
      </c>
      <c r="AB81" t="s">
        <v>195</v>
      </c>
      <c r="AC81">
        <v>2</v>
      </c>
      <c r="AD81" t="s">
        <v>193</v>
      </c>
      <c r="AF81">
        <v>1500</v>
      </c>
      <c r="AZ81" t="s">
        <v>183</v>
      </c>
      <c r="BA81">
        <v>6</v>
      </c>
      <c r="BC81">
        <v>1500</v>
      </c>
      <c r="BD81">
        <v>11500</v>
      </c>
      <c r="BE81" t="s">
        <v>92</v>
      </c>
      <c r="BF81">
        <v>4</v>
      </c>
      <c r="BG81">
        <v>1000</v>
      </c>
      <c r="BI81">
        <v>10500</v>
      </c>
      <c r="BW81">
        <v>2</v>
      </c>
      <c r="BX81">
        <v>1500</v>
      </c>
      <c r="CA81">
        <v>2</v>
      </c>
      <c r="CB81">
        <v>1500</v>
      </c>
      <c r="CC81">
        <v>2000</v>
      </c>
      <c r="CD81">
        <v>3000</v>
      </c>
      <c r="CI81" t="s">
        <v>198</v>
      </c>
      <c r="CJ81" t="s">
        <v>199</v>
      </c>
      <c r="CK81">
        <v>1300</v>
      </c>
      <c r="DV81">
        <v>750</v>
      </c>
      <c r="DW81">
        <v>3</v>
      </c>
      <c r="DX81">
        <v>0.25</v>
      </c>
      <c r="DY81">
        <v>1000</v>
      </c>
      <c r="ED81">
        <v>0.03</v>
      </c>
      <c r="EE81" t="s">
        <v>347</v>
      </c>
      <c r="EF81">
        <v>0.5</v>
      </c>
      <c r="EG81" s="21">
        <f t="shared" si="2"/>
        <v>210000</v>
      </c>
      <c r="EH81">
        <v>105000</v>
      </c>
      <c r="EI81">
        <v>38300</v>
      </c>
      <c r="EJ81">
        <f t="shared" si="3"/>
        <v>66700</v>
      </c>
    </row>
    <row r="82" spans="1:140" x14ac:dyDescent="0.35">
      <c r="A82">
        <v>110</v>
      </c>
      <c r="B82" t="s">
        <v>146</v>
      </c>
      <c r="C82" t="s">
        <v>177</v>
      </c>
      <c r="D82" t="s">
        <v>190</v>
      </c>
      <c r="E82" t="s">
        <v>275</v>
      </c>
      <c r="F82" t="s">
        <v>20</v>
      </c>
      <c r="G82" t="s">
        <v>344</v>
      </c>
      <c r="L82" t="s">
        <v>346</v>
      </c>
      <c r="N82" t="s">
        <v>101</v>
      </c>
      <c r="O82" t="s">
        <v>345</v>
      </c>
      <c r="P82" t="s">
        <v>188</v>
      </c>
      <c r="Q82">
        <v>0.03</v>
      </c>
      <c r="R82" t="s">
        <v>31</v>
      </c>
      <c r="S82" t="s">
        <v>30</v>
      </c>
      <c r="T82" t="s">
        <v>191</v>
      </c>
      <c r="U82" t="s">
        <v>32</v>
      </c>
      <c r="V82" t="s">
        <v>82</v>
      </c>
      <c r="W82" t="s">
        <v>32</v>
      </c>
      <c r="X82" t="s">
        <v>192</v>
      </c>
      <c r="Y82">
        <v>2</v>
      </c>
      <c r="AA82">
        <v>1500</v>
      </c>
      <c r="AB82" t="s">
        <v>195</v>
      </c>
      <c r="AC82">
        <v>2</v>
      </c>
      <c r="AD82" t="s">
        <v>194</v>
      </c>
      <c r="AF82">
        <v>1500</v>
      </c>
      <c r="AZ82" t="s">
        <v>183</v>
      </c>
      <c r="BA82">
        <v>4</v>
      </c>
      <c r="BC82">
        <v>1500</v>
      </c>
      <c r="BD82">
        <v>11500</v>
      </c>
      <c r="BE82" t="s">
        <v>92</v>
      </c>
      <c r="BF82">
        <v>2</v>
      </c>
      <c r="BG82">
        <v>1000</v>
      </c>
      <c r="BI82">
        <v>10500</v>
      </c>
      <c r="BW82">
        <v>2</v>
      </c>
      <c r="BX82">
        <v>1500</v>
      </c>
      <c r="CA82">
        <v>2</v>
      </c>
      <c r="CB82">
        <v>1500</v>
      </c>
      <c r="CC82">
        <v>2000</v>
      </c>
      <c r="CD82">
        <v>3000</v>
      </c>
      <c r="CI82" t="s">
        <v>200</v>
      </c>
      <c r="CJ82" t="s">
        <v>199</v>
      </c>
      <c r="CK82">
        <v>1300</v>
      </c>
      <c r="DV82">
        <v>1200</v>
      </c>
      <c r="DW82">
        <v>3</v>
      </c>
      <c r="DX82">
        <v>0.25</v>
      </c>
      <c r="DY82">
        <v>1000</v>
      </c>
      <c r="ED82">
        <v>0.03</v>
      </c>
      <c r="EE82" t="s">
        <v>348</v>
      </c>
      <c r="EF82">
        <v>1</v>
      </c>
      <c r="EG82" s="21">
        <f t="shared" si="2"/>
        <v>210000</v>
      </c>
      <c r="EH82">
        <v>210000</v>
      </c>
      <c r="EI82">
        <v>38300</v>
      </c>
      <c r="EJ82">
        <f t="shared" si="3"/>
        <v>171700</v>
      </c>
    </row>
    <row r="83" spans="1:140" x14ac:dyDescent="0.35">
      <c r="A83">
        <v>113</v>
      </c>
      <c r="B83" t="s">
        <v>146</v>
      </c>
      <c r="C83" t="s">
        <v>177</v>
      </c>
      <c r="D83" t="s">
        <v>190</v>
      </c>
      <c r="E83" t="s">
        <v>275</v>
      </c>
      <c r="F83" t="s">
        <v>20</v>
      </c>
      <c r="G83" t="s">
        <v>344</v>
      </c>
      <c r="L83" t="s">
        <v>349</v>
      </c>
      <c r="M83" t="s">
        <v>26</v>
      </c>
      <c r="N83" t="s">
        <v>27</v>
      </c>
      <c r="O83">
        <v>784015438</v>
      </c>
      <c r="P83" t="s">
        <v>188</v>
      </c>
      <c r="Q83">
        <v>0.03</v>
      </c>
      <c r="R83" t="s">
        <v>31</v>
      </c>
      <c r="S83" t="s">
        <v>30</v>
      </c>
      <c r="T83" t="s">
        <v>191</v>
      </c>
      <c r="U83" t="s">
        <v>32</v>
      </c>
      <c r="V83" t="s">
        <v>34</v>
      </c>
      <c r="W83" t="s">
        <v>33</v>
      </c>
      <c r="X83" t="s">
        <v>192</v>
      </c>
      <c r="Y83">
        <v>2</v>
      </c>
      <c r="AA83">
        <v>1500</v>
      </c>
      <c r="AB83" t="s">
        <v>195</v>
      </c>
      <c r="AC83">
        <v>2</v>
      </c>
      <c r="AD83" t="s">
        <v>193</v>
      </c>
      <c r="AF83">
        <v>1500</v>
      </c>
      <c r="AZ83" t="s">
        <v>183</v>
      </c>
      <c r="BA83">
        <v>5</v>
      </c>
      <c r="BC83">
        <v>1500</v>
      </c>
      <c r="BE83" t="s">
        <v>92</v>
      </c>
      <c r="BF83">
        <v>4</v>
      </c>
      <c r="BG83">
        <v>1000</v>
      </c>
      <c r="BI83">
        <v>10500</v>
      </c>
      <c r="BW83">
        <v>2</v>
      </c>
      <c r="BX83">
        <v>1500</v>
      </c>
      <c r="CA83">
        <v>2</v>
      </c>
      <c r="CB83">
        <v>1500</v>
      </c>
      <c r="CC83">
        <v>2</v>
      </c>
      <c r="CD83">
        <v>1000</v>
      </c>
      <c r="CI83" t="s">
        <v>198</v>
      </c>
      <c r="CJ83" t="s">
        <v>199</v>
      </c>
      <c r="CK83">
        <v>1300</v>
      </c>
      <c r="DV83">
        <v>750</v>
      </c>
      <c r="DW83">
        <v>3</v>
      </c>
      <c r="DX83">
        <v>0.25</v>
      </c>
      <c r="DY83">
        <v>1000</v>
      </c>
      <c r="ED83">
        <v>0.03</v>
      </c>
      <c r="EE83">
        <v>0.75</v>
      </c>
      <c r="EF83">
        <v>0.6</v>
      </c>
      <c r="EG83" s="21">
        <f t="shared" si="2"/>
        <v>210000</v>
      </c>
      <c r="EH83">
        <v>126000</v>
      </c>
      <c r="EI83">
        <v>38300</v>
      </c>
      <c r="EJ83">
        <f t="shared" si="3"/>
        <v>87700</v>
      </c>
    </row>
    <row r="84" spans="1:140" x14ac:dyDescent="0.35">
      <c r="A84">
        <v>114</v>
      </c>
      <c r="B84" t="s">
        <v>146</v>
      </c>
      <c r="C84" t="s">
        <v>177</v>
      </c>
      <c r="D84" t="s">
        <v>190</v>
      </c>
      <c r="E84" t="s">
        <v>275</v>
      </c>
      <c r="F84" t="s">
        <v>20</v>
      </c>
      <c r="G84" t="s">
        <v>344</v>
      </c>
      <c r="L84" t="s">
        <v>349</v>
      </c>
      <c r="M84" t="s">
        <v>26</v>
      </c>
      <c r="N84" t="s">
        <v>27</v>
      </c>
      <c r="O84">
        <v>784015438</v>
      </c>
      <c r="P84" t="s">
        <v>188</v>
      </c>
      <c r="Q84">
        <v>0.03</v>
      </c>
      <c r="R84" t="s">
        <v>31</v>
      </c>
      <c r="S84" t="s">
        <v>30</v>
      </c>
      <c r="T84" t="s">
        <v>191</v>
      </c>
      <c r="U84" t="s">
        <v>32</v>
      </c>
      <c r="V84" t="s">
        <v>82</v>
      </c>
      <c r="W84" t="s">
        <v>32</v>
      </c>
      <c r="X84" t="s">
        <v>192</v>
      </c>
      <c r="Y84">
        <v>2</v>
      </c>
      <c r="AA84">
        <v>1500</v>
      </c>
      <c r="AB84" t="s">
        <v>195</v>
      </c>
      <c r="AC84">
        <v>2</v>
      </c>
      <c r="AD84" t="s">
        <v>194</v>
      </c>
      <c r="AF84">
        <v>1500</v>
      </c>
      <c r="AZ84" t="s">
        <v>183</v>
      </c>
      <c r="BA84">
        <v>4</v>
      </c>
      <c r="BC84">
        <v>1500</v>
      </c>
      <c r="BE84" t="s">
        <v>92</v>
      </c>
      <c r="BF84">
        <v>2</v>
      </c>
      <c r="BG84">
        <v>1000</v>
      </c>
      <c r="BI84">
        <v>10500</v>
      </c>
      <c r="BW84">
        <v>2</v>
      </c>
      <c r="BX84">
        <v>1500</v>
      </c>
      <c r="CA84">
        <v>2</v>
      </c>
      <c r="CB84">
        <v>1500</v>
      </c>
      <c r="CC84">
        <v>2</v>
      </c>
      <c r="CD84">
        <v>1000</v>
      </c>
      <c r="CI84" t="s">
        <v>200</v>
      </c>
      <c r="CJ84" t="s">
        <v>199</v>
      </c>
      <c r="CK84">
        <v>1300</v>
      </c>
      <c r="DV84">
        <v>1200</v>
      </c>
      <c r="DW84">
        <v>3</v>
      </c>
      <c r="DX84">
        <v>0.25</v>
      </c>
      <c r="DY84">
        <v>1000</v>
      </c>
      <c r="ED84">
        <v>0.03</v>
      </c>
      <c r="EE84">
        <v>1.2</v>
      </c>
      <c r="EF84">
        <v>0.9</v>
      </c>
      <c r="EG84" s="21">
        <f t="shared" si="2"/>
        <v>210000</v>
      </c>
      <c r="EH84">
        <v>189000</v>
      </c>
      <c r="EI84">
        <v>38300</v>
      </c>
      <c r="EJ84">
        <f t="shared" si="3"/>
        <v>150700</v>
      </c>
    </row>
    <row r="85" spans="1:140" x14ac:dyDescent="0.35">
      <c r="A85">
        <v>117</v>
      </c>
      <c r="B85" t="s">
        <v>146</v>
      </c>
      <c r="C85" t="s">
        <v>177</v>
      </c>
      <c r="D85" t="s">
        <v>190</v>
      </c>
      <c r="E85" t="s">
        <v>275</v>
      </c>
      <c r="F85" t="s">
        <v>20</v>
      </c>
      <c r="G85" t="s">
        <v>344</v>
      </c>
      <c r="L85" t="s">
        <v>350</v>
      </c>
      <c r="M85" t="s">
        <v>26</v>
      </c>
      <c r="N85" t="s">
        <v>27</v>
      </c>
      <c r="O85" t="s">
        <v>351</v>
      </c>
      <c r="P85" t="s">
        <v>188</v>
      </c>
      <c r="Q85">
        <v>0.03</v>
      </c>
      <c r="R85" t="s">
        <v>31</v>
      </c>
      <c r="S85" t="s">
        <v>30</v>
      </c>
      <c r="T85" t="s">
        <v>191</v>
      </c>
      <c r="U85" t="s">
        <v>32</v>
      </c>
      <c r="V85" t="s">
        <v>34</v>
      </c>
      <c r="W85" t="s">
        <v>33</v>
      </c>
      <c r="X85" t="s">
        <v>192</v>
      </c>
      <c r="Y85">
        <v>2</v>
      </c>
      <c r="AA85">
        <v>1500</v>
      </c>
      <c r="AB85" t="s">
        <v>195</v>
      </c>
      <c r="AC85">
        <v>2</v>
      </c>
      <c r="AD85" t="s">
        <v>193</v>
      </c>
      <c r="AF85">
        <v>1500</v>
      </c>
      <c r="AZ85" t="s">
        <v>183</v>
      </c>
      <c r="BA85">
        <v>5</v>
      </c>
      <c r="BC85">
        <v>1500</v>
      </c>
      <c r="BE85" t="s">
        <v>92</v>
      </c>
      <c r="BF85">
        <v>4</v>
      </c>
      <c r="BG85">
        <v>1000</v>
      </c>
      <c r="BI85">
        <v>10500</v>
      </c>
      <c r="BW85">
        <v>2</v>
      </c>
      <c r="BX85">
        <v>1500</v>
      </c>
      <c r="CA85">
        <v>2</v>
      </c>
      <c r="CB85">
        <v>1500</v>
      </c>
      <c r="CI85" t="s">
        <v>198</v>
      </c>
      <c r="CJ85" t="s">
        <v>199</v>
      </c>
      <c r="CK85">
        <v>1300</v>
      </c>
      <c r="DV85">
        <v>700</v>
      </c>
      <c r="DW85">
        <v>3</v>
      </c>
      <c r="DX85">
        <v>0.25</v>
      </c>
      <c r="DY85">
        <v>500</v>
      </c>
      <c r="ED85">
        <v>0.03</v>
      </c>
      <c r="EE85">
        <v>0.7</v>
      </c>
      <c r="EF85">
        <v>0.5</v>
      </c>
      <c r="EG85" s="21">
        <f t="shared" si="2"/>
        <v>210000</v>
      </c>
      <c r="EH85">
        <v>105000</v>
      </c>
      <c r="EI85">
        <v>38300</v>
      </c>
      <c r="EJ85">
        <f t="shared" si="3"/>
        <v>66700</v>
      </c>
    </row>
    <row r="86" spans="1:140" x14ac:dyDescent="0.35">
      <c r="A86">
        <v>118</v>
      </c>
      <c r="B86" t="s">
        <v>146</v>
      </c>
      <c r="C86" t="s">
        <v>177</v>
      </c>
      <c r="D86" t="s">
        <v>190</v>
      </c>
      <c r="E86" t="s">
        <v>275</v>
      </c>
      <c r="F86" t="s">
        <v>20</v>
      </c>
      <c r="G86" t="s">
        <v>344</v>
      </c>
      <c r="L86" t="s">
        <v>350</v>
      </c>
      <c r="M86" t="s">
        <v>26</v>
      </c>
      <c r="N86" t="s">
        <v>27</v>
      </c>
      <c r="O86" t="s">
        <v>351</v>
      </c>
      <c r="P86" t="s">
        <v>188</v>
      </c>
      <c r="Q86">
        <v>0.03</v>
      </c>
      <c r="R86" t="s">
        <v>31</v>
      </c>
      <c r="S86" t="s">
        <v>30</v>
      </c>
      <c r="T86" t="s">
        <v>191</v>
      </c>
      <c r="U86" t="s">
        <v>32</v>
      </c>
      <c r="V86" t="s">
        <v>82</v>
      </c>
      <c r="W86" t="s">
        <v>32</v>
      </c>
      <c r="X86" t="s">
        <v>192</v>
      </c>
      <c r="Y86">
        <v>2</v>
      </c>
      <c r="AA86">
        <v>1500</v>
      </c>
      <c r="AB86" t="s">
        <v>195</v>
      </c>
      <c r="AC86">
        <v>2</v>
      </c>
      <c r="AD86" t="s">
        <v>352</v>
      </c>
      <c r="AF86">
        <v>1500</v>
      </c>
      <c r="AZ86" t="s">
        <v>183</v>
      </c>
      <c r="BA86">
        <v>4</v>
      </c>
      <c r="BC86">
        <v>1500</v>
      </c>
      <c r="BE86" t="s">
        <v>92</v>
      </c>
      <c r="BF86">
        <v>2</v>
      </c>
      <c r="BG86">
        <v>1000</v>
      </c>
      <c r="BI86">
        <v>10500</v>
      </c>
      <c r="BW86">
        <v>2</v>
      </c>
      <c r="BX86">
        <v>1500</v>
      </c>
      <c r="CA86">
        <v>2</v>
      </c>
      <c r="CB86">
        <v>1500</v>
      </c>
      <c r="CI86" t="s">
        <v>200</v>
      </c>
      <c r="CJ86" t="s">
        <v>199</v>
      </c>
      <c r="CK86">
        <v>1300</v>
      </c>
      <c r="DV86">
        <v>1300</v>
      </c>
      <c r="DW86">
        <v>3</v>
      </c>
      <c r="DX86">
        <v>0.25</v>
      </c>
      <c r="DY86">
        <v>500</v>
      </c>
      <c r="ED86">
        <v>0.03</v>
      </c>
      <c r="EE86">
        <v>1.3</v>
      </c>
      <c r="EF86">
        <v>1</v>
      </c>
      <c r="EG86" s="21">
        <f t="shared" si="2"/>
        <v>210000</v>
      </c>
      <c r="EH86">
        <v>210000</v>
      </c>
      <c r="EI86">
        <v>38300</v>
      </c>
      <c r="EJ86">
        <f t="shared" si="3"/>
        <v>171700</v>
      </c>
    </row>
    <row r="87" spans="1:140" x14ac:dyDescent="0.35">
      <c r="A87">
        <v>121</v>
      </c>
      <c r="B87" t="s">
        <v>146</v>
      </c>
      <c r="C87" t="s">
        <v>177</v>
      </c>
      <c r="D87" t="s">
        <v>190</v>
      </c>
      <c r="E87" t="s">
        <v>275</v>
      </c>
      <c r="F87" t="s">
        <v>20</v>
      </c>
      <c r="G87" t="s">
        <v>344</v>
      </c>
      <c r="L87" t="s">
        <v>353</v>
      </c>
      <c r="M87" t="s">
        <v>26</v>
      </c>
      <c r="N87" t="s">
        <v>27</v>
      </c>
      <c r="O87" t="s">
        <v>354</v>
      </c>
      <c r="P87" t="s">
        <v>188</v>
      </c>
      <c r="Q87">
        <v>0.03</v>
      </c>
      <c r="R87" t="s">
        <v>31</v>
      </c>
      <c r="S87" t="s">
        <v>30</v>
      </c>
      <c r="T87" t="s">
        <v>191</v>
      </c>
      <c r="U87" t="s">
        <v>32</v>
      </c>
      <c r="V87" t="s">
        <v>34</v>
      </c>
      <c r="W87" t="s">
        <v>33</v>
      </c>
      <c r="X87" t="s">
        <v>192</v>
      </c>
      <c r="Y87">
        <v>2</v>
      </c>
      <c r="AA87">
        <v>1500</v>
      </c>
      <c r="AB87" t="s">
        <v>195</v>
      </c>
      <c r="AC87">
        <v>2</v>
      </c>
      <c r="AD87" t="s">
        <v>193</v>
      </c>
      <c r="AF87">
        <v>1500</v>
      </c>
      <c r="AZ87" t="s">
        <v>183</v>
      </c>
      <c r="BA87">
        <v>5</v>
      </c>
      <c r="BC87">
        <v>1500</v>
      </c>
      <c r="BE87" t="s">
        <v>92</v>
      </c>
      <c r="BF87">
        <v>4</v>
      </c>
      <c r="BG87">
        <v>1000</v>
      </c>
      <c r="BI87">
        <v>10500</v>
      </c>
      <c r="BW87">
        <v>2</v>
      </c>
      <c r="BX87">
        <v>1500</v>
      </c>
      <c r="CA87">
        <v>2</v>
      </c>
      <c r="CB87">
        <v>1500</v>
      </c>
      <c r="CI87" t="s">
        <v>198</v>
      </c>
      <c r="CJ87" t="s">
        <v>199</v>
      </c>
      <c r="CK87">
        <v>1300</v>
      </c>
      <c r="DV87">
        <v>700</v>
      </c>
      <c r="DW87">
        <v>3</v>
      </c>
      <c r="DX87">
        <v>0.25</v>
      </c>
      <c r="DY87">
        <v>500</v>
      </c>
      <c r="ED87">
        <v>0.03</v>
      </c>
      <c r="EE87">
        <v>0.7</v>
      </c>
      <c r="EF87">
        <v>0.5</v>
      </c>
      <c r="EG87" s="21">
        <f t="shared" si="2"/>
        <v>210000</v>
      </c>
      <c r="EH87">
        <v>105000</v>
      </c>
      <c r="EI87">
        <v>38300</v>
      </c>
      <c r="EJ87">
        <f t="shared" si="3"/>
        <v>66700</v>
      </c>
    </row>
    <row r="88" spans="1:140" x14ac:dyDescent="0.35">
      <c r="A88">
        <v>122</v>
      </c>
      <c r="B88" t="s">
        <v>146</v>
      </c>
      <c r="C88" t="s">
        <v>177</v>
      </c>
      <c r="D88" t="s">
        <v>190</v>
      </c>
      <c r="E88" t="s">
        <v>275</v>
      </c>
      <c r="F88" t="s">
        <v>20</v>
      </c>
      <c r="G88" t="s">
        <v>344</v>
      </c>
      <c r="L88" t="s">
        <v>353</v>
      </c>
      <c r="M88" t="s">
        <v>26</v>
      </c>
      <c r="N88" t="s">
        <v>27</v>
      </c>
      <c r="O88" t="s">
        <v>354</v>
      </c>
      <c r="P88" t="s">
        <v>188</v>
      </c>
      <c r="Q88">
        <v>0.03</v>
      </c>
      <c r="R88" t="s">
        <v>31</v>
      </c>
      <c r="S88" t="s">
        <v>30</v>
      </c>
      <c r="T88" t="s">
        <v>191</v>
      </c>
      <c r="U88" t="s">
        <v>32</v>
      </c>
      <c r="V88" t="s">
        <v>82</v>
      </c>
      <c r="W88" t="s">
        <v>32</v>
      </c>
      <c r="X88" t="s">
        <v>192</v>
      </c>
      <c r="Y88">
        <v>2</v>
      </c>
      <c r="AA88">
        <v>1500</v>
      </c>
      <c r="AB88" t="s">
        <v>195</v>
      </c>
      <c r="AC88">
        <v>2</v>
      </c>
      <c r="AD88" t="s">
        <v>352</v>
      </c>
      <c r="AF88">
        <v>1500</v>
      </c>
      <c r="AZ88" t="s">
        <v>183</v>
      </c>
      <c r="BA88">
        <v>4</v>
      </c>
      <c r="BC88">
        <v>1500</v>
      </c>
      <c r="BE88" t="s">
        <v>92</v>
      </c>
      <c r="BF88">
        <v>2</v>
      </c>
      <c r="BG88">
        <v>1000</v>
      </c>
      <c r="BI88">
        <v>10500</v>
      </c>
      <c r="BW88">
        <v>2</v>
      </c>
      <c r="BX88">
        <v>1500</v>
      </c>
      <c r="CA88">
        <v>2</v>
      </c>
      <c r="CB88">
        <v>1500</v>
      </c>
      <c r="CI88" t="s">
        <v>200</v>
      </c>
      <c r="CJ88" t="s">
        <v>199</v>
      </c>
      <c r="CK88">
        <v>1300</v>
      </c>
      <c r="DV88">
        <v>1300</v>
      </c>
      <c r="DW88">
        <v>3</v>
      </c>
      <c r="DX88">
        <v>0.25</v>
      </c>
      <c r="DY88">
        <v>500</v>
      </c>
      <c r="ED88">
        <v>0.03</v>
      </c>
      <c r="EE88">
        <v>1.3</v>
      </c>
      <c r="EF88">
        <v>1</v>
      </c>
      <c r="EG88" s="21">
        <f t="shared" si="2"/>
        <v>210000</v>
      </c>
      <c r="EH88">
        <v>210000</v>
      </c>
      <c r="EI88">
        <v>38300</v>
      </c>
      <c r="EJ88">
        <f t="shared" si="3"/>
        <v>171700</v>
      </c>
    </row>
    <row r="89" spans="1:140" x14ac:dyDescent="0.35">
      <c r="A89">
        <v>125</v>
      </c>
      <c r="B89" t="s">
        <v>146</v>
      </c>
      <c r="C89" t="s">
        <v>177</v>
      </c>
      <c r="D89" t="s">
        <v>190</v>
      </c>
      <c r="E89" t="s">
        <v>275</v>
      </c>
      <c r="F89" t="s">
        <v>20</v>
      </c>
      <c r="G89" t="s">
        <v>344</v>
      </c>
      <c r="L89" t="s">
        <v>355</v>
      </c>
      <c r="M89" t="s">
        <v>26</v>
      </c>
      <c r="N89" t="s">
        <v>27</v>
      </c>
      <c r="O89" t="s">
        <v>356</v>
      </c>
      <c r="P89" t="s">
        <v>188</v>
      </c>
      <c r="Q89">
        <v>0.03</v>
      </c>
      <c r="R89" t="s">
        <v>31</v>
      </c>
      <c r="S89" t="s">
        <v>30</v>
      </c>
      <c r="T89" t="s">
        <v>191</v>
      </c>
      <c r="U89" t="s">
        <v>32</v>
      </c>
      <c r="V89" t="s">
        <v>34</v>
      </c>
      <c r="W89" t="s">
        <v>33</v>
      </c>
      <c r="X89" t="s">
        <v>192</v>
      </c>
      <c r="Y89">
        <v>2</v>
      </c>
      <c r="AA89">
        <v>1500</v>
      </c>
      <c r="AB89" t="s">
        <v>195</v>
      </c>
      <c r="AC89">
        <v>2</v>
      </c>
      <c r="AD89" t="s">
        <v>357</v>
      </c>
      <c r="AF89">
        <v>1500</v>
      </c>
      <c r="AZ89" t="s">
        <v>183</v>
      </c>
      <c r="BA89">
        <v>6</v>
      </c>
      <c r="BC89">
        <v>1500</v>
      </c>
      <c r="BE89" t="s">
        <v>92</v>
      </c>
      <c r="BF89">
        <v>4</v>
      </c>
      <c r="BG89">
        <v>1000</v>
      </c>
      <c r="BI89">
        <v>10500</v>
      </c>
      <c r="BW89">
        <v>2</v>
      </c>
      <c r="BX89">
        <v>1500</v>
      </c>
      <c r="CA89">
        <v>2</v>
      </c>
      <c r="CB89">
        <v>1500</v>
      </c>
      <c r="CC89">
        <v>2000</v>
      </c>
      <c r="CD89">
        <v>3000</v>
      </c>
      <c r="CI89" t="s">
        <v>198</v>
      </c>
      <c r="CJ89" t="s">
        <v>199</v>
      </c>
      <c r="CK89">
        <v>1300</v>
      </c>
      <c r="DV89">
        <v>750</v>
      </c>
      <c r="DW89">
        <v>3</v>
      </c>
      <c r="DX89">
        <v>0.25</v>
      </c>
      <c r="DZ89">
        <v>800</v>
      </c>
      <c r="ED89">
        <v>0.03</v>
      </c>
      <c r="EE89">
        <v>0.75</v>
      </c>
      <c r="EF89">
        <v>0.55000000000000004</v>
      </c>
      <c r="EG89" s="21">
        <f t="shared" si="2"/>
        <v>209999.99999999997</v>
      </c>
      <c r="EH89">
        <v>115500</v>
      </c>
      <c r="EI89">
        <v>33800</v>
      </c>
      <c r="EJ89">
        <f t="shared" si="3"/>
        <v>81700</v>
      </c>
    </row>
    <row r="90" spans="1:140" x14ac:dyDescent="0.35">
      <c r="A90">
        <v>126</v>
      </c>
      <c r="B90" t="s">
        <v>146</v>
      </c>
      <c r="C90" t="s">
        <v>177</v>
      </c>
      <c r="D90" t="s">
        <v>190</v>
      </c>
      <c r="E90" t="s">
        <v>275</v>
      </c>
      <c r="F90" t="s">
        <v>20</v>
      </c>
      <c r="G90" t="s">
        <v>344</v>
      </c>
      <c r="L90" t="s">
        <v>355</v>
      </c>
      <c r="M90" t="s">
        <v>26</v>
      </c>
      <c r="N90" t="s">
        <v>27</v>
      </c>
      <c r="O90" t="s">
        <v>356</v>
      </c>
      <c r="P90" t="s">
        <v>188</v>
      </c>
      <c r="Q90">
        <v>0.03</v>
      </c>
      <c r="R90" t="s">
        <v>31</v>
      </c>
      <c r="S90" t="s">
        <v>30</v>
      </c>
      <c r="T90" t="s">
        <v>191</v>
      </c>
      <c r="U90" t="s">
        <v>32</v>
      </c>
      <c r="V90" t="s">
        <v>82</v>
      </c>
      <c r="W90" t="s">
        <v>32</v>
      </c>
      <c r="X90" t="s">
        <v>192</v>
      </c>
      <c r="Y90">
        <v>2</v>
      </c>
      <c r="AA90">
        <v>1500</v>
      </c>
      <c r="AB90" t="s">
        <v>195</v>
      </c>
      <c r="AC90">
        <v>2</v>
      </c>
      <c r="AD90" t="s">
        <v>358</v>
      </c>
      <c r="AF90">
        <v>1500</v>
      </c>
      <c r="AZ90" t="s">
        <v>183</v>
      </c>
      <c r="BA90">
        <v>4</v>
      </c>
      <c r="BC90">
        <v>1500</v>
      </c>
      <c r="BE90" t="s">
        <v>92</v>
      </c>
      <c r="BF90">
        <v>2</v>
      </c>
      <c r="BG90">
        <v>1000</v>
      </c>
      <c r="BI90">
        <v>10500</v>
      </c>
      <c r="BW90">
        <v>2</v>
      </c>
      <c r="BX90">
        <v>1500</v>
      </c>
      <c r="CA90">
        <v>2</v>
      </c>
      <c r="CB90">
        <v>1500</v>
      </c>
      <c r="CC90">
        <v>2000</v>
      </c>
      <c r="CD90">
        <v>3000</v>
      </c>
      <c r="CI90" t="s">
        <v>200</v>
      </c>
      <c r="CJ90" t="s">
        <v>199</v>
      </c>
      <c r="CK90">
        <v>1300</v>
      </c>
      <c r="DV90">
        <v>1200</v>
      </c>
      <c r="DW90">
        <v>3</v>
      </c>
      <c r="DX90">
        <v>0.25</v>
      </c>
      <c r="DZ90">
        <v>1000</v>
      </c>
      <c r="ED90">
        <v>0.03</v>
      </c>
      <c r="EE90">
        <v>1.2</v>
      </c>
      <c r="EF90">
        <v>0.95</v>
      </c>
      <c r="EG90" s="21">
        <f t="shared" si="2"/>
        <v>210000</v>
      </c>
      <c r="EH90">
        <v>199500</v>
      </c>
      <c r="EI90">
        <v>33800</v>
      </c>
      <c r="EJ90">
        <f t="shared" si="3"/>
        <v>165700</v>
      </c>
    </row>
    <row r="91" spans="1:140" x14ac:dyDescent="0.35">
      <c r="A91">
        <v>129</v>
      </c>
      <c r="B91" t="s">
        <v>146</v>
      </c>
      <c r="C91" t="s">
        <v>177</v>
      </c>
      <c r="D91" t="s">
        <v>322</v>
      </c>
      <c r="E91" t="s">
        <v>275</v>
      </c>
      <c r="F91" t="s">
        <v>120</v>
      </c>
      <c r="G91" t="s">
        <v>137</v>
      </c>
      <c r="H91" t="s">
        <v>359</v>
      </c>
      <c r="I91" t="s">
        <v>360</v>
      </c>
      <c r="L91" t="s">
        <v>361</v>
      </c>
      <c r="M91" t="s">
        <v>26</v>
      </c>
      <c r="N91" t="s">
        <v>27</v>
      </c>
      <c r="O91">
        <v>763894492</v>
      </c>
      <c r="P91" t="s">
        <v>320</v>
      </c>
      <c r="Q91">
        <v>0.03</v>
      </c>
      <c r="R91" t="s">
        <v>31</v>
      </c>
      <c r="S91" t="s">
        <v>30</v>
      </c>
      <c r="T91" t="s">
        <v>228</v>
      </c>
      <c r="U91" t="s">
        <v>32</v>
      </c>
      <c r="V91" t="s">
        <v>34</v>
      </c>
      <c r="W91" t="s">
        <v>33</v>
      </c>
      <c r="X91" t="s">
        <v>362</v>
      </c>
      <c r="Y91" t="s">
        <v>326</v>
      </c>
      <c r="AA91" t="s">
        <v>327</v>
      </c>
      <c r="AB91">
        <v>1</v>
      </c>
      <c r="AC91" t="s">
        <v>326</v>
      </c>
      <c r="AD91" t="s">
        <v>363</v>
      </c>
      <c r="AF91" t="s">
        <v>331</v>
      </c>
      <c r="AP91" t="s">
        <v>332</v>
      </c>
      <c r="AQ91" t="s">
        <v>333</v>
      </c>
      <c r="AS91" t="s">
        <v>331</v>
      </c>
      <c r="AT91" t="s">
        <v>231</v>
      </c>
      <c r="AU91" t="s">
        <v>183</v>
      </c>
      <c r="AV91">
        <v>8</v>
      </c>
      <c r="AX91" t="s">
        <v>231</v>
      </c>
      <c r="AY91" t="s">
        <v>364</v>
      </c>
      <c r="AZ91" t="s">
        <v>92</v>
      </c>
      <c r="BA91">
        <v>8</v>
      </c>
      <c r="BC91" t="s">
        <v>331</v>
      </c>
      <c r="BD91" t="s">
        <v>366</v>
      </c>
      <c r="BW91" t="s">
        <v>326</v>
      </c>
      <c r="BX91" t="s">
        <v>331</v>
      </c>
      <c r="CA91" t="s">
        <v>326</v>
      </c>
      <c r="CB91" t="s">
        <v>331</v>
      </c>
      <c r="DV91">
        <v>950</v>
      </c>
      <c r="DW91" t="s">
        <v>326</v>
      </c>
      <c r="DX91" t="s">
        <v>367</v>
      </c>
      <c r="DZ91" t="s">
        <v>331</v>
      </c>
      <c r="EB91">
        <v>10000</v>
      </c>
      <c r="EC91">
        <v>12500</v>
      </c>
      <c r="ED91">
        <v>0.03</v>
      </c>
      <c r="EE91">
        <v>3.4000000000000002E-2</v>
      </c>
      <c r="EF91">
        <v>0</v>
      </c>
      <c r="EG91" s="21" t="e">
        <f t="shared" si="2"/>
        <v>#DIV/0!</v>
      </c>
      <c r="EH91">
        <v>0</v>
      </c>
      <c r="EI91">
        <v>8500</v>
      </c>
      <c r="EJ91" s="16">
        <f t="shared" si="3"/>
        <v>-8500</v>
      </c>
    </row>
    <row r="92" spans="1:140" x14ac:dyDescent="0.35">
      <c r="A92">
        <v>130</v>
      </c>
      <c r="B92" t="s">
        <v>146</v>
      </c>
      <c r="C92" t="s">
        <v>177</v>
      </c>
      <c r="D92" t="s">
        <v>322</v>
      </c>
      <c r="E92" t="s">
        <v>275</v>
      </c>
      <c r="F92" t="s">
        <v>120</v>
      </c>
      <c r="G92" t="s">
        <v>137</v>
      </c>
      <c r="H92" t="s">
        <v>359</v>
      </c>
      <c r="I92" t="s">
        <v>360</v>
      </c>
      <c r="L92" t="s">
        <v>361</v>
      </c>
      <c r="M92" t="s">
        <v>26</v>
      </c>
      <c r="N92" t="s">
        <v>27</v>
      </c>
      <c r="O92">
        <v>763894492</v>
      </c>
      <c r="P92" t="s">
        <v>320</v>
      </c>
      <c r="Q92">
        <v>0.03</v>
      </c>
      <c r="R92" t="s">
        <v>31</v>
      </c>
      <c r="S92" t="s">
        <v>30</v>
      </c>
      <c r="T92" t="s">
        <v>228</v>
      </c>
      <c r="U92" t="s">
        <v>32</v>
      </c>
      <c r="V92" t="s">
        <v>82</v>
      </c>
      <c r="W92" t="s">
        <v>32</v>
      </c>
      <c r="X92" t="s">
        <v>362</v>
      </c>
      <c r="Y92" t="s">
        <v>326</v>
      </c>
      <c r="Z92">
        <v>43981</v>
      </c>
      <c r="AA92" t="s">
        <v>327</v>
      </c>
      <c r="AB92">
        <v>1</v>
      </c>
      <c r="AC92" t="s">
        <v>326</v>
      </c>
      <c r="AD92" t="s">
        <v>363</v>
      </c>
      <c r="AF92" t="s">
        <v>331</v>
      </c>
      <c r="AP92" t="s">
        <v>332</v>
      </c>
      <c r="AQ92" t="s">
        <v>333</v>
      </c>
      <c r="AS92" t="s">
        <v>331</v>
      </c>
      <c r="AT92" t="s">
        <v>231</v>
      </c>
      <c r="AU92" t="s">
        <v>32</v>
      </c>
      <c r="AV92">
        <v>6</v>
      </c>
      <c r="AX92" t="s">
        <v>365</v>
      </c>
      <c r="AZ92" t="s">
        <v>92</v>
      </c>
      <c r="BA92">
        <v>4</v>
      </c>
      <c r="BC92" t="s">
        <v>327</v>
      </c>
      <c r="BW92" t="s">
        <v>326</v>
      </c>
      <c r="BX92" t="s">
        <v>331</v>
      </c>
      <c r="CA92" t="s">
        <v>326</v>
      </c>
      <c r="CB92" t="s">
        <v>331</v>
      </c>
      <c r="DV92">
        <v>1450</v>
      </c>
      <c r="DW92" t="s">
        <v>326</v>
      </c>
      <c r="DX92" t="s">
        <v>367</v>
      </c>
      <c r="DZ92" t="s">
        <v>331</v>
      </c>
      <c r="EB92">
        <v>10000</v>
      </c>
      <c r="EC92">
        <v>12500</v>
      </c>
      <c r="ED92">
        <v>0.03</v>
      </c>
      <c r="EE92">
        <v>5.0999999999999997E-2</v>
      </c>
      <c r="EF92">
        <v>0</v>
      </c>
      <c r="EG92" s="21" t="e">
        <f t="shared" si="2"/>
        <v>#DIV/0!</v>
      </c>
      <c r="EH92">
        <v>0</v>
      </c>
      <c r="EI92">
        <v>12500</v>
      </c>
      <c r="EJ92" s="16">
        <f t="shared" si="3"/>
        <v>-12500</v>
      </c>
    </row>
    <row r="93" spans="1:140" x14ac:dyDescent="0.35">
      <c r="A93">
        <v>133</v>
      </c>
      <c r="B93" t="s">
        <v>146</v>
      </c>
      <c r="C93" t="s">
        <v>177</v>
      </c>
      <c r="D93" t="s">
        <v>322</v>
      </c>
      <c r="E93" t="s">
        <v>275</v>
      </c>
      <c r="F93" t="s">
        <v>120</v>
      </c>
      <c r="G93" t="s">
        <v>137</v>
      </c>
      <c r="H93" t="s">
        <v>306</v>
      </c>
      <c r="I93" t="s">
        <v>360</v>
      </c>
      <c r="L93" t="s">
        <v>369</v>
      </c>
      <c r="M93" t="s">
        <v>26</v>
      </c>
      <c r="N93" t="s">
        <v>27</v>
      </c>
      <c r="O93" t="s">
        <v>368</v>
      </c>
      <c r="P93" t="s">
        <v>320</v>
      </c>
      <c r="Q93">
        <v>0.03</v>
      </c>
      <c r="R93" t="s">
        <v>31</v>
      </c>
      <c r="S93" t="s">
        <v>30</v>
      </c>
      <c r="T93" t="s">
        <v>324</v>
      </c>
      <c r="U93" t="s">
        <v>32</v>
      </c>
      <c r="V93" t="s">
        <v>34</v>
      </c>
      <c r="W93" t="s">
        <v>33</v>
      </c>
      <c r="X93" t="s">
        <v>362</v>
      </c>
      <c r="Y93" t="s">
        <v>326</v>
      </c>
      <c r="Z93">
        <v>43981</v>
      </c>
      <c r="AA93" t="s">
        <v>327</v>
      </c>
      <c r="AB93">
        <v>1</v>
      </c>
      <c r="AC93" t="s">
        <v>326</v>
      </c>
      <c r="AD93" t="s">
        <v>363</v>
      </c>
      <c r="AF93" t="s">
        <v>331</v>
      </c>
      <c r="AP93" t="s">
        <v>332</v>
      </c>
      <c r="AQ93" t="s">
        <v>333</v>
      </c>
      <c r="AS93" t="s">
        <v>331</v>
      </c>
      <c r="AT93" t="s">
        <v>231</v>
      </c>
      <c r="AU93" t="s">
        <v>183</v>
      </c>
      <c r="AV93">
        <v>9</v>
      </c>
      <c r="AX93" t="s">
        <v>231</v>
      </c>
      <c r="AY93">
        <v>12000</v>
      </c>
      <c r="AZ93" t="s">
        <v>92</v>
      </c>
      <c r="BA93">
        <v>7</v>
      </c>
      <c r="BC93" t="s">
        <v>331</v>
      </c>
      <c r="BD93" t="s">
        <v>366</v>
      </c>
      <c r="BW93" t="s">
        <v>326</v>
      </c>
      <c r="BX93" t="s">
        <v>331</v>
      </c>
      <c r="CA93" t="s">
        <v>326</v>
      </c>
      <c r="CB93" t="s">
        <v>331</v>
      </c>
      <c r="DV93">
        <v>950</v>
      </c>
      <c r="DW93" t="s">
        <v>326</v>
      </c>
      <c r="DX93" t="s">
        <v>367</v>
      </c>
      <c r="DY93" t="s">
        <v>331</v>
      </c>
      <c r="EB93">
        <v>11000</v>
      </c>
      <c r="EC93">
        <v>13000</v>
      </c>
      <c r="ED93">
        <v>0.03</v>
      </c>
      <c r="EE93">
        <v>3.6999999999999998E-2</v>
      </c>
      <c r="EF93">
        <v>0</v>
      </c>
      <c r="EG93" s="21" t="e">
        <f t="shared" si="2"/>
        <v>#DIV/0!</v>
      </c>
      <c r="EH93">
        <v>0</v>
      </c>
      <c r="EI93">
        <v>9620</v>
      </c>
      <c r="EJ93" s="16">
        <f t="shared" si="3"/>
        <v>-9620</v>
      </c>
    </row>
    <row r="94" spans="1:140" x14ac:dyDescent="0.35">
      <c r="A94">
        <v>134</v>
      </c>
      <c r="B94" t="s">
        <v>146</v>
      </c>
      <c r="C94" t="s">
        <v>177</v>
      </c>
      <c r="D94" t="s">
        <v>322</v>
      </c>
      <c r="E94" t="s">
        <v>275</v>
      </c>
      <c r="F94" t="s">
        <v>120</v>
      </c>
      <c r="G94" t="s">
        <v>137</v>
      </c>
      <c r="H94" t="s">
        <v>306</v>
      </c>
      <c r="I94" t="s">
        <v>360</v>
      </c>
      <c r="L94" t="s">
        <v>369</v>
      </c>
      <c r="M94" t="s">
        <v>26</v>
      </c>
      <c r="N94" t="s">
        <v>27</v>
      </c>
      <c r="O94" t="s">
        <v>368</v>
      </c>
      <c r="P94" t="s">
        <v>320</v>
      </c>
      <c r="Q94">
        <v>0.03</v>
      </c>
      <c r="R94" t="s">
        <v>31</v>
      </c>
      <c r="S94" t="s">
        <v>30</v>
      </c>
      <c r="T94" t="s">
        <v>324</v>
      </c>
      <c r="U94" t="s">
        <v>32</v>
      </c>
      <c r="V94" t="s">
        <v>82</v>
      </c>
      <c r="W94" t="s">
        <v>32</v>
      </c>
      <c r="X94" t="s">
        <v>362</v>
      </c>
      <c r="Y94" t="s">
        <v>370</v>
      </c>
      <c r="Z94">
        <v>43981</v>
      </c>
      <c r="AA94" t="s">
        <v>327</v>
      </c>
      <c r="AB94">
        <v>1</v>
      </c>
      <c r="AC94" t="s">
        <v>326</v>
      </c>
      <c r="AD94" t="s">
        <v>363</v>
      </c>
      <c r="AF94" t="s">
        <v>331</v>
      </c>
      <c r="AP94" t="s">
        <v>332</v>
      </c>
      <c r="AQ94" t="s">
        <v>333</v>
      </c>
      <c r="AS94" t="s">
        <v>331</v>
      </c>
      <c r="AT94" t="s">
        <v>231</v>
      </c>
      <c r="AU94" t="s">
        <v>32</v>
      </c>
      <c r="AV94">
        <v>6</v>
      </c>
      <c r="AX94" t="s">
        <v>365</v>
      </c>
      <c r="AZ94" t="s">
        <v>92</v>
      </c>
      <c r="BA94">
        <v>4</v>
      </c>
      <c r="BC94" t="s">
        <v>327</v>
      </c>
      <c r="BW94" t="s">
        <v>326</v>
      </c>
      <c r="BX94" t="s">
        <v>331</v>
      </c>
      <c r="CA94" t="s">
        <v>326</v>
      </c>
      <c r="CB94" t="s">
        <v>331</v>
      </c>
      <c r="DV94">
        <v>1450</v>
      </c>
      <c r="DW94" t="s">
        <v>326</v>
      </c>
      <c r="DX94" t="s">
        <v>367</v>
      </c>
      <c r="DY94" t="s">
        <v>331</v>
      </c>
      <c r="EB94">
        <v>11000</v>
      </c>
      <c r="EC94">
        <v>13000</v>
      </c>
      <c r="ED94">
        <v>0.03</v>
      </c>
      <c r="EE94">
        <v>4.8000000000000001E-2</v>
      </c>
      <c r="EF94">
        <v>0</v>
      </c>
      <c r="EG94" s="21" t="e">
        <f t="shared" si="2"/>
        <v>#DIV/0!</v>
      </c>
      <c r="EH94">
        <v>0</v>
      </c>
      <c r="EI94">
        <v>12480</v>
      </c>
      <c r="EJ94" s="16">
        <f t="shared" si="3"/>
        <v>-12480</v>
      </c>
    </row>
    <row r="95" spans="1:140" x14ac:dyDescent="0.35">
      <c r="A95">
        <v>137</v>
      </c>
      <c r="B95" t="s">
        <v>146</v>
      </c>
      <c r="C95" t="s">
        <v>177</v>
      </c>
      <c r="D95" t="s">
        <v>322</v>
      </c>
      <c r="E95" t="s">
        <v>275</v>
      </c>
      <c r="F95" t="s">
        <v>120</v>
      </c>
      <c r="G95" t="s">
        <v>137</v>
      </c>
      <c r="H95" t="s">
        <v>372</v>
      </c>
      <c r="I95" t="s">
        <v>360</v>
      </c>
      <c r="L95" t="s">
        <v>371</v>
      </c>
      <c r="M95" t="s">
        <v>26</v>
      </c>
      <c r="N95" t="s">
        <v>27</v>
      </c>
      <c r="O95">
        <v>763894492</v>
      </c>
      <c r="P95" t="s">
        <v>320</v>
      </c>
      <c r="Q95">
        <v>0.03</v>
      </c>
      <c r="R95" t="s">
        <v>31</v>
      </c>
      <c r="S95" t="s">
        <v>30</v>
      </c>
      <c r="T95" t="s">
        <v>228</v>
      </c>
      <c r="U95" t="s">
        <v>32</v>
      </c>
      <c r="V95" t="s">
        <v>34</v>
      </c>
      <c r="W95" t="s">
        <v>33</v>
      </c>
      <c r="X95" t="s">
        <v>362</v>
      </c>
      <c r="Y95" t="s">
        <v>326</v>
      </c>
      <c r="AA95" t="s">
        <v>327</v>
      </c>
      <c r="AB95">
        <v>1</v>
      </c>
      <c r="AC95" t="s">
        <v>326</v>
      </c>
      <c r="AD95" t="s">
        <v>363</v>
      </c>
      <c r="AF95" t="s">
        <v>331</v>
      </c>
      <c r="AP95" t="s">
        <v>332</v>
      </c>
      <c r="AQ95" t="s">
        <v>333</v>
      </c>
      <c r="AS95" t="s">
        <v>331</v>
      </c>
      <c r="AT95" t="s">
        <v>231</v>
      </c>
      <c r="AU95" t="s">
        <v>183</v>
      </c>
      <c r="AV95">
        <v>7</v>
      </c>
      <c r="AX95" t="s">
        <v>331</v>
      </c>
      <c r="AY95">
        <v>12000</v>
      </c>
      <c r="AZ95" t="s">
        <v>92</v>
      </c>
      <c r="BA95">
        <v>5</v>
      </c>
      <c r="BC95" t="s">
        <v>331</v>
      </c>
      <c r="BD95">
        <v>8000</v>
      </c>
      <c r="BW95" t="s">
        <v>326</v>
      </c>
      <c r="BX95" t="s">
        <v>331</v>
      </c>
      <c r="CA95" t="s">
        <v>326</v>
      </c>
      <c r="CB95" t="s">
        <v>331</v>
      </c>
      <c r="DV95">
        <v>800</v>
      </c>
      <c r="DW95" t="s">
        <v>326</v>
      </c>
      <c r="DX95" t="s">
        <v>367</v>
      </c>
      <c r="DZ95" t="s">
        <v>331</v>
      </c>
      <c r="EB95">
        <v>10000</v>
      </c>
      <c r="EC95">
        <v>15000</v>
      </c>
      <c r="ED95">
        <v>0.03</v>
      </c>
      <c r="EE95">
        <v>3.2000000000000001E-2</v>
      </c>
      <c r="EF95">
        <v>0</v>
      </c>
      <c r="EG95" s="21" t="e">
        <f t="shared" si="2"/>
        <v>#DIV/0!</v>
      </c>
      <c r="EH95">
        <v>0</v>
      </c>
      <c r="EI95">
        <v>9600</v>
      </c>
      <c r="EJ95" s="16">
        <f t="shared" si="3"/>
        <v>-9600</v>
      </c>
    </row>
    <row r="96" spans="1:140" x14ac:dyDescent="0.35">
      <c r="A96">
        <v>138</v>
      </c>
      <c r="B96" t="s">
        <v>146</v>
      </c>
      <c r="C96" t="s">
        <v>177</v>
      </c>
      <c r="D96" t="s">
        <v>322</v>
      </c>
      <c r="E96" t="s">
        <v>275</v>
      </c>
      <c r="F96" t="s">
        <v>120</v>
      </c>
      <c r="G96" t="s">
        <v>137</v>
      </c>
      <c r="H96" t="s">
        <v>372</v>
      </c>
      <c r="I96" t="s">
        <v>360</v>
      </c>
      <c r="L96" t="s">
        <v>371</v>
      </c>
      <c r="M96" t="s">
        <v>26</v>
      </c>
      <c r="N96" t="s">
        <v>27</v>
      </c>
      <c r="O96">
        <v>763894492</v>
      </c>
      <c r="P96" t="s">
        <v>320</v>
      </c>
      <c r="Q96">
        <v>0.03</v>
      </c>
      <c r="R96" t="s">
        <v>31</v>
      </c>
      <c r="S96" t="s">
        <v>30</v>
      </c>
      <c r="T96" t="s">
        <v>228</v>
      </c>
      <c r="U96" t="s">
        <v>32</v>
      </c>
      <c r="V96" t="s">
        <v>82</v>
      </c>
      <c r="W96" t="s">
        <v>32</v>
      </c>
      <c r="X96" t="s">
        <v>362</v>
      </c>
      <c r="Y96" t="s">
        <v>326</v>
      </c>
      <c r="Z96">
        <v>43981</v>
      </c>
      <c r="AA96" t="s">
        <v>327</v>
      </c>
      <c r="AB96">
        <v>1</v>
      </c>
      <c r="AC96" t="s">
        <v>326</v>
      </c>
      <c r="AD96" t="s">
        <v>363</v>
      </c>
      <c r="AF96" t="s">
        <v>331</v>
      </c>
      <c r="AP96" t="s">
        <v>332</v>
      </c>
      <c r="AQ96" t="s">
        <v>333</v>
      </c>
      <c r="AS96" t="s">
        <v>331</v>
      </c>
      <c r="AT96" t="s">
        <v>231</v>
      </c>
      <c r="AU96" t="s">
        <v>32</v>
      </c>
      <c r="AV96">
        <v>6</v>
      </c>
      <c r="AW96">
        <v>0</v>
      </c>
      <c r="AX96" t="s">
        <v>327</v>
      </c>
      <c r="AZ96" t="s">
        <v>92</v>
      </c>
      <c r="BA96">
        <v>4</v>
      </c>
      <c r="BC96" t="s">
        <v>327</v>
      </c>
      <c r="BW96" t="s">
        <v>326</v>
      </c>
      <c r="BX96" t="s">
        <v>331</v>
      </c>
      <c r="CA96" t="s">
        <v>326</v>
      </c>
      <c r="CB96" t="s">
        <v>331</v>
      </c>
      <c r="DV96">
        <v>1000</v>
      </c>
      <c r="DW96" t="s">
        <v>326</v>
      </c>
      <c r="DX96" t="s">
        <v>367</v>
      </c>
      <c r="DZ96" t="s">
        <v>331</v>
      </c>
      <c r="EB96">
        <v>10000</v>
      </c>
      <c r="EC96">
        <v>15000</v>
      </c>
      <c r="ED96">
        <v>0.03</v>
      </c>
      <c r="EE96">
        <v>0.04</v>
      </c>
      <c r="EF96">
        <v>0</v>
      </c>
      <c r="EG96" s="21" t="e">
        <f t="shared" si="2"/>
        <v>#DIV/0!</v>
      </c>
      <c r="EH96">
        <v>0</v>
      </c>
      <c r="EI96">
        <v>12000</v>
      </c>
      <c r="EJ96" s="16">
        <f t="shared" si="3"/>
        <v>-12000</v>
      </c>
    </row>
    <row r="97" spans="1:140" x14ac:dyDescent="0.35">
      <c r="A97">
        <v>141</v>
      </c>
      <c r="B97" t="s">
        <v>146</v>
      </c>
      <c r="C97" t="s">
        <v>177</v>
      </c>
      <c r="D97" t="s">
        <v>322</v>
      </c>
      <c r="E97" t="s">
        <v>275</v>
      </c>
      <c r="F97" t="s">
        <v>120</v>
      </c>
      <c r="G97" t="s">
        <v>137</v>
      </c>
      <c r="H97" t="s">
        <v>372</v>
      </c>
      <c r="I97" t="s">
        <v>360</v>
      </c>
      <c r="L97" t="s">
        <v>373</v>
      </c>
      <c r="M97" t="s">
        <v>26</v>
      </c>
      <c r="N97" t="s">
        <v>27</v>
      </c>
      <c r="O97" t="s">
        <v>374</v>
      </c>
      <c r="P97" t="s">
        <v>320</v>
      </c>
      <c r="Q97">
        <v>0.03</v>
      </c>
      <c r="R97" t="s">
        <v>31</v>
      </c>
      <c r="S97" t="s">
        <v>30</v>
      </c>
      <c r="T97" t="s">
        <v>169</v>
      </c>
      <c r="U97" t="s">
        <v>32</v>
      </c>
      <c r="V97" t="s">
        <v>34</v>
      </c>
      <c r="W97" t="s">
        <v>33</v>
      </c>
      <c r="X97" t="s">
        <v>375</v>
      </c>
      <c r="Y97" t="s">
        <v>326</v>
      </c>
      <c r="AA97" t="s">
        <v>327</v>
      </c>
      <c r="AB97">
        <v>1</v>
      </c>
      <c r="AC97" t="s">
        <v>326</v>
      </c>
      <c r="AD97" t="s">
        <v>363</v>
      </c>
      <c r="AF97">
        <v>500</v>
      </c>
      <c r="AP97" t="s">
        <v>332</v>
      </c>
      <c r="AQ97" t="s">
        <v>333</v>
      </c>
      <c r="AS97" t="s">
        <v>331</v>
      </c>
      <c r="AT97" t="s">
        <v>231</v>
      </c>
      <c r="AU97" t="s">
        <v>183</v>
      </c>
      <c r="AV97">
        <v>8</v>
      </c>
      <c r="AW97">
        <v>0</v>
      </c>
      <c r="AX97" t="s">
        <v>231</v>
      </c>
      <c r="AY97">
        <v>12000</v>
      </c>
      <c r="AZ97" t="s">
        <v>92</v>
      </c>
      <c r="BA97">
        <v>7</v>
      </c>
      <c r="BC97" t="s">
        <v>331</v>
      </c>
      <c r="BD97" t="s">
        <v>366</v>
      </c>
      <c r="BW97" t="s">
        <v>326</v>
      </c>
      <c r="BX97" t="s">
        <v>376</v>
      </c>
      <c r="CA97" t="s">
        <v>326</v>
      </c>
      <c r="CB97" t="s">
        <v>376</v>
      </c>
      <c r="DV97">
        <v>850</v>
      </c>
      <c r="DW97" t="s">
        <v>326</v>
      </c>
      <c r="DX97" t="s">
        <v>367</v>
      </c>
      <c r="DZ97" t="s">
        <v>376</v>
      </c>
      <c r="EB97">
        <v>9000</v>
      </c>
      <c r="EC97">
        <v>12000</v>
      </c>
      <c r="ED97">
        <v>0.03</v>
      </c>
      <c r="EE97">
        <v>3.4000000000000002E-2</v>
      </c>
      <c r="EF97">
        <v>0</v>
      </c>
      <c r="EG97" s="21" t="e">
        <f t="shared" si="2"/>
        <v>#DIV/0!</v>
      </c>
      <c r="EH97">
        <v>0</v>
      </c>
      <c r="EI97">
        <v>8160</v>
      </c>
      <c r="EJ97" s="16">
        <f t="shared" si="3"/>
        <v>-8160</v>
      </c>
    </row>
    <row r="98" spans="1:140" x14ac:dyDescent="0.35">
      <c r="A98">
        <v>142</v>
      </c>
      <c r="B98" t="s">
        <v>146</v>
      </c>
      <c r="C98" t="s">
        <v>177</v>
      </c>
      <c r="D98" t="s">
        <v>322</v>
      </c>
      <c r="E98" t="s">
        <v>275</v>
      </c>
      <c r="F98" t="s">
        <v>120</v>
      </c>
      <c r="G98" t="s">
        <v>137</v>
      </c>
      <c r="H98" t="s">
        <v>372</v>
      </c>
      <c r="I98" t="s">
        <v>360</v>
      </c>
      <c r="L98" t="s">
        <v>373</v>
      </c>
      <c r="M98" t="s">
        <v>26</v>
      </c>
      <c r="N98" t="s">
        <v>27</v>
      </c>
      <c r="O98" t="s">
        <v>374</v>
      </c>
      <c r="P98" t="s">
        <v>320</v>
      </c>
      <c r="Q98">
        <v>0.03</v>
      </c>
      <c r="R98" t="s">
        <v>31</v>
      </c>
      <c r="S98" t="s">
        <v>30</v>
      </c>
      <c r="T98" t="s">
        <v>169</v>
      </c>
      <c r="U98" t="s">
        <v>32</v>
      </c>
      <c r="V98" t="s">
        <v>82</v>
      </c>
      <c r="W98" t="s">
        <v>32</v>
      </c>
      <c r="X98" t="s">
        <v>375</v>
      </c>
      <c r="Y98" t="s">
        <v>326</v>
      </c>
      <c r="AA98" t="s">
        <v>327</v>
      </c>
      <c r="AB98">
        <v>1</v>
      </c>
      <c r="AC98" t="s">
        <v>326</v>
      </c>
      <c r="AD98" t="s">
        <v>363</v>
      </c>
      <c r="AF98">
        <v>500</v>
      </c>
      <c r="AP98" t="s">
        <v>332</v>
      </c>
      <c r="AQ98" t="s">
        <v>333</v>
      </c>
      <c r="AS98" t="s">
        <v>331</v>
      </c>
      <c r="AT98" t="s">
        <v>231</v>
      </c>
      <c r="AU98" t="s">
        <v>32</v>
      </c>
      <c r="AV98">
        <v>6</v>
      </c>
      <c r="AW98">
        <v>0</v>
      </c>
      <c r="AX98" t="s">
        <v>365</v>
      </c>
      <c r="AZ98" t="s">
        <v>92</v>
      </c>
      <c r="BA98">
        <v>4</v>
      </c>
      <c r="BC98" t="s">
        <v>327</v>
      </c>
      <c r="BD98" t="s">
        <v>366</v>
      </c>
      <c r="BW98" t="s">
        <v>326</v>
      </c>
      <c r="BX98" t="s">
        <v>376</v>
      </c>
      <c r="CA98" t="s">
        <v>326</v>
      </c>
      <c r="CB98" t="s">
        <v>376</v>
      </c>
      <c r="DV98">
        <v>1200</v>
      </c>
      <c r="DW98" t="s">
        <v>326</v>
      </c>
      <c r="DX98" t="s">
        <v>367</v>
      </c>
      <c r="DZ98" t="s">
        <v>376</v>
      </c>
      <c r="EB98">
        <v>9000</v>
      </c>
      <c r="EC98">
        <v>12000</v>
      </c>
      <c r="ED98">
        <v>0.03</v>
      </c>
      <c r="EE98">
        <v>4.8000000000000001E-2</v>
      </c>
      <c r="EF98">
        <v>0</v>
      </c>
      <c r="EG98" s="21" t="e">
        <f t="shared" si="2"/>
        <v>#DIV/0!</v>
      </c>
      <c r="EH98">
        <v>0</v>
      </c>
      <c r="EI98">
        <v>11520</v>
      </c>
      <c r="EJ98" s="16">
        <f t="shared" si="3"/>
        <v>-11520</v>
      </c>
    </row>
    <row r="99" spans="1:140" x14ac:dyDescent="0.35">
      <c r="A99">
        <v>145</v>
      </c>
      <c r="B99" t="s">
        <v>146</v>
      </c>
      <c r="C99" t="s">
        <v>177</v>
      </c>
      <c r="D99" t="s">
        <v>322</v>
      </c>
      <c r="E99" t="s">
        <v>275</v>
      </c>
      <c r="F99" t="s">
        <v>120</v>
      </c>
      <c r="G99" t="s">
        <v>137</v>
      </c>
      <c r="H99" t="s">
        <v>372</v>
      </c>
      <c r="I99" t="s">
        <v>360</v>
      </c>
      <c r="L99" t="s">
        <v>377</v>
      </c>
      <c r="M99" t="s">
        <v>26</v>
      </c>
      <c r="N99" t="s">
        <v>27</v>
      </c>
      <c r="O99" t="s">
        <v>378</v>
      </c>
      <c r="P99" t="s">
        <v>320</v>
      </c>
      <c r="Q99">
        <v>0.03</v>
      </c>
      <c r="R99" t="s">
        <v>31</v>
      </c>
      <c r="S99" t="s">
        <v>30</v>
      </c>
      <c r="T99" t="s">
        <v>228</v>
      </c>
      <c r="U99" t="s">
        <v>32</v>
      </c>
      <c r="V99" t="s">
        <v>34</v>
      </c>
      <c r="W99" t="s">
        <v>33</v>
      </c>
      <c r="X99" t="s">
        <v>362</v>
      </c>
      <c r="Y99" t="s">
        <v>326</v>
      </c>
      <c r="AA99" t="s">
        <v>331</v>
      </c>
      <c r="AB99">
        <v>1</v>
      </c>
      <c r="AC99" t="s">
        <v>326</v>
      </c>
      <c r="AD99" t="s">
        <v>363</v>
      </c>
      <c r="AF99" t="s">
        <v>331</v>
      </c>
      <c r="AP99" t="s">
        <v>332</v>
      </c>
      <c r="AQ99" t="s">
        <v>333</v>
      </c>
      <c r="AS99" t="s">
        <v>331</v>
      </c>
      <c r="AT99" t="s">
        <v>231</v>
      </c>
      <c r="AU99" t="s">
        <v>183</v>
      </c>
      <c r="AV99">
        <v>7</v>
      </c>
      <c r="AX99" t="s">
        <v>231</v>
      </c>
      <c r="AY99">
        <v>12000</v>
      </c>
      <c r="AZ99" t="s">
        <v>92</v>
      </c>
      <c r="BA99">
        <v>9</v>
      </c>
      <c r="BC99" t="s">
        <v>331</v>
      </c>
      <c r="BD99" t="s">
        <v>366</v>
      </c>
      <c r="BW99" t="s">
        <v>326</v>
      </c>
      <c r="BX99" t="s">
        <v>331</v>
      </c>
      <c r="CA99" t="s">
        <v>326</v>
      </c>
      <c r="CB99" t="s">
        <v>331</v>
      </c>
      <c r="DV99">
        <v>900</v>
      </c>
      <c r="DW99" t="s">
        <v>326</v>
      </c>
      <c r="DX99" t="s">
        <v>367</v>
      </c>
      <c r="DZ99" t="s">
        <v>331</v>
      </c>
      <c r="EB99">
        <v>10000</v>
      </c>
      <c r="EC99">
        <v>12000</v>
      </c>
      <c r="ED99">
        <v>0.03</v>
      </c>
      <c r="EE99">
        <v>3.5999999999999997E-2</v>
      </c>
      <c r="EF99">
        <v>0</v>
      </c>
      <c r="EG99" s="21" t="e">
        <f t="shared" si="2"/>
        <v>#DIV/0!</v>
      </c>
      <c r="EH99">
        <v>0</v>
      </c>
      <c r="EI99">
        <v>8640</v>
      </c>
      <c r="EJ99" s="16">
        <f t="shared" si="3"/>
        <v>-8640</v>
      </c>
    </row>
    <row r="100" spans="1:140" x14ac:dyDescent="0.35">
      <c r="A100">
        <v>146</v>
      </c>
      <c r="B100" t="s">
        <v>146</v>
      </c>
      <c r="C100" t="s">
        <v>177</v>
      </c>
      <c r="D100" t="s">
        <v>322</v>
      </c>
      <c r="E100" t="s">
        <v>275</v>
      </c>
      <c r="F100" t="s">
        <v>120</v>
      </c>
      <c r="G100" t="s">
        <v>137</v>
      </c>
      <c r="H100" t="s">
        <v>372</v>
      </c>
      <c r="I100" t="s">
        <v>360</v>
      </c>
      <c r="L100" t="s">
        <v>377</v>
      </c>
      <c r="M100" t="s">
        <v>26</v>
      </c>
      <c r="N100" t="s">
        <v>27</v>
      </c>
      <c r="O100" t="s">
        <v>378</v>
      </c>
      <c r="P100" t="s">
        <v>320</v>
      </c>
      <c r="Q100">
        <v>0.03</v>
      </c>
      <c r="R100" t="s">
        <v>31</v>
      </c>
      <c r="S100" t="s">
        <v>30</v>
      </c>
      <c r="T100" t="s">
        <v>228</v>
      </c>
      <c r="U100" t="s">
        <v>32</v>
      </c>
      <c r="V100" t="s">
        <v>82</v>
      </c>
      <c r="W100" t="s">
        <v>32</v>
      </c>
      <c r="X100" t="s">
        <v>362</v>
      </c>
      <c r="Y100" t="s">
        <v>326</v>
      </c>
      <c r="AA100" t="s">
        <v>331</v>
      </c>
      <c r="AB100">
        <v>1</v>
      </c>
      <c r="AC100" t="s">
        <v>326</v>
      </c>
      <c r="AD100" t="s">
        <v>363</v>
      </c>
      <c r="AF100" t="s">
        <v>331</v>
      </c>
      <c r="AP100" t="s">
        <v>332</v>
      </c>
      <c r="AQ100" t="s">
        <v>333</v>
      </c>
      <c r="AS100" t="s">
        <v>331</v>
      </c>
      <c r="AT100" t="s">
        <v>231</v>
      </c>
      <c r="AU100" t="s">
        <v>32</v>
      </c>
      <c r="AV100">
        <v>6</v>
      </c>
      <c r="AX100" t="s">
        <v>258</v>
      </c>
      <c r="AZ100" t="s">
        <v>92</v>
      </c>
      <c r="BA100">
        <v>4</v>
      </c>
      <c r="BC100" t="s">
        <v>379</v>
      </c>
      <c r="BD100" t="s">
        <v>366</v>
      </c>
      <c r="BW100" t="s">
        <v>326</v>
      </c>
      <c r="BX100" t="s">
        <v>331</v>
      </c>
      <c r="CA100" t="s">
        <v>326</v>
      </c>
      <c r="CB100" t="s">
        <v>331</v>
      </c>
      <c r="DV100">
        <v>1300</v>
      </c>
      <c r="DW100" t="s">
        <v>326</v>
      </c>
      <c r="DX100" t="s">
        <v>367</v>
      </c>
      <c r="DZ100" t="s">
        <v>331</v>
      </c>
      <c r="EB100">
        <v>10000</v>
      </c>
      <c r="EC100">
        <v>12000</v>
      </c>
      <c r="ED100">
        <v>0.03</v>
      </c>
      <c r="EE100">
        <v>5.1999999999999998E-2</v>
      </c>
      <c r="EF100">
        <v>0</v>
      </c>
      <c r="EG100" s="21" t="e">
        <f t="shared" si="2"/>
        <v>#DIV/0!</v>
      </c>
      <c r="EH100">
        <v>0</v>
      </c>
      <c r="EI100">
        <v>12480</v>
      </c>
      <c r="EJ100" s="16">
        <f t="shared" si="3"/>
        <v>-12480</v>
      </c>
    </row>
    <row r="101" spans="1:140" x14ac:dyDescent="0.35">
      <c r="A101">
        <v>149</v>
      </c>
      <c r="B101" t="s">
        <v>146</v>
      </c>
      <c r="C101" t="s">
        <v>177</v>
      </c>
      <c r="D101" t="s">
        <v>380</v>
      </c>
      <c r="E101" t="s">
        <v>275</v>
      </c>
      <c r="F101" t="s">
        <v>310</v>
      </c>
      <c r="G101" t="s">
        <v>219</v>
      </c>
      <c r="H101" t="s">
        <v>220</v>
      </c>
      <c r="I101" t="s">
        <v>221</v>
      </c>
      <c r="L101" t="s">
        <v>381</v>
      </c>
      <c r="M101" t="s">
        <v>26</v>
      </c>
      <c r="N101" t="s">
        <v>27</v>
      </c>
      <c r="O101">
        <v>773008748</v>
      </c>
      <c r="P101" t="s">
        <v>382</v>
      </c>
      <c r="Q101">
        <v>0.9</v>
      </c>
      <c r="R101" t="s">
        <v>31</v>
      </c>
      <c r="S101" t="s">
        <v>30</v>
      </c>
      <c r="T101" t="s">
        <v>228</v>
      </c>
      <c r="U101" t="s">
        <v>32</v>
      </c>
      <c r="V101" t="s">
        <v>34</v>
      </c>
      <c r="W101" t="s">
        <v>33</v>
      </c>
      <c r="X101" t="s">
        <v>131</v>
      </c>
      <c r="Y101">
        <v>2</v>
      </c>
      <c r="AA101">
        <v>2000</v>
      </c>
      <c r="AB101">
        <v>1</v>
      </c>
      <c r="AC101">
        <v>2</v>
      </c>
      <c r="AD101">
        <v>1</v>
      </c>
      <c r="AF101">
        <v>1000</v>
      </c>
      <c r="AZ101" t="s">
        <v>92</v>
      </c>
      <c r="BA101">
        <v>3</v>
      </c>
      <c r="BC101">
        <v>400</v>
      </c>
      <c r="BE101" t="s">
        <v>383</v>
      </c>
      <c r="BF101">
        <v>4</v>
      </c>
      <c r="BG101">
        <v>400</v>
      </c>
      <c r="BW101">
        <v>1</v>
      </c>
      <c r="BX101">
        <v>400</v>
      </c>
      <c r="CA101">
        <v>1</v>
      </c>
      <c r="CB101">
        <v>400</v>
      </c>
      <c r="DV101">
        <v>1455</v>
      </c>
      <c r="DW101">
        <v>2</v>
      </c>
      <c r="DX101">
        <v>1</v>
      </c>
      <c r="DZ101">
        <v>1000</v>
      </c>
      <c r="ED101">
        <v>0.09</v>
      </c>
      <c r="EE101">
        <v>0.13100000000000001</v>
      </c>
      <c r="EF101">
        <v>0</v>
      </c>
      <c r="EG101" s="21" t="e">
        <f t="shared" si="2"/>
        <v>#DIV/0!</v>
      </c>
      <c r="EI101">
        <v>7700</v>
      </c>
      <c r="EJ101" s="16">
        <f t="shared" si="3"/>
        <v>-7700</v>
      </c>
    </row>
    <row r="102" spans="1:140" x14ac:dyDescent="0.35">
      <c r="A102">
        <v>150</v>
      </c>
      <c r="B102" t="s">
        <v>146</v>
      </c>
      <c r="C102" t="s">
        <v>177</v>
      </c>
      <c r="D102" t="s">
        <v>380</v>
      </c>
      <c r="E102" t="s">
        <v>275</v>
      </c>
      <c r="F102" t="s">
        <v>310</v>
      </c>
      <c r="G102" t="s">
        <v>219</v>
      </c>
      <c r="H102" t="s">
        <v>220</v>
      </c>
      <c r="I102" t="s">
        <v>221</v>
      </c>
      <c r="L102" t="s">
        <v>381</v>
      </c>
      <c r="M102" t="s">
        <v>26</v>
      </c>
      <c r="N102" t="s">
        <v>27</v>
      </c>
      <c r="O102">
        <v>773008748</v>
      </c>
      <c r="P102" t="s">
        <v>382</v>
      </c>
      <c r="Q102">
        <v>0.9</v>
      </c>
      <c r="R102" t="s">
        <v>31</v>
      </c>
      <c r="S102" t="s">
        <v>30</v>
      </c>
      <c r="T102" t="s">
        <v>228</v>
      </c>
      <c r="U102" t="s">
        <v>32</v>
      </c>
      <c r="V102" t="s">
        <v>82</v>
      </c>
      <c r="W102" t="s">
        <v>32</v>
      </c>
      <c r="X102" t="s">
        <v>131</v>
      </c>
      <c r="Y102">
        <v>2</v>
      </c>
      <c r="AA102">
        <v>2000</v>
      </c>
      <c r="AB102">
        <v>1</v>
      </c>
      <c r="AC102">
        <v>2</v>
      </c>
      <c r="AD102">
        <v>1</v>
      </c>
      <c r="AF102">
        <v>1000</v>
      </c>
      <c r="AZ102" t="s">
        <v>92</v>
      </c>
      <c r="BA102">
        <v>2</v>
      </c>
      <c r="BC102">
        <v>1200</v>
      </c>
      <c r="BE102" t="s">
        <v>383</v>
      </c>
      <c r="BF102">
        <v>3</v>
      </c>
      <c r="BG102">
        <v>1200</v>
      </c>
      <c r="BW102">
        <v>1</v>
      </c>
      <c r="BX102">
        <v>500</v>
      </c>
      <c r="CA102">
        <v>1</v>
      </c>
      <c r="CB102">
        <v>500</v>
      </c>
      <c r="DV102">
        <v>1557</v>
      </c>
      <c r="DW102">
        <v>2</v>
      </c>
      <c r="DX102">
        <v>1</v>
      </c>
      <c r="DZ102">
        <v>1000</v>
      </c>
      <c r="ED102">
        <v>0.09</v>
      </c>
      <c r="EE102">
        <v>0.14199999999999999</v>
      </c>
      <c r="EF102">
        <v>0</v>
      </c>
      <c r="EG102" s="21" t="e">
        <f t="shared" si="2"/>
        <v>#DIV/0!</v>
      </c>
      <c r="EI102">
        <v>8500</v>
      </c>
      <c r="EJ102" s="16">
        <f t="shared" si="3"/>
        <v>-8500</v>
      </c>
    </row>
    <row r="103" spans="1:140" x14ac:dyDescent="0.35">
      <c r="A103">
        <v>153</v>
      </c>
      <c r="B103" t="s">
        <v>146</v>
      </c>
      <c r="C103" t="s">
        <v>177</v>
      </c>
      <c r="D103" t="s">
        <v>380</v>
      </c>
      <c r="E103" t="s">
        <v>275</v>
      </c>
      <c r="F103" t="s">
        <v>310</v>
      </c>
      <c r="G103" t="s">
        <v>219</v>
      </c>
      <c r="H103" t="s">
        <v>220</v>
      </c>
      <c r="I103" t="s">
        <v>221</v>
      </c>
      <c r="L103" t="s">
        <v>384</v>
      </c>
      <c r="M103" t="s">
        <v>26</v>
      </c>
      <c r="N103" t="s">
        <v>27</v>
      </c>
      <c r="O103">
        <v>773083348</v>
      </c>
      <c r="P103" t="s">
        <v>382</v>
      </c>
      <c r="Q103">
        <v>0.9</v>
      </c>
      <c r="R103" t="s">
        <v>31</v>
      </c>
      <c r="S103" t="s">
        <v>30</v>
      </c>
      <c r="T103" t="s">
        <v>228</v>
      </c>
      <c r="U103" t="s">
        <v>32</v>
      </c>
      <c r="V103" t="s">
        <v>34</v>
      </c>
      <c r="W103" t="s">
        <v>33</v>
      </c>
      <c r="X103" t="s">
        <v>131</v>
      </c>
      <c r="Y103">
        <v>2</v>
      </c>
      <c r="AA103">
        <v>2000</v>
      </c>
      <c r="AB103">
        <v>1</v>
      </c>
      <c r="AC103">
        <v>2</v>
      </c>
      <c r="AD103">
        <v>1</v>
      </c>
      <c r="AE103">
        <v>2</v>
      </c>
      <c r="AF103">
        <v>1</v>
      </c>
      <c r="AZ103" t="s">
        <v>92</v>
      </c>
      <c r="BA103">
        <v>3</v>
      </c>
      <c r="BC103">
        <v>700</v>
      </c>
      <c r="BE103" t="s">
        <v>383</v>
      </c>
      <c r="BF103">
        <v>4</v>
      </c>
      <c r="BG103">
        <v>700</v>
      </c>
      <c r="BW103">
        <v>1</v>
      </c>
      <c r="BX103">
        <v>600</v>
      </c>
      <c r="CA103">
        <v>1</v>
      </c>
      <c r="CB103">
        <v>600</v>
      </c>
      <c r="DW103">
        <v>1</v>
      </c>
      <c r="DX103">
        <v>1</v>
      </c>
      <c r="DZ103">
        <v>1000</v>
      </c>
      <c r="ED103">
        <v>0.09</v>
      </c>
      <c r="EE103">
        <v>0.105</v>
      </c>
      <c r="EF103">
        <v>0</v>
      </c>
      <c r="EG103" s="21" t="e">
        <f t="shared" si="2"/>
        <v>#DIV/0!</v>
      </c>
      <c r="EI103">
        <v>8400</v>
      </c>
      <c r="EJ103" s="16">
        <f t="shared" si="3"/>
        <v>-8400</v>
      </c>
    </row>
    <row r="104" spans="1:140" x14ac:dyDescent="0.35">
      <c r="A104">
        <v>154</v>
      </c>
      <c r="B104" t="s">
        <v>146</v>
      </c>
      <c r="C104" t="s">
        <v>177</v>
      </c>
      <c r="D104" t="s">
        <v>380</v>
      </c>
      <c r="E104" t="s">
        <v>275</v>
      </c>
      <c r="F104" t="s">
        <v>310</v>
      </c>
      <c r="G104" t="s">
        <v>219</v>
      </c>
      <c r="H104" t="s">
        <v>220</v>
      </c>
      <c r="I104" t="s">
        <v>221</v>
      </c>
      <c r="L104" t="s">
        <v>384</v>
      </c>
      <c r="M104" t="s">
        <v>26</v>
      </c>
      <c r="N104" t="s">
        <v>27</v>
      </c>
      <c r="O104">
        <v>773083348</v>
      </c>
      <c r="P104" t="s">
        <v>382</v>
      </c>
      <c r="Q104">
        <v>0.9</v>
      </c>
      <c r="R104" t="s">
        <v>31</v>
      </c>
      <c r="S104" t="s">
        <v>30</v>
      </c>
      <c r="T104" t="s">
        <v>228</v>
      </c>
      <c r="U104" t="s">
        <v>32</v>
      </c>
      <c r="V104" t="s">
        <v>82</v>
      </c>
      <c r="W104" t="s">
        <v>32</v>
      </c>
      <c r="X104" t="s">
        <v>131</v>
      </c>
      <c r="Y104">
        <v>2</v>
      </c>
      <c r="AA104">
        <v>2000</v>
      </c>
      <c r="AB104">
        <v>1</v>
      </c>
      <c r="AC104">
        <v>2</v>
      </c>
      <c r="AD104">
        <v>1</v>
      </c>
      <c r="AE104">
        <v>2</v>
      </c>
      <c r="AF104">
        <v>1</v>
      </c>
      <c r="AZ104" t="s">
        <v>92</v>
      </c>
      <c r="BA104">
        <v>2</v>
      </c>
      <c r="BC104">
        <v>1500</v>
      </c>
      <c r="BE104" t="s">
        <v>383</v>
      </c>
      <c r="BF104">
        <v>3</v>
      </c>
      <c r="BG104">
        <v>1500</v>
      </c>
      <c r="BW104">
        <v>1</v>
      </c>
      <c r="BX104">
        <v>600</v>
      </c>
      <c r="CA104">
        <v>1</v>
      </c>
      <c r="CB104">
        <v>600</v>
      </c>
      <c r="DW104">
        <v>1</v>
      </c>
      <c r="DX104">
        <v>1</v>
      </c>
      <c r="DZ104">
        <v>1000</v>
      </c>
      <c r="ED104">
        <v>0.09</v>
      </c>
      <c r="EE104">
        <v>0.123</v>
      </c>
      <c r="EF104">
        <v>0</v>
      </c>
      <c r="EG104" s="21" t="e">
        <f t="shared" si="2"/>
        <v>#DIV/0!</v>
      </c>
      <c r="EI104">
        <v>9900</v>
      </c>
      <c r="EJ104" s="16">
        <f t="shared" si="3"/>
        <v>-9900</v>
      </c>
    </row>
    <row r="105" spans="1:140" x14ac:dyDescent="0.35">
      <c r="A105">
        <v>157</v>
      </c>
      <c r="B105" t="s">
        <v>146</v>
      </c>
      <c r="C105" t="s">
        <v>177</v>
      </c>
      <c r="D105" t="s">
        <v>380</v>
      </c>
      <c r="E105" t="s">
        <v>275</v>
      </c>
      <c r="F105" t="s">
        <v>310</v>
      </c>
      <c r="G105" t="s">
        <v>219</v>
      </c>
      <c r="H105" t="s">
        <v>220</v>
      </c>
      <c r="I105" t="s">
        <v>221</v>
      </c>
      <c r="L105" t="s">
        <v>385</v>
      </c>
      <c r="M105" t="s">
        <v>26</v>
      </c>
      <c r="N105" t="s">
        <v>27</v>
      </c>
      <c r="O105">
        <v>773864545</v>
      </c>
      <c r="P105" t="s">
        <v>382</v>
      </c>
      <c r="Q105">
        <v>0.9</v>
      </c>
      <c r="R105" t="s">
        <v>31</v>
      </c>
      <c r="S105" t="s">
        <v>30</v>
      </c>
      <c r="T105" t="s">
        <v>228</v>
      </c>
      <c r="U105" t="s">
        <v>32</v>
      </c>
      <c r="V105" t="s">
        <v>34</v>
      </c>
      <c r="W105" t="s">
        <v>33</v>
      </c>
      <c r="X105" t="s">
        <v>131</v>
      </c>
      <c r="Y105">
        <v>2</v>
      </c>
      <c r="AA105">
        <v>2000</v>
      </c>
      <c r="AB105">
        <v>1</v>
      </c>
      <c r="AC105">
        <v>2</v>
      </c>
      <c r="AD105">
        <v>1</v>
      </c>
      <c r="AZ105" t="s">
        <v>92</v>
      </c>
      <c r="BA105">
        <v>3</v>
      </c>
      <c r="BC105">
        <v>600</v>
      </c>
      <c r="BE105" t="s">
        <v>383</v>
      </c>
      <c r="BF105">
        <v>4</v>
      </c>
      <c r="BG105">
        <v>600</v>
      </c>
      <c r="BW105">
        <v>1</v>
      </c>
      <c r="BX105">
        <v>600</v>
      </c>
      <c r="CA105">
        <v>1</v>
      </c>
      <c r="CB105">
        <v>600</v>
      </c>
      <c r="DV105">
        <v>1660</v>
      </c>
      <c r="DW105">
        <v>2</v>
      </c>
      <c r="DX105">
        <v>1</v>
      </c>
      <c r="DZ105">
        <v>1000</v>
      </c>
      <c r="ED105">
        <v>0.09</v>
      </c>
      <c r="EE105">
        <v>0.15</v>
      </c>
      <c r="EF105">
        <v>0</v>
      </c>
      <c r="EG105" s="21" t="e">
        <f t="shared" si="2"/>
        <v>#DIV/0!</v>
      </c>
      <c r="EI105">
        <v>8500</v>
      </c>
      <c r="EJ105" s="16">
        <f t="shared" si="3"/>
        <v>-8500</v>
      </c>
    </row>
    <row r="106" spans="1:140" x14ac:dyDescent="0.35">
      <c r="A106">
        <v>158</v>
      </c>
      <c r="B106" t="s">
        <v>146</v>
      </c>
      <c r="C106" t="s">
        <v>177</v>
      </c>
      <c r="D106" t="s">
        <v>380</v>
      </c>
      <c r="E106" t="s">
        <v>275</v>
      </c>
      <c r="F106" t="s">
        <v>310</v>
      </c>
      <c r="G106" t="s">
        <v>219</v>
      </c>
      <c r="H106" t="s">
        <v>220</v>
      </c>
      <c r="I106" t="s">
        <v>221</v>
      </c>
      <c r="L106" t="s">
        <v>385</v>
      </c>
      <c r="M106" t="s">
        <v>26</v>
      </c>
      <c r="N106" t="s">
        <v>27</v>
      </c>
      <c r="O106">
        <v>773864545</v>
      </c>
      <c r="P106" t="s">
        <v>382</v>
      </c>
      <c r="Q106">
        <v>0.9</v>
      </c>
      <c r="R106" t="s">
        <v>31</v>
      </c>
      <c r="S106" t="s">
        <v>30</v>
      </c>
      <c r="T106" t="s">
        <v>228</v>
      </c>
      <c r="U106" t="s">
        <v>32</v>
      </c>
      <c r="V106" t="s">
        <v>82</v>
      </c>
      <c r="W106" t="s">
        <v>32</v>
      </c>
      <c r="X106" t="s">
        <v>131</v>
      </c>
      <c r="Y106">
        <v>2</v>
      </c>
      <c r="AA106">
        <v>2000</v>
      </c>
      <c r="AB106">
        <v>1</v>
      </c>
      <c r="AC106">
        <v>2</v>
      </c>
      <c r="AD106">
        <v>1</v>
      </c>
      <c r="AZ106" t="s">
        <v>92</v>
      </c>
      <c r="BA106">
        <v>2</v>
      </c>
      <c r="BC106">
        <v>1200</v>
      </c>
      <c r="BE106" t="s">
        <v>383</v>
      </c>
      <c r="BF106">
        <v>3</v>
      </c>
      <c r="BG106">
        <v>1200</v>
      </c>
      <c r="BW106">
        <v>1</v>
      </c>
      <c r="BX106">
        <v>600</v>
      </c>
      <c r="CA106">
        <v>1</v>
      </c>
      <c r="CB106">
        <v>600</v>
      </c>
      <c r="DV106">
        <v>2000</v>
      </c>
      <c r="DW106">
        <v>2</v>
      </c>
      <c r="DX106">
        <v>1</v>
      </c>
      <c r="DZ106">
        <v>1000</v>
      </c>
      <c r="ED106">
        <v>0.09</v>
      </c>
      <c r="EE106">
        <v>0.185</v>
      </c>
      <c r="EF106">
        <v>0</v>
      </c>
      <c r="EG106" s="21" t="e">
        <f t="shared" si="2"/>
        <v>#DIV/0!</v>
      </c>
      <c r="EI106">
        <v>9100</v>
      </c>
      <c r="EJ106" s="16">
        <f t="shared" si="3"/>
        <v>-9100</v>
      </c>
    </row>
    <row r="107" spans="1:140" x14ac:dyDescent="0.35">
      <c r="A107">
        <v>161</v>
      </c>
      <c r="B107" t="s">
        <v>146</v>
      </c>
      <c r="C107" t="s">
        <v>177</v>
      </c>
      <c r="D107" t="s">
        <v>380</v>
      </c>
      <c r="E107" t="s">
        <v>275</v>
      </c>
      <c r="F107" t="s">
        <v>310</v>
      </c>
      <c r="G107" t="s">
        <v>219</v>
      </c>
      <c r="H107" t="s">
        <v>220</v>
      </c>
      <c r="I107" t="s">
        <v>221</v>
      </c>
      <c r="L107" t="s">
        <v>386</v>
      </c>
      <c r="M107" t="s">
        <v>26</v>
      </c>
      <c r="N107" t="s">
        <v>27</v>
      </c>
      <c r="O107">
        <v>778256940</v>
      </c>
      <c r="P107" t="s">
        <v>382</v>
      </c>
      <c r="Q107">
        <v>0.9</v>
      </c>
      <c r="R107" t="s">
        <v>31</v>
      </c>
      <c r="S107" t="s">
        <v>30</v>
      </c>
      <c r="T107" t="s">
        <v>228</v>
      </c>
      <c r="U107" t="s">
        <v>32</v>
      </c>
      <c r="V107" t="s">
        <v>34</v>
      </c>
      <c r="W107" t="s">
        <v>33</v>
      </c>
      <c r="X107" t="s">
        <v>131</v>
      </c>
      <c r="Y107">
        <v>2</v>
      </c>
      <c r="AA107">
        <v>1500</v>
      </c>
      <c r="AB107">
        <v>1</v>
      </c>
      <c r="AC107">
        <v>2</v>
      </c>
      <c r="AD107">
        <v>1</v>
      </c>
      <c r="AF107">
        <v>1000</v>
      </c>
      <c r="AZ107" t="s">
        <v>92</v>
      </c>
      <c r="BA107">
        <v>3</v>
      </c>
      <c r="BB107">
        <v>800</v>
      </c>
      <c r="BD107">
        <v>11500</v>
      </c>
      <c r="BE107" t="s">
        <v>383</v>
      </c>
      <c r="BF107">
        <v>4</v>
      </c>
      <c r="BG107">
        <v>800</v>
      </c>
      <c r="BI107">
        <v>12500</v>
      </c>
      <c r="BW107">
        <v>1</v>
      </c>
      <c r="BX107">
        <v>800</v>
      </c>
      <c r="CA107">
        <v>1</v>
      </c>
      <c r="CB107">
        <v>800</v>
      </c>
      <c r="DV107">
        <v>110</v>
      </c>
      <c r="DW107">
        <v>2</v>
      </c>
      <c r="DX107">
        <v>1</v>
      </c>
      <c r="DY107">
        <v>1000</v>
      </c>
      <c r="DZ107">
        <v>1000</v>
      </c>
      <c r="ED107">
        <v>0.09</v>
      </c>
      <c r="EE107">
        <v>0.11</v>
      </c>
      <c r="EF107">
        <v>0</v>
      </c>
      <c r="EG107" s="21" t="e">
        <f t="shared" si="2"/>
        <v>#DIV/0!</v>
      </c>
      <c r="EH107">
        <v>27500</v>
      </c>
      <c r="EI107">
        <v>8800</v>
      </c>
      <c r="EJ107">
        <f t="shared" si="3"/>
        <v>18700</v>
      </c>
    </row>
    <row r="108" spans="1:140" x14ac:dyDescent="0.35">
      <c r="A108">
        <v>162</v>
      </c>
      <c r="B108" t="s">
        <v>146</v>
      </c>
      <c r="C108" t="s">
        <v>177</v>
      </c>
      <c r="D108" t="s">
        <v>380</v>
      </c>
      <c r="E108" t="s">
        <v>275</v>
      </c>
      <c r="F108" t="s">
        <v>310</v>
      </c>
      <c r="G108" t="s">
        <v>219</v>
      </c>
      <c r="H108" t="s">
        <v>220</v>
      </c>
      <c r="I108" t="s">
        <v>221</v>
      </c>
      <c r="L108" t="s">
        <v>386</v>
      </c>
      <c r="M108" t="s">
        <v>26</v>
      </c>
      <c r="N108" t="s">
        <v>27</v>
      </c>
      <c r="O108">
        <v>778256940</v>
      </c>
      <c r="P108" t="s">
        <v>382</v>
      </c>
      <c r="Q108">
        <v>0.9</v>
      </c>
      <c r="R108" t="s">
        <v>31</v>
      </c>
      <c r="S108" t="s">
        <v>30</v>
      </c>
      <c r="T108" t="s">
        <v>228</v>
      </c>
      <c r="U108" t="s">
        <v>32</v>
      </c>
      <c r="V108" t="s">
        <v>82</v>
      </c>
      <c r="W108" t="s">
        <v>32</v>
      </c>
      <c r="X108" t="s">
        <v>131</v>
      </c>
      <c r="Y108">
        <v>2</v>
      </c>
      <c r="AA108">
        <v>1500</v>
      </c>
      <c r="AB108">
        <v>1</v>
      </c>
      <c r="AC108">
        <v>2</v>
      </c>
      <c r="AD108">
        <v>1</v>
      </c>
      <c r="AF108">
        <v>1000</v>
      </c>
      <c r="AZ108" t="s">
        <v>92</v>
      </c>
      <c r="BA108">
        <v>2</v>
      </c>
      <c r="BB108">
        <v>1200</v>
      </c>
      <c r="BD108">
        <v>11500</v>
      </c>
      <c r="BE108" t="s">
        <v>383</v>
      </c>
      <c r="BF108">
        <v>3</v>
      </c>
      <c r="BG108">
        <v>1200</v>
      </c>
      <c r="BI108">
        <v>12500</v>
      </c>
      <c r="BW108">
        <v>1</v>
      </c>
      <c r="BX108">
        <v>800</v>
      </c>
      <c r="CA108">
        <v>1</v>
      </c>
      <c r="CB108">
        <v>800</v>
      </c>
      <c r="DV108">
        <v>175</v>
      </c>
      <c r="DW108">
        <v>2</v>
      </c>
      <c r="DX108">
        <v>1</v>
      </c>
      <c r="DY108">
        <v>1000</v>
      </c>
      <c r="DZ108">
        <v>1000</v>
      </c>
      <c r="ED108">
        <v>0.09</v>
      </c>
      <c r="EE108">
        <v>0.17499999999999999</v>
      </c>
      <c r="EF108">
        <v>0</v>
      </c>
      <c r="EG108" s="21" t="e">
        <f t="shared" si="2"/>
        <v>#DIV/0!</v>
      </c>
      <c r="EH108">
        <v>43750</v>
      </c>
      <c r="EI108">
        <v>10200</v>
      </c>
      <c r="EJ108">
        <f t="shared" si="3"/>
        <v>33550</v>
      </c>
    </row>
    <row r="109" spans="1:140" x14ac:dyDescent="0.35">
      <c r="A109">
        <v>165</v>
      </c>
      <c r="B109" t="s">
        <v>146</v>
      </c>
      <c r="C109" t="s">
        <v>177</v>
      </c>
      <c r="D109" t="s">
        <v>380</v>
      </c>
      <c r="E109" t="s">
        <v>275</v>
      </c>
      <c r="F109" t="s">
        <v>310</v>
      </c>
      <c r="G109" t="s">
        <v>219</v>
      </c>
      <c r="H109" t="s">
        <v>220</v>
      </c>
      <c r="I109" t="s">
        <v>221</v>
      </c>
      <c r="L109" t="s">
        <v>387</v>
      </c>
      <c r="M109" t="s">
        <v>26</v>
      </c>
      <c r="N109" t="s">
        <v>27</v>
      </c>
      <c r="O109">
        <v>770388054</v>
      </c>
      <c r="P109" t="s">
        <v>382</v>
      </c>
      <c r="Q109">
        <v>0.9</v>
      </c>
      <c r="R109" t="s">
        <v>31</v>
      </c>
      <c r="S109" t="s">
        <v>30</v>
      </c>
      <c r="T109" t="s">
        <v>228</v>
      </c>
      <c r="U109" t="s">
        <v>32</v>
      </c>
      <c r="V109" t="s">
        <v>34</v>
      </c>
      <c r="W109" t="s">
        <v>33</v>
      </c>
      <c r="X109" t="s">
        <v>131</v>
      </c>
      <c r="Y109">
        <v>2</v>
      </c>
      <c r="AA109">
        <v>2000</v>
      </c>
      <c r="AB109">
        <v>1</v>
      </c>
      <c r="AC109">
        <v>2</v>
      </c>
      <c r="AD109">
        <v>1</v>
      </c>
      <c r="AF109">
        <v>1000</v>
      </c>
      <c r="AZ109" t="s">
        <v>92</v>
      </c>
      <c r="BA109">
        <v>3</v>
      </c>
      <c r="BC109">
        <v>600</v>
      </c>
      <c r="BE109" t="s">
        <v>383</v>
      </c>
      <c r="BF109">
        <v>4</v>
      </c>
      <c r="BG109">
        <v>400</v>
      </c>
      <c r="BW109">
        <v>1</v>
      </c>
      <c r="BX109">
        <v>400</v>
      </c>
      <c r="CA109">
        <v>1</v>
      </c>
      <c r="CB109">
        <v>400</v>
      </c>
      <c r="DV109">
        <v>1750</v>
      </c>
      <c r="DW109">
        <v>2</v>
      </c>
      <c r="DX109">
        <v>1</v>
      </c>
      <c r="DZ109">
        <v>1200</v>
      </c>
      <c r="ED109">
        <v>0.09</v>
      </c>
      <c r="EE109">
        <v>0.158</v>
      </c>
      <c r="EF109">
        <v>0</v>
      </c>
      <c r="EG109" s="21" t="e">
        <f t="shared" si="2"/>
        <v>#DIV/0!</v>
      </c>
      <c r="EI109">
        <v>8100</v>
      </c>
      <c r="EJ109" s="16">
        <f t="shared" si="3"/>
        <v>-8100</v>
      </c>
    </row>
    <row r="110" spans="1:140" x14ac:dyDescent="0.35">
      <c r="A110">
        <v>166</v>
      </c>
      <c r="B110" t="s">
        <v>146</v>
      </c>
      <c r="C110" t="s">
        <v>177</v>
      </c>
      <c r="D110" t="s">
        <v>380</v>
      </c>
      <c r="E110" t="s">
        <v>275</v>
      </c>
      <c r="F110" t="s">
        <v>310</v>
      </c>
      <c r="G110" t="s">
        <v>219</v>
      </c>
      <c r="H110" t="s">
        <v>220</v>
      </c>
      <c r="I110" t="s">
        <v>221</v>
      </c>
      <c r="L110" t="s">
        <v>387</v>
      </c>
      <c r="M110" t="s">
        <v>26</v>
      </c>
      <c r="N110" t="s">
        <v>27</v>
      </c>
      <c r="O110">
        <v>770388054</v>
      </c>
      <c r="P110" t="s">
        <v>382</v>
      </c>
      <c r="Q110">
        <v>0.9</v>
      </c>
      <c r="R110" t="s">
        <v>31</v>
      </c>
      <c r="S110" t="s">
        <v>30</v>
      </c>
      <c r="T110" t="s">
        <v>228</v>
      </c>
      <c r="U110" t="s">
        <v>32</v>
      </c>
      <c r="V110" t="s">
        <v>82</v>
      </c>
      <c r="W110" t="s">
        <v>32</v>
      </c>
      <c r="X110" t="s">
        <v>131</v>
      </c>
      <c r="Y110">
        <v>2</v>
      </c>
      <c r="AA110">
        <v>2000</v>
      </c>
      <c r="AB110">
        <v>1</v>
      </c>
      <c r="AC110">
        <v>2</v>
      </c>
      <c r="AD110">
        <v>1</v>
      </c>
      <c r="AF110">
        <v>1000</v>
      </c>
      <c r="AZ110" t="s">
        <v>92</v>
      </c>
      <c r="BA110">
        <v>2</v>
      </c>
      <c r="BC110">
        <v>1500</v>
      </c>
      <c r="BE110" t="s">
        <v>383</v>
      </c>
      <c r="BF110">
        <v>3</v>
      </c>
      <c r="BG110">
        <v>1500</v>
      </c>
      <c r="BW110">
        <v>1</v>
      </c>
      <c r="BX110">
        <v>400</v>
      </c>
      <c r="CA110">
        <v>1</v>
      </c>
      <c r="CB110">
        <v>400</v>
      </c>
      <c r="DV110">
        <v>1830</v>
      </c>
      <c r="DW110">
        <v>2</v>
      </c>
      <c r="DX110">
        <v>1</v>
      </c>
      <c r="DZ110">
        <v>1200</v>
      </c>
      <c r="ED110">
        <v>0.09</v>
      </c>
      <c r="EE110">
        <v>0.16500000000000001</v>
      </c>
      <c r="EF110">
        <v>0</v>
      </c>
      <c r="EG110" s="21" t="e">
        <f t="shared" si="2"/>
        <v>#DIV/0!</v>
      </c>
      <c r="EI110">
        <v>9500</v>
      </c>
      <c r="EJ110" s="16">
        <f t="shared" si="3"/>
        <v>-9500</v>
      </c>
    </row>
    <row r="111" spans="1:140" x14ac:dyDescent="0.35">
      <c r="A111">
        <v>169</v>
      </c>
      <c r="B111" t="s">
        <v>146</v>
      </c>
      <c r="C111" t="s">
        <v>177</v>
      </c>
      <c r="D111" t="s">
        <v>179</v>
      </c>
      <c r="E111" t="s">
        <v>275</v>
      </c>
      <c r="F111" t="s">
        <v>172</v>
      </c>
      <c r="H111" t="s">
        <v>174</v>
      </c>
      <c r="I111" t="s">
        <v>175</v>
      </c>
      <c r="L111" t="s">
        <v>388</v>
      </c>
      <c r="M111" t="s">
        <v>26</v>
      </c>
      <c r="N111" t="s">
        <v>27</v>
      </c>
      <c r="O111">
        <v>773873727</v>
      </c>
      <c r="P111" t="s">
        <v>178</v>
      </c>
      <c r="Q111">
        <v>0.03</v>
      </c>
      <c r="R111" t="s">
        <v>31</v>
      </c>
      <c r="S111" t="s">
        <v>30</v>
      </c>
      <c r="T111" t="s">
        <v>228</v>
      </c>
      <c r="U111" t="s">
        <v>32</v>
      </c>
      <c r="V111" t="s">
        <v>34</v>
      </c>
      <c r="W111" t="s">
        <v>33</v>
      </c>
      <c r="X111" t="s">
        <v>131</v>
      </c>
      <c r="AA111">
        <v>300</v>
      </c>
      <c r="AB111">
        <v>0.5</v>
      </c>
      <c r="AC111">
        <v>2</v>
      </c>
      <c r="AD111">
        <v>0.33333333333333331</v>
      </c>
      <c r="AF111">
        <v>500</v>
      </c>
      <c r="AP111" t="s">
        <v>389</v>
      </c>
      <c r="AQ111">
        <v>200</v>
      </c>
      <c r="AS111">
        <v>300</v>
      </c>
      <c r="AT111">
        <v>600</v>
      </c>
      <c r="BW111">
        <v>1</v>
      </c>
      <c r="BX111">
        <v>250</v>
      </c>
      <c r="CA111">
        <v>1</v>
      </c>
      <c r="CB111">
        <v>250</v>
      </c>
      <c r="CC111">
        <v>1</v>
      </c>
      <c r="CE111">
        <v>250</v>
      </c>
      <c r="DV111">
        <v>3400</v>
      </c>
      <c r="DW111">
        <v>1</v>
      </c>
      <c r="DX111">
        <v>0.5</v>
      </c>
      <c r="DZ111">
        <v>500</v>
      </c>
      <c r="EB111">
        <v>11000</v>
      </c>
      <c r="EC111">
        <v>16500</v>
      </c>
      <c r="ED111">
        <v>0.03</v>
      </c>
      <c r="EE111">
        <v>9.5000000000000001E-2</v>
      </c>
      <c r="EG111" s="21" t="e">
        <f t="shared" si="2"/>
        <v>#DIV/0!</v>
      </c>
      <c r="EI111">
        <v>2850</v>
      </c>
      <c r="EJ111" s="16">
        <f t="shared" si="3"/>
        <v>-2850</v>
      </c>
    </row>
    <row r="112" spans="1:140" x14ac:dyDescent="0.35">
      <c r="A112">
        <v>170</v>
      </c>
      <c r="B112" t="s">
        <v>146</v>
      </c>
      <c r="C112" t="s">
        <v>177</v>
      </c>
      <c r="D112" t="s">
        <v>179</v>
      </c>
      <c r="E112" t="s">
        <v>275</v>
      </c>
      <c r="F112" t="s">
        <v>172</v>
      </c>
      <c r="H112" t="s">
        <v>174</v>
      </c>
      <c r="I112" t="s">
        <v>175</v>
      </c>
      <c r="L112" t="s">
        <v>388</v>
      </c>
      <c r="M112" t="s">
        <v>26</v>
      </c>
      <c r="N112" t="s">
        <v>27</v>
      </c>
      <c r="O112">
        <v>773873727</v>
      </c>
      <c r="P112" t="s">
        <v>178</v>
      </c>
      <c r="Q112">
        <v>0.03</v>
      </c>
      <c r="R112" t="s">
        <v>31</v>
      </c>
      <c r="S112" t="s">
        <v>30</v>
      </c>
      <c r="T112" t="s">
        <v>228</v>
      </c>
      <c r="U112" t="s">
        <v>32</v>
      </c>
      <c r="V112" t="s">
        <v>82</v>
      </c>
      <c r="W112" t="s">
        <v>32</v>
      </c>
      <c r="X112" t="s">
        <v>131</v>
      </c>
      <c r="AA112">
        <v>300</v>
      </c>
      <c r="AB112">
        <v>0.5</v>
      </c>
      <c r="AC112">
        <v>2</v>
      </c>
      <c r="AD112">
        <v>0.3</v>
      </c>
      <c r="AF112">
        <v>500</v>
      </c>
      <c r="AP112" t="s">
        <v>389</v>
      </c>
      <c r="AQ112">
        <v>200</v>
      </c>
      <c r="AS112">
        <v>300</v>
      </c>
      <c r="AT112">
        <v>600</v>
      </c>
      <c r="AU112" t="s">
        <v>390</v>
      </c>
      <c r="AV112">
        <v>4</v>
      </c>
      <c r="AX112">
        <v>350</v>
      </c>
      <c r="AY112">
        <v>7500</v>
      </c>
      <c r="AZ112" t="s">
        <v>92</v>
      </c>
      <c r="BA112">
        <v>1</v>
      </c>
      <c r="BC112">
        <v>250</v>
      </c>
      <c r="BD112">
        <v>11500</v>
      </c>
      <c r="BW112">
        <v>1</v>
      </c>
      <c r="BX112">
        <v>250</v>
      </c>
      <c r="CA112">
        <v>1</v>
      </c>
      <c r="CB112">
        <v>250</v>
      </c>
      <c r="CC112">
        <v>1</v>
      </c>
      <c r="CE112">
        <v>250</v>
      </c>
      <c r="DV112">
        <v>3520</v>
      </c>
      <c r="DW112">
        <v>2</v>
      </c>
      <c r="DX112">
        <v>0.5</v>
      </c>
      <c r="DZ112">
        <v>500</v>
      </c>
      <c r="EB112">
        <v>11000</v>
      </c>
      <c r="EC112">
        <v>16500</v>
      </c>
      <c r="ED112">
        <v>0.03</v>
      </c>
      <c r="EE112">
        <v>0.10249999999999999</v>
      </c>
      <c r="EG112" s="21" t="e">
        <f t="shared" si="2"/>
        <v>#DIV/0!</v>
      </c>
      <c r="EI112">
        <v>3750</v>
      </c>
      <c r="EJ112" s="16">
        <f t="shared" si="3"/>
        <v>-3750</v>
      </c>
    </row>
    <row r="113" spans="1:140" x14ac:dyDescent="0.35">
      <c r="A113">
        <v>173</v>
      </c>
      <c r="B113" t="s">
        <v>146</v>
      </c>
      <c r="C113" t="s">
        <v>177</v>
      </c>
      <c r="D113" t="s">
        <v>179</v>
      </c>
      <c r="E113" t="s">
        <v>275</v>
      </c>
      <c r="F113" t="s">
        <v>172</v>
      </c>
      <c r="H113" t="s">
        <v>174</v>
      </c>
      <c r="I113" t="s">
        <v>175</v>
      </c>
      <c r="L113" t="s">
        <v>391</v>
      </c>
      <c r="M113" t="s">
        <v>26</v>
      </c>
      <c r="N113" t="s">
        <v>27</v>
      </c>
      <c r="O113">
        <v>781436574</v>
      </c>
      <c r="P113" t="s">
        <v>178</v>
      </c>
      <c r="Q113">
        <v>0.03</v>
      </c>
      <c r="R113" t="s">
        <v>31</v>
      </c>
      <c r="S113" t="s">
        <v>30</v>
      </c>
      <c r="T113" t="s">
        <v>228</v>
      </c>
      <c r="U113" t="s">
        <v>32</v>
      </c>
      <c r="V113" t="s">
        <v>34</v>
      </c>
      <c r="W113" t="s">
        <v>33</v>
      </c>
      <c r="X113" t="s">
        <v>181</v>
      </c>
      <c r="Y113">
        <v>2</v>
      </c>
      <c r="AA113">
        <v>300</v>
      </c>
      <c r="AB113">
        <v>0.25</v>
      </c>
      <c r="AC113">
        <v>2</v>
      </c>
      <c r="AD113">
        <v>0.3</v>
      </c>
      <c r="AF113">
        <v>500</v>
      </c>
      <c r="AP113" t="s">
        <v>389</v>
      </c>
      <c r="AQ113">
        <v>300</v>
      </c>
      <c r="AS113">
        <v>350</v>
      </c>
      <c r="AT113">
        <v>300</v>
      </c>
      <c r="BW113">
        <v>1</v>
      </c>
      <c r="BX113">
        <v>300</v>
      </c>
      <c r="CA113">
        <v>1</v>
      </c>
      <c r="CB113">
        <v>300</v>
      </c>
      <c r="CC113">
        <v>1</v>
      </c>
      <c r="CE113">
        <v>300</v>
      </c>
      <c r="DV113">
        <v>2133</v>
      </c>
      <c r="DW113">
        <v>1</v>
      </c>
      <c r="DX113" t="s">
        <v>393</v>
      </c>
      <c r="DZ113">
        <v>300</v>
      </c>
      <c r="EA113">
        <v>250</v>
      </c>
      <c r="EB113">
        <v>10500</v>
      </c>
      <c r="EC113">
        <v>13750</v>
      </c>
      <c r="ED113">
        <v>0.03</v>
      </c>
      <c r="EE113">
        <v>5.8999999999999997E-2</v>
      </c>
      <c r="EG113" s="21" t="e">
        <f t="shared" si="2"/>
        <v>#DIV/0!</v>
      </c>
      <c r="EI113">
        <v>2900</v>
      </c>
      <c r="EJ113" s="16">
        <f t="shared" si="3"/>
        <v>-2900</v>
      </c>
    </row>
    <row r="114" spans="1:140" x14ac:dyDescent="0.35">
      <c r="A114">
        <v>174</v>
      </c>
      <c r="B114" t="s">
        <v>146</v>
      </c>
      <c r="C114" t="s">
        <v>177</v>
      </c>
      <c r="D114" t="s">
        <v>179</v>
      </c>
      <c r="E114" t="s">
        <v>275</v>
      </c>
      <c r="F114" t="s">
        <v>172</v>
      </c>
      <c r="H114" t="s">
        <v>174</v>
      </c>
      <c r="I114" t="s">
        <v>175</v>
      </c>
      <c r="L114" t="s">
        <v>391</v>
      </c>
      <c r="M114" t="s">
        <v>26</v>
      </c>
      <c r="N114" t="s">
        <v>27</v>
      </c>
      <c r="O114">
        <v>781436574</v>
      </c>
      <c r="P114" t="s">
        <v>178</v>
      </c>
      <c r="Q114">
        <v>0.03</v>
      </c>
      <c r="R114" t="s">
        <v>31</v>
      </c>
      <c r="S114" t="s">
        <v>30</v>
      </c>
      <c r="T114" t="s">
        <v>228</v>
      </c>
      <c r="U114" t="s">
        <v>32</v>
      </c>
      <c r="V114" t="s">
        <v>82</v>
      </c>
      <c r="W114" t="s">
        <v>32</v>
      </c>
      <c r="X114" t="s">
        <v>181</v>
      </c>
      <c r="Y114">
        <v>2</v>
      </c>
      <c r="AA114">
        <v>300</v>
      </c>
      <c r="AB114">
        <v>0.25</v>
      </c>
      <c r="AC114">
        <v>2</v>
      </c>
      <c r="AD114">
        <v>0.3</v>
      </c>
      <c r="AF114">
        <v>500</v>
      </c>
      <c r="AP114" t="s">
        <v>389</v>
      </c>
      <c r="AQ114">
        <v>300</v>
      </c>
      <c r="AS114">
        <v>350</v>
      </c>
      <c r="AT114">
        <v>300</v>
      </c>
      <c r="AU114" t="s">
        <v>390</v>
      </c>
      <c r="AV114">
        <v>2</v>
      </c>
      <c r="AX114">
        <v>200</v>
      </c>
      <c r="AY114">
        <v>7500</v>
      </c>
      <c r="AZ114" t="s">
        <v>392</v>
      </c>
      <c r="BA114">
        <v>2</v>
      </c>
      <c r="BC114">
        <v>300</v>
      </c>
      <c r="BD114">
        <v>11500</v>
      </c>
      <c r="BW114">
        <v>1</v>
      </c>
      <c r="BX114">
        <v>300</v>
      </c>
      <c r="CA114">
        <v>1</v>
      </c>
      <c r="CB114">
        <v>300</v>
      </c>
      <c r="CC114">
        <v>1</v>
      </c>
      <c r="CE114">
        <v>300</v>
      </c>
      <c r="DV114">
        <v>2400</v>
      </c>
      <c r="DW114">
        <v>1</v>
      </c>
      <c r="DX114" t="s">
        <v>394</v>
      </c>
      <c r="DZ114">
        <v>350</v>
      </c>
      <c r="EA114">
        <v>250</v>
      </c>
      <c r="EB114">
        <v>10500</v>
      </c>
      <c r="EC114">
        <v>13750</v>
      </c>
      <c r="ED114">
        <v>0.03</v>
      </c>
      <c r="EE114">
        <v>6.8000000000000005E-2</v>
      </c>
      <c r="EG114" s="21" t="e">
        <f t="shared" si="2"/>
        <v>#DIV/0!</v>
      </c>
      <c r="EI114">
        <v>3750</v>
      </c>
      <c r="EJ114" s="16">
        <f t="shared" si="3"/>
        <v>-3750</v>
      </c>
    </row>
    <row r="115" spans="1:140" x14ac:dyDescent="0.35">
      <c r="A115">
        <v>177</v>
      </c>
      <c r="B115" t="s">
        <v>146</v>
      </c>
      <c r="C115" t="s">
        <v>177</v>
      </c>
      <c r="D115" t="s">
        <v>179</v>
      </c>
      <c r="E115" t="s">
        <v>275</v>
      </c>
      <c r="F115" t="s">
        <v>172</v>
      </c>
      <c r="H115" t="s">
        <v>174</v>
      </c>
      <c r="I115" t="s">
        <v>395</v>
      </c>
      <c r="L115" t="s">
        <v>396</v>
      </c>
      <c r="M115" t="s">
        <v>26</v>
      </c>
      <c r="N115" t="s">
        <v>27</v>
      </c>
      <c r="O115">
        <v>775720803</v>
      </c>
      <c r="P115" t="s">
        <v>178</v>
      </c>
      <c r="Q115">
        <v>0.03</v>
      </c>
      <c r="R115" t="s">
        <v>31</v>
      </c>
      <c r="S115" t="s">
        <v>30</v>
      </c>
      <c r="T115" t="s">
        <v>228</v>
      </c>
      <c r="U115" t="s">
        <v>32</v>
      </c>
      <c r="V115" t="s">
        <v>34</v>
      </c>
      <c r="W115" t="s">
        <v>33</v>
      </c>
      <c r="X115" t="s">
        <v>181</v>
      </c>
      <c r="Y115">
        <v>2</v>
      </c>
      <c r="AA115">
        <v>500</v>
      </c>
      <c r="AB115">
        <v>0.25</v>
      </c>
      <c r="AC115">
        <v>2</v>
      </c>
      <c r="AD115">
        <v>0.3</v>
      </c>
      <c r="AF115">
        <v>500</v>
      </c>
      <c r="AP115" t="s">
        <v>397</v>
      </c>
      <c r="AQ115">
        <v>250</v>
      </c>
      <c r="AS115">
        <v>300</v>
      </c>
      <c r="AT115">
        <v>600</v>
      </c>
      <c r="BW115">
        <v>1</v>
      </c>
      <c r="BX115">
        <v>300</v>
      </c>
      <c r="CA115">
        <v>1</v>
      </c>
      <c r="CB115">
        <v>300</v>
      </c>
      <c r="CC115">
        <v>1</v>
      </c>
      <c r="CE115">
        <v>300</v>
      </c>
      <c r="DV115">
        <v>1916</v>
      </c>
      <c r="DW115">
        <v>2</v>
      </c>
      <c r="DX115">
        <v>0.33333333333333331</v>
      </c>
      <c r="DY115">
        <v>350</v>
      </c>
      <c r="EA115">
        <v>1000</v>
      </c>
      <c r="EB115">
        <v>11250</v>
      </c>
      <c r="EC115">
        <v>17500</v>
      </c>
      <c r="ED115">
        <v>0.03</v>
      </c>
      <c r="EE115">
        <v>50</v>
      </c>
      <c r="EG115" s="21" t="e">
        <f t="shared" si="2"/>
        <v>#DIV/0!</v>
      </c>
      <c r="EI115">
        <v>3050</v>
      </c>
      <c r="EJ115" s="16">
        <f t="shared" si="3"/>
        <v>-3050</v>
      </c>
    </row>
    <row r="116" spans="1:140" x14ac:dyDescent="0.35">
      <c r="A116">
        <v>178</v>
      </c>
      <c r="B116" t="s">
        <v>146</v>
      </c>
      <c r="C116" t="s">
        <v>177</v>
      </c>
      <c r="D116" t="s">
        <v>179</v>
      </c>
      <c r="E116" t="s">
        <v>275</v>
      </c>
      <c r="F116" t="s">
        <v>172</v>
      </c>
      <c r="H116" t="s">
        <v>174</v>
      </c>
      <c r="I116" t="s">
        <v>395</v>
      </c>
      <c r="L116" t="s">
        <v>396</v>
      </c>
      <c r="M116" t="s">
        <v>26</v>
      </c>
      <c r="N116" t="s">
        <v>27</v>
      </c>
      <c r="O116">
        <v>775720803</v>
      </c>
      <c r="P116" t="s">
        <v>178</v>
      </c>
      <c r="Q116">
        <v>0.03</v>
      </c>
      <c r="R116" t="s">
        <v>31</v>
      </c>
      <c r="S116" t="s">
        <v>30</v>
      </c>
      <c r="T116" t="s">
        <v>228</v>
      </c>
      <c r="U116" t="s">
        <v>32</v>
      </c>
      <c r="V116" t="s">
        <v>82</v>
      </c>
      <c r="W116" t="s">
        <v>32</v>
      </c>
      <c r="X116" t="s">
        <v>181</v>
      </c>
      <c r="Y116">
        <v>2</v>
      </c>
      <c r="AA116">
        <v>500</v>
      </c>
      <c r="AB116">
        <v>0.25</v>
      </c>
      <c r="AC116">
        <v>2</v>
      </c>
      <c r="AD116">
        <v>0.3</v>
      </c>
      <c r="AF116">
        <v>500</v>
      </c>
      <c r="AP116" t="s">
        <v>397</v>
      </c>
      <c r="AQ116">
        <v>250</v>
      </c>
      <c r="AS116">
        <v>300</v>
      </c>
      <c r="AT116">
        <v>600</v>
      </c>
      <c r="AU116" t="s">
        <v>390</v>
      </c>
      <c r="AV116">
        <v>2</v>
      </c>
      <c r="AX116">
        <v>200</v>
      </c>
      <c r="AY116">
        <v>7500</v>
      </c>
      <c r="AZ116" t="s">
        <v>392</v>
      </c>
      <c r="BA116">
        <v>2</v>
      </c>
      <c r="BC116">
        <v>300</v>
      </c>
      <c r="BD116">
        <v>11500</v>
      </c>
      <c r="BW116">
        <v>1</v>
      </c>
      <c r="BX116">
        <v>300</v>
      </c>
      <c r="CA116">
        <v>1</v>
      </c>
      <c r="CB116">
        <v>300</v>
      </c>
      <c r="CC116">
        <v>1</v>
      </c>
      <c r="CE116">
        <v>300</v>
      </c>
      <c r="DV116">
        <v>2050</v>
      </c>
      <c r="DW116">
        <v>2</v>
      </c>
      <c r="DX116">
        <v>0.5</v>
      </c>
      <c r="DY116">
        <v>350</v>
      </c>
      <c r="EA116">
        <v>1000</v>
      </c>
      <c r="EB116">
        <v>11250</v>
      </c>
      <c r="EC116">
        <v>17500</v>
      </c>
      <c r="ED116">
        <v>0.03</v>
      </c>
      <c r="EE116">
        <v>60</v>
      </c>
      <c r="EG116" s="21" t="e">
        <f t="shared" si="2"/>
        <v>#DIV/0!</v>
      </c>
      <c r="EI116">
        <v>4050</v>
      </c>
      <c r="EJ116" s="16">
        <f t="shared" si="3"/>
        <v>-4050</v>
      </c>
    </row>
    <row r="117" spans="1:140" x14ac:dyDescent="0.35">
      <c r="A117">
        <v>181</v>
      </c>
      <c r="B117" t="s">
        <v>146</v>
      </c>
      <c r="C117" t="s">
        <v>177</v>
      </c>
      <c r="D117" t="s">
        <v>179</v>
      </c>
      <c r="E117" t="s">
        <v>275</v>
      </c>
      <c r="F117" t="s">
        <v>172</v>
      </c>
      <c r="H117" t="s">
        <v>174</v>
      </c>
      <c r="I117" t="s">
        <v>399</v>
      </c>
      <c r="L117" t="s">
        <v>398</v>
      </c>
      <c r="M117" t="s">
        <v>26</v>
      </c>
      <c r="N117" t="s">
        <v>27</v>
      </c>
      <c r="O117">
        <v>775775819</v>
      </c>
      <c r="P117" t="s">
        <v>178</v>
      </c>
      <c r="Q117">
        <v>0.03</v>
      </c>
      <c r="R117" t="s">
        <v>31</v>
      </c>
      <c r="S117" t="s">
        <v>30</v>
      </c>
      <c r="T117" t="s">
        <v>228</v>
      </c>
      <c r="U117" t="s">
        <v>32</v>
      </c>
      <c r="V117" t="s">
        <v>34</v>
      </c>
      <c r="W117" t="s">
        <v>33</v>
      </c>
      <c r="X117" t="s">
        <v>400</v>
      </c>
      <c r="Y117">
        <v>2</v>
      </c>
      <c r="AA117">
        <v>400</v>
      </c>
      <c r="AB117">
        <v>0.5</v>
      </c>
      <c r="AC117">
        <v>2</v>
      </c>
      <c r="AD117">
        <v>0.3</v>
      </c>
      <c r="AF117">
        <v>200</v>
      </c>
      <c r="AP117" t="s">
        <v>389</v>
      </c>
      <c r="AQ117">
        <v>250</v>
      </c>
      <c r="AS117">
        <v>300</v>
      </c>
      <c r="AT117">
        <v>600</v>
      </c>
      <c r="BW117">
        <v>1</v>
      </c>
      <c r="BX117">
        <v>200</v>
      </c>
      <c r="CA117">
        <v>1</v>
      </c>
      <c r="CB117">
        <v>200</v>
      </c>
      <c r="CC117">
        <v>1</v>
      </c>
      <c r="CE117">
        <v>200</v>
      </c>
      <c r="DV117">
        <v>1066</v>
      </c>
      <c r="DW117">
        <v>1</v>
      </c>
      <c r="DX117">
        <v>0.5</v>
      </c>
      <c r="DZ117">
        <v>200</v>
      </c>
      <c r="EA117">
        <v>400</v>
      </c>
      <c r="EB117">
        <v>11250</v>
      </c>
      <c r="EC117">
        <v>17500</v>
      </c>
      <c r="ED117">
        <v>0.03</v>
      </c>
      <c r="EE117">
        <v>3.2000000000000001E-2</v>
      </c>
      <c r="EG117" s="21" t="e">
        <f t="shared" si="2"/>
        <v>#DIV/0!</v>
      </c>
      <c r="EI117">
        <v>2100</v>
      </c>
      <c r="EJ117" s="16">
        <f t="shared" si="3"/>
        <v>-2100</v>
      </c>
    </row>
    <row r="118" spans="1:140" x14ac:dyDescent="0.35">
      <c r="A118">
        <v>182</v>
      </c>
      <c r="B118" t="s">
        <v>146</v>
      </c>
      <c r="C118" t="s">
        <v>177</v>
      </c>
      <c r="D118" t="s">
        <v>179</v>
      </c>
      <c r="E118" t="s">
        <v>275</v>
      </c>
      <c r="F118" t="s">
        <v>172</v>
      </c>
      <c r="H118" t="s">
        <v>174</v>
      </c>
      <c r="I118" t="s">
        <v>399</v>
      </c>
      <c r="L118" t="s">
        <v>398</v>
      </c>
      <c r="M118" t="s">
        <v>26</v>
      </c>
      <c r="N118" t="s">
        <v>27</v>
      </c>
      <c r="O118">
        <v>775775819</v>
      </c>
      <c r="P118" t="s">
        <v>178</v>
      </c>
      <c r="Q118">
        <v>0.03</v>
      </c>
      <c r="R118" t="s">
        <v>31</v>
      </c>
      <c r="S118" t="s">
        <v>30</v>
      </c>
      <c r="T118" t="s">
        <v>228</v>
      </c>
      <c r="U118" t="s">
        <v>32</v>
      </c>
      <c r="V118" t="s">
        <v>82</v>
      </c>
      <c r="W118" t="s">
        <v>32</v>
      </c>
      <c r="X118" t="s">
        <v>400</v>
      </c>
      <c r="Y118">
        <v>2</v>
      </c>
      <c r="AA118">
        <v>400</v>
      </c>
      <c r="AB118">
        <v>0.5</v>
      </c>
      <c r="AC118">
        <v>2</v>
      </c>
      <c r="AD118">
        <v>0.3</v>
      </c>
      <c r="AF118">
        <v>200</v>
      </c>
      <c r="AP118" t="s">
        <v>389</v>
      </c>
      <c r="AQ118">
        <v>250</v>
      </c>
      <c r="AS118">
        <v>300</v>
      </c>
      <c r="AT118">
        <v>600</v>
      </c>
      <c r="AU118" t="s">
        <v>390</v>
      </c>
      <c r="AV118">
        <v>2</v>
      </c>
      <c r="AX118">
        <v>200</v>
      </c>
      <c r="AY118">
        <v>9000</v>
      </c>
      <c r="AZ118" t="s">
        <v>401</v>
      </c>
      <c r="BA118">
        <v>2</v>
      </c>
      <c r="BC118">
        <v>300</v>
      </c>
      <c r="BD118">
        <v>11500</v>
      </c>
      <c r="BW118">
        <v>1</v>
      </c>
      <c r="BX118">
        <v>200</v>
      </c>
      <c r="CA118">
        <v>1</v>
      </c>
      <c r="CB118">
        <v>200</v>
      </c>
      <c r="CC118">
        <v>1</v>
      </c>
      <c r="CE118">
        <v>200</v>
      </c>
      <c r="DV118">
        <v>2606</v>
      </c>
      <c r="DW118">
        <v>1</v>
      </c>
      <c r="DX118">
        <v>0.5</v>
      </c>
      <c r="DZ118">
        <v>200</v>
      </c>
      <c r="EA118">
        <v>400</v>
      </c>
      <c r="EB118">
        <v>11250</v>
      </c>
      <c r="EC118">
        <v>17500</v>
      </c>
      <c r="ED118">
        <v>0.03</v>
      </c>
      <c r="EE118">
        <v>6.7000000000000004E-2</v>
      </c>
      <c r="EG118" s="21" t="e">
        <f t="shared" si="2"/>
        <v>#DIV/0!</v>
      </c>
      <c r="EI118">
        <v>2900</v>
      </c>
      <c r="EJ118" s="16">
        <f t="shared" si="3"/>
        <v>-2900</v>
      </c>
    </row>
    <row r="119" spans="1:140" x14ac:dyDescent="0.35">
      <c r="A119">
        <v>185</v>
      </c>
      <c r="B119" t="s">
        <v>146</v>
      </c>
      <c r="C119" t="s">
        <v>177</v>
      </c>
      <c r="D119" t="s">
        <v>179</v>
      </c>
      <c r="E119" t="s">
        <v>275</v>
      </c>
      <c r="F119" t="s">
        <v>172</v>
      </c>
      <c r="H119" t="s">
        <v>174</v>
      </c>
      <c r="I119" t="s">
        <v>399</v>
      </c>
      <c r="L119" t="s">
        <v>402</v>
      </c>
      <c r="M119" t="s">
        <v>26</v>
      </c>
      <c r="N119" t="s">
        <v>27</v>
      </c>
      <c r="O119">
        <v>764317335</v>
      </c>
      <c r="P119" t="s">
        <v>178</v>
      </c>
      <c r="Q119">
        <v>0.03</v>
      </c>
      <c r="R119" t="s">
        <v>31</v>
      </c>
      <c r="S119" t="s">
        <v>30</v>
      </c>
      <c r="T119" t="s">
        <v>228</v>
      </c>
      <c r="U119" t="s">
        <v>32</v>
      </c>
      <c r="V119" t="s">
        <v>34</v>
      </c>
      <c r="W119" t="s">
        <v>33</v>
      </c>
      <c r="X119" t="s">
        <v>181</v>
      </c>
      <c r="Y119">
        <v>1</v>
      </c>
      <c r="AA119">
        <v>200</v>
      </c>
      <c r="AB119">
        <v>0.5</v>
      </c>
      <c r="AC119">
        <v>2</v>
      </c>
      <c r="AD119">
        <v>0.25</v>
      </c>
      <c r="AF119">
        <v>250</v>
      </c>
      <c r="AP119" t="s">
        <v>403</v>
      </c>
      <c r="AQ119">
        <v>300</v>
      </c>
      <c r="AS119">
        <v>300</v>
      </c>
      <c r="AT119">
        <v>1000</v>
      </c>
      <c r="AU119" t="s">
        <v>390</v>
      </c>
      <c r="AV119">
        <v>5</v>
      </c>
      <c r="AX119">
        <v>200</v>
      </c>
      <c r="AY119">
        <v>9000</v>
      </c>
      <c r="AZ119" t="s">
        <v>392</v>
      </c>
      <c r="BA119">
        <v>3</v>
      </c>
      <c r="BC119">
        <v>500</v>
      </c>
      <c r="BD119">
        <v>11500</v>
      </c>
      <c r="BW119">
        <v>1</v>
      </c>
      <c r="BX119">
        <v>250</v>
      </c>
      <c r="CA119">
        <v>1</v>
      </c>
      <c r="CB119">
        <v>250</v>
      </c>
      <c r="CC119">
        <v>1</v>
      </c>
      <c r="CE119">
        <v>250</v>
      </c>
      <c r="DV119">
        <v>666</v>
      </c>
      <c r="DW119">
        <v>1</v>
      </c>
      <c r="DX119">
        <v>0.25</v>
      </c>
      <c r="DZ119">
        <v>250</v>
      </c>
      <c r="EA119">
        <v>400</v>
      </c>
      <c r="EB119">
        <v>10000</v>
      </c>
      <c r="EC119">
        <v>17500</v>
      </c>
      <c r="ED119">
        <v>0.03</v>
      </c>
      <c r="EE119">
        <v>25</v>
      </c>
      <c r="EG119" s="21" t="e">
        <f t="shared" si="2"/>
        <v>#DIV/0!</v>
      </c>
      <c r="EI119">
        <v>3350</v>
      </c>
      <c r="EJ119" s="16">
        <f t="shared" si="3"/>
        <v>-3350</v>
      </c>
    </row>
    <row r="120" spans="1:140" x14ac:dyDescent="0.35">
      <c r="A120">
        <v>186</v>
      </c>
      <c r="B120" t="s">
        <v>146</v>
      </c>
      <c r="C120" t="s">
        <v>177</v>
      </c>
      <c r="D120" t="s">
        <v>179</v>
      </c>
      <c r="E120" t="s">
        <v>275</v>
      </c>
      <c r="F120" t="s">
        <v>172</v>
      </c>
      <c r="H120" t="s">
        <v>174</v>
      </c>
      <c r="I120" t="s">
        <v>399</v>
      </c>
      <c r="L120" t="s">
        <v>402</v>
      </c>
      <c r="M120" t="s">
        <v>26</v>
      </c>
      <c r="N120" t="s">
        <v>27</v>
      </c>
      <c r="O120">
        <v>764317335</v>
      </c>
      <c r="P120" t="s">
        <v>178</v>
      </c>
      <c r="Q120">
        <v>0.03</v>
      </c>
      <c r="R120" t="s">
        <v>31</v>
      </c>
      <c r="S120" t="s">
        <v>30</v>
      </c>
      <c r="T120" t="s">
        <v>228</v>
      </c>
      <c r="U120" t="s">
        <v>32</v>
      </c>
      <c r="V120" t="s">
        <v>82</v>
      </c>
      <c r="W120" t="s">
        <v>32</v>
      </c>
      <c r="X120" t="s">
        <v>181</v>
      </c>
      <c r="Y120">
        <v>1</v>
      </c>
      <c r="AA120">
        <v>200</v>
      </c>
      <c r="AB120">
        <v>0.5</v>
      </c>
      <c r="AC120">
        <v>2</v>
      </c>
      <c r="AD120">
        <v>0.3</v>
      </c>
      <c r="AF120">
        <v>250</v>
      </c>
      <c r="AP120" t="s">
        <v>403</v>
      </c>
      <c r="AQ120">
        <v>300</v>
      </c>
      <c r="AS120">
        <v>300</v>
      </c>
      <c r="AT120">
        <v>1000</v>
      </c>
      <c r="AU120" t="s">
        <v>390</v>
      </c>
      <c r="AV120">
        <v>2</v>
      </c>
      <c r="AX120">
        <v>200</v>
      </c>
      <c r="AY120">
        <v>9000</v>
      </c>
      <c r="AZ120" t="s">
        <v>392</v>
      </c>
      <c r="BA120">
        <v>1</v>
      </c>
      <c r="BC120">
        <v>500</v>
      </c>
      <c r="BD120">
        <v>11500</v>
      </c>
      <c r="BW120">
        <v>1</v>
      </c>
      <c r="BX120">
        <v>250</v>
      </c>
      <c r="CA120">
        <v>1</v>
      </c>
      <c r="CB120">
        <v>250</v>
      </c>
      <c r="CC120">
        <v>1</v>
      </c>
      <c r="CE120">
        <v>250</v>
      </c>
      <c r="DV120">
        <v>1833</v>
      </c>
      <c r="DW120">
        <v>1</v>
      </c>
      <c r="DX120">
        <v>0.5</v>
      </c>
      <c r="DZ120">
        <v>250</v>
      </c>
      <c r="EA120">
        <v>400</v>
      </c>
      <c r="EB120">
        <v>10000</v>
      </c>
      <c r="EC120">
        <v>17500</v>
      </c>
      <c r="ED120">
        <v>0.03</v>
      </c>
      <c r="EE120">
        <v>50</v>
      </c>
      <c r="EG120" s="21" t="e">
        <f t="shared" si="2"/>
        <v>#DIV/0!</v>
      </c>
      <c r="EI120">
        <v>3350</v>
      </c>
      <c r="EJ120" s="16">
        <f t="shared" si="3"/>
        <v>-3350</v>
      </c>
    </row>
    <row r="121" spans="1:140" x14ac:dyDescent="0.35">
      <c r="A121">
        <v>189</v>
      </c>
      <c r="B121" t="s">
        <v>146</v>
      </c>
      <c r="C121" t="s">
        <v>177</v>
      </c>
      <c r="D121" t="s">
        <v>380</v>
      </c>
      <c r="E121" t="s">
        <v>275</v>
      </c>
      <c r="F121" t="s">
        <v>172</v>
      </c>
      <c r="G121" t="s">
        <v>219</v>
      </c>
      <c r="H121" t="s">
        <v>220</v>
      </c>
      <c r="I121" t="s">
        <v>221</v>
      </c>
      <c r="J121" t="s">
        <v>407</v>
      </c>
      <c r="K121" t="s">
        <v>406</v>
      </c>
      <c r="L121" t="s">
        <v>405</v>
      </c>
      <c r="M121" t="s">
        <v>26</v>
      </c>
      <c r="N121" t="s">
        <v>27</v>
      </c>
      <c r="O121" t="s">
        <v>404</v>
      </c>
      <c r="P121" t="s">
        <v>408</v>
      </c>
      <c r="Q121">
        <v>0.9</v>
      </c>
      <c r="R121" t="s">
        <v>31</v>
      </c>
      <c r="S121" t="s">
        <v>213</v>
      </c>
      <c r="T121" t="s">
        <v>409</v>
      </c>
      <c r="U121" t="s">
        <v>32</v>
      </c>
      <c r="V121" t="s">
        <v>34</v>
      </c>
      <c r="W121" t="s">
        <v>33</v>
      </c>
      <c r="X121" t="s">
        <v>181</v>
      </c>
      <c r="Y121">
        <v>2</v>
      </c>
      <c r="Z121">
        <v>3000</v>
      </c>
      <c r="AA121">
        <v>3000</v>
      </c>
      <c r="AB121">
        <v>1</v>
      </c>
      <c r="AC121">
        <v>2</v>
      </c>
      <c r="AD121">
        <v>0.5</v>
      </c>
      <c r="AE121">
        <v>1000</v>
      </c>
      <c r="AF121">
        <v>1000</v>
      </c>
      <c r="AZ121" t="s">
        <v>92</v>
      </c>
      <c r="BA121">
        <v>4</v>
      </c>
      <c r="BB121">
        <v>400</v>
      </c>
      <c r="BC121">
        <v>400</v>
      </c>
      <c r="BD121">
        <v>11500</v>
      </c>
      <c r="BE121" t="s">
        <v>383</v>
      </c>
      <c r="BF121">
        <v>10</v>
      </c>
      <c r="BG121">
        <v>400</v>
      </c>
      <c r="BI121">
        <v>12500</v>
      </c>
      <c r="BW121">
        <v>2</v>
      </c>
      <c r="BX121">
        <v>1000</v>
      </c>
      <c r="CA121">
        <v>1</v>
      </c>
      <c r="CB121">
        <v>1000</v>
      </c>
      <c r="DV121">
        <v>1830</v>
      </c>
      <c r="DW121">
        <v>2</v>
      </c>
      <c r="DX121">
        <v>1</v>
      </c>
      <c r="DY121">
        <v>1000</v>
      </c>
      <c r="DZ121">
        <v>1000</v>
      </c>
      <c r="ED121">
        <v>0.09</v>
      </c>
      <c r="EE121">
        <v>0.16500000000000001</v>
      </c>
      <c r="EF121">
        <v>0</v>
      </c>
      <c r="EG121" s="21" t="e">
        <f t="shared" si="2"/>
        <v>#DIV/0!</v>
      </c>
      <c r="EI121">
        <v>13000</v>
      </c>
      <c r="EJ121" s="16">
        <f t="shared" si="3"/>
        <v>-13000</v>
      </c>
    </row>
    <row r="122" spans="1:140" x14ac:dyDescent="0.35">
      <c r="A122">
        <v>190</v>
      </c>
      <c r="B122" t="s">
        <v>146</v>
      </c>
      <c r="C122" t="s">
        <v>177</v>
      </c>
      <c r="D122" t="s">
        <v>380</v>
      </c>
      <c r="E122" t="s">
        <v>275</v>
      </c>
      <c r="F122" t="s">
        <v>172</v>
      </c>
      <c r="G122" t="s">
        <v>219</v>
      </c>
      <c r="H122" t="s">
        <v>220</v>
      </c>
      <c r="I122" t="s">
        <v>221</v>
      </c>
      <c r="J122" t="s">
        <v>407</v>
      </c>
      <c r="K122" t="s">
        <v>406</v>
      </c>
      <c r="L122" t="s">
        <v>405</v>
      </c>
      <c r="M122" t="s">
        <v>26</v>
      </c>
      <c r="N122" t="s">
        <v>27</v>
      </c>
      <c r="O122" t="s">
        <v>404</v>
      </c>
      <c r="P122" t="s">
        <v>408</v>
      </c>
      <c r="Q122">
        <v>0.9</v>
      </c>
      <c r="R122" t="s">
        <v>31</v>
      </c>
      <c r="S122" t="s">
        <v>213</v>
      </c>
      <c r="T122" t="s">
        <v>409</v>
      </c>
      <c r="U122" t="s">
        <v>32</v>
      </c>
      <c r="V122" t="s">
        <v>82</v>
      </c>
      <c r="W122" t="s">
        <v>32</v>
      </c>
      <c r="X122" t="s">
        <v>181</v>
      </c>
      <c r="Y122">
        <v>2</v>
      </c>
      <c r="Z122">
        <v>3000</v>
      </c>
      <c r="AA122">
        <v>3000</v>
      </c>
      <c r="AB122">
        <v>1</v>
      </c>
      <c r="AC122">
        <v>2</v>
      </c>
      <c r="AD122">
        <v>0.5</v>
      </c>
      <c r="AE122">
        <v>1000</v>
      </c>
      <c r="AF122">
        <v>1000</v>
      </c>
      <c r="AZ122" t="s">
        <v>92</v>
      </c>
      <c r="BA122">
        <v>3</v>
      </c>
      <c r="BB122">
        <v>1200</v>
      </c>
      <c r="BC122">
        <v>1200</v>
      </c>
      <c r="BD122">
        <v>11500</v>
      </c>
      <c r="BE122" t="s">
        <v>383</v>
      </c>
      <c r="BF122">
        <v>6</v>
      </c>
      <c r="BG122">
        <v>1200</v>
      </c>
      <c r="BI122">
        <v>12500</v>
      </c>
      <c r="BW122">
        <v>2</v>
      </c>
      <c r="BX122">
        <v>1000</v>
      </c>
      <c r="CA122">
        <v>1</v>
      </c>
      <c r="CB122">
        <v>1000</v>
      </c>
      <c r="DV122">
        <v>1880</v>
      </c>
      <c r="DW122">
        <v>2</v>
      </c>
      <c r="DX122">
        <v>1</v>
      </c>
      <c r="DY122">
        <v>1000</v>
      </c>
      <c r="DZ122">
        <v>1000</v>
      </c>
      <c r="ED122">
        <v>0.09</v>
      </c>
      <c r="EE122">
        <v>0.17</v>
      </c>
      <c r="EF122">
        <v>0</v>
      </c>
      <c r="EG122" s="21" t="e">
        <f t="shared" si="2"/>
        <v>#DIV/0!</v>
      </c>
      <c r="EI122">
        <v>12100</v>
      </c>
      <c r="EJ122" s="16">
        <f t="shared" si="3"/>
        <v>-12100</v>
      </c>
    </row>
    <row r="123" spans="1:140" x14ac:dyDescent="0.35">
      <c r="A123">
        <v>193</v>
      </c>
      <c r="B123" t="s">
        <v>146</v>
      </c>
      <c r="C123" t="s">
        <v>177</v>
      </c>
      <c r="D123" t="s">
        <v>380</v>
      </c>
      <c r="E123" t="s">
        <v>275</v>
      </c>
      <c r="F123" t="s">
        <v>172</v>
      </c>
      <c r="G123" t="s">
        <v>219</v>
      </c>
      <c r="H123" t="s">
        <v>220</v>
      </c>
      <c r="I123" t="s">
        <v>221</v>
      </c>
      <c r="J123" t="s">
        <v>411</v>
      </c>
      <c r="K123" t="s">
        <v>410</v>
      </c>
      <c r="L123" t="s">
        <v>412</v>
      </c>
      <c r="M123" t="s">
        <v>26</v>
      </c>
      <c r="N123" t="s">
        <v>27</v>
      </c>
      <c r="O123" t="s">
        <v>413</v>
      </c>
      <c r="P123" t="s">
        <v>408</v>
      </c>
      <c r="Q123">
        <v>0.9</v>
      </c>
      <c r="R123" t="s">
        <v>31</v>
      </c>
      <c r="S123" t="s">
        <v>213</v>
      </c>
      <c r="T123" t="s">
        <v>409</v>
      </c>
      <c r="U123" t="s">
        <v>32</v>
      </c>
      <c r="V123" t="s">
        <v>34</v>
      </c>
      <c r="W123" t="s">
        <v>33</v>
      </c>
      <c r="X123" t="s">
        <v>181</v>
      </c>
      <c r="Y123">
        <v>2</v>
      </c>
      <c r="Z123">
        <v>3000</v>
      </c>
      <c r="AA123">
        <v>3000</v>
      </c>
      <c r="AB123">
        <v>1</v>
      </c>
      <c r="AC123">
        <v>2</v>
      </c>
      <c r="AD123">
        <v>0.5</v>
      </c>
      <c r="AE123">
        <v>1000</v>
      </c>
      <c r="AF123">
        <v>1000</v>
      </c>
      <c r="AZ123" t="s">
        <v>92</v>
      </c>
      <c r="BA123">
        <v>4</v>
      </c>
      <c r="BB123">
        <v>400</v>
      </c>
      <c r="BC123">
        <v>400</v>
      </c>
      <c r="BD123">
        <v>11500</v>
      </c>
      <c r="BE123" t="s">
        <v>383</v>
      </c>
      <c r="BF123">
        <v>10</v>
      </c>
      <c r="BG123">
        <v>600</v>
      </c>
      <c r="BI123">
        <v>12500</v>
      </c>
      <c r="BW123">
        <v>2</v>
      </c>
      <c r="BX123">
        <v>1000</v>
      </c>
      <c r="CA123">
        <v>1</v>
      </c>
      <c r="CB123">
        <v>1000</v>
      </c>
      <c r="DV123">
        <v>1500</v>
      </c>
      <c r="DW123">
        <v>2</v>
      </c>
      <c r="DX123">
        <v>1</v>
      </c>
      <c r="DZ123">
        <v>1000</v>
      </c>
      <c r="ED123">
        <v>0.09</v>
      </c>
      <c r="EE123">
        <v>0.13500000000000001</v>
      </c>
      <c r="EF123">
        <v>0</v>
      </c>
      <c r="EG123" s="21" t="e">
        <f t="shared" si="2"/>
        <v>#DIV/0!</v>
      </c>
      <c r="EI123">
        <v>12200</v>
      </c>
      <c r="EJ123" s="16">
        <f t="shared" si="3"/>
        <v>-12200</v>
      </c>
    </row>
    <row r="124" spans="1:140" x14ac:dyDescent="0.35">
      <c r="A124">
        <v>194</v>
      </c>
      <c r="B124" t="s">
        <v>146</v>
      </c>
      <c r="C124" t="s">
        <v>177</v>
      </c>
      <c r="D124" t="s">
        <v>380</v>
      </c>
      <c r="E124" t="s">
        <v>275</v>
      </c>
      <c r="F124" t="s">
        <v>172</v>
      </c>
      <c r="G124" t="s">
        <v>219</v>
      </c>
      <c r="H124" t="s">
        <v>220</v>
      </c>
      <c r="I124" t="s">
        <v>221</v>
      </c>
      <c r="J124" t="s">
        <v>411</v>
      </c>
      <c r="K124" t="s">
        <v>410</v>
      </c>
      <c r="L124" t="s">
        <v>412</v>
      </c>
      <c r="M124" t="s">
        <v>26</v>
      </c>
      <c r="N124" t="s">
        <v>27</v>
      </c>
      <c r="O124" t="s">
        <v>413</v>
      </c>
      <c r="P124" t="s">
        <v>408</v>
      </c>
      <c r="Q124">
        <v>0.9</v>
      </c>
      <c r="R124" t="s">
        <v>31</v>
      </c>
      <c r="S124" t="s">
        <v>213</v>
      </c>
      <c r="T124" t="s">
        <v>409</v>
      </c>
      <c r="U124" t="s">
        <v>32</v>
      </c>
      <c r="V124" t="s">
        <v>82</v>
      </c>
      <c r="W124" t="s">
        <v>32</v>
      </c>
      <c r="X124" t="s">
        <v>181</v>
      </c>
      <c r="Y124">
        <v>2</v>
      </c>
      <c r="Z124">
        <v>3000</v>
      </c>
      <c r="AA124">
        <v>3000</v>
      </c>
      <c r="AB124">
        <v>1</v>
      </c>
      <c r="AC124">
        <v>2</v>
      </c>
      <c r="AD124">
        <v>0.5</v>
      </c>
      <c r="AE124">
        <v>1000</v>
      </c>
      <c r="AF124">
        <v>1000</v>
      </c>
      <c r="AZ124" t="s">
        <v>92</v>
      </c>
      <c r="BA124">
        <v>3</v>
      </c>
      <c r="BB124">
        <v>1200</v>
      </c>
      <c r="BC124">
        <v>1200</v>
      </c>
      <c r="BD124">
        <v>11500</v>
      </c>
      <c r="BE124" t="s">
        <v>383</v>
      </c>
      <c r="BF124">
        <v>6</v>
      </c>
      <c r="BG124">
        <v>1200</v>
      </c>
      <c r="BI124">
        <v>12500</v>
      </c>
      <c r="BW124">
        <v>2</v>
      </c>
      <c r="BX124">
        <v>1000</v>
      </c>
      <c r="CA124">
        <v>1</v>
      </c>
      <c r="CB124">
        <v>1000</v>
      </c>
      <c r="DV124">
        <v>1380</v>
      </c>
      <c r="DW124">
        <v>2</v>
      </c>
      <c r="DX124">
        <v>1</v>
      </c>
      <c r="DZ124">
        <v>1000</v>
      </c>
      <c r="ED124">
        <v>0.09</v>
      </c>
      <c r="EE124">
        <v>0.125</v>
      </c>
      <c r="EF124">
        <v>0</v>
      </c>
      <c r="EG124" s="21" t="e">
        <f t="shared" si="2"/>
        <v>#DIV/0!</v>
      </c>
      <c r="EI124">
        <v>12100</v>
      </c>
      <c r="EJ124" s="16">
        <f t="shared" si="3"/>
        <v>-12100</v>
      </c>
    </row>
    <row r="125" spans="1:140" x14ac:dyDescent="0.35">
      <c r="A125">
        <v>197</v>
      </c>
      <c r="B125" t="s">
        <v>146</v>
      </c>
      <c r="C125" t="s">
        <v>177</v>
      </c>
      <c r="D125" t="s">
        <v>380</v>
      </c>
      <c r="E125" t="s">
        <v>275</v>
      </c>
      <c r="F125" t="s">
        <v>172</v>
      </c>
      <c r="G125" t="s">
        <v>219</v>
      </c>
      <c r="H125" t="s">
        <v>220</v>
      </c>
      <c r="I125" t="s">
        <v>221</v>
      </c>
      <c r="J125" t="s">
        <v>415</v>
      </c>
      <c r="K125" t="s">
        <v>414</v>
      </c>
      <c r="L125" t="s">
        <v>417</v>
      </c>
      <c r="M125" t="s">
        <v>26</v>
      </c>
      <c r="N125" t="s">
        <v>27</v>
      </c>
      <c r="O125" t="s">
        <v>416</v>
      </c>
      <c r="P125" t="s">
        <v>408</v>
      </c>
      <c r="Q125">
        <v>0.9</v>
      </c>
      <c r="R125" t="s">
        <v>31</v>
      </c>
      <c r="S125" t="s">
        <v>213</v>
      </c>
      <c r="T125" t="s">
        <v>409</v>
      </c>
      <c r="U125" t="s">
        <v>32</v>
      </c>
      <c r="V125" t="s">
        <v>34</v>
      </c>
      <c r="W125" t="s">
        <v>33</v>
      </c>
      <c r="X125" t="s">
        <v>181</v>
      </c>
      <c r="Y125">
        <v>2</v>
      </c>
      <c r="Z125">
        <v>3000</v>
      </c>
      <c r="AA125">
        <v>3000</v>
      </c>
      <c r="AB125">
        <v>1</v>
      </c>
      <c r="AC125">
        <v>2</v>
      </c>
      <c r="AD125">
        <v>0.5</v>
      </c>
      <c r="AE125">
        <v>1000</v>
      </c>
      <c r="AF125">
        <v>1000</v>
      </c>
      <c r="AZ125" t="s">
        <v>92</v>
      </c>
      <c r="BA125">
        <v>4</v>
      </c>
      <c r="BB125">
        <v>800</v>
      </c>
      <c r="BC125">
        <v>800</v>
      </c>
      <c r="BD125">
        <v>11500</v>
      </c>
      <c r="BE125" t="s">
        <v>383</v>
      </c>
      <c r="BF125">
        <v>10</v>
      </c>
      <c r="BG125">
        <v>800</v>
      </c>
      <c r="BI125">
        <v>12500</v>
      </c>
      <c r="BW125">
        <v>2</v>
      </c>
      <c r="BX125">
        <v>1200</v>
      </c>
      <c r="CA125">
        <v>1</v>
      </c>
      <c r="CB125">
        <v>1000</v>
      </c>
      <c r="DV125">
        <v>1227</v>
      </c>
      <c r="DW125">
        <v>2</v>
      </c>
      <c r="DX125">
        <v>1</v>
      </c>
      <c r="DZ125">
        <v>1000</v>
      </c>
      <c r="ED125">
        <v>0.09</v>
      </c>
      <c r="EE125">
        <v>0.115</v>
      </c>
      <c r="EF125">
        <v>0</v>
      </c>
      <c r="EG125" s="21" t="e">
        <f t="shared" si="2"/>
        <v>#DIV/0!</v>
      </c>
      <c r="EI125">
        <v>13300</v>
      </c>
      <c r="EJ125" s="16">
        <f t="shared" si="3"/>
        <v>-13300</v>
      </c>
    </row>
    <row r="126" spans="1:140" x14ac:dyDescent="0.35">
      <c r="A126">
        <v>198</v>
      </c>
      <c r="B126" t="s">
        <v>146</v>
      </c>
      <c r="C126" t="s">
        <v>177</v>
      </c>
      <c r="D126" t="s">
        <v>380</v>
      </c>
      <c r="E126" t="s">
        <v>275</v>
      </c>
      <c r="F126" t="s">
        <v>172</v>
      </c>
      <c r="G126" t="s">
        <v>219</v>
      </c>
      <c r="H126" t="s">
        <v>220</v>
      </c>
      <c r="I126" t="s">
        <v>221</v>
      </c>
      <c r="J126" t="s">
        <v>415</v>
      </c>
      <c r="K126" t="s">
        <v>414</v>
      </c>
      <c r="L126" t="s">
        <v>417</v>
      </c>
      <c r="M126" t="s">
        <v>26</v>
      </c>
      <c r="N126" t="s">
        <v>27</v>
      </c>
      <c r="O126" t="s">
        <v>416</v>
      </c>
      <c r="P126" t="s">
        <v>408</v>
      </c>
      <c r="Q126">
        <v>0.9</v>
      </c>
      <c r="R126" t="s">
        <v>31</v>
      </c>
      <c r="S126" t="s">
        <v>213</v>
      </c>
      <c r="T126" t="s">
        <v>409</v>
      </c>
      <c r="U126" t="s">
        <v>32</v>
      </c>
      <c r="V126" t="s">
        <v>82</v>
      </c>
      <c r="W126" t="s">
        <v>32</v>
      </c>
      <c r="X126" t="s">
        <v>181</v>
      </c>
      <c r="Y126">
        <v>2</v>
      </c>
      <c r="Z126">
        <v>3000</v>
      </c>
      <c r="AA126">
        <v>3000</v>
      </c>
      <c r="AB126">
        <v>1</v>
      </c>
      <c r="AC126">
        <v>2</v>
      </c>
      <c r="AD126">
        <v>0.5</v>
      </c>
      <c r="AE126">
        <v>1000</v>
      </c>
      <c r="AF126">
        <v>1000</v>
      </c>
      <c r="AZ126" t="s">
        <v>92</v>
      </c>
      <c r="BA126">
        <v>3</v>
      </c>
      <c r="BB126">
        <v>1200</v>
      </c>
      <c r="BC126">
        <v>1200</v>
      </c>
      <c r="BD126">
        <v>11500</v>
      </c>
      <c r="BE126" t="s">
        <v>383</v>
      </c>
      <c r="BF126">
        <v>6</v>
      </c>
      <c r="BG126">
        <v>1200</v>
      </c>
      <c r="BI126">
        <v>12500</v>
      </c>
      <c r="BW126">
        <v>2</v>
      </c>
      <c r="BX126">
        <v>1200</v>
      </c>
      <c r="CA126">
        <v>1</v>
      </c>
      <c r="CB126">
        <v>1000</v>
      </c>
      <c r="DV126">
        <v>1550</v>
      </c>
      <c r="DW126">
        <v>2</v>
      </c>
      <c r="DX126">
        <v>1</v>
      </c>
      <c r="DZ126">
        <v>1000</v>
      </c>
      <c r="ED126">
        <v>0.09</v>
      </c>
      <c r="EE126">
        <v>0.14000000000000001</v>
      </c>
      <c r="EF126">
        <v>0</v>
      </c>
      <c r="EG126" s="21" t="e">
        <f t="shared" si="2"/>
        <v>#DIV/0!</v>
      </c>
      <c r="EI126">
        <v>12300</v>
      </c>
      <c r="EJ126" s="16">
        <f t="shared" si="3"/>
        <v>-12300</v>
      </c>
    </row>
    <row r="127" spans="1:140" x14ac:dyDescent="0.35">
      <c r="A127">
        <v>201</v>
      </c>
      <c r="B127" t="s">
        <v>146</v>
      </c>
      <c r="C127" t="s">
        <v>177</v>
      </c>
      <c r="D127" t="s">
        <v>380</v>
      </c>
      <c r="E127" t="s">
        <v>275</v>
      </c>
      <c r="F127" t="s">
        <v>172</v>
      </c>
      <c r="G127" t="s">
        <v>219</v>
      </c>
      <c r="H127" t="s">
        <v>220</v>
      </c>
      <c r="I127" t="s">
        <v>221</v>
      </c>
      <c r="J127" t="s">
        <v>419</v>
      </c>
      <c r="K127" t="s">
        <v>418</v>
      </c>
      <c r="L127" t="s">
        <v>420</v>
      </c>
      <c r="M127" t="s">
        <v>153</v>
      </c>
      <c r="N127" t="s">
        <v>27</v>
      </c>
      <c r="O127" s="5" t="s">
        <v>421</v>
      </c>
      <c r="P127" t="s">
        <v>408</v>
      </c>
      <c r="Q127">
        <v>0.9</v>
      </c>
      <c r="R127" t="s">
        <v>31</v>
      </c>
      <c r="S127" t="s">
        <v>213</v>
      </c>
      <c r="T127" t="s">
        <v>409</v>
      </c>
      <c r="U127" t="s">
        <v>32</v>
      </c>
      <c r="V127" t="s">
        <v>34</v>
      </c>
      <c r="W127" t="s">
        <v>33</v>
      </c>
      <c r="X127" t="s">
        <v>181</v>
      </c>
      <c r="Y127">
        <v>2</v>
      </c>
      <c r="Z127">
        <v>3000</v>
      </c>
      <c r="AA127">
        <v>3000</v>
      </c>
      <c r="AB127">
        <v>1</v>
      </c>
      <c r="AC127">
        <v>2</v>
      </c>
      <c r="AD127">
        <v>0.5</v>
      </c>
      <c r="AE127">
        <v>1000</v>
      </c>
      <c r="AF127">
        <v>1000</v>
      </c>
      <c r="AZ127" t="s">
        <v>92</v>
      </c>
      <c r="BA127">
        <v>4</v>
      </c>
      <c r="BB127">
        <v>700</v>
      </c>
      <c r="BC127">
        <v>700</v>
      </c>
      <c r="BD127">
        <v>11500</v>
      </c>
      <c r="BE127" t="s">
        <v>383</v>
      </c>
      <c r="BF127">
        <v>10</v>
      </c>
      <c r="BG127">
        <v>700</v>
      </c>
      <c r="BI127">
        <v>12500</v>
      </c>
      <c r="BW127">
        <v>2</v>
      </c>
      <c r="BX127">
        <v>1000</v>
      </c>
      <c r="CA127">
        <v>1</v>
      </c>
      <c r="CB127">
        <v>1000</v>
      </c>
      <c r="DV127">
        <v>950</v>
      </c>
      <c r="DW127">
        <v>2</v>
      </c>
      <c r="DX127">
        <v>1</v>
      </c>
      <c r="DZ127">
        <v>1000</v>
      </c>
      <c r="ED127">
        <v>0.09</v>
      </c>
      <c r="EE127">
        <v>0.86</v>
      </c>
      <c r="EF127">
        <v>0</v>
      </c>
      <c r="EG127" s="21" t="e">
        <f t="shared" si="2"/>
        <v>#DIV/0!</v>
      </c>
      <c r="EI127">
        <v>11600</v>
      </c>
      <c r="EJ127" s="16">
        <f t="shared" si="3"/>
        <v>-11600</v>
      </c>
    </row>
    <row r="128" spans="1:140" x14ac:dyDescent="0.35">
      <c r="A128">
        <v>202</v>
      </c>
      <c r="B128" t="s">
        <v>146</v>
      </c>
      <c r="C128" t="s">
        <v>177</v>
      </c>
      <c r="D128" t="s">
        <v>380</v>
      </c>
      <c r="E128" t="s">
        <v>275</v>
      </c>
      <c r="F128" t="s">
        <v>172</v>
      </c>
      <c r="G128" t="s">
        <v>219</v>
      </c>
      <c r="H128" t="s">
        <v>220</v>
      </c>
      <c r="I128" t="s">
        <v>221</v>
      </c>
      <c r="J128" t="s">
        <v>419</v>
      </c>
      <c r="K128" t="s">
        <v>418</v>
      </c>
      <c r="L128" t="s">
        <v>420</v>
      </c>
      <c r="M128" t="s">
        <v>153</v>
      </c>
      <c r="N128" t="s">
        <v>27</v>
      </c>
      <c r="O128" s="5" t="s">
        <v>421</v>
      </c>
      <c r="P128" t="s">
        <v>408</v>
      </c>
      <c r="Q128">
        <v>0.9</v>
      </c>
      <c r="R128" t="s">
        <v>31</v>
      </c>
      <c r="S128" t="s">
        <v>213</v>
      </c>
      <c r="T128" t="s">
        <v>409</v>
      </c>
      <c r="U128" t="s">
        <v>32</v>
      </c>
      <c r="V128" t="s">
        <v>82</v>
      </c>
      <c r="W128" t="s">
        <v>32</v>
      </c>
      <c r="X128" t="s">
        <v>181</v>
      </c>
      <c r="Y128">
        <v>2</v>
      </c>
      <c r="Z128">
        <v>3000</v>
      </c>
      <c r="AA128">
        <v>3000</v>
      </c>
      <c r="AB128">
        <v>1</v>
      </c>
      <c r="AC128">
        <v>2</v>
      </c>
      <c r="AD128">
        <v>0.5</v>
      </c>
      <c r="AE128">
        <v>1000</v>
      </c>
      <c r="AF128">
        <v>1000</v>
      </c>
      <c r="AZ128" t="s">
        <v>92</v>
      </c>
      <c r="BA128">
        <v>3</v>
      </c>
      <c r="BB128">
        <v>1200</v>
      </c>
      <c r="BC128">
        <v>1200</v>
      </c>
      <c r="BD128">
        <v>11500</v>
      </c>
      <c r="BE128" t="s">
        <v>383</v>
      </c>
      <c r="BF128">
        <v>6</v>
      </c>
      <c r="BG128">
        <v>1200</v>
      </c>
      <c r="BI128">
        <v>12500</v>
      </c>
      <c r="BW128">
        <v>2</v>
      </c>
      <c r="BX128">
        <v>1000</v>
      </c>
      <c r="CA128">
        <v>1</v>
      </c>
      <c r="CB128">
        <v>1000</v>
      </c>
      <c r="DV128">
        <v>1130</v>
      </c>
      <c r="DW128">
        <v>2</v>
      </c>
      <c r="DX128">
        <v>1</v>
      </c>
      <c r="DZ128">
        <v>1000</v>
      </c>
      <c r="EB128" s="17"/>
      <c r="EC128" s="17"/>
      <c r="ED128" s="17">
        <v>0.09</v>
      </c>
      <c r="EE128" s="17">
        <v>0.10199999999999999</v>
      </c>
      <c r="EF128" s="17">
        <v>0</v>
      </c>
      <c r="EG128" s="21" t="e">
        <f t="shared" si="2"/>
        <v>#DIV/0!</v>
      </c>
      <c r="EH128" s="17"/>
      <c r="EI128" s="17">
        <v>11100</v>
      </c>
      <c r="EJ128" s="18">
        <f t="shared" si="3"/>
        <v>-11100</v>
      </c>
    </row>
    <row r="129" spans="1:140" x14ac:dyDescent="0.35">
      <c r="A129">
        <v>205</v>
      </c>
      <c r="B129" t="s">
        <v>146</v>
      </c>
      <c r="C129" t="s">
        <v>177</v>
      </c>
      <c r="D129" t="s">
        <v>380</v>
      </c>
      <c r="E129" t="s">
        <v>275</v>
      </c>
      <c r="F129" t="s">
        <v>172</v>
      </c>
      <c r="G129" t="s">
        <v>219</v>
      </c>
      <c r="H129" t="s">
        <v>220</v>
      </c>
      <c r="I129" t="s">
        <v>221</v>
      </c>
      <c r="J129" t="s">
        <v>423</v>
      </c>
      <c r="K129" t="s">
        <v>422</v>
      </c>
      <c r="L129" t="s">
        <v>425</v>
      </c>
      <c r="M129" t="s">
        <v>26</v>
      </c>
      <c r="N129" t="s">
        <v>27</v>
      </c>
      <c r="O129" s="5" t="s">
        <v>424</v>
      </c>
      <c r="P129" t="s">
        <v>408</v>
      </c>
      <c r="Q129">
        <v>0.9</v>
      </c>
      <c r="R129" t="s">
        <v>31</v>
      </c>
      <c r="S129" t="s">
        <v>213</v>
      </c>
      <c r="T129" t="s">
        <v>409</v>
      </c>
      <c r="U129" t="s">
        <v>32</v>
      </c>
      <c r="V129" t="s">
        <v>34</v>
      </c>
      <c r="W129" t="s">
        <v>33</v>
      </c>
      <c r="X129" t="s">
        <v>181</v>
      </c>
      <c r="Y129">
        <v>2</v>
      </c>
      <c r="Z129">
        <v>3000</v>
      </c>
      <c r="AA129">
        <v>3000</v>
      </c>
      <c r="AB129">
        <v>1</v>
      </c>
      <c r="AC129">
        <v>2</v>
      </c>
      <c r="AD129">
        <v>0.5</v>
      </c>
      <c r="AE129">
        <v>1000</v>
      </c>
      <c r="AF129">
        <v>1000</v>
      </c>
      <c r="AZ129" t="s">
        <v>92</v>
      </c>
      <c r="BA129">
        <v>4</v>
      </c>
      <c r="BB129">
        <v>750</v>
      </c>
      <c r="BC129">
        <v>750</v>
      </c>
      <c r="BD129">
        <v>11500</v>
      </c>
      <c r="BE129" t="s">
        <v>383</v>
      </c>
      <c r="BF129">
        <v>10</v>
      </c>
      <c r="BG129">
        <v>600</v>
      </c>
      <c r="BI129">
        <v>12500</v>
      </c>
      <c r="BW129">
        <v>2</v>
      </c>
      <c r="BX129">
        <v>1000</v>
      </c>
      <c r="CA129">
        <v>1</v>
      </c>
      <c r="CB129">
        <v>1000</v>
      </c>
      <c r="DV129">
        <v>1200</v>
      </c>
      <c r="DW129">
        <v>2</v>
      </c>
      <c r="DX129">
        <v>1</v>
      </c>
      <c r="DZ129">
        <v>1000</v>
      </c>
      <c r="EB129" s="17"/>
      <c r="EC129" s="17"/>
      <c r="ED129" s="17">
        <v>0.09</v>
      </c>
      <c r="EE129" s="17">
        <v>0.108</v>
      </c>
      <c r="EF129" s="17">
        <v>0</v>
      </c>
      <c r="EG129" s="21" t="e">
        <f t="shared" si="2"/>
        <v>#DIV/0!</v>
      </c>
      <c r="EH129" s="17"/>
      <c r="EI129" s="17">
        <v>11550</v>
      </c>
      <c r="EJ129" s="18">
        <f t="shared" si="3"/>
        <v>-11550</v>
      </c>
    </row>
    <row r="130" spans="1:140" x14ac:dyDescent="0.35">
      <c r="A130">
        <v>206</v>
      </c>
      <c r="B130" t="s">
        <v>146</v>
      </c>
      <c r="C130" t="s">
        <v>177</v>
      </c>
      <c r="D130" t="s">
        <v>380</v>
      </c>
      <c r="E130" t="s">
        <v>275</v>
      </c>
      <c r="F130" t="s">
        <v>172</v>
      </c>
      <c r="G130" t="s">
        <v>219</v>
      </c>
      <c r="H130" t="s">
        <v>220</v>
      </c>
      <c r="I130" t="s">
        <v>221</v>
      </c>
      <c r="J130" t="s">
        <v>423</v>
      </c>
      <c r="K130" t="s">
        <v>422</v>
      </c>
      <c r="L130" t="s">
        <v>425</v>
      </c>
      <c r="M130" t="s">
        <v>26</v>
      </c>
      <c r="N130" t="s">
        <v>27</v>
      </c>
      <c r="O130" s="5" t="s">
        <v>424</v>
      </c>
      <c r="P130" t="s">
        <v>408</v>
      </c>
      <c r="Q130">
        <v>0.9</v>
      </c>
      <c r="R130" t="s">
        <v>31</v>
      </c>
      <c r="S130" t="s">
        <v>213</v>
      </c>
      <c r="T130" t="s">
        <v>409</v>
      </c>
      <c r="U130" t="s">
        <v>32</v>
      </c>
      <c r="V130" t="s">
        <v>82</v>
      </c>
      <c r="W130" t="s">
        <v>32</v>
      </c>
      <c r="X130" t="s">
        <v>181</v>
      </c>
      <c r="Y130">
        <v>2</v>
      </c>
      <c r="Z130">
        <v>3000</v>
      </c>
      <c r="AA130">
        <v>3000</v>
      </c>
      <c r="AB130">
        <v>1</v>
      </c>
      <c r="AC130">
        <v>2</v>
      </c>
      <c r="AD130">
        <v>0.5</v>
      </c>
      <c r="AE130">
        <v>1000</v>
      </c>
      <c r="AF130">
        <v>1000</v>
      </c>
      <c r="AZ130" t="s">
        <v>92</v>
      </c>
      <c r="BA130">
        <v>3</v>
      </c>
      <c r="BB130">
        <v>1200</v>
      </c>
      <c r="BC130">
        <v>1200</v>
      </c>
      <c r="BD130">
        <v>11500</v>
      </c>
      <c r="BE130" t="s">
        <v>383</v>
      </c>
      <c r="BF130">
        <v>6</v>
      </c>
      <c r="BG130">
        <v>1200</v>
      </c>
      <c r="BI130">
        <v>12500</v>
      </c>
      <c r="BW130">
        <v>2</v>
      </c>
      <c r="BX130">
        <v>1000</v>
      </c>
      <c r="CA130">
        <v>1</v>
      </c>
      <c r="CB130">
        <v>1000</v>
      </c>
      <c r="DV130">
        <v>1220</v>
      </c>
      <c r="DW130">
        <v>2</v>
      </c>
      <c r="DX130">
        <v>1</v>
      </c>
      <c r="DZ130">
        <v>1000</v>
      </c>
      <c r="EB130" s="17"/>
      <c r="EC130" s="17"/>
      <c r="ED130" s="17">
        <v>0.09</v>
      </c>
      <c r="EE130" s="17">
        <v>0.11</v>
      </c>
      <c r="EF130" s="17">
        <v>0</v>
      </c>
      <c r="EG130" s="21" t="e">
        <f t="shared" si="2"/>
        <v>#DIV/0!</v>
      </c>
      <c r="EH130" s="17"/>
      <c r="EI130" s="17">
        <v>12100</v>
      </c>
      <c r="EJ130" s="18">
        <f t="shared" si="3"/>
        <v>-12100</v>
      </c>
    </row>
    <row r="131" spans="1:140" x14ac:dyDescent="0.35">
      <c r="A131">
        <v>209</v>
      </c>
      <c r="B131" t="s">
        <v>146</v>
      </c>
      <c r="C131" t="s">
        <v>177</v>
      </c>
      <c r="D131" t="s">
        <v>241</v>
      </c>
      <c r="E131" t="s">
        <v>275</v>
      </c>
      <c r="F131" t="s">
        <v>310</v>
      </c>
      <c r="G131" t="s">
        <v>219</v>
      </c>
      <c r="H131" t="s">
        <v>239</v>
      </c>
      <c r="I131" t="s">
        <v>239</v>
      </c>
      <c r="L131" t="s">
        <v>426</v>
      </c>
      <c r="M131" t="s">
        <v>26</v>
      </c>
      <c r="N131" t="s">
        <v>27</v>
      </c>
      <c r="O131">
        <v>771567576</v>
      </c>
      <c r="P131" t="s">
        <v>242</v>
      </c>
      <c r="Q131">
        <v>0.03</v>
      </c>
      <c r="R131" t="s">
        <v>31</v>
      </c>
      <c r="S131" t="s">
        <v>213</v>
      </c>
      <c r="T131" t="s">
        <v>427</v>
      </c>
      <c r="U131" t="s">
        <v>32</v>
      </c>
      <c r="V131" t="s">
        <v>34</v>
      </c>
      <c r="W131" t="s">
        <v>33</v>
      </c>
      <c r="X131" t="s">
        <v>229</v>
      </c>
      <c r="Y131">
        <v>2</v>
      </c>
      <c r="Z131" t="s">
        <v>230</v>
      </c>
      <c r="AA131" t="s">
        <v>428</v>
      </c>
      <c r="AB131">
        <v>1</v>
      </c>
      <c r="AC131">
        <v>2</v>
      </c>
      <c r="AD131">
        <v>0.5</v>
      </c>
      <c r="AE131" t="s">
        <v>230</v>
      </c>
      <c r="AF131">
        <v>400</v>
      </c>
      <c r="AP131" t="s">
        <v>244</v>
      </c>
      <c r="AQ131">
        <v>200</v>
      </c>
      <c r="AR131" t="s">
        <v>230</v>
      </c>
      <c r="AS131">
        <v>500</v>
      </c>
      <c r="AT131">
        <v>1000</v>
      </c>
      <c r="AZ131" t="s">
        <v>183</v>
      </c>
      <c r="BA131">
        <v>6</v>
      </c>
      <c r="BB131" t="s">
        <v>230</v>
      </c>
      <c r="BC131">
        <v>200</v>
      </c>
      <c r="BD131">
        <v>12500</v>
      </c>
      <c r="BE131" t="s">
        <v>92</v>
      </c>
      <c r="BF131">
        <v>3</v>
      </c>
      <c r="BG131">
        <v>200</v>
      </c>
      <c r="BI131">
        <v>12500</v>
      </c>
      <c r="BK131">
        <v>5</v>
      </c>
      <c r="BW131">
        <v>2</v>
      </c>
      <c r="BX131">
        <v>300</v>
      </c>
      <c r="CA131">
        <v>2</v>
      </c>
      <c r="CB131">
        <v>300</v>
      </c>
      <c r="CC131">
        <v>2</v>
      </c>
      <c r="CD131">
        <v>0</v>
      </c>
      <c r="CE131">
        <v>300</v>
      </c>
      <c r="DV131">
        <v>700</v>
      </c>
      <c r="DW131">
        <v>2</v>
      </c>
      <c r="DX131">
        <v>1</v>
      </c>
      <c r="DZ131">
        <v>300</v>
      </c>
      <c r="EA131">
        <v>1400</v>
      </c>
      <c r="EB131" s="17">
        <v>12500</v>
      </c>
      <c r="EC131" s="17">
        <v>15000</v>
      </c>
      <c r="ED131" s="17">
        <v>0.03</v>
      </c>
      <c r="EE131" s="17">
        <v>2.1000000000000001E-2</v>
      </c>
      <c r="EF131" s="17"/>
      <c r="EG131" s="21" t="e">
        <f t="shared" si="2"/>
        <v>#DIV/0!</v>
      </c>
      <c r="EH131" s="17"/>
      <c r="EI131" s="17">
        <v>6300</v>
      </c>
      <c r="EJ131" s="18">
        <f t="shared" si="3"/>
        <v>-6300</v>
      </c>
    </row>
    <row r="132" spans="1:140" x14ac:dyDescent="0.35">
      <c r="A132">
        <v>210</v>
      </c>
      <c r="B132" t="s">
        <v>146</v>
      </c>
      <c r="C132" t="s">
        <v>177</v>
      </c>
      <c r="D132" t="s">
        <v>241</v>
      </c>
      <c r="E132" t="s">
        <v>275</v>
      </c>
      <c r="F132" t="s">
        <v>310</v>
      </c>
      <c r="G132" t="s">
        <v>219</v>
      </c>
      <c r="H132" t="s">
        <v>239</v>
      </c>
      <c r="I132" t="s">
        <v>239</v>
      </c>
      <c r="L132" t="s">
        <v>426</v>
      </c>
      <c r="M132" t="s">
        <v>26</v>
      </c>
      <c r="N132" t="s">
        <v>27</v>
      </c>
      <c r="O132">
        <v>771567576</v>
      </c>
      <c r="P132" t="s">
        <v>242</v>
      </c>
      <c r="Q132">
        <v>0.03</v>
      </c>
      <c r="R132" t="s">
        <v>31</v>
      </c>
      <c r="S132" t="s">
        <v>213</v>
      </c>
      <c r="T132" t="s">
        <v>427</v>
      </c>
      <c r="U132" t="s">
        <v>32</v>
      </c>
      <c r="V132" t="s">
        <v>82</v>
      </c>
      <c r="W132" t="s">
        <v>32</v>
      </c>
      <c r="X132" t="s">
        <v>229</v>
      </c>
      <c r="Y132">
        <v>2</v>
      </c>
      <c r="Z132" t="s">
        <v>230</v>
      </c>
      <c r="AA132" t="s">
        <v>428</v>
      </c>
      <c r="AB132">
        <v>1</v>
      </c>
      <c r="AC132">
        <v>2</v>
      </c>
      <c r="AD132">
        <v>0.5</v>
      </c>
      <c r="AE132" t="s">
        <v>230</v>
      </c>
      <c r="AF132">
        <v>400</v>
      </c>
      <c r="AP132" t="s">
        <v>245</v>
      </c>
      <c r="AQ132">
        <v>200</v>
      </c>
      <c r="AR132" t="s">
        <v>230</v>
      </c>
      <c r="AS132">
        <v>500</v>
      </c>
      <c r="AT132">
        <v>1000</v>
      </c>
      <c r="AZ132" t="s">
        <v>183</v>
      </c>
      <c r="BA132">
        <v>2</v>
      </c>
      <c r="BB132" t="s">
        <v>230</v>
      </c>
      <c r="BC132">
        <v>500</v>
      </c>
      <c r="BD132">
        <v>12500</v>
      </c>
      <c r="BE132" t="s">
        <v>92</v>
      </c>
      <c r="BF132">
        <v>1</v>
      </c>
      <c r="BG132">
        <v>500</v>
      </c>
      <c r="BI132">
        <v>12500</v>
      </c>
      <c r="BJ132" t="s">
        <v>92</v>
      </c>
      <c r="BK132">
        <v>2</v>
      </c>
      <c r="BM132">
        <v>300</v>
      </c>
      <c r="BN132">
        <v>12500</v>
      </c>
      <c r="BW132">
        <v>2</v>
      </c>
      <c r="BX132">
        <v>300</v>
      </c>
      <c r="CA132">
        <v>2</v>
      </c>
      <c r="CB132">
        <v>300</v>
      </c>
      <c r="CC132">
        <v>2</v>
      </c>
      <c r="CD132">
        <v>0</v>
      </c>
      <c r="CE132">
        <v>300</v>
      </c>
      <c r="DV132">
        <v>1033.3333333333333</v>
      </c>
      <c r="DW132">
        <v>2</v>
      </c>
      <c r="DX132">
        <v>1</v>
      </c>
      <c r="DZ132">
        <v>300</v>
      </c>
      <c r="EA132">
        <v>1400</v>
      </c>
      <c r="EB132" s="17">
        <v>12500</v>
      </c>
      <c r="EC132" s="17">
        <v>15000</v>
      </c>
      <c r="ED132" s="17">
        <v>0.03</v>
      </c>
      <c r="EE132" s="17">
        <v>3.1E-2</v>
      </c>
      <c r="EF132" s="17"/>
      <c r="EG132" s="21" t="e">
        <f t="shared" ref="EG132:EG195" si="4">EH132/EF132</f>
        <v>#DIV/0!</v>
      </c>
      <c r="EH132" s="17"/>
      <c r="EI132" s="17">
        <v>9300</v>
      </c>
      <c r="EJ132" s="18">
        <f t="shared" ref="EJ132:EJ195" si="5">EH132-EI132</f>
        <v>-9300</v>
      </c>
    </row>
    <row r="133" spans="1:140" x14ac:dyDescent="0.35">
      <c r="A133">
        <v>213</v>
      </c>
      <c r="B133" t="s">
        <v>146</v>
      </c>
      <c r="C133" t="s">
        <v>177</v>
      </c>
      <c r="D133" t="s">
        <v>241</v>
      </c>
      <c r="E133" t="s">
        <v>275</v>
      </c>
      <c r="F133" t="s">
        <v>310</v>
      </c>
      <c r="G133" t="s">
        <v>219</v>
      </c>
      <c r="H133" t="s">
        <v>239</v>
      </c>
      <c r="I133" t="s">
        <v>239</v>
      </c>
      <c r="L133" t="s">
        <v>429</v>
      </c>
      <c r="M133" t="s">
        <v>26</v>
      </c>
      <c r="N133" t="s">
        <v>27</v>
      </c>
      <c r="O133" t="s">
        <v>224</v>
      </c>
      <c r="P133" t="s">
        <v>242</v>
      </c>
      <c r="Q133">
        <v>0.03</v>
      </c>
      <c r="R133" t="s">
        <v>31</v>
      </c>
      <c r="S133" t="s">
        <v>213</v>
      </c>
      <c r="T133" t="s">
        <v>427</v>
      </c>
      <c r="U133" t="s">
        <v>32</v>
      </c>
      <c r="V133" t="s">
        <v>34</v>
      </c>
      <c r="W133" t="s">
        <v>33</v>
      </c>
      <c r="X133" t="s">
        <v>229</v>
      </c>
      <c r="Y133">
        <v>2</v>
      </c>
      <c r="Z133" t="s">
        <v>230</v>
      </c>
      <c r="AA133" t="s">
        <v>430</v>
      </c>
      <c r="AB133">
        <v>1</v>
      </c>
      <c r="AC133">
        <v>2</v>
      </c>
      <c r="AD133">
        <v>0.5</v>
      </c>
      <c r="AE133" t="s">
        <v>230</v>
      </c>
      <c r="AF133">
        <v>200</v>
      </c>
      <c r="AP133" t="s">
        <v>244</v>
      </c>
      <c r="AQ133">
        <v>200</v>
      </c>
      <c r="AR133" t="s">
        <v>230</v>
      </c>
      <c r="AS133">
        <v>300</v>
      </c>
      <c r="AT133">
        <v>1200</v>
      </c>
      <c r="AZ133" t="s">
        <v>183</v>
      </c>
      <c r="BA133">
        <v>6</v>
      </c>
      <c r="BB133" t="s">
        <v>230</v>
      </c>
      <c r="BC133">
        <v>200</v>
      </c>
      <c r="BD133">
        <v>12500</v>
      </c>
      <c r="BE133" t="s">
        <v>92</v>
      </c>
      <c r="BF133">
        <v>3</v>
      </c>
      <c r="BG133">
        <v>300</v>
      </c>
      <c r="BI133">
        <v>12500</v>
      </c>
      <c r="BW133">
        <v>2</v>
      </c>
      <c r="BX133">
        <v>300</v>
      </c>
      <c r="CA133">
        <v>2</v>
      </c>
      <c r="CB133">
        <v>300</v>
      </c>
      <c r="CC133">
        <v>2</v>
      </c>
      <c r="CD133">
        <v>0</v>
      </c>
      <c r="CE133">
        <v>300</v>
      </c>
      <c r="DV133">
        <v>200</v>
      </c>
      <c r="DW133">
        <v>2</v>
      </c>
      <c r="DX133">
        <v>1</v>
      </c>
      <c r="DZ133">
        <v>300</v>
      </c>
      <c r="EA133">
        <v>1600</v>
      </c>
      <c r="EB133" s="17">
        <v>12500</v>
      </c>
      <c r="EC133" s="17">
        <v>15000</v>
      </c>
      <c r="ED133" s="17">
        <v>0.125</v>
      </c>
      <c r="EE133" s="17">
        <v>2.5000000000000001E-2</v>
      </c>
      <c r="EF133" s="17"/>
      <c r="EG133" s="21" t="e">
        <f t="shared" si="4"/>
        <v>#DIV/0!</v>
      </c>
      <c r="EH133" s="17"/>
      <c r="EI133" s="17">
        <v>7500</v>
      </c>
      <c r="EJ133" s="18">
        <f t="shared" si="5"/>
        <v>-7500</v>
      </c>
    </row>
    <row r="134" spans="1:140" x14ac:dyDescent="0.35">
      <c r="A134">
        <v>214</v>
      </c>
      <c r="B134" t="s">
        <v>146</v>
      </c>
      <c r="C134" t="s">
        <v>177</v>
      </c>
      <c r="D134" t="s">
        <v>241</v>
      </c>
      <c r="E134" t="s">
        <v>275</v>
      </c>
      <c r="F134" t="s">
        <v>310</v>
      </c>
      <c r="G134" t="s">
        <v>219</v>
      </c>
      <c r="H134" t="s">
        <v>239</v>
      </c>
      <c r="I134" t="s">
        <v>239</v>
      </c>
      <c r="L134" t="s">
        <v>429</v>
      </c>
      <c r="M134" t="s">
        <v>26</v>
      </c>
      <c r="N134" t="s">
        <v>27</v>
      </c>
      <c r="O134" t="s">
        <v>224</v>
      </c>
      <c r="P134" t="s">
        <v>242</v>
      </c>
      <c r="Q134">
        <v>0.03</v>
      </c>
      <c r="R134" t="s">
        <v>31</v>
      </c>
      <c r="S134" t="s">
        <v>213</v>
      </c>
      <c r="T134" t="s">
        <v>427</v>
      </c>
      <c r="U134" t="s">
        <v>32</v>
      </c>
      <c r="V134" t="s">
        <v>82</v>
      </c>
      <c r="W134" t="s">
        <v>32</v>
      </c>
      <c r="X134" t="s">
        <v>229</v>
      </c>
      <c r="Y134">
        <v>2</v>
      </c>
      <c r="Z134" t="s">
        <v>230</v>
      </c>
      <c r="AA134" t="s">
        <v>430</v>
      </c>
      <c r="AB134">
        <v>1</v>
      </c>
      <c r="AC134">
        <v>2</v>
      </c>
      <c r="AD134">
        <v>0.5</v>
      </c>
      <c r="AE134" t="s">
        <v>230</v>
      </c>
      <c r="AF134">
        <v>350</v>
      </c>
      <c r="AP134" t="s">
        <v>245</v>
      </c>
      <c r="AQ134">
        <v>200</v>
      </c>
      <c r="AR134" t="s">
        <v>230</v>
      </c>
      <c r="AS134">
        <v>500</v>
      </c>
      <c r="AT134">
        <v>1200</v>
      </c>
      <c r="AZ134" t="s">
        <v>183</v>
      </c>
      <c r="BA134">
        <v>2</v>
      </c>
      <c r="BB134" t="s">
        <v>230</v>
      </c>
      <c r="BC134">
        <v>600</v>
      </c>
      <c r="BD134">
        <v>12500</v>
      </c>
      <c r="BE134" t="s">
        <v>92</v>
      </c>
      <c r="BF134">
        <v>1</v>
      </c>
      <c r="BG134">
        <v>500</v>
      </c>
      <c r="BI134">
        <v>12500</v>
      </c>
      <c r="BJ134" t="s">
        <v>92</v>
      </c>
      <c r="BK134">
        <v>2</v>
      </c>
      <c r="BM134">
        <v>300</v>
      </c>
      <c r="BN134">
        <v>12500</v>
      </c>
      <c r="BW134">
        <v>2</v>
      </c>
      <c r="BX134">
        <v>300</v>
      </c>
      <c r="CA134">
        <v>2</v>
      </c>
      <c r="CB134">
        <v>300</v>
      </c>
      <c r="CC134">
        <v>2</v>
      </c>
      <c r="CD134">
        <v>0</v>
      </c>
      <c r="CE134">
        <v>300</v>
      </c>
      <c r="DV134">
        <v>432</v>
      </c>
      <c r="DW134">
        <v>2</v>
      </c>
      <c r="DX134">
        <v>1</v>
      </c>
      <c r="DZ134">
        <v>300</v>
      </c>
      <c r="EA134">
        <v>1600</v>
      </c>
      <c r="EB134" s="17">
        <v>12500</v>
      </c>
      <c r="EC134" s="17">
        <v>15000</v>
      </c>
      <c r="ED134" s="17">
        <v>0.125</v>
      </c>
      <c r="EE134" s="17">
        <v>5.3999999999999999E-2</v>
      </c>
      <c r="EF134" s="17"/>
      <c r="EG134" s="21" t="e">
        <f t="shared" si="4"/>
        <v>#DIV/0!</v>
      </c>
      <c r="EH134" s="17"/>
      <c r="EI134" s="17">
        <v>16200</v>
      </c>
      <c r="EJ134" s="18">
        <f t="shared" si="5"/>
        <v>-16200</v>
      </c>
    </row>
    <row r="135" spans="1:140" x14ac:dyDescent="0.35">
      <c r="A135">
        <v>217</v>
      </c>
      <c r="B135" t="s">
        <v>146</v>
      </c>
      <c r="C135" t="s">
        <v>177</v>
      </c>
      <c r="D135" t="s">
        <v>241</v>
      </c>
      <c r="E135" t="s">
        <v>275</v>
      </c>
      <c r="F135" t="s">
        <v>310</v>
      </c>
      <c r="G135" t="s">
        <v>219</v>
      </c>
      <c r="H135" t="s">
        <v>239</v>
      </c>
      <c r="I135" t="s">
        <v>239</v>
      </c>
      <c r="L135" t="s">
        <v>431</v>
      </c>
      <c r="M135" t="s">
        <v>26</v>
      </c>
      <c r="N135" t="s">
        <v>27</v>
      </c>
      <c r="O135">
        <v>777289094</v>
      </c>
      <c r="P135" t="s">
        <v>242</v>
      </c>
      <c r="Q135">
        <v>0.125</v>
      </c>
      <c r="R135" t="s">
        <v>31</v>
      </c>
      <c r="S135" t="s">
        <v>213</v>
      </c>
      <c r="T135" t="s">
        <v>427</v>
      </c>
      <c r="U135" t="s">
        <v>32</v>
      </c>
      <c r="V135" t="s">
        <v>34</v>
      </c>
      <c r="W135" t="s">
        <v>33</v>
      </c>
      <c r="X135" t="s">
        <v>229</v>
      </c>
      <c r="Y135">
        <v>2</v>
      </c>
      <c r="Z135" t="s">
        <v>230</v>
      </c>
      <c r="AA135" t="s">
        <v>231</v>
      </c>
      <c r="AB135">
        <v>1</v>
      </c>
      <c r="AC135">
        <v>2</v>
      </c>
      <c r="AD135">
        <v>0.5</v>
      </c>
      <c r="AE135" t="s">
        <v>230</v>
      </c>
      <c r="AF135">
        <v>500</v>
      </c>
      <c r="AP135" t="s">
        <v>244</v>
      </c>
      <c r="AQ135">
        <v>200</v>
      </c>
      <c r="AR135" t="s">
        <v>230</v>
      </c>
      <c r="AS135">
        <v>500</v>
      </c>
      <c r="AT135">
        <v>1500</v>
      </c>
      <c r="AZ135" t="s">
        <v>183</v>
      </c>
      <c r="BA135">
        <v>6</v>
      </c>
      <c r="BB135" t="s">
        <v>230</v>
      </c>
      <c r="BC135">
        <v>500</v>
      </c>
      <c r="BD135">
        <v>12500</v>
      </c>
      <c r="BE135" t="s">
        <v>92</v>
      </c>
      <c r="BF135">
        <v>3</v>
      </c>
      <c r="BG135">
        <v>500</v>
      </c>
      <c r="BI135">
        <v>12500</v>
      </c>
      <c r="BW135">
        <v>2</v>
      </c>
      <c r="BX135">
        <v>300</v>
      </c>
      <c r="CA135">
        <v>2</v>
      </c>
      <c r="CB135">
        <v>300</v>
      </c>
      <c r="CC135">
        <v>2</v>
      </c>
      <c r="CD135">
        <v>0</v>
      </c>
      <c r="CE135">
        <v>300</v>
      </c>
      <c r="DV135">
        <v>800</v>
      </c>
      <c r="DW135">
        <v>2</v>
      </c>
      <c r="DX135">
        <v>1</v>
      </c>
      <c r="DZ135">
        <v>300</v>
      </c>
      <c r="EA135">
        <v>2000</v>
      </c>
      <c r="EB135" s="17">
        <v>12000</v>
      </c>
      <c r="EC135" s="17">
        <v>13000</v>
      </c>
      <c r="ED135" s="17">
        <v>0.125</v>
      </c>
      <c r="EE135" s="17">
        <v>2.4E-2</v>
      </c>
      <c r="EF135" s="17"/>
      <c r="EG135" s="21" t="e">
        <f t="shared" si="4"/>
        <v>#DIV/0!</v>
      </c>
      <c r="EH135" s="17"/>
      <c r="EI135" s="17">
        <v>6240</v>
      </c>
      <c r="EJ135" s="18">
        <f t="shared" si="5"/>
        <v>-6240</v>
      </c>
    </row>
    <row r="136" spans="1:140" x14ac:dyDescent="0.35">
      <c r="A136">
        <v>218</v>
      </c>
      <c r="B136" t="s">
        <v>146</v>
      </c>
      <c r="C136" t="s">
        <v>177</v>
      </c>
      <c r="D136" t="s">
        <v>241</v>
      </c>
      <c r="E136" t="s">
        <v>275</v>
      </c>
      <c r="F136" t="s">
        <v>310</v>
      </c>
      <c r="G136" t="s">
        <v>219</v>
      </c>
      <c r="H136" t="s">
        <v>239</v>
      </c>
      <c r="I136" t="s">
        <v>239</v>
      </c>
      <c r="L136" t="s">
        <v>431</v>
      </c>
      <c r="M136" t="s">
        <v>26</v>
      </c>
      <c r="N136" t="s">
        <v>27</v>
      </c>
      <c r="O136">
        <v>777289094</v>
      </c>
      <c r="P136" t="s">
        <v>242</v>
      </c>
      <c r="Q136">
        <v>0.125</v>
      </c>
      <c r="R136" t="s">
        <v>31</v>
      </c>
      <c r="S136" t="s">
        <v>213</v>
      </c>
      <c r="T136" t="s">
        <v>427</v>
      </c>
      <c r="U136" t="s">
        <v>32</v>
      </c>
      <c r="V136" t="s">
        <v>82</v>
      </c>
      <c r="W136" t="s">
        <v>32</v>
      </c>
      <c r="X136" t="s">
        <v>229</v>
      </c>
      <c r="Y136">
        <v>2</v>
      </c>
      <c r="Z136" t="s">
        <v>230</v>
      </c>
      <c r="AA136" t="s">
        <v>231</v>
      </c>
      <c r="AB136">
        <v>1</v>
      </c>
      <c r="AC136">
        <v>2</v>
      </c>
      <c r="AD136">
        <v>0.5</v>
      </c>
      <c r="AE136" t="s">
        <v>230</v>
      </c>
      <c r="AF136">
        <v>500</v>
      </c>
      <c r="AP136" t="s">
        <v>245</v>
      </c>
      <c r="AQ136">
        <v>200</v>
      </c>
      <c r="AR136" t="s">
        <v>230</v>
      </c>
      <c r="AS136">
        <v>500</v>
      </c>
      <c r="AT136">
        <v>1500</v>
      </c>
      <c r="AZ136" t="s">
        <v>183</v>
      </c>
      <c r="BA136">
        <v>2</v>
      </c>
      <c r="BB136" t="s">
        <v>230</v>
      </c>
      <c r="BC136">
        <v>1000</v>
      </c>
      <c r="BD136">
        <v>12500</v>
      </c>
      <c r="BE136" t="s">
        <v>92</v>
      </c>
      <c r="BF136">
        <v>1</v>
      </c>
      <c r="BG136">
        <v>500</v>
      </c>
      <c r="BI136">
        <v>12500</v>
      </c>
      <c r="BJ136" t="s">
        <v>92</v>
      </c>
      <c r="BK136">
        <v>2</v>
      </c>
      <c r="BL136">
        <v>500</v>
      </c>
      <c r="BM136">
        <v>300</v>
      </c>
      <c r="BN136">
        <v>12500</v>
      </c>
      <c r="BW136">
        <v>2</v>
      </c>
      <c r="BX136">
        <v>300</v>
      </c>
      <c r="CA136">
        <v>2</v>
      </c>
      <c r="CB136">
        <v>300</v>
      </c>
      <c r="CC136">
        <v>2</v>
      </c>
      <c r="CD136">
        <v>0</v>
      </c>
      <c r="CE136">
        <v>300</v>
      </c>
      <c r="DV136">
        <v>1600</v>
      </c>
      <c r="DW136">
        <v>2</v>
      </c>
      <c r="DX136">
        <v>1</v>
      </c>
      <c r="DZ136">
        <v>300</v>
      </c>
      <c r="EA136">
        <v>2000</v>
      </c>
      <c r="EB136" s="17">
        <v>12000</v>
      </c>
      <c r="EC136" s="17">
        <v>13000</v>
      </c>
      <c r="ED136" s="17">
        <v>0.125</v>
      </c>
      <c r="EE136" s="17">
        <v>4.8000000000000001E-2</v>
      </c>
      <c r="EF136" s="17"/>
      <c r="EG136" s="21" t="e">
        <f t="shared" si="4"/>
        <v>#DIV/0!</v>
      </c>
      <c r="EH136" s="17"/>
      <c r="EI136" s="17">
        <v>12480</v>
      </c>
      <c r="EJ136" s="18">
        <f t="shared" si="5"/>
        <v>-12480</v>
      </c>
    </row>
    <row r="137" spans="1:140" x14ac:dyDescent="0.35">
      <c r="A137">
        <v>221</v>
      </c>
      <c r="B137" t="s">
        <v>146</v>
      </c>
      <c r="C137" t="s">
        <v>177</v>
      </c>
      <c r="D137" t="s">
        <v>241</v>
      </c>
      <c r="E137" t="s">
        <v>275</v>
      </c>
      <c r="F137" t="s">
        <v>310</v>
      </c>
      <c r="G137" t="s">
        <v>219</v>
      </c>
      <c r="H137" t="s">
        <v>239</v>
      </c>
      <c r="I137" t="s">
        <v>239</v>
      </c>
      <c r="L137" t="s">
        <v>432</v>
      </c>
      <c r="M137" t="s">
        <v>153</v>
      </c>
      <c r="N137" t="s">
        <v>27</v>
      </c>
      <c r="O137">
        <v>765114865</v>
      </c>
      <c r="P137" t="s">
        <v>242</v>
      </c>
      <c r="Q137">
        <v>0.03</v>
      </c>
      <c r="R137" t="s">
        <v>31</v>
      </c>
      <c r="S137" t="s">
        <v>213</v>
      </c>
      <c r="T137" t="s">
        <v>427</v>
      </c>
      <c r="U137" t="s">
        <v>32</v>
      </c>
      <c r="V137" t="s">
        <v>34</v>
      </c>
      <c r="W137" t="s">
        <v>33</v>
      </c>
      <c r="X137" t="s">
        <v>229</v>
      </c>
      <c r="Y137">
        <v>2</v>
      </c>
      <c r="Z137" t="s">
        <v>230</v>
      </c>
      <c r="AA137" t="s">
        <v>430</v>
      </c>
      <c r="AB137">
        <v>1</v>
      </c>
      <c r="AC137">
        <v>2</v>
      </c>
      <c r="AD137">
        <v>0.5</v>
      </c>
      <c r="AE137" t="s">
        <v>230</v>
      </c>
      <c r="AF137">
        <v>200</v>
      </c>
      <c r="AP137" t="s">
        <v>244</v>
      </c>
      <c r="AQ137">
        <v>200</v>
      </c>
      <c r="AR137" t="s">
        <v>230</v>
      </c>
      <c r="AS137">
        <v>300</v>
      </c>
      <c r="AT137">
        <v>1200</v>
      </c>
      <c r="AZ137" t="s">
        <v>183</v>
      </c>
      <c r="BA137">
        <v>6</v>
      </c>
      <c r="BB137" t="s">
        <v>230</v>
      </c>
      <c r="BC137">
        <v>200</v>
      </c>
      <c r="BD137">
        <v>12500</v>
      </c>
      <c r="BE137" t="s">
        <v>92</v>
      </c>
      <c r="BF137">
        <v>3</v>
      </c>
      <c r="BG137">
        <v>300</v>
      </c>
      <c r="BI137">
        <v>12500</v>
      </c>
      <c r="BW137">
        <v>2</v>
      </c>
      <c r="BX137">
        <v>300</v>
      </c>
      <c r="CA137">
        <v>2</v>
      </c>
      <c r="CB137">
        <v>300</v>
      </c>
      <c r="CC137">
        <v>2</v>
      </c>
      <c r="CD137">
        <v>0</v>
      </c>
      <c r="CE137">
        <v>300</v>
      </c>
      <c r="DV137">
        <v>1608</v>
      </c>
      <c r="DW137">
        <v>2</v>
      </c>
      <c r="DX137">
        <v>1</v>
      </c>
      <c r="DY137" t="s">
        <v>305</v>
      </c>
      <c r="DZ137">
        <v>200</v>
      </c>
      <c r="EA137">
        <v>1600</v>
      </c>
      <c r="EB137" s="17">
        <v>12500</v>
      </c>
      <c r="EC137" s="17">
        <v>15000</v>
      </c>
      <c r="ED137" s="17">
        <v>0.125</v>
      </c>
      <c r="EE137" s="17">
        <v>1000</v>
      </c>
      <c r="EF137" s="17"/>
      <c r="EG137" s="21" t="e">
        <f t="shared" si="4"/>
        <v>#DIV/0!</v>
      </c>
      <c r="EH137" s="17"/>
      <c r="EI137" s="17">
        <v>4000</v>
      </c>
      <c r="EJ137" s="18">
        <f t="shared" si="5"/>
        <v>-4000</v>
      </c>
    </row>
    <row r="138" spans="1:140" x14ac:dyDescent="0.35">
      <c r="A138">
        <v>222</v>
      </c>
      <c r="B138" t="s">
        <v>146</v>
      </c>
      <c r="C138" t="s">
        <v>177</v>
      </c>
      <c r="D138" t="s">
        <v>241</v>
      </c>
      <c r="E138" t="s">
        <v>275</v>
      </c>
      <c r="F138" t="s">
        <v>310</v>
      </c>
      <c r="G138" t="s">
        <v>219</v>
      </c>
      <c r="H138" t="s">
        <v>239</v>
      </c>
      <c r="I138" t="s">
        <v>239</v>
      </c>
      <c r="L138" t="s">
        <v>432</v>
      </c>
      <c r="M138" t="s">
        <v>153</v>
      </c>
      <c r="N138" t="s">
        <v>27</v>
      </c>
      <c r="O138">
        <v>765114865</v>
      </c>
      <c r="P138" t="s">
        <v>242</v>
      </c>
      <c r="Q138">
        <v>0.03</v>
      </c>
      <c r="R138" t="s">
        <v>31</v>
      </c>
      <c r="S138" t="s">
        <v>213</v>
      </c>
      <c r="T138" t="s">
        <v>427</v>
      </c>
      <c r="U138" t="s">
        <v>32</v>
      </c>
      <c r="V138" t="s">
        <v>82</v>
      </c>
      <c r="W138" t="s">
        <v>32</v>
      </c>
      <c r="X138" t="s">
        <v>229</v>
      </c>
      <c r="Y138">
        <v>2</v>
      </c>
      <c r="Z138" t="s">
        <v>230</v>
      </c>
      <c r="AA138" t="s">
        <v>430</v>
      </c>
      <c r="AB138">
        <v>1</v>
      </c>
      <c r="AC138">
        <v>2</v>
      </c>
      <c r="AD138">
        <v>0.5</v>
      </c>
      <c r="AE138" t="s">
        <v>230</v>
      </c>
      <c r="AF138">
        <v>350</v>
      </c>
      <c r="AP138" t="s">
        <v>245</v>
      </c>
      <c r="AQ138">
        <v>200</v>
      </c>
      <c r="AR138" t="s">
        <v>230</v>
      </c>
      <c r="AS138">
        <v>500</v>
      </c>
      <c r="AT138">
        <v>1200</v>
      </c>
      <c r="AZ138" t="s">
        <v>183</v>
      </c>
      <c r="BA138">
        <v>2</v>
      </c>
      <c r="BB138" t="s">
        <v>230</v>
      </c>
      <c r="BC138">
        <v>600</v>
      </c>
      <c r="BD138">
        <v>12500</v>
      </c>
      <c r="BE138" t="s">
        <v>92</v>
      </c>
      <c r="BF138">
        <v>1</v>
      </c>
      <c r="BG138">
        <v>500</v>
      </c>
      <c r="BI138">
        <v>12500</v>
      </c>
      <c r="BJ138" t="s">
        <v>92</v>
      </c>
      <c r="BK138">
        <v>2</v>
      </c>
      <c r="BM138">
        <v>300</v>
      </c>
      <c r="BN138">
        <v>12500</v>
      </c>
      <c r="BW138">
        <v>2</v>
      </c>
      <c r="BX138">
        <v>300</v>
      </c>
      <c r="CA138">
        <v>2</v>
      </c>
      <c r="CB138">
        <v>300</v>
      </c>
      <c r="CC138">
        <v>2</v>
      </c>
      <c r="CD138">
        <v>0</v>
      </c>
      <c r="CE138">
        <v>300</v>
      </c>
      <c r="DV138">
        <v>2032</v>
      </c>
      <c r="DW138">
        <v>2</v>
      </c>
      <c r="DX138">
        <v>1</v>
      </c>
      <c r="DY138" t="s">
        <v>305</v>
      </c>
      <c r="DZ138">
        <v>400</v>
      </c>
      <c r="EA138">
        <v>1600</v>
      </c>
      <c r="EB138" s="17">
        <v>12500</v>
      </c>
      <c r="EC138" s="17">
        <v>15000</v>
      </c>
      <c r="ED138" s="17">
        <v>0.125</v>
      </c>
      <c r="EE138" s="17">
        <v>2032</v>
      </c>
      <c r="EF138" s="17"/>
      <c r="EG138" s="21" t="e">
        <f t="shared" si="4"/>
        <v>#DIV/0!</v>
      </c>
      <c r="EH138" s="17"/>
      <c r="EI138" s="17">
        <v>5650</v>
      </c>
      <c r="EJ138" s="18">
        <f t="shared" si="5"/>
        <v>-5650</v>
      </c>
    </row>
    <row r="139" spans="1:140" x14ac:dyDescent="0.35">
      <c r="A139">
        <v>225</v>
      </c>
      <c r="B139" t="s">
        <v>146</v>
      </c>
      <c r="C139" t="s">
        <v>177</v>
      </c>
      <c r="D139" t="s">
        <v>241</v>
      </c>
      <c r="E139" t="s">
        <v>275</v>
      </c>
      <c r="F139" t="s">
        <v>310</v>
      </c>
      <c r="G139" t="s">
        <v>219</v>
      </c>
      <c r="H139" t="s">
        <v>239</v>
      </c>
      <c r="I139" t="s">
        <v>239</v>
      </c>
      <c r="J139" t="s">
        <v>223</v>
      </c>
      <c r="K139" t="s">
        <v>222</v>
      </c>
      <c r="L139" t="s">
        <v>433</v>
      </c>
      <c r="M139" t="s">
        <v>26</v>
      </c>
      <c r="N139" t="s">
        <v>27</v>
      </c>
      <c r="O139">
        <v>761279189</v>
      </c>
      <c r="P139" t="s">
        <v>242</v>
      </c>
      <c r="Q139">
        <v>0.03</v>
      </c>
      <c r="R139" t="s">
        <v>31</v>
      </c>
      <c r="S139" t="s">
        <v>213</v>
      </c>
      <c r="T139" t="s">
        <v>427</v>
      </c>
      <c r="U139" t="s">
        <v>32</v>
      </c>
      <c r="V139" t="s">
        <v>34</v>
      </c>
      <c r="W139" t="s">
        <v>33</v>
      </c>
      <c r="X139" t="s">
        <v>229</v>
      </c>
      <c r="Y139">
        <v>2</v>
      </c>
      <c r="Z139" t="s">
        <v>230</v>
      </c>
      <c r="AA139" t="s">
        <v>434</v>
      </c>
      <c r="AB139">
        <v>1</v>
      </c>
      <c r="AC139">
        <v>2</v>
      </c>
      <c r="AD139">
        <v>0.5</v>
      </c>
      <c r="AE139" t="s">
        <v>230</v>
      </c>
      <c r="AF139">
        <v>400</v>
      </c>
      <c r="AP139" t="s">
        <v>244</v>
      </c>
      <c r="AQ139">
        <v>200</v>
      </c>
      <c r="AR139" t="s">
        <v>230</v>
      </c>
      <c r="AS139">
        <v>500</v>
      </c>
      <c r="AT139">
        <v>1200</v>
      </c>
      <c r="AZ139" t="s">
        <v>183</v>
      </c>
      <c r="BA139">
        <v>6</v>
      </c>
      <c r="BB139" t="s">
        <v>230</v>
      </c>
      <c r="BC139">
        <v>300</v>
      </c>
      <c r="BD139">
        <v>12000</v>
      </c>
      <c r="BE139" t="s">
        <v>92</v>
      </c>
      <c r="BF139">
        <v>3</v>
      </c>
      <c r="BG139">
        <v>200</v>
      </c>
      <c r="BI139">
        <v>12500</v>
      </c>
      <c r="BM139">
        <v>300</v>
      </c>
      <c r="BN139">
        <v>12500</v>
      </c>
      <c r="BW139">
        <v>2</v>
      </c>
      <c r="BX139">
        <v>400</v>
      </c>
      <c r="CA139">
        <v>2</v>
      </c>
      <c r="CB139">
        <v>300</v>
      </c>
      <c r="CC139">
        <v>2</v>
      </c>
      <c r="CD139">
        <v>0</v>
      </c>
      <c r="CE139">
        <v>300</v>
      </c>
      <c r="DV139">
        <v>1264</v>
      </c>
      <c r="DW139">
        <v>2</v>
      </c>
      <c r="DX139">
        <v>1</v>
      </c>
      <c r="DZ139">
        <v>300</v>
      </c>
      <c r="EA139">
        <v>1600</v>
      </c>
      <c r="EB139" s="17">
        <v>12500</v>
      </c>
      <c r="EC139" s="17">
        <v>14500</v>
      </c>
      <c r="ED139" s="17">
        <v>0.125</v>
      </c>
      <c r="EE139" s="17">
        <v>1200</v>
      </c>
      <c r="EF139" s="17"/>
      <c r="EG139" s="21" t="e">
        <f t="shared" si="4"/>
        <v>#DIV/0!</v>
      </c>
      <c r="EH139" s="17"/>
      <c r="EI139" s="17">
        <v>5050</v>
      </c>
      <c r="EJ139" s="18">
        <f t="shared" si="5"/>
        <v>-5050</v>
      </c>
    </row>
    <row r="140" spans="1:140" x14ac:dyDescent="0.35">
      <c r="A140">
        <v>226</v>
      </c>
      <c r="B140" t="s">
        <v>146</v>
      </c>
      <c r="C140" t="s">
        <v>177</v>
      </c>
      <c r="D140" t="s">
        <v>241</v>
      </c>
      <c r="E140" t="s">
        <v>275</v>
      </c>
      <c r="F140" t="s">
        <v>310</v>
      </c>
      <c r="G140" t="s">
        <v>219</v>
      </c>
      <c r="H140" t="s">
        <v>239</v>
      </c>
      <c r="I140" t="s">
        <v>239</v>
      </c>
      <c r="J140" t="s">
        <v>223</v>
      </c>
      <c r="K140" t="s">
        <v>222</v>
      </c>
      <c r="L140" t="s">
        <v>433</v>
      </c>
      <c r="M140" t="s">
        <v>26</v>
      </c>
      <c r="N140" t="s">
        <v>27</v>
      </c>
      <c r="O140">
        <v>761279189</v>
      </c>
      <c r="P140" t="s">
        <v>242</v>
      </c>
      <c r="Q140">
        <v>0.03</v>
      </c>
      <c r="R140" t="s">
        <v>31</v>
      </c>
      <c r="S140" t="s">
        <v>213</v>
      </c>
      <c r="T140" t="s">
        <v>427</v>
      </c>
      <c r="U140" t="s">
        <v>32</v>
      </c>
      <c r="V140" t="s">
        <v>82</v>
      </c>
      <c r="W140" t="s">
        <v>32</v>
      </c>
      <c r="X140" t="s">
        <v>229</v>
      </c>
      <c r="Y140">
        <v>2</v>
      </c>
      <c r="Z140" t="s">
        <v>230</v>
      </c>
      <c r="AA140" t="s">
        <v>434</v>
      </c>
      <c r="AB140">
        <v>1</v>
      </c>
      <c r="AC140">
        <v>2</v>
      </c>
      <c r="AD140">
        <v>0.5</v>
      </c>
      <c r="AE140" t="s">
        <v>230</v>
      </c>
      <c r="AF140">
        <v>400</v>
      </c>
      <c r="AP140" t="s">
        <v>245</v>
      </c>
      <c r="AQ140">
        <v>200</v>
      </c>
      <c r="AR140" t="s">
        <v>230</v>
      </c>
      <c r="AS140">
        <v>500</v>
      </c>
      <c r="AT140">
        <v>1200</v>
      </c>
      <c r="AZ140" t="s">
        <v>183</v>
      </c>
      <c r="BA140">
        <v>2</v>
      </c>
      <c r="BB140" t="s">
        <v>230</v>
      </c>
      <c r="BC140">
        <v>300</v>
      </c>
      <c r="BD140">
        <v>12000</v>
      </c>
      <c r="BE140" t="s">
        <v>92</v>
      </c>
      <c r="BF140">
        <v>1</v>
      </c>
      <c r="BG140">
        <v>500</v>
      </c>
      <c r="BI140">
        <v>12500</v>
      </c>
      <c r="BJ140" t="s">
        <v>92</v>
      </c>
      <c r="BK140">
        <v>2</v>
      </c>
      <c r="BM140">
        <v>300</v>
      </c>
      <c r="BN140">
        <v>12500</v>
      </c>
      <c r="BW140">
        <v>2</v>
      </c>
      <c r="BX140">
        <v>400</v>
      </c>
      <c r="CA140">
        <v>2</v>
      </c>
      <c r="CB140">
        <v>300</v>
      </c>
      <c r="CC140">
        <v>2</v>
      </c>
      <c r="CD140">
        <v>0</v>
      </c>
      <c r="CE140">
        <v>300</v>
      </c>
      <c r="DV140">
        <v>1800</v>
      </c>
      <c r="DW140">
        <v>2</v>
      </c>
      <c r="DX140">
        <v>1</v>
      </c>
      <c r="DZ140">
        <v>300</v>
      </c>
      <c r="EA140">
        <v>1600</v>
      </c>
      <c r="EB140" s="17">
        <v>12500</v>
      </c>
      <c r="EC140" s="17">
        <v>14500</v>
      </c>
      <c r="ED140" s="17">
        <v>0.125</v>
      </c>
      <c r="EE140" s="17">
        <v>1800</v>
      </c>
      <c r="EF140" s="17"/>
      <c r="EG140" s="21" t="e">
        <f t="shared" si="4"/>
        <v>#DIV/0!</v>
      </c>
      <c r="EH140" s="17"/>
      <c r="EI140" s="17">
        <v>6250</v>
      </c>
      <c r="EJ140" s="18">
        <f t="shared" si="5"/>
        <v>-6250</v>
      </c>
    </row>
    <row r="141" spans="1:140" x14ac:dyDescent="0.35">
      <c r="A141">
        <v>230</v>
      </c>
      <c r="B141" t="s">
        <v>146</v>
      </c>
      <c r="C141" t="s">
        <v>177</v>
      </c>
      <c r="D141" t="s">
        <v>436</v>
      </c>
      <c r="E141" t="s">
        <v>275</v>
      </c>
      <c r="F141" t="s">
        <v>310</v>
      </c>
      <c r="G141" t="s">
        <v>439</v>
      </c>
      <c r="H141" t="s">
        <v>250</v>
      </c>
      <c r="I141" t="s">
        <v>438</v>
      </c>
      <c r="L141" t="s">
        <v>435</v>
      </c>
      <c r="M141" t="s">
        <v>26</v>
      </c>
      <c r="N141" t="s">
        <v>27</v>
      </c>
      <c r="O141" t="s">
        <v>437</v>
      </c>
      <c r="P141" t="s">
        <v>247</v>
      </c>
      <c r="Q141">
        <v>0.25</v>
      </c>
      <c r="R141" t="s">
        <v>31</v>
      </c>
      <c r="S141" t="s">
        <v>213</v>
      </c>
      <c r="T141" t="s">
        <v>243</v>
      </c>
      <c r="U141" t="s">
        <v>32</v>
      </c>
      <c r="V141" t="s">
        <v>82</v>
      </c>
      <c r="W141" t="s">
        <v>32</v>
      </c>
      <c r="X141" t="s">
        <v>440</v>
      </c>
      <c r="Y141" t="s">
        <v>441</v>
      </c>
      <c r="AA141" t="s">
        <v>442</v>
      </c>
      <c r="AB141">
        <v>2</v>
      </c>
      <c r="AC141" t="s">
        <v>443</v>
      </c>
      <c r="AD141" t="s">
        <v>444</v>
      </c>
      <c r="AF141" t="s">
        <v>442</v>
      </c>
      <c r="AP141" t="s">
        <v>445</v>
      </c>
      <c r="AQ141" t="s">
        <v>446</v>
      </c>
      <c r="AS141" t="s">
        <v>442</v>
      </c>
      <c r="AT141" t="s">
        <v>447</v>
      </c>
      <c r="AZ141" t="s">
        <v>448</v>
      </c>
      <c r="BA141" t="s">
        <v>449</v>
      </c>
      <c r="BC141" t="s">
        <v>450</v>
      </c>
      <c r="BD141" t="s">
        <v>451</v>
      </c>
      <c r="BE141" t="s">
        <v>452</v>
      </c>
      <c r="BF141" t="s">
        <v>453</v>
      </c>
      <c r="BG141" t="s">
        <v>450</v>
      </c>
      <c r="BI141" t="s">
        <v>454</v>
      </c>
      <c r="BW141">
        <v>4</v>
      </c>
      <c r="BX141">
        <v>1000</v>
      </c>
      <c r="CA141">
        <v>4</v>
      </c>
      <c r="CB141">
        <v>1000</v>
      </c>
      <c r="DW141" t="s">
        <v>455</v>
      </c>
      <c r="DX141" t="s">
        <v>456</v>
      </c>
      <c r="DZ141" t="s">
        <v>457</v>
      </c>
      <c r="EB141" s="17"/>
      <c r="EC141" s="17"/>
      <c r="ED141" s="17" t="s">
        <v>458</v>
      </c>
      <c r="EE141" s="17" t="s">
        <v>459</v>
      </c>
      <c r="EF141" s="17" t="s">
        <v>459</v>
      </c>
      <c r="EG141" s="21" t="e">
        <f t="shared" si="4"/>
        <v>#VALUE!</v>
      </c>
      <c r="EH141" s="17">
        <v>65200</v>
      </c>
      <c r="EI141" s="17">
        <v>19060</v>
      </c>
      <c r="EJ141" s="17">
        <f t="shared" si="5"/>
        <v>46140</v>
      </c>
    </row>
    <row r="142" spans="1:140" x14ac:dyDescent="0.35">
      <c r="A142">
        <v>233</v>
      </c>
      <c r="B142" t="s">
        <v>146</v>
      </c>
      <c r="C142" t="s">
        <v>177</v>
      </c>
      <c r="D142" t="s">
        <v>436</v>
      </c>
      <c r="E142" t="s">
        <v>275</v>
      </c>
      <c r="F142" t="s">
        <v>310</v>
      </c>
      <c r="G142" t="s">
        <v>439</v>
      </c>
      <c r="H142" t="s">
        <v>462</v>
      </c>
      <c r="I142" t="s">
        <v>461</v>
      </c>
      <c r="L142" t="s">
        <v>460</v>
      </c>
      <c r="M142" t="s">
        <v>26</v>
      </c>
      <c r="N142" t="s">
        <v>27</v>
      </c>
      <c r="O142">
        <v>764771784</v>
      </c>
      <c r="P142" t="s">
        <v>247</v>
      </c>
      <c r="Q142">
        <v>0.25</v>
      </c>
      <c r="R142" t="s">
        <v>31</v>
      </c>
      <c r="S142" t="s">
        <v>213</v>
      </c>
      <c r="T142" t="s">
        <v>243</v>
      </c>
      <c r="U142" t="s">
        <v>32</v>
      </c>
      <c r="V142" t="s">
        <v>34</v>
      </c>
      <c r="W142" t="s">
        <v>33</v>
      </c>
      <c r="X142" t="s">
        <v>440</v>
      </c>
      <c r="Y142" t="s">
        <v>441</v>
      </c>
      <c r="AA142" t="s">
        <v>463</v>
      </c>
      <c r="AB142">
        <v>2</v>
      </c>
      <c r="AC142" t="s">
        <v>443</v>
      </c>
      <c r="AD142" t="s">
        <v>464</v>
      </c>
      <c r="AF142" t="s">
        <v>465</v>
      </c>
      <c r="AP142" t="s">
        <v>467</v>
      </c>
      <c r="AQ142" t="s">
        <v>468</v>
      </c>
      <c r="AS142" t="s">
        <v>469</v>
      </c>
      <c r="AT142" t="s">
        <v>470</v>
      </c>
      <c r="AZ142" t="s">
        <v>473</v>
      </c>
      <c r="BA142" t="s">
        <v>474</v>
      </c>
      <c r="BC142" t="s">
        <v>475</v>
      </c>
      <c r="BD142" t="s">
        <v>476</v>
      </c>
      <c r="BE142" t="s">
        <v>440</v>
      </c>
      <c r="BF142" t="s">
        <v>440</v>
      </c>
      <c r="BG142" t="s">
        <v>440</v>
      </c>
      <c r="BW142" t="s">
        <v>484</v>
      </c>
      <c r="BX142">
        <v>0</v>
      </c>
      <c r="CA142">
        <v>4</v>
      </c>
      <c r="CB142" t="s">
        <v>485</v>
      </c>
      <c r="DW142" t="s">
        <v>484</v>
      </c>
      <c r="DX142" t="s">
        <v>486</v>
      </c>
      <c r="DZ142" t="s">
        <v>487</v>
      </c>
      <c r="EB142" s="17">
        <v>10000</v>
      </c>
      <c r="EC142" s="17">
        <v>12500</v>
      </c>
      <c r="ED142" s="17" t="s">
        <v>458</v>
      </c>
      <c r="EE142" s="17" t="s">
        <v>489</v>
      </c>
      <c r="EF142" s="17" t="s">
        <v>490</v>
      </c>
      <c r="EG142" s="21" t="e">
        <f t="shared" si="4"/>
        <v>#VALUE!</v>
      </c>
      <c r="EH142" s="17">
        <v>52000</v>
      </c>
      <c r="EI142" s="17"/>
      <c r="EJ142" s="17">
        <f t="shared" si="5"/>
        <v>52000</v>
      </c>
    </row>
    <row r="143" spans="1:140" x14ac:dyDescent="0.35">
      <c r="A143">
        <v>234</v>
      </c>
      <c r="B143" t="s">
        <v>146</v>
      </c>
      <c r="C143" t="s">
        <v>177</v>
      </c>
      <c r="D143" t="s">
        <v>436</v>
      </c>
      <c r="E143" t="s">
        <v>275</v>
      </c>
      <c r="F143" t="s">
        <v>310</v>
      </c>
      <c r="G143" t="s">
        <v>439</v>
      </c>
      <c r="H143" t="s">
        <v>462</v>
      </c>
      <c r="I143" t="s">
        <v>461</v>
      </c>
      <c r="L143" t="s">
        <v>460</v>
      </c>
      <c r="M143" t="s">
        <v>26</v>
      </c>
      <c r="N143" t="s">
        <v>27</v>
      </c>
      <c r="O143">
        <v>764771784</v>
      </c>
      <c r="P143" t="s">
        <v>247</v>
      </c>
      <c r="Q143">
        <v>0.25</v>
      </c>
      <c r="R143" t="s">
        <v>31</v>
      </c>
      <c r="S143" t="s">
        <v>213</v>
      </c>
      <c r="T143" t="s">
        <v>243</v>
      </c>
      <c r="U143" t="s">
        <v>32</v>
      </c>
      <c r="V143" t="s">
        <v>82</v>
      </c>
      <c r="W143" t="s">
        <v>32</v>
      </c>
      <c r="X143" t="s">
        <v>440</v>
      </c>
      <c r="Y143" t="s">
        <v>441</v>
      </c>
      <c r="AA143" t="s">
        <v>463</v>
      </c>
      <c r="AB143">
        <v>2</v>
      </c>
      <c r="AC143" t="s">
        <v>443</v>
      </c>
      <c r="AD143" t="s">
        <v>466</v>
      </c>
      <c r="AF143" t="s">
        <v>465</v>
      </c>
      <c r="AP143" t="s">
        <v>445</v>
      </c>
      <c r="AQ143" t="s">
        <v>471</v>
      </c>
      <c r="AS143" t="s">
        <v>469</v>
      </c>
      <c r="AT143" t="s">
        <v>472</v>
      </c>
      <c r="AZ143" t="s">
        <v>477</v>
      </c>
      <c r="BA143" t="s">
        <v>478</v>
      </c>
      <c r="BC143" t="s">
        <v>465</v>
      </c>
      <c r="BD143" t="s">
        <v>479</v>
      </c>
      <c r="BE143" t="s">
        <v>480</v>
      </c>
      <c r="BF143" t="s">
        <v>481</v>
      </c>
      <c r="BG143" t="s">
        <v>482</v>
      </c>
      <c r="BI143" t="s">
        <v>483</v>
      </c>
      <c r="BW143" t="s">
        <v>484</v>
      </c>
      <c r="BX143">
        <v>0</v>
      </c>
      <c r="CA143">
        <v>4</v>
      </c>
      <c r="CB143" t="s">
        <v>485</v>
      </c>
      <c r="DW143" t="s">
        <v>455</v>
      </c>
      <c r="DX143" t="s">
        <v>488</v>
      </c>
      <c r="DZ143" t="s">
        <v>487</v>
      </c>
      <c r="EB143" s="17">
        <v>10000</v>
      </c>
      <c r="EC143" s="17">
        <v>12500</v>
      </c>
      <c r="ED143" s="17" t="s">
        <v>458</v>
      </c>
      <c r="EE143" s="17" t="s">
        <v>491</v>
      </c>
      <c r="EF143" s="17" t="s">
        <v>491</v>
      </c>
      <c r="EG143" s="21" t="e">
        <f t="shared" si="4"/>
        <v>#VALUE!</v>
      </c>
      <c r="EH143" s="17" t="s">
        <v>492</v>
      </c>
      <c r="EI143" s="17"/>
      <c r="EJ143" s="17" t="e">
        <f t="shared" si="5"/>
        <v>#VALUE!</v>
      </c>
    </row>
    <row r="144" spans="1:140" x14ac:dyDescent="0.35">
      <c r="A144">
        <v>237</v>
      </c>
      <c r="B144" t="s">
        <v>146</v>
      </c>
      <c r="C144" t="s">
        <v>177</v>
      </c>
      <c r="D144" t="s">
        <v>436</v>
      </c>
      <c r="E144" t="s">
        <v>275</v>
      </c>
      <c r="F144" t="s">
        <v>310</v>
      </c>
      <c r="G144" t="s">
        <v>439</v>
      </c>
      <c r="H144" t="s">
        <v>250</v>
      </c>
      <c r="I144" t="s">
        <v>249</v>
      </c>
      <c r="L144" t="s">
        <v>493</v>
      </c>
      <c r="M144" t="s">
        <v>26</v>
      </c>
      <c r="N144" t="s">
        <v>27</v>
      </c>
      <c r="O144">
        <v>767465359</v>
      </c>
      <c r="P144" t="s">
        <v>247</v>
      </c>
      <c r="Q144">
        <v>0.25</v>
      </c>
      <c r="R144" t="s">
        <v>31</v>
      </c>
      <c r="S144" t="s">
        <v>213</v>
      </c>
      <c r="T144" t="s">
        <v>243</v>
      </c>
      <c r="U144" t="s">
        <v>32</v>
      </c>
      <c r="V144" t="s">
        <v>34</v>
      </c>
      <c r="W144" t="s">
        <v>33</v>
      </c>
      <c r="X144" t="s">
        <v>440</v>
      </c>
      <c r="Y144" t="s">
        <v>443</v>
      </c>
      <c r="AA144" t="s">
        <v>469</v>
      </c>
      <c r="AB144">
        <v>2</v>
      </c>
      <c r="AC144" t="s">
        <v>443</v>
      </c>
      <c r="AD144" t="s">
        <v>494</v>
      </c>
      <c r="AF144" t="s">
        <v>463</v>
      </c>
      <c r="AP144" t="s">
        <v>496</v>
      </c>
      <c r="AQ144" t="s">
        <v>497</v>
      </c>
      <c r="AS144">
        <v>1000</v>
      </c>
      <c r="AZ144" t="s">
        <v>267</v>
      </c>
      <c r="BA144" t="s">
        <v>267</v>
      </c>
      <c r="BB144" t="s">
        <v>267</v>
      </c>
      <c r="BE144" t="s">
        <v>440</v>
      </c>
      <c r="BF144" t="s">
        <v>440</v>
      </c>
      <c r="BG144" t="s">
        <v>440</v>
      </c>
      <c r="BW144" t="s">
        <v>484</v>
      </c>
      <c r="BX144" t="s">
        <v>469</v>
      </c>
      <c r="CA144">
        <v>4</v>
      </c>
      <c r="CB144" t="s">
        <v>485</v>
      </c>
      <c r="CC144" t="s">
        <v>503</v>
      </c>
      <c r="CD144" t="s">
        <v>503</v>
      </c>
      <c r="CE144" t="s">
        <v>503</v>
      </c>
      <c r="DW144" t="s">
        <v>484</v>
      </c>
      <c r="DX144" t="s">
        <v>505</v>
      </c>
      <c r="DZ144" t="s">
        <v>506</v>
      </c>
      <c r="EA144">
        <v>1800</v>
      </c>
      <c r="EB144" s="17">
        <v>10000</v>
      </c>
      <c r="EC144" s="17">
        <v>12500</v>
      </c>
      <c r="ED144" s="17" t="s">
        <v>507</v>
      </c>
      <c r="EE144" s="17" t="s">
        <v>508</v>
      </c>
      <c r="EF144" s="17" t="s">
        <v>508</v>
      </c>
      <c r="EG144" s="21" t="e">
        <f t="shared" si="4"/>
        <v>#VALUE!</v>
      </c>
      <c r="EH144" s="17" t="s">
        <v>509</v>
      </c>
      <c r="EI144" s="17"/>
      <c r="EJ144" s="17" t="e">
        <f t="shared" si="5"/>
        <v>#VALUE!</v>
      </c>
    </row>
    <row r="145" spans="1:140" x14ac:dyDescent="0.35">
      <c r="A145">
        <v>238</v>
      </c>
      <c r="B145" t="s">
        <v>146</v>
      </c>
      <c r="C145" t="s">
        <v>177</v>
      </c>
      <c r="D145" t="s">
        <v>436</v>
      </c>
      <c r="E145" t="s">
        <v>275</v>
      </c>
      <c r="F145" t="s">
        <v>310</v>
      </c>
      <c r="G145" t="s">
        <v>439</v>
      </c>
      <c r="H145" t="s">
        <v>250</v>
      </c>
      <c r="I145" t="s">
        <v>249</v>
      </c>
      <c r="L145" t="s">
        <v>493</v>
      </c>
      <c r="M145" t="s">
        <v>26</v>
      </c>
      <c r="N145" t="s">
        <v>27</v>
      </c>
      <c r="O145">
        <v>767465359</v>
      </c>
      <c r="P145" t="s">
        <v>247</v>
      </c>
      <c r="Q145">
        <v>0.25</v>
      </c>
      <c r="R145" t="s">
        <v>31</v>
      </c>
      <c r="S145" t="s">
        <v>213</v>
      </c>
      <c r="T145" t="s">
        <v>243</v>
      </c>
      <c r="U145" t="s">
        <v>32</v>
      </c>
      <c r="V145" t="s">
        <v>82</v>
      </c>
      <c r="W145" t="s">
        <v>32</v>
      </c>
      <c r="X145" t="s">
        <v>440</v>
      </c>
      <c r="Y145" t="s">
        <v>443</v>
      </c>
      <c r="AA145" t="s">
        <v>469</v>
      </c>
      <c r="AB145">
        <v>2</v>
      </c>
      <c r="AC145" t="s">
        <v>443</v>
      </c>
      <c r="AD145" t="s">
        <v>495</v>
      </c>
      <c r="AF145" t="s">
        <v>463</v>
      </c>
      <c r="AP145" t="s">
        <v>498</v>
      </c>
      <c r="AQ145" t="s">
        <v>497</v>
      </c>
      <c r="AS145">
        <v>1000</v>
      </c>
      <c r="AZ145" t="s">
        <v>499</v>
      </c>
      <c r="BA145" t="s">
        <v>500</v>
      </c>
      <c r="BC145" t="s">
        <v>465</v>
      </c>
      <c r="BE145" t="s">
        <v>501</v>
      </c>
      <c r="BF145" t="s">
        <v>502</v>
      </c>
      <c r="BG145">
        <v>0</v>
      </c>
      <c r="BI145" t="s">
        <v>483</v>
      </c>
      <c r="BW145" t="s">
        <v>484</v>
      </c>
      <c r="BX145" t="s">
        <v>469</v>
      </c>
      <c r="CA145">
        <v>4</v>
      </c>
      <c r="CB145" t="s">
        <v>485</v>
      </c>
      <c r="CC145" t="s">
        <v>504</v>
      </c>
      <c r="CD145" t="s">
        <v>504</v>
      </c>
      <c r="CE145" t="s">
        <v>504</v>
      </c>
      <c r="DW145" t="s">
        <v>455</v>
      </c>
      <c r="DX145" t="s">
        <v>505</v>
      </c>
      <c r="DZ145" t="s">
        <v>506</v>
      </c>
      <c r="EA145">
        <v>1800</v>
      </c>
      <c r="EB145" s="17">
        <v>10000</v>
      </c>
      <c r="EC145" s="17">
        <v>12500</v>
      </c>
      <c r="ED145" s="17" t="s">
        <v>507</v>
      </c>
      <c r="EE145" s="17" t="s">
        <v>510</v>
      </c>
      <c r="EF145" s="17" t="s">
        <v>511</v>
      </c>
      <c r="EG145" s="21" t="e">
        <f t="shared" si="4"/>
        <v>#VALUE!</v>
      </c>
      <c r="EH145" s="17" t="s">
        <v>512</v>
      </c>
      <c r="EI145" s="17"/>
      <c r="EJ145" s="17" t="e">
        <f t="shared" si="5"/>
        <v>#VALUE!</v>
      </c>
    </row>
    <row r="146" spans="1:140" x14ac:dyDescent="0.35">
      <c r="A146">
        <v>241</v>
      </c>
      <c r="B146" t="s">
        <v>146</v>
      </c>
      <c r="C146" t="s">
        <v>177</v>
      </c>
      <c r="D146" t="s">
        <v>436</v>
      </c>
      <c r="E146" t="s">
        <v>275</v>
      </c>
      <c r="F146" t="s">
        <v>310</v>
      </c>
      <c r="G146" t="s">
        <v>439</v>
      </c>
      <c r="H146" t="s">
        <v>250</v>
      </c>
      <c r="I146" t="s">
        <v>513</v>
      </c>
      <c r="L146" t="s">
        <v>514</v>
      </c>
      <c r="M146" t="s">
        <v>153</v>
      </c>
      <c r="N146" t="s">
        <v>27</v>
      </c>
      <c r="O146">
        <v>779419129</v>
      </c>
      <c r="P146" t="s">
        <v>247</v>
      </c>
      <c r="Q146">
        <v>0.25</v>
      </c>
      <c r="R146" t="s">
        <v>31</v>
      </c>
      <c r="S146" t="s">
        <v>213</v>
      </c>
      <c r="T146" t="s">
        <v>243</v>
      </c>
      <c r="U146" t="s">
        <v>32</v>
      </c>
      <c r="V146" t="s">
        <v>34</v>
      </c>
      <c r="W146" t="s">
        <v>33</v>
      </c>
      <c r="X146" t="s">
        <v>440</v>
      </c>
      <c r="Y146" t="s">
        <v>441</v>
      </c>
      <c r="AA146" t="s">
        <v>442</v>
      </c>
      <c r="AB146">
        <v>2</v>
      </c>
      <c r="AC146" t="s">
        <v>443</v>
      </c>
      <c r="AD146" t="s">
        <v>515</v>
      </c>
      <c r="AF146" t="s">
        <v>442</v>
      </c>
      <c r="AP146" t="s">
        <v>467</v>
      </c>
      <c r="AQ146" t="s">
        <v>516</v>
      </c>
      <c r="AS146" t="s">
        <v>517</v>
      </c>
      <c r="AZ146" t="s">
        <v>518</v>
      </c>
      <c r="BA146">
        <v>25</v>
      </c>
      <c r="BC146" t="s">
        <v>450</v>
      </c>
      <c r="BD146" t="s">
        <v>519</v>
      </c>
      <c r="BE146" t="s">
        <v>440</v>
      </c>
      <c r="BF146" t="s">
        <v>440</v>
      </c>
      <c r="BG146" t="s">
        <v>440</v>
      </c>
      <c r="BW146" t="s">
        <v>484</v>
      </c>
      <c r="BX146" t="s">
        <v>469</v>
      </c>
      <c r="CA146" t="s">
        <v>484</v>
      </c>
      <c r="CB146" t="s">
        <v>469</v>
      </c>
      <c r="DW146">
        <v>15000</v>
      </c>
      <c r="DX146">
        <v>12500</v>
      </c>
      <c r="EB146" s="17">
        <v>15000</v>
      </c>
      <c r="EC146" s="17">
        <v>12500</v>
      </c>
      <c r="ED146" s="17" t="s">
        <v>507</v>
      </c>
      <c r="EE146" s="17" t="s">
        <v>507</v>
      </c>
      <c r="EF146" s="17" t="s">
        <v>458</v>
      </c>
      <c r="EG146" s="21" t="e">
        <f t="shared" si="4"/>
        <v>#VALUE!</v>
      </c>
      <c r="EH146" s="17" t="s">
        <v>524</v>
      </c>
      <c r="EI146" s="17">
        <v>21000</v>
      </c>
      <c r="EJ146" s="17" t="e">
        <f t="shared" si="5"/>
        <v>#VALUE!</v>
      </c>
    </row>
    <row r="147" spans="1:140" x14ac:dyDescent="0.35">
      <c r="A147">
        <v>242</v>
      </c>
      <c r="B147" t="s">
        <v>146</v>
      </c>
      <c r="C147" t="s">
        <v>177</v>
      </c>
      <c r="D147" t="s">
        <v>436</v>
      </c>
      <c r="E147" t="s">
        <v>275</v>
      </c>
      <c r="F147" t="s">
        <v>310</v>
      </c>
      <c r="G147" t="s">
        <v>439</v>
      </c>
      <c r="H147" t="s">
        <v>250</v>
      </c>
      <c r="I147" t="s">
        <v>513</v>
      </c>
      <c r="L147" t="s">
        <v>514</v>
      </c>
      <c r="M147" t="s">
        <v>153</v>
      </c>
      <c r="N147" t="s">
        <v>27</v>
      </c>
      <c r="O147">
        <v>779419129</v>
      </c>
      <c r="P147" t="s">
        <v>247</v>
      </c>
      <c r="Q147">
        <v>0.25</v>
      </c>
      <c r="R147" t="s">
        <v>31</v>
      </c>
      <c r="S147" t="s">
        <v>213</v>
      </c>
      <c r="T147" t="s">
        <v>243</v>
      </c>
      <c r="U147" t="s">
        <v>32</v>
      </c>
      <c r="V147" t="s">
        <v>82</v>
      </c>
      <c r="W147" t="s">
        <v>32</v>
      </c>
      <c r="X147" t="s">
        <v>440</v>
      </c>
      <c r="Y147" t="s">
        <v>441</v>
      </c>
      <c r="AA147" t="s">
        <v>442</v>
      </c>
      <c r="AB147">
        <v>2</v>
      </c>
      <c r="AC147" t="s">
        <v>443</v>
      </c>
      <c r="AD147" t="s">
        <v>444</v>
      </c>
      <c r="AF147" t="s">
        <v>442</v>
      </c>
      <c r="AP147" t="s">
        <v>445</v>
      </c>
      <c r="AQ147" t="s">
        <v>516</v>
      </c>
      <c r="AS147" t="s">
        <v>517</v>
      </c>
      <c r="AZ147" t="s">
        <v>520</v>
      </c>
      <c r="BA147" t="s">
        <v>500</v>
      </c>
      <c r="BC147" t="s">
        <v>450</v>
      </c>
      <c r="BD147" t="s">
        <v>521</v>
      </c>
      <c r="BE147" t="s">
        <v>452</v>
      </c>
      <c r="BF147" t="s">
        <v>522</v>
      </c>
      <c r="BG147" t="s">
        <v>450</v>
      </c>
      <c r="BI147" t="s">
        <v>523</v>
      </c>
      <c r="BW147" t="s">
        <v>484</v>
      </c>
      <c r="BX147" t="s">
        <v>469</v>
      </c>
      <c r="CA147" t="s">
        <v>484</v>
      </c>
      <c r="CB147" t="s">
        <v>469</v>
      </c>
      <c r="DW147">
        <v>15000</v>
      </c>
      <c r="DX147">
        <v>12500</v>
      </c>
      <c r="EB147" s="17">
        <v>15000</v>
      </c>
      <c r="EC147" s="17">
        <v>12500</v>
      </c>
      <c r="ED147" s="17" t="s">
        <v>507</v>
      </c>
      <c r="EE147" s="17" t="s">
        <v>491</v>
      </c>
      <c r="EF147" s="17" t="s">
        <v>491</v>
      </c>
      <c r="EG147" s="21" t="e">
        <f t="shared" si="4"/>
        <v>#VALUE!</v>
      </c>
      <c r="EH147" s="17" t="s">
        <v>525</v>
      </c>
      <c r="EI147" s="17">
        <v>17860</v>
      </c>
      <c r="EJ147" s="17" t="e">
        <f t="shared" si="5"/>
        <v>#VALUE!</v>
      </c>
    </row>
    <row r="148" spans="1:140" x14ac:dyDescent="0.35">
      <c r="A148">
        <v>245</v>
      </c>
      <c r="B148" t="s">
        <v>146</v>
      </c>
      <c r="C148" t="s">
        <v>177</v>
      </c>
      <c r="D148" t="s">
        <v>436</v>
      </c>
      <c r="E148" t="s">
        <v>275</v>
      </c>
      <c r="F148" t="s">
        <v>310</v>
      </c>
      <c r="G148" t="s">
        <v>439</v>
      </c>
      <c r="H148" t="s">
        <v>250</v>
      </c>
      <c r="I148" t="s">
        <v>461</v>
      </c>
      <c r="L148" t="s">
        <v>526</v>
      </c>
      <c r="M148" t="s">
        <v>153</v>
      </c>
      <c r="N148" t="s">
        <v>27</v>
      </c>
      <c r="O148">
        <v>779419129</v>
      </c>
      <c r="P148" t="s">
        <v>247</v>
      </c>
      <c r="Q148">
        <v>0.25</v>
      </c>
      <c r="R148" t="s">
        <v>31</v>
      </c>
      <c r="S148" t="s">
        <v>213</v>
      </c>
      <c r="T148" t="s">
        <v>243</v>
      </c>
      <c r="U148" t="s">
        <v>32</v>
      </c>
      <c r="V148" t="s">
        <v>34</v>
      </c>
      <c r="W148" t="s">
        <v>33</v>
      </c>
      <c r="X148" t="s">
        <v>440</v>
      </c>
      <c r="Y148" t="s">
        <v>441</v>
      </c>
      <c r="AA148" t="s">
        <v>442</v>
      </c>
      <c r="AB148">
        <v>2</v>
      </c>
      <c r="AC148" t="s">
        <v>443</v>
      </c>
      <c r="AD148" t="s">
        <v>515</v>
      </c>
      <c r="AF148" t="s">
        <v>442</v>
      </c>
      <c r="AP148" t="s">
        <v>467</v>
      </c>
      <c r="AQ148" t="s">
        <v>468</v>
      </c>
      <c r="AS148" t="s">
        <v>527</v>
      </c>
      <c r="AZ148" t="s">
        <v>473</v>
      </c>
      <c r="BA148">
        <v>25</v>
      </c>
      <c r="BC148" t="s">
        <v>450</v>
      </c>
      <c r="BD148" t="s">
        <v>528</v>
      </c>
      <c r="BE148" t="s">
        <v>440</v>
      </c>
      <c r="BF148" t="s">
        <v>440</v>
      </c>
      <c r="BG148" t="s">
        <v>440</v>
      </c>
      <c r="BW148" t="s">
        <v>484</v>
      </c>
      <c r="BX148" t="s">
        <v>469</v>
      </c>
      <c r="CA148">
        <v>4</v>
      </c>
      <c r="CB148" t="s">
        <v>469</v>
      </c>
      <c r="DW148" t="s">
        <v>484</v>
      </c>
      <c r="DX148" t="s">
        <v>530</v>
      </c>
      <c r="DZ148" t="s">
        <v>457</v>
      </c>
      <c r="EB148" s="17">
        <v>15000</v>
      </c>
      <c r="EC148" s="17">
        <v>12500</v>
      </c>
      <c r="ED148" s="17" t="s">
        <v>507</v>
      </c>
      <c r="EE148" s="17" t="s">
        <v>531</v>
      </c>
      <c r="EF148" s="17" t="s">
        <v>532</v>
      </c>
      <c r="EG148" s="21" t="e">
        <f t="shared" si="4"/>
        <v>#VALUE!</v>
      </c>
      <c r="EH148" s="17">
        <v>51400</v>
      </c>
      <c r="EI148" s="17">
        <v>21500</v>
      </c>
      <c r="EJ148" s="17">
        <f t="shared" si="5"/>
        <v>29900</v>
      </c>
    </row>
    <row r="149" spans="1:140" x14ac:dyDescent="0.35">
      <c r="A149">
        <v>246</v>
      </c>
      <c r="B149" t="s">
        <v>146</v>
      </c>
      <c r="C149" t="s">
        <v>177</v>
      </c>
      <c r="D149" t="s">
        <v>436</v>
      </c>
      <c r="E149" t="s">
        <v>275</v>
      </c>
      <c r="F149" t="s">
        <v>310</v>
      </c>
      <c r="G149" t="s">
        <v>439</v>
      </c>
      <c r="H149" t="s">
        <v>250</v>
      </c>
      <c r="I149" t="s">
        <v>461</v>
      </c>
      <c r="L149" t="s">
        <v>526</v>
      </c>
      <c r="M149" t="s">
        <v>153</v>
      </c>
      <c r="N149" t="s">
        <v>27</v>
      </c>
      <c r="O149">
        <v>779419129</v>
      </c>
      <c r="P149" t="s">
        <v>247</v>
      </c>
      <c r="Q149">
        <v>0.25</v>
      </c>
      <c r="R149" t="s">
        <v>31</v>
      </c>
      <c r="S149" t="s">
        <v>213</v>
      </c>
      <c r="T149" t="s">
        <v>243</v>
      </c>
      <c r="U149" t="s">
        <v>32</v>
      </c>
      <c r="V149" t="s">
        <v>82</v>
      </c>
      <c r="W149" t="s">
        <v>32</v>
      </c>
      <c r="X149" t="s">
        <v>440</v>
      </c>
      <c r="Y149" t="s">
        <v>441</v>
      </c>
      <c r="AA149" t="s">
        <v>442</v>
      </c>
      <c r="AB149">
        <v>2</v>
      </c>
      <c r="AC149" t="s">
        <v>443</v>
      </c>
      <c r="AD149" t="s">
        <v>444</v>
      </c>
      <c r="AF149" t="s">
        <v>442</v>
      </c>
      <c r="AP149" t="s">
        <v>445</v>
      </c>
      <c r="AQ149" t="s">
        <v>468</v>
      </c>
      <c r="AS149" t="s">
        <v>527</v>
      </c>
      <c r="AZ149" t="s">
        <v>477</v>
      </c>
      <c r="BA149" t="s">
        <v>500</v>
      </c>
      <c r="BC149" t="s">
        <v>450</v>
      </c>
      <c r="BD149" t="s">
        <v>529</v>
      </c>
      <c r="BE149" t="s">
        <v>452</v>
      </c>
      <c r="BF149" t="s">
        <v>453</v>
      </c>
      <c r="BG149" t="s">
        <v>450</v>
      </c>
      <c r="BI149" t="s">
        <v>454</v>
      </c>
      <c r="BW149" t="s">
        <v>484</v>
      </c>
      <c r="BX149" t="s">
        <v>469</v>
      </c>
      <c r="CA149">
        <v>4</v>
      </c>
      <c r="CB149" t="s">
        <v>469</v>
      </c>
      <c r="DW149" t="s">
        <v>455</v>
      </c>
      <c r="DX149" t="s">
        <v>456</v>
      </c>
      <c r="DZ149" t="s">
        <v>457</v>
      </c>
      <c r="EB149" s="17">
        <v>15000</v>
      </c>
      <c r="EC149" s="17">
        <v>12500</v>
      </c>
      <c r="ED149" s="17" t="s">
        <v>458</v>
      </c>
      <c r="EE149" s="17" t="s">
        <v>533</v>
      </c>
      <c r="EF149" s="17" t="s">
        <v>533</v>
      </c>
      <c r="EG149" s="21" t="e">
        <f t="shared" si="4"/>
        <v>#VALUE!</v>
      </c>
      <c r="EH149" s="17" t="s">
        <v>534</v>
      </c>
      <c r="EI149" s="17">
        <v>19520</v>
      </c>
      <c r="EJ149" s="17" t="e">
        <f t="shared" si="5"/>
        <v>#VALUE!</v>
      </c>
    </row>
    <row r="150" spans="1:140" x14ac:dyDescent="0.35">
      <c r="A150">
        <v>477</v>
      </c>
      <c r="B150" t="s">
        <v>146</v>
      </c>
      <c r="C150" t="s">
        <v>540</v>
      </c>
      <c r="D150" t="s">
        <v>545</v>
      </c>
      <c r="E150" t="s">
        <v>550</v>
      </c>
      <c r="F150" t="s">
        <v>537</v>
      </c>
      <c r="G150" t="s">
        <v>543</v>
      </c>
      <c r="H150" t="s">
        <v>543</v>
      </c>
      <c r="I150" t="s">
        <v>543</v>
      </c>
      <c r="J150" t="s">
        <v>542</v>
      </c>
      <c r="K150" t="s">
        <v>541</v>
      </c>
      <c r="L150" t="s">
        <v>544</v>
      </c>
      <c r="M150" t="s">
        <v>26</v>
      </c>
      <c r="N150" t="s">
        <v>27</v>
      </c>
      <c r="O150">
        <v>776540787</v>
      </c>
      <c r="P150" t="s">
        <v>549</v>
      </c>
      <c r="Q150" t="s">
        <v>546</v>
      </c>
      <c r="R150" t="s">
        <v>31</v>
      </c>
      <c r="S150" t="s">
        <v>547</v>
      </c>
      <c r="T150" t="s">
        <v>548</v>
      </c>
      <c r="U150" t="s">
        <v>32</v>
      </c>
      <c r="V150" t="s">
        <v>34</v>
      </c>
      <c r="W150" t="s">
        <v>33</v>
      </c>
      <c r="X150" t="s">
        <v>551</v>
      </c>
      <c r="Y150">
        <v>3</v>
      </c>
      <c r="Z150">
        <v>10000</v>
      </c>
      <c r="AG150" t="s">
        <v>552</v>
      </c>
      <c r="AH150">
        <v>1</v>
      </c>
      <c r="AI150" t="s">
        <v>553</v>
      </c>
      <c r="AJ150" t="s">
        <v>554</v>
      </c>
      <c r="AK150">
        <v>3000</v>
      </c>
      <c r="AL150">
        <v>3</v>
      </c>
      <c r="AM150" t="s">
        <v>556</v>
      </c>
      <c r="AN150" t="s">
        <v>555</v>
      </c>
      <c r="AO150">
        <v>15000</v>
      </c>
      <c r="AP150" t="s">
        <v>557</v>
      </c>
      <c r="AQ150" t="s">
        <v>555</v>
      </c>
      <c r="AR150" t="s">
        <v>554</v>
      </c>
      <c r="AZ150" t="s">
        <v>562</v>
      </c>
      <c r="BA150">
        <v>1</v>
      </c>
      <c r="BC150">
        <v>5000</v>
      </c>
      <c r="BD150">
        <v>16000</v>
      </c>
      <c r="BE150" t="s">
        <v>562</v>
      </c>
      <c r="BF150" t="s">
        <v>254</v>
      </c>
      <c r="BG150">
        <v>3000</v>
      </c>
      <c r="BI150">
        <v>16000</v>
      </c>
      <c r="BO150">
        <v>4</v>
      </c>
      <c r="BQ150">
        <v>5</v>
      </c>
      <c r="BR150">
        <v>5</v>
      </c>
      <c r="BS150">
        <v>3</v>
      </c>
      <c r="BU150">
        <v>4800</v>
      </c>
      <c r="BW150">
        <v>3</v>
      </c>
      <c r="BX150">
        <v>5000</v>
      </c>
      <c r="CA150">
        <v>3</v>
      </c>
      <c r="CB150">
        <v>3000</v>
      </c>
      <c r="CC150">
        <v>3</v>
      </c>
      <c r="CE150">
        <v>3000</v>
      </c>
      <c r="CL150" s="6">
        <v>44144</v>
      </c>
      <c r="CM150">
        <v>3</v>
      </c>
      <c r="CN150" t="s">
        <v>367</v>
      </c>
      <c r="CP150">
        <v>3000</v>
      </c>
      <c r="CQ150">
        <v>1.5</v>
      </c>
      <c r="CR150">
        <v>0.5</v>
      </c>
      <c r="CS150">
        <v>1</v>
      </c>
      <c r="CT150">
        <v>250</v>
      </c>
      <c r="CU150" s="6">
        <v>44154</v>
      </c>
      <c r="CV150">
        <v>4</v>
      </c>
      <c r="CW150" t="s">
        <v>582</v>
      </c>
      <c r="CY150">
        <v>4000</v>
      </c>
      <c r="CZ150">
        <v>8</v>
      </c>
      <c r="DA150">
        <v>1.5</v>
      </c>
      <c r="DB150">
        <v>6.5</v>
      </c>
      <c r="DC150">
        <v>1950</v>
      </c>
      <c r="DD150" s="6">
        <v>44161</v>
      </c>
      <c r="DE150">
        <v>4</v>
      </c>
      <c r="DF150">
        <v>2</v>
      </c>
      <c r="DG150">
        <v>3000</v>
      </c>
      <c r="DI150">
        <v>7.5</v>
      </c>
      <c r="DJ150">
        <v>2.5</v>
      </c>
      <c r="DK150">
        <v>5</v>
      </c>
      <c r="DL150">
        <v>1500</v>
      </c>
      <c r="EB150" s="17"/>
      <c r="EC150" s="17"/>
      <c r="ED150" s="17"/>
      <c r="EE150" s="17">
        <v>17</v>
      </c>
      <c r="EF150" s="17">
        <v>4.5</v>
      </c>
      <c r="EG150" s="21">
        <f t="shared" si="4"/>
        <v>2.7777777777777777</v>
      </c>
      <c r="EH150" s="17">
        <v>12.5</v>
      </c>
      <c r="EI150" s="17">
        <v>3700</v>
      </c>
      <c r="EJ150" s="17">
        <f t="shared" si="5"/>
        <v>-3687.5</v>
      </c>
    </row>
    <row r="151" spans="1:140" x14ac:dyDescent="0.35">
      <c r="A151">
        <v>478</v>
      </c>
      <c r="B151" t="s">
        <v>146</v>
      </c>
      <c r="C151" t="s">
        <v>540</v>
      </c>
      <c r="D151" t="s">
        <v>545</v>
      </c>
      <c r="E151" t="s">
        <v>550</v>
      </c>
      <c r="F151" t="s">
        <v>537</v>
      </c>
      <c r="G151" t="s">
        <v>543</v>
      </c>
      <c r="H151" t="s">
        <v>543</v>
      </c>
      <c r="I151" t="s">
        <v>543</v>
      </c>
      <c r="J151" t="s">
        <v>542</v>
      </c>
      <c r="K151" t="s">
        <v>541</v>
      </c>
      <c r="L151" t="s">
        <v>544</v>
      </c>
      <c r="M151" t="s">
        <v>26</v>
      </c>
      <c r="N151" t="s">
        <v>27</v>
      </c>
      <c r="O151">
        <v>776540787</v>
      </c>
      <c r="P151" t="s">
        <v>549</v>
      </c>
      <c r="Q151" t="s">
        <v>546</v>
      </c>
      <c r="R151" t="s">
        <v>31</v>
      </c>
      <c r="S151" t="s">
        <v>547</v>
      </c>
      <c r="T151" t="s">
        <v>548</v>
      </c>
      <c r="U151" t="s">
        <v>32</v>
      </c>
      <c r="V151" t="s">
        <v>82</v>
      </c>
      <c r="W151" t="s">
        <v>32</v>
      </c>
      <c r="X151" t="s">
        <v>551</v>
      </c>
      <c r="Y151">
        <v>3</v>
      </c>
      <c r="Z151">
        <v>10000</v>
      </c>
      <c r="AG151" t="s">
        <v>552</v>
      </c>
      <c r="AH151">
        <v>1</v>
      </c>
      <c r="AI151" t="s">
        <v>553</v>
      </c>
      <c r="AJ151" t="s">
        <v>554</v>
      </c>
      <c r="AK151">
        <v>3000</v>
      </c>
      <c r="AL151">
        <v>3</v>
      </c>
      <c r="AM151" t="s">
        <v>556</v>
      </c>
      <c r="AN151" t="s">
        <v>555</v>
      </c>
      <c r="AO151">
        <v>15000</v>
      </c>
      <c r="AP151" t="s">
        <v>561</v>
      </c>
      <c r="AQ151" t="s">
        <v>558</v>
      </c>
      <c r="AR151" t="s">
        <v>557</v>
      </c>
      <c r="AS151">
        <v>5000</v>
      </c>
      <c r="AT151">
        <v>7500</v>
      </c>
      <c r="AZ151" t="s">
        <v>562</v>
      </c>
      <c r="BA151">
        <v>0.68</v>
      </c>
      <c r="BC151">
        <v>7500</v>
      </c>
      <c r="BD151">
        <v>16000</v>
      </c>
      <c r="BE151" t="s">
        <v>562</v>
      </c>
      <c r="BF151" t="s">
        <v>563</v>
      </c>
      <c r="BG151">
        <v>3000</v>
      </c>
      <c r="BI151">
        <v>16000</v>
      </c>
      <c r="BO151">
        <v>4</v>
      </c>
      <c r="BQ151">
        <v>5</v>
      </c>
      <c r="BR151">
        <v>5</v>
      </c>
      <c r="BS151">
        <v>3</v>
      </c>
      <c r="BU151">
        <v>4800</v>
      </c>
      <c r="BW151">
        <v>3</v>
      </c>
      <c r="BX151">
        <v>5000</v>
      </c>
      <c r="CA151">
        <v>3</v>
      </c>
      <c r="CB151">
        <v>3000</v>
      </c>
      <c r="CC151">
        <v>3</v>
      </c>
      <c r="CE151">
        <v>3000</v>
      </c>
      <c r="CL151" s="6">
        <v>44144</v>
      </c>
      <c r="CM151">
        <v>3</v>
      </c>
      <c r="CN151" t="s">
        <v>367</v>
      </c>
      <c r="CP151">
        <v>3000</v>
      </c>
      <c r="CQ151">
        <v>4</v>
      </c>
      <c r="CR151">
        <v>3</v>
      </c>
      <c r="CS151">
        <v>1</v>
      </c>
      <c r="CT151">
        <v>250</v>
      </c>
      <c r="CU151" s="6">
        <v>44154</v>
      </c>
      <c r="CV151">
        <v>4</v>
      </c>
      <c r="CW151">
        <v>2</v>
      </c>
      <c r="CY151">
        <v>4000</v>
      </c>
      <c r="CZ151">
        <v>10</v>
      </c>
      <c r="DA151">
        <v>2</v>
      </c>
      <c r="DB151">
        <v>8</v>
      </c>
      <c r="DC151">
        <v>2400</v>
      </c>
      <c r="DD151" s="6">
        <v>44161</v>
      </c>
      <c r="DE151">
        <v>4</v>
      </c>
      <c r="DF151">
        <v>2</v>
      </c>
      <c r="DG151">
        <v>3000</v>
      </c>
      <c r="DI151">
        <v>12.3</v>
      </c>
      <c r="DJ151">
        <v>4.3</v>
      </c>
      <c r="DK151">
        <v>8</v>
      </c>
      <c r="DL151">
        <v>2400</v>
      </c>
      <c r="EB151" s="17"/>
      <c r="EC151" s="17"/>
      <c r="ED151" s="17"/>
      <c r="EE151" s="17">
        <v>26.3</v>
      </c>
      <c r="EF151" s="17">
        <v>9.3000000000000007</v>
      </c>
      <c r="EG151" s="21">
        <f t="shared" si="4"/>
        <v>1.8279569892473118</v>
      </c>
      <c r="EH151" s="17">
        <v>17</v>
      </c>
      <c r="EI151" s="17">
        <v>5050</v>
      </c>
      <c r="EJ151" s="17">
        <f t="shared" si="5"/>
        <v>-5033</v>
      </c>
    </row>
    <row r="152" spans="1:140" x14ac:dyDescent="0.35">
      <c r="A152">
        <v>479</v>
      </c>
      <c r="B152" t="s">
        <v>146</v>
      </c>
      <c r="C152" t="s">
        <v>540</v>
      </c>
      <c r="D152" t="s">
        <v>545</v>
      </c>
      <c r="E152" t="s">
        <v>550</v>
      </c>
      <c r="F152" t="s">
        <v>537</v>
      </c>
      <c r="G152" t="s">
        <v>543</v>
      </c>
      <c r="H152" t="s">
        <v>543</v>
      </c>
      <c r="I152" t="s">
        <v>543</v>
      </c>
      <c r="J152" t="s">
        <v>542</v>
      </c>
      <c r="K152" t="s">
        <v>541</v>
      </c>
      <c r="L152" t="s">
        <v>544</v>
      </c>
      <c r="M152" t="s">
        <v>26</v>
      </c>
      <c r="N152" t="s">
        <v>27</v>
      </c>
      <c r="O152">
        <v>776540787</v>
      </c>
      <c r="P152" t="s">
        <v>549</v>
      </c>
      <c r="Q152" t="s">
        <v>546</v>
      </c>
      <c r="R152" t="s">
        <v>31</v>
      </c>
      <c r="S152" t="s">
        <v>547</v>
      </c>
      <c r="T152" t="s">
        <v>548</v>
      </c>
      <c r="U152" t="s">
        <v>32</v>
      </c>
      <c r="V152" t="s">
        <v>83</v>
      </c>
      <c r="W152" t="s">
        <v>85</v>
      </c>
      <c r="X152" t="s">
        <v>551</v>
      </c>
      <c r="Y152">
        <v>3</v>
      </c>
      <c r="Z152">
        <v>10000</v>
      </c>
      <c r="AG152" t="s">
        <v>552</v>
      </c>
      <c r="AH152">
        <v>1</v>
      </c>
      <c r="AI152" t="s">
        <v>553</v>
      </c>
      <c r="AJ152" t="s">
        <v>554</v>
      </c>
      <c r="AK152">
        <v>3000</v>
      </c>
      <c r="AL152">
        <v>3</v>
      </c>
      <c r="AM152" t="s">
        <v>556</v>
      </c>
      <c r="AN152" t="s">
        <v>557</v>
      </c>
      <c r="AO152">
        <v>15000</v>
      </c>
      <c r="AP152" t="s">
        <v>561</v>
      </c>
      <c r="AQ152" t="s">
        <v>558</v>
      </c>
      <c r="AR152" t="s">
        <v>559</v>
      </c>
      <c r="AS152">
        <v>5000</v>
      </c>
      <c r="AT152">
        <v>7500</v>
      </c>
      <c r="AZ152" t="s">
        <v>562</v>
      </c>
      <c r="BA152">
        <v>0.68</v>
      </c>
      <c r="BC152">
        <v>7500</v>
      </c>
      <c r="BD152">
        <v>16000</v>
      </c>
      <c r="BE152" t="s">
        <v>562</v>
      </c>
      <c r="BF152" t="s">
        <v>563</v>
      </c>
      <c r="BG152">
        <v>3000</v>
      </c>
      <c r="BI152">
        <v>16000</v>
      </c>
      <c r="BO152">
        <v>4</v>
      </c>
      <c r="BQ152">
        <v>5</v>
      </c>
      <c r="BR152">
        <v>5</v>
      </c>
      <c r="BS152">
        <v>3</v>
      </c>
      <c r="BU152">
        <v>4800</v>
      </c>
      <c r="BW152">
        <v>3</v>
      </c>
      <c r="BX152">
        <v>5000</v>
      </c>
      <c r="CA152">
        <v>3</v>
      </c>
      <c r="CB152">
        <v>3000</v>
      </c>
      <c r="CC152">
        <v>3</v>
      </c>
      <c r="CE152">
        <v>3000</v>
      </c>
      <c r="CL152" s="6">
        <v>44144</v>
      </c>
      <c r="CM152">
        <v>3</v>
      </c>
      <c r="CN152" t="s">
        <v>367</v>
      </c>
      <c r="CP152">
        <v>3000</v>
      </c>
      <c r="CQ152">
        <v>2</v>
      </c>
      <c r="CR152">
        <v>0.9</v>
      </c>
      <c r="CS152">
        <v>1.1000000000000001</v>
      </c>
      <c r="CT152">
        <v>275</v>
      </c>
      <c r="CU152" s="6">
        <v>44154</v>
      </c>
      <c r="CV152">
        <v>4</v>
      </c>
      <c r="CW152">
        <v>2</v>
      </c>
      <c r="CY152">
        <v>4000</v>
      </c>
      <c r="CZ152">
        <v>12</v>
      </c>
      <c r="DA152">
        <v>2</v>
      </c>
      <c r="DB152">
        <v>10</v>
      </c>
      <c r="DC152">
        <v>3000</v>
      </c>
      <c r="DD152" s="6">
        <v>44161</v>
      </c>
      <c r="DE152">
        <v>4</v>
      </c>
      <c r="DF152">
        <v>2</v>
      </c>
      <c r="DG152">
        <v>3000</v>
      </c>
      <c r="DI152">
        <v>11.2</v>
      </c>
      <c r="DJ152">
        <v>1.2</v>
      </c>
      <c r="DK152">
        <v>10</v>
      </c>
      <c r="DL152">
        <v>3000</v>
      </c>
      <c r="EB152" s="17"/>
      <c r="EC152" s="17"/>
      <c r="ED152" s="17"/>
      <c r="EE152" s="17">
        <v>25.2</v>
      </c>
      <c r="EF152" s="17">
        <v>4.1000000000000005</v>
      </c>
      <c r="EG152" s="21">
        <f t="shared" si="4"/>
        <v>5.1463414634146334</v>
      </c>
      <c r="EH152" s="17">
        <v>21.099999999999998</v>
      </c>
      <c r="EI152" s="17">
        <v>6275</v>
      </c>
      <c r="EJ152" s="17">
        <f t="shared" si="5"/>
        <v>-6253.9</v>
      </c>
    </row>
    <row r="153" spans="1:140" x14ac:dyDescent="0.35">
      <c r="A153">
        <v>480</v>
      </c>
      <c r="B153" t="s">
        <v>146</v>
      </c>
      <c r="C153" t="s">
        <v>540</v>
      </c>
      <c r="D153" t="s">
        <v>545</v>
      </c>
      <c r="E153" t="s">
        <v>550</v>
      </c>
      <c r="F153" t="s">
        <v>537</v>
      </c>
      <c r="G153" t="s">
        <v>543</v>
      </c>
      <c r="H153" t="s">
        <v>543</v>
      </c>
      <c r="I153" t="s">
        <v>543</v>
      </c>
      <c r="J153" t="s">
        <v>542</v>
      </c>
      <c r="K153" t="s">
        <v>541</v>
      </c>
      <c r="L153" t="s">
        <v>544</v>
      </c>
      <c r="M153" t="s">
        <v>26</v>
      </c>
      <c r="N153" t="s">
        <v>27</v>
      </c>
      <c r="O153">
        <v>776540787</v>
      </c>
      <c r="P153" t="s">
        <v>549</v>
      </c>
      <c r="Q153" t="s">
        <v>546</v>
      </c>
      <c r="R153" t="s">
        <v>31</v>
      </c>
      <c r="S153" t="s">
        <v>547</v>
      </c>
      <c r="T153" t="s">
        <v>548</v>
      </c>
      <c r="U153" t="s">
        <v>32</v>
      </c>
      <c r="V153" t="s">
        <v>84</v>
      </c>
      <c r="W153" t="s">
        <v>86</v>
      </c>
      <c r="X153" t="s">
        <v>551</v>
      </c>
      <c r="Y153">
        <v>3</v>
      </c>
      <c r="Z153">
        <v>10000</v>
      </c>
      <c r="AG153" t="s">
        <v>552</v>
      </c>
      <c r="AH153">
        <v>1</v>
      </c>
      <c r="AI153" t="s">
        <v>553</v>
      </c>
      <c r="AJ153" t="s">
        <v>555</v>
      </c>
      <c r="AK153">
        <v>3000</v>
      </c>
      <c r="AL153">
        <v>3</v>
      </c>
      <c r="AM153" t="s">
        <v>556</v>
      </c>
      <c r="AN153" t="s">
        <v>557</v>
      </c>
      <c r="AO153">
        <v>15000</v>
      </c>
      <c r="AP153" t="s">
        <v>555</v>
      </c>
      <c r="AQ153" t="s">
        <v>555</v>
      </c>
      <c r="AR153" t="s">
        <v>560</v>
      </c>
      <c r="BO153">
        <v>4</v>
      </c>
      <c r="BQ153">
        <v>5</v>
      </c>
      <c r="BR153">
        <v>5</v>
      </c>
      <c r="BS153">
        <v>3</v>
      </c>
      <c r="BU153">
        <v>4800</v>
      </c>
      <c r="BW153">
        <v>3</v>
      </c>
      <c r="BX153">
        <v>5000</v>
      </c>
      <c r="CA153">
        <v>3</v>
      </c>
      <c r="CB153">
        <v>3000</v>
      </c>
      <c r="CC153">
        <v>3</v>
      </c>
      <c r="CE153">
        <v>3000</v>
      </c>
      <c r="CL153" s="6">
        <v>44144</v>
      </c>
      <c r="CM153">
        <v>3</v>
      </c>
      <c r="CN153" t="s">
        <v>367</v>
      </c>
      <c r="CP153">
        <v>3000</v>
      </c>
      <c r="CQ153">
        <v>0.5</v>
      </c>
      <c r="CR153">
        <v>0.2</v>
      </c>
      <c r="CS153">
        <v>0.3</v>
      </c>
      <c r="CT153">
        <v>100</v>
      </c>
      <c r="CU153" s="6">
        <v>44154</v>
      </c>
      <c r="CV153">
        <v>4</v>
      </c>
      <c r="CW153">
        <v>2</v>
      </c>
      <c r="CY153">
        <v>4000</v>
      </c>
      <c r="CZ153">
        <v>7</v>
      </c>
      <c r="DA153">
        <v>1</v>
      </c>
      <c r="DB153">
        <v>6</v>
      </c>
      <c r="DC153">
        <v>1800</v>
      </c>
      <c r="DD153" s="6">
        <v>44161</v>
      </c>
      <c r="DE153">
        <v>4</v>
      </c>
      <c r="DF153">
        <v>2</v>
      </c>
      <c r="DG153">
        <v>3000</v>
      </c>
      <c r="DI153">
        <v>6.5</v>
      </c>
      <c r="DJ153">
        <v>1.5</v>
      </c>
      <c r="DK153">
        <v>5</v>
      </c>
      <c r="DL153">
        <v>1500</v>
      </c>
      <c r="EB153" s="17"/>
      <c r="EC153" s="17"/>
      <c r="ED153" s="17"/>
      <c r="EE153" s="17">
        <v>14</v>
      </c>
      <c r="EF153" s="17">
        <v>2.7</v>
      </c>
      <c r="EG153" s="21">
        <f t="shared" si="4"/>
        <v>4.1851851851851851</v>
      </c>
      <c r="EH153" s="17">
        <v>11.3</v>
      </c>
      <c r="EI153" s="17">
        <v>3400</v>
      </c>
      <c r="EJ153" s="17">
        <f t="shared" si="5"/>
        <v>-3388.7</v>
      </c>
    </row>
    <row r="154" spans="1:140" x14ac:dyDescent="0.35">
      <c r="A154">
        <v>542</v>
      </c>
      <c r="B154" t="s">
        <v>146</v>
      </c>
      <c r="C154" t="s">
        <v>598</v>
      </c>
      <c r="D154" t="s">
        <v>591</v>
      </c>
      <c r="E154" t="s">
        <v>550</v>
      </c>
      <c r="F154" t="s">
        <v>590</v>
      </c>
      <c r="G154" t="s">
        <v>597</v>
      </c>
      <c r="H154" t="s">
        <v>596</v>
      </c>
      <c r="I154" t="s">
        <v>595</v>
      </c>
      <c r="J154" t="s">
        <v>594</v>
      </c>
      <c r="K154" t="s">
        <v>593</v>
      </c>
      <c r="L154" t="s">
        <v>592</v>
      </c>
      <c r="M154" t="s">
        <v>26</v>
      </c>
      <c r="N154" t="s">
        <v>27</v>
      </c>
      <c r="O154">
        <v>775774416</v>
      </c>
      <c r="Q154">
        <v>0.03</v>
      </c>
      <c r="R154" s="7" t="s">
        <v>31</v>
      </c>
      <c r="S154" s="7" t="s">
        <v>107</v>
      </c>
      <c r="T154" s="7" t="s">
        <v>613</v>
      </c>
      <c r="U154" t="s">
        <v>32</v>
      </c>
      <c r="V154" t="s">
        <v>82</v>
      </c>
      <c r="W154" t="s">
        <v>32</v>
      </c>
      <c r="X154" t="s">
        <v>39</v>
      </c>
      <c r="Y154">
        <v>1</v>
      </c>
      <c r="AA154">
        <v>2500</v>
      </c>
      <c r="AB154">
        <v>4</v>
      </c>
      <c r="AC154">
        <v>6</v>
      </c>
      <c r="AD154" t="s">
        <v>600</v>
      </c>
      <c r="AF154">
        <v>750</v>
      </c>
      <c r="AQ154">
        <v>200</v>
      </c>
      <c r="AR154">
        <v>0</v>
      </c>
      <c r="AS154">
        <v>0</v>
      </c>
      <c r="AT154">
        <v>500</v>
      </c>
      <c r="AU154" t="s">
        <v>183</v>
      </c>
      <c r="AV154">
        <v>3.45</v>
      </c>
      <c r="AW154">
        <v>0</v>
      </c>
      <c r="AX154">
        <v>750</v>
      </c>
      <c r="AY154">
        <v>17500</v>
      </c>
      <c r="AZ154" t="s">
        <v>603</v>
      </c>
      <c r="BA154">
        <v>3.75</v>
      </c>
      <c r="BB154">
        <v>0</v>
      </c>
      <c r="BC154">
        <v>750</v>
      </c>
      <c r="BD154">
        <v>20000</v>
      </c>
      <c r="BF154">
        <v>0</v>
      </c>
      <c r="BG154">
        <v>0</v>
      </c>
      <c r="BW154">
        <v>1</v>
      </c>
      <c r="BX154">
        <v>500</v>
      </c>
      <c r="CA154">
        <v>1</v>
      </c>
      <c r="CB154">
        <v>500</v>
      </c>
      <c r="DV154">
        <v>2660</v>
      </c>
      <c r="DW154">
        <v>5</v>
      </c>
      <c r="DX154">
        <v>1</v>
      </c>
      <c r="DZ154">
        <v>500</v>
      </c>
      <c r="EB154" s="17">
        <v>13750</v>
      </c>
      <c r="EC154" s="17">
        <v>15000</v>
      </c>
      <c r="ED154" s="17"/>
      <c r="EE154" s="17">
        <v>7.9799999999999996E-2</v>
      </c>
      <c r="EF154" s="17">
        <v>0</v>
      </c>
      <c r="EG154" s="21" t="e">
        <f t="shared" si="4"/>
        <v>#DIV/0!</v>
      </c>
      <c r="EH154" s="17">
        <v>0</v>
      </c>
      <c r="EI154" s="17">
        <v>11457.5</v>
      </c>
      <c r="EJ154" s="17">
        <f t="shared" si="5"/>
        <v>-11457.5</v>
      </c>
    </row>
    <row r="155" spans="1:140" x14ac:dyDescent="0.35">
      <c r="A155">
        <v>543</v>
      </c>
      <c r="B155" t="s">
        <v>146</v>
      </c>
      <c r="C155" t="s">
        <v>598</v>
      </c>
      <c r="D155" t="s">
        <v>591</v>
      </c>
      <c r="E155" t="s">
        <v>550</v>
      </c>
      <c r="F155" t="s">
        <v>590</v>
      </c>
      <c r="G155" t="s">
        <v>597</v>
      </c>
      <c r="H155" t="s">
        <v>596</v>
      </c>
      <c r="I155" t="s">
        <v>595</v>
      </c>
      <c r="J155" t="s">
        <v>594</v>
      </c>
      <c r="K155" t="s">
        <v>593</v>
      </c>
      <c r="L155" t="s">
        <v>592</v>
      </c>
      <c r="M155" t="s">
        <v>26</v>
      </c>
      <c r="N155" t="s">
        <v>27</v>
      </c>
      <c r="O155">
        <v>775774416</v>
      </c>
      <c r="Q155">
        <v>0.03</v>
      </c>
      <c r="R155" s="7" t="s">
        <v>31</v>
      </c>
      <c r="S155" s="7" t="s">
        <v>107</v>
      </c>
      <c r="T155" s="7" t="s">
        <v>613</v>
      </c>
      <c r="U155" t="s">
        <v>32</v>
      </c>
      <c r="V155" t="s">
        <v>83</v>
      </c>
      <c r="W155" t="s">
        <v>85</v>
      </c>
      <c r="X155" t="s">
        <v>39</v>
      </c>
      <c r="Y155">
        <v>1</v>
      </c>
      <c r="AA155">
        <v>2500</v>
      </c>
      <c r="AB155">
        <v>4</v>
      </c>
      <c r="AC155">
        <v>7</v>
      </c>
      <c r="AD155" t="s">
        <v>601</v>
      </c>
      <c r="AF155">
        <v>750</v>
      </c>
      <c r="AQ155">
        <v>200</v>
      </c>
      <c r="AR155">
        <v>0</v>
      </c>
      <c r="AS155">
        <v>0</v>
      </c>
      <c r="AT155">
        <v>500</v>
      </c>
      <c r="AU155" t="s">
        <v>183</v>
      </c>
      <c r="AV155">
        <v>6</v>
      </c>
      <c r="AW155">
        <v>0</v>
      </c>
      <c r="AX155">
        <v>500</v>
      </c>
      <c r="AY155">
        <v>17500</v>
      </c>
      <c r="AZ155" t="s">
        <v>604</v>
      </c>
      <c r="BA155">
        <v>2.25</v>
      </c>
      <c r="BB155">
        <v>0</v>
      </c>
      <c r="BC155">
        <v>500</v>
      </c>
      <c r="BD155">
        <v>20000</v>
      </c>
      <c r="BE155" t="s">
        <v>605</v>
      </c>
      <c r="BF155">
        <v>2.25</v>
      </c>
      <c r="BG155">
        <v>500</v>
      </c>
      <c r="BI155">
        <v>20000</v>
      </c>
      <c r="BW155">
        <v>1</v>
      </c>
      <c r="BX155">
        <v>500</v>
      </c>
      <c r="CA155">
        <v>1</v>
      </c>
      <c r="CB155">
        <v>500</v>
      </c>
      <c r="DV155">
        <v>2810</v>
      </c>
      <c r="DW155">
        <v>5</v>
      </c>
      <c r="DX155">
        <v>1</v>
      </c>
      <c r="DZ155">
        <v>500</v>
      </c>
      <c r="EB155" s="17">
        <v>13750</v>
      </c>
      <c r="EC155" s="17">
        <v>15000</v>
      </c>
      <c r="ED155" s="17"/>
      <c r="EE155" s="17">
        <v>8.43E-2</v>
      </c>
      <c r="EF155" s="17">
        <v>0</v>
      </c>
      <c r="EG155" s="21" t="e">
        <f t="shared" si="4"/>
        <v>#DIV/0!</v>
      </c>
      <c r="EH155" s="17">
        <v>0</v>
      </c>
      <c r="EI155" s="17">
        <v>12650</v>
      </c>
      <c r="EJ155" s="17">
        <f t="shared" si="5"/>
        <v>-12650</v>
      </c>
    </row>
    <row r="156" spans="1:140" x14ac:dyDescent="0.35">
      <c r="A156">
        <v>544</v>
      </c>
      <c r="B156" t="s">
        <v>146</v>
      </c>
      <c r="C156" t="s">
        <v>598</v>
      </c>
      <c r="D156" t="s">
        <v>591</v>
      </c>
      <c r="E156" t="s">
        <v>550</v>
      </c>
      <c r="F156" t="s">
        <v>590</v>
      </c>
      <c r="G156" t="s">
        <v>597</v>
      </c>
      <c r="H156" t="s">
        <v>596</v>
      </c>
      <c r="I156" t="s">
        <v>595</v>
      </c>
      <c r="J156" t="s">
        <v>594</v>
      </c>
      <c r="K156" t="s">
        <v>593</v>
      </c>
      <c r="L156" t="s">
        <v>592</v>
      </c>
      <c r="M156" t="s">
        <v>26</v>
      </c>
      <c r="N156" t="s">
        <v>27</v>
      </c>
      <c r="O156">
        <v>775774416</v>
      </c>
      <c r="Q156">
        <v>0.03</v>
      </c>
      <c r="R156" s="7" t="s">
        <v>31</v>
      </c>
      <c r="S156" s="7" t="s">
        <v>107</v>
      </c>
      <c r="T156" s="7" t="s">
        <v>613</v>
      </c>
      <c r="U156" t="s">
        <v>32</v>
      </c>
      <c r="V156" t="s">
        <v>84</v>
      </c>
      <c r="W156" t="s">
        <v>86</v>
      </c>
      <c r="X156" t="s">
        <v>39</v>
      </c>
      <c r="Y156">
        <v>1</v>
      </c>
      <c r="AA156">
        <v>2500</v>
      </c>
      <c r="AB156">
        <v>4</v>
      </c>
      <c r="AC156">
        <v>6</v>
      </c>
      <c r="AD156" t="s">
        <v>602</v>
      </c>
      <c r="AF156">
        <v>750</v>
      </c>
      <c r="AP156">
        <v>0</v>
      </c>
      <c r="AQ156">
        <v>0</v>
      </c>
      <c r="AR156">
        <v>0</v>
      </c>
      <c r="AS156">
        <v>0</v>
      </c>
      <c r="AT156">
        <v>500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I156">
        <v>0</v>
      </c>
      <c r="BW156">
        <v>1</v>
      </c>
      <c r="BX156">
        <v>500</v>
      </c>
      <c r="CA156">
        <v>1</v>
      </c>
      <c r="CB156">
        <v>500</v>
      </c>
      <c r="DV156">
        <v>1000</v>
      </c>
      <c r="DW156">
        <v>5</v>
      </c>
      <c r="DX156">
        <v>1</v>
      </c>
      <c r="DZ156">
        <v>500</v>
      </c>
      <c r="EB156" s="17">
        <v>13750</v>
      </c>
      <c r="EC156" s="17">
        <v>15000</v>
      </c>
      <c r="ED156" s="17"/>
      <c r="EE156" s="17">
        <v>0.03</v>
      </c>
      <c r="EF156" s="17">
        <v>0</v>
      </c>
      <c r="EG156" s="21" t="e">
        <f t="shared" si="4"/>
        <v>#DIV/0!</v>
      </c>
      <c r="EH156" s="17">
        <v>0</v>
      </c>
      <c r="EI156" s="17">
        <v>6750</v>
      </c>
      <c r="EJ156" s="17">
        <f t="shared" si="5"/>
        <v>-6750</v>
      </c>
    </row>
    <row r="157" spans="1:140" x14ac:dyDescent="0.35">
      <c r="A157">
        <v>545</v>
      </c>
      <c r="B157" t="s">
        <v>146</v>
      </c>
      <c r="C157" t="s">
        <v>598</v>
      </c>
      <c r="D157" t="s">
        <v>591</v>
      </c>
      <c r="E157" t="s">
        <v>550</v>
      </c>
      <c r="F157" t="s">
        <v>590</v>
      </c>
      <c r="G157" t="s">
        <v>610</v>
      </c>
      <c r="H157" t="s">
        <v>611</v>
      </c>
      <c r="I157" t="s">
        <v>612</v>
      </c>
      <c r="J157" t="s">
        <v>606</v>
      </c>
      <c r="K157" t="s">
        <v>607</v>
      </c>
      <c r="L157" t="s">
        <v>609</v>
      </c>
      <c r="M157" t="s">
        <v>26</v>
      </c>
      <c r="N157" t="s">
        <v>27</v>
      </c>
      <c r="O157" t="s">
        <v>608</v>
      </c>
      <c r="Q157">
        <v>0.03</v>
      </c>
      <c r="R157" s="7" t="s">
        <v>31</v>
      </c>
      <c r="S157" s="7" t="s">
        <v>107</v>
      </c>
      <c r="T157" s="7" t="s">
        <v>613</v>
      </c>
      <c r="U157" t="s">
        <v>32</v>
      </c>
      <c r="V157" t="s">
        <v>34</v>
      </c>
      <c r="W157" t="s">
        <v>33</v>
      </c>
      <c r="X157" t="s">
        <v>131</v>
      </c>
      <c r="Y157">
        <v>3</v>
      </c>
      <c r="AA157">
        <v>1000</v>
      </c>
      <c r="AB157">
        <v>4</v>
      </c>
      <c r="AC157">
        <v>4</v>
      </c>
      <c r="AD157" t="s">
        <v>614</v>
      </c>
      <c r="AF157">
        <v>500</v>
      </c>
      <c r="AQ157">
        <v>200</v>
      </c>
      <c r="AR157">
        <v>0</v>
      </c>
      <c r="AS157">
        <v>500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I157">
        <v>0</v>
      </c>
      <c r="BW157">
        <v>2</v>
      </c>
      <c r="BX157">
        <v>750</v>
      </c>
      <c r="CI157" t="s">
        <v>619</v>
      </c>
      <c r="CJ157">
        <v>1</v>
      </c>
      <c r="CK157">
        <v>250</v>
      </c>
      <c r="DV157">
        <v>700</v>
      </c>
      <c r="DW157">
        <v>3</v>
      </c>
      <c r="DX157">
        <v>2</v>
      </c>
      <c r="DY157">
        <v>0</v>
      </c>
      <c r="DZ157">
        <v>750</v>
      </c>
      <c r="EB157" s="17">
        <v>12500</v>
      </c>
      <c r="EC157" s="17">
        <v>15000</v>
      </c>
      <c r="ED157" s="17">
        <v>0.03</v>
      </c>
      <c r="EE157" s="17">
        <v>2.1000000000000001E-2</v>
      </c>
      <c r="EF157" s="17">
        <v>0</v>
      </c>
      <c r="EG157" s="21" t="e">
        <f t="shared" si="4"/>
        <v>#DIV/0!</v>
      </c>
      <c r="EH157" s="17">
        <v>0</v>
      </c>
      <c r="EI157" s="17">
        <v>5450</v>
      </c>
      <c r="EJ157" s="17">
        <f t="shared" si="5"/>
        <v>-5450</v>
      </c>
    </row>
    <row r="158" spans="1:140" x14ac:dyDescent="0.35">
      <c r="A158">
        <v>546</v>
      </c>
      <c r="B158" t="s">
        <v>146</v>
      </c>
      <c r="C158" t="s">
        <v>598</v>
      </c>
      <c r="D158" t="s">
        <v>591</v>
      </c>
      <c r="E158" t="s">
        <v>550</v>
      </c>
      <c r="F158" t="s">
        <v>590</v>
      </c>
      <c r="G158" t="s">
        <v>610</v>
      </c>
      <c r="H158" t="s">
        <v>611</v>
      </c>
      <c r="I158" t="s">
        <v>612</v>
      </c>
      <c r="J158" t="s">
        <v>606</v>
      </c>
      <c r="K158" t="s">
        <v>607</v>
      </c>
      <c r="L158" t="s">
        <v>609</v>
      </c>
      <c r="M158" t="s">
        <v>26</v>
      </c>
      <c r="N158" t="s">
        <v>27</v>
      </c>
      <c r="O158" t="s">
        <v>608</v>
      </c>
      <c r="Q158">
        <v>0.03</v>
      </c>
      <c r="R158" s="7" t="s">
        <v>31</v>
      </c>
      <c r="S158" s="7" t="s">
        <v>107</v>
      </c>
      <c r="T158" s="7" t="s">
        <v>613</v>
      </c>
      <c r="U158" t="s">
        <v>32</v>
      </c>
      <c r="V158" t="s">
        <v>82</v>
      </c>
      <c r="W158" t="s">
        <v>32</v>
      </c>
      <c r="X158" t="s">
        <v>131</v>
      </c>
      <c r="Y158">
        <v>3</v>
      </c>
      <c r="AA158">
        <v>1000</v>
      </c>
      <c r="AB158">
        <v>4</v>
      </c>
      <c r="AC158">
        <v>4</v>
      </c>
      <c r="AD158" t="s">
        <v>615</v>
      </c>
      <c r="AF158">
        <v>500</v>
      </c>
      <c r="AQ158">
        <v>200</v>
      </c>
      <c r="AR158">
        <v>0</v>
      </c>
      <c r="AS158">
        <v>500</v>
      </c>
      <c r="AT158">
        <v>0</v>
      </c>
      <c r="AU158" t="s">
        <v>183</v>
      </c>
      <c r="AV158">
        <v>3.45</v>
      </c>
      <c r="AW158">
        <v>0</v>
      </c>
      <c r="AX158">
        <v>750</v>
      </c>
      <c r="AY158">
        <v>17500</v>
      </c>
      <c r="AZ158" t="s">
        <v>618</v>
      </c>
      <c r="BA158">
        <v>3.75</v>
      </c>
      <c r="BB158">
        <v>0</v>
      </c>
      <c r="BC158">
        <v>1000</v>
      </c>
      <c r="BD158">
        <v>20000</v>
      </c>
      <c r="BW158">
        <v>2</v>
      </c>
      <c r="BX158">
        <v>750</v>
      </c>
      <c r="CI158" t="s">
        <v>619</v>
      </c>
      <c r="CJ158">
        <v>1</v>
      </c>
      <c r="CK158">
        <v>250</v>
      </c>
      <c r="DV158">
        <v>1030</v>
      </c>
      <c r="DW158">
        <v>3</v>
      </c>
      <c r="DX158">
        <v>2</v>
      </c>
      <c r="DY158">
        <v>0</v>
      </c>
      <c r="DZ158">
        <v>750</v>
      </c>
      <c r="EB158" s="17">
        <v>12500</v>
      </c>
      <c r="EC158" s="17">
        <v>15000</v>
      </c>
      <c r="ED158" s="17">
        <v>0.03</v>
      </c>
      <c r="EE158" s="17">
        <v>3.09E-2</v>
      </c>
      <c r="EF158" s="17">
        <v>0</v>
      </c>
      <c r="EG158" s="21" t="e">
        <f t="shared" si="4"/>
        <v>#DIV/0!</v>
      </c>
      <c r="EH158" s="17">
        <v>0</v>
      </c>
      <c r="EI158" s="17">
        <v>9907.5</v>
      </c>
      <c r="EJ158" s="17">
        <f t="shared" si="5"/>
        <v>-9907.5</v>
      </c>
    </row>
    <row r="159" spans="1:140" x14ac:dyDescent="0.35">
      <c r="A159">
        <v>547</v>
      </c>
      <c r="B159" t="s">
        <v>146</v>
      </c>
      <c r="C159" t="s">
        <v>598</v>
      </c>
      <c r="D159" t="s">
        <v>591</v>
      </c>
      <c r="E159" t="s">
        <v>550</v>
      </c>
      <c r="F159" t="s">
        <v>590</v>
      </c>
      <c r="G159" t="s">
        <v>610</v>
      </c>
      <c r="H159" t="s">
        <v>611</v>
      </c>
      <c r="I159" t="s">
        <v>612</v>
      </c>
      <c r="J159" t="s">
        <v>606</v>
      </c>
      <c r="K159" t="s">
        <v>607</v>
      </c>
      <c r="L159" t="s">
        <v>609</v>
      </c>
      <c r="M159" t="s">
        <v>26</v>
      </c>
      <c r="N159" t="s">
        <v>27</v>
      </c>
      <c r="O159" t="s">
        <v>608</v>
      </c>
      <c r="Q159">
        <v>0.03</v>
      </c>
      <c r="R159" s="7" t="s">
        <v>31</v>
      </c>
      <c r="S159" s="7" t="s">
        <v>107</v>
      </c>
      <c r="T159" s="7" t="s">
        <v>613</v>
      </c>
      <c r="U159" t="s">
        <v>32</v>
      </c>
      <c r="V159" t="s">
        <v>83</v>
      </c>
      <c r="W159" t="s">
        <v>85</v>
      </c>
      <c r="X159" t="s">
        <v>131</v>
      </c>
      <c r="Y159">
        <v>3</v>
      </c>
      <c r="AA159">
        <v>1000</v>
      </c>
      <c r="AB159">
        <v>4</v>
      </c>
      <c r="AC159">
        <v>4</v>
      </c>
      <c r="AD159" t="s">
        <v>616</v>
      </c>
      <c r="AF159">
        <v>500</v>
      </c>
      <c r="AQ159">
        <v>200</v>
      </c>
      <c r="AR159">
        <v>0</v>
      </c>
      <c r="AS159">
        <v>500</v>
      </c>
      <c r="AT159">
        <v>0</v>
      </c>
      <c r="AU159" t="s">
        <v>183</v>
      </c>
      <c r="AV159">
        <v>6</v>
      </c>
      <c r="AW159">
        <v>0</v>
      </c>
      <c r="AX159">
        <v>500</v>
      </c>
      <c r="AY159">
        <v>17500</v>
      </c>
      <c r="AZ159" t="s">
        <v>604</v>
      </c>
      <c r="BA159">
        <v>2.25</v>
      </c>
      <c r="BB159">
        <v>0</v>
      </c>
      <c r="BC159">
        <v>500</v>
      </c>
      <c r="BD159">
        <v>20000</v>
      </c>
      <c r="BE159" t="s">
        <v>604</v>
      </c>
      <c r="BF159">
        <v>2.25</v>
      </c>
      <c r="BG159">
        <v>500</v>
      </c>
      <c r="BI159">
        <v>20000</v>
      </c>
      <c r="BW159">
        <v>2</v>
      </c>
      <c r="BX159">
        <v>750</v>
      </c>
      <c r="CI159" t="s">
        <v>619</v>
      </c>
      <c r="CJ159">
        <v>1</v>
      </c>
      <c r="CK159">
        <v>250</v>
      </c>
      <c r="DV159">
        <v>1150</v>
      </c>
      <c r="DW159">
        <v>3</v>
      </c>
      <c r="DX159">
        <v>2</v>
      </c>
      <c r="DY159">
        <v>0</v>
      </c>
      <c r="DZ159">
        <v>750</v>
      </c>
      <c r="EB159" s="17">
        <v>12500</v>
      </c>
      <c r="EC159" s="17">
        <v>15000</v>
      </c>
      <c r="ED159" s="17">
        <v>0.03</v>
      </c>
      <c r="EE159" s="17">
        <v>3.4500000000000003E-2</v>
      </c>
      <c r="EF159" s="17">
        <v>0</v>
      </c>
      <c r="EG159" s="21" t="e">
        <f t="shared" si="4"/>
        <v>#DIV/0!</v>
      </c>
      <c r="EH159" s="17">
        <v>0</v>
      </c>
      <c r="EI159" s="17">
        <v>10352.25</v>
      </c>
      <c r="EJ159" s="17">
        <f t="shared" si="5"/>
        <v>-10352.25</v>
      </c>
    </row>
    <row r="160" spans="1:140" x14ac:dyDescent="0.35">
      <c r="A160">
        <v>548</v>
      </c>
      <c r="B160" t="s">
        <v>146</v>
      </c>
      <c r="C160" t="s">
        <v>598</v>
      </c>
      <c r="D160" t="s">
        <v>591</v>
      </c>
      <c r="E160" t="s">
        <v>550</v>
      </c>
      <c r="F160" t="s">
        <v>590</v>
      </c>
      <c r="G160" t="s">
        <v>610</v>
      </c>
      <c r="H160" t="s">
        <v>611</v>
      </c>
      <c r="I160" t="s">
        <v>612</v>
      </c>
      <c r="J160" t="s">
        <v>606</v>
      </c>
      <c r="K160" t="s">
        <v>607</v>
      </c>
      <c r="L160" t="s">
        <v>609</v>
      </c>
      <c r="M160" t="s">
        <v>26</v>
      </c>
      <c r="N160" t="s">
        <v>27</v>
      </c>
      <c r="O160" t="s">
        <v>608</v>
      </c>
      <c r="Q160">
        <v>0.03</v>
      </c>
      <c r="R160" s="7" t="s">
        <v>31</v>
      </c>
      <c r="S160" s="7" t="s">
        <v>107</v>
      </c>
      <c r="T160" s="7" t="s">
        <v>613</v>
      </c>
      <c r="U160" t="s">
        <v>32</v>
      </c>
      <c r="V160" t="s">
        <v>84</v>
      </c>
      <c r="W160" t="s">
        <v>86</v>
      </c>
      <c r="X160" t="s">
        <v>131</v>
      </c>
      <c r="Y160">
        <v>3</v>
      </c>
      <c r="AA160">
        <v>1000</v>
      </c>
      <c r="AB160">
        <v>4</v>
      </c>
      <c r="AC160">
        <v>4</v>
      </c>
      <c r="AD160" t="s">
        <v>617</v>
      </c>
      <c r="AF160">
        <v>500</v>
      </c>
      <c r="AQ160">
        <v>0</v>
      </c>
      <c r="AR160">
        <v>0</v>
      </c>
      <c r="AS160">
        <v>500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I160">
        <v>0</v>
      </c>
      <c r="BW160">
        <v>2</v>
      </c>
      <c r="BX160">
        <v>750</v>
      </c>
      <c r="CI160" t="s">
        <v>619</v>
      </c>
      <c r="CJ160">
        <v>1</v>
      </c>
      <c r="CK160">
        <v>250</v>
      </c>
      <c r="DV160">
        <v>550</v>
      </c>
      <c r="DW160">
        <v>3</v>
      </c>
      <c r="DX160">
        <v>2</v>
      </c>
      <c r="DY160">
        <v>0</v>
      </c>
      <c r="DZ160">
        <v>750</v>
      </c>
      <c r="EB160" s="17">
        <v>12500</v>
      </c>
      <c r="EC160" s="17">
        <v>15000</v>
      </c>
      <c r="ED160" s="17">
        <v>0.03</v>
      </c>
      <c r="EE160" s="17">
        <v>1.6500000000000001E-2</v>
      </c>
      <c r="EF160" s="17">
        <v>0</v>
      </c>
      <c r="EG160" s="21" t="e">
        <f t="shared" si="4"/>
        <v>#DIV/0!</v>
      </c>
      <c r="EH160" s="17">
        <v>0</v>
      </c>
      <c r="EI160" s="17">
        <v>2250</v>
      </c>
      <c r="EJ160" s="17">
        <f t="shared" si="5"/>
        <v>-2250</v>
      </c>
    </row>
    <row r="161" spans="1:140" x14ac:dyDescent="0.35">
      <c r="A161">
        <v>549</v>
      </c>
      <c r="B161" t="s">
        <v>146</v>
      </c>
      <c r="C161" t="s">
        <v>598</v>
      </c>
      <c r="D161" t="s">
        <v>591</v>
      </c>
      <c r="E161" t="s">
        <v>550</v>
      </c>
      <c r="F161" t="s">
        <v>590</v>
      </c>
      <c r="G161" t="s">
        <v>597</v>
      </c>
      <c r="H161" t="s">
        <v>624</v>
      </c>
      <c r="I161" t="s">
        <v>623</v>
      </c>
      <c r="J161" t="s">
        <v>622</v>
      </c>
      <c r="K161" t="s">
        <v>621</v>
      </c>
      <c r="L161" t="s">
        <v>620</v>
      </c>
      <c r="M161" t="s">
        <v>26</v>
      </c>
      <c r="N161" t="s">
        <v>27</v>
      </c>
      <c r="O161">
        <v>774031049</v>
      </c>
      <c r="Q161">
        <v>0.03</v>
      </c>
      <c r="R161" s="7" t="s">
        <v>31</v>
      </c>
      <c r="S161" s="7" t="s">
        <v>107</v>
      </c>
      <c r="T161" s="7" t="s">
        <v>613</v>
      </c>
      <c r="U161" t="s">
        <v>32</v>
      </c>
      <c r="V161" t="s">
        <v>34</v>
      </c>
      <c r="W161" t="s">
        <v>33</v>
      </c>
      <c r="X161" t="s">
        <v>39</v>
      </c>
      <c r="Y161">
        <v>1</v>
      </c>
      <c r="AA161">
        <v>1000</v>
      </c>
      <c r="AB161">
        <v>4</v>
      </c>
      <c r="AC161">
        <v>12</v>
      </c>
      <c r="AD161" t="s">
        <v>625</v>
      </c>
      <c r="AE161">
        <v>0</v>
      </c>
      <c r="AF161">
        <v>500</v>
      </c>
      <c r="AQ161">
        <v>200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I161">
        <v>0</v>
      </c>
      <c r="BW161">
        <v>1</v>
      </c>
      <c r="BX161">
        <v>500</v>
      </c>
      <c r="DV161">
        <v>400</v>
      </c>
      <c r="DW161">
        <v>1</v>
      </c>
      <c r="DX161">
        <v>1</v>
      </c>
      <c r="DY161">
        <v>0</v>
      </c>
      <c r="DZ161">
        <v>500</v>
      </c>
      <c r="EB161" s="17">
        <v>12500</v>
      </c>
      <c r="EC161" s="17">
        <v>15000</v>
      </c>
      <c r="ED161" s="17">
        <v>0.03</v>
      </c>
      <c r="EE161" s="17">
        <v>1.2E-2</v>
      </c>
      <c r="EF161" s="17">
        <v>0</v>
      </c>
      <c r="EG161" s="21" t="e">
        <f t="shared" si="4"/>
        <v>#DIV/0!</v>
      </c>
      <c r="EH161" s="17">
        <v>0</v>
      </c>
      <c r="EI161" s="17">
        <v>7700</v>
      </c>
      <c r="EJ161" s="17">
        <f t="shared" si="5"/>
        <v>-7700</v>
      </c>
    </row>
    <row r="162" spans="1:140" x14ac:dyDescent="0.35">
      <c r="A162">
        <v>550</v>
      </c>
      <c r="B162" t="s">
        <v>146</v>
      </c>
      <c r="C162" t="s">
        <v>598</v>
      </c>
      <c r="D162" t="s">
        <v>591</v>
      </c>
      <c r="E162" t="s">
        <v>550</v>
      </c>
      <c r="F162" t="s">
        <v>590</v>
      </c>
      <c r="G162" t="s">
        <v>597</v>
      </c>
      <c r="H162" t="s">
        <v>624</v>
      </c>
      <c r="I162" t="s">
        <v>623</v>
      </c>
      <c r="J162" t="s">
        <v>622</v>
      </c>
      <c r="K162" t="s">
        <v>621</v>
      </c>
      <c r="L162" t="s">
        <v>620</v>
      </c>
      <c r="M162" t="s">
        <v>26</v>
      </c>
      <c r="N162" t="s">
        <v>27</v>
      </c>
      <c r="O162">
        <v>774031049</v>
      </c>
      <c r="Q162">
        <v>0.03</v>
      </c>
      <c r="R162" s="7" t="s">
        <v>31</v>
      </c>
      <c r="S162" s="7" t="s">
        <v>107</v>
      </c>
      <c r="T162" s="7" t="s">
        <v>613</v>
      </c>
      <c r="U162" t="s">
        <v>32</v>
      </c>
      <c r="V162" t="s">
        <v>82</v>
      </c>
      <c r="W162" t="s">
        <v>32</v>
      </c>
      <c r="X162" t="s">
        <v>39</v>
      </c>
      <c r="Y162">
        <v>1</v>
      </c>
      <c r="AA162">
        <v>1000</v>
      </c>
      <c r="AB162">
        <v>4</v>
      </c>
      <c r="AC162">
        <v>12</v>
      </c>
      <c r="AD162" t="s">
        <v>626</v>
      </c>
      <c r="AE162">
        <v>0</v>
      </c>
      <c r="AF162">
        <v>500</v>
      </c>
      <c r="AQ162">
        <v>200</v>
      </c>
      <c r="AR162">
        <v>0</v>
      </c>
      <c r="AS162">
        <v>0</v>
      </c>
      <c r="AT162">
        <v>0</v>
      </c>
      <c r="AU162" t="s">
        <v>183</v>
      </c>
      <c r="AV162">
        <v>3.45</v>
      </c>
      <c r="AW162">
        <v>0</v>
      </c>
      <c r="AX162">
        <v>0</v>
      </c>
      <c r="AY162">
        <v>0</v>
      </c>
      <c r="AZ162" t="s">
        <v>629</v>
      </c>
      <c r="BA162">
        <v>3.75</v>
      </c>
      <c r="BB162">
        <v>0</v>
      </c>
      <c r="BC162">
        <v>750</v>
      </c>
      <c r="BD162">
        <v>20000</v>
      </c>
      <c r="BE162">
        <v>0</v>
      </c>
      <c r="BF162">
        <v>0</v>
      </c>
      <c r="BG162">
        <v>0</v>
      </c>
      <c r="BI162">
        <v>0</v>
      </c>
      <c r="BW162">
        <v>1</v>
      </c>
      <c r="BX162">
        <v>500</v>
      </c>
      <c r="DV162">
        <v>780</v>
      </c>
      <c r="DW162">
        <v>1</v>
      </c>
      <c r="DX162">
        <v>1</v>
      </c>
      <c r="DY162">
        <v>0</v>
      </c>
      <c r="DZ162">
        <v>500</v>
      </c>
      <c r="EB162" s="17">
        <v>12500</v>
      </c>
      <c r="EC162" s="17">
        <v>15000</v>
      </c>
      <c r="ED162" s="17">
        <v>0.03</v>
      </c>
      <c r="EE162" s="17">
        <v>2.3400000000000001E-2</v>
      </c>
      <c r="EF162" s="17">
        <v>0</v>
      </c>
      <c r="EG162" s="21" t="e">
        <f t="shared" si="4"/>
        <v>#DIV/0!</v>
      </c>
      <c r="EH162" s="17">
        <v>0</v>
      </c>
      <c r="EI162" s="17">
        <v>10407.5</v>
      </c>
      <c r="EJ162" s="17">
        <f t="shared" si="5"/>
        <v>-10407.5</v>
      </c>
    </row>
    <row r="163" spans="1:140" x14ac:dyDescent="0.35">
      <c r="A163">
        <v>551</v>
      </c>
      <c r="B163" t="s">
        <v>146</v>
      </c>
      <c r="C163" t="s">
        <v>598</v>
      </c>
      <c r="D163" t="s">
        <v>591</v>
      </c>
      <c r="E163" t="s">
        <v>550</v>
      </c>
      <c r="F163" t="s">
        <v>590</v>
      </c>
      <c r="G163" t="s">
        <v>597</v>
      </c>
      <c r="H163" t="s">
        <v>624</v>
      </c>
      <c r="I163" t="s">
        <v>623</v>
      </c>
      <c r="J163" t="s">
        <v>622</v>
      </c>
      <c r="K163" t="s">
        <v>621</v>
      </c>
      <c r="L163" t="s">
        <v>620</v>
      </c>
      <c r="M163" t="s">
        <v>26</v>
      </c>
      <c r="N163" t="s">
        <v>27</v>
      </c>
      <c r="O163">
        <v>774031049</v>
      </c>
      <c r="Q163">
        <v>0.03</v>
      </c>
      <c r="R163" s="7" t="s">
        <v>31</v>
      </c>
      <c r="S163" s="7" t="s">
        <v>107</v>
      </c>
      <c r="T163" s="7" t="s">
        <v>613</v>
      </c>
      <c r="U163" t="s">
        <v>32</v>
      </c>
      <c r="V163" t="s">
        <v>83</v>
      </c>
      <c r="W163" t="s">
        <v>85</v>
      </c>
      <c r="X163" t="s">
        <v>39</v>
      </c>
      <c r="Y163">
        <v>1</v>
      </c>
      <c r="AA163">
        <v>1000</v>
      </c>
      <c r="AB163">
        <v>4</v>
      </c>
      <c r="AC163">
        <v>12</v>
      </c>
      <c r="AD163" t="s">
        <v>627</v>
      </c>
      <c r="AE163">
        <v>0</v>
      </c>
      <c r="AF163">
        <v>500</v>
      </c>
      <c r="AQ163">
        <v>200</v>
      </c>
      <c r="AR163">
        <v>0</v>
      </c>
      <c r="AS163">
        <v>0</v>
      </c>
      <c r="AT163">
        <v>0</v>
      </c>
      <c r="AU163" t="s">
        <v>183</v>
      </c>
      <c r="AV163">
        <v>6</v>
      </c>
      <c r="AW163">
        <v>0</v>
      </c>
      <c r="AX163">
        <v>0</v>
      </c>
      <c r="AY163">
        <v>17500</v>
      </c>
      <c r="AZ163" t="s">
        <v>630</v>
      </c>
      <c r="BA163">
        <v>2.25</v>
      </c>
      <c r="BB163">
        <v>0</v>
      </c>
      <c r="BC163">
        <v>500</v>
      </c>
      <c r="BD163">
        <v>20000</v>
      </c>
      <c r="BE163" t="s">
        <v>630</v>
      </c>
      <c r="BF163">
        <v>2.25</v>
      </c>
      <c r="BG163">
        <v>500</v>
      </c>
      <c r="BI163">
        <v>0</v>
      </c>
      <c r="BW163">
        <v>1</v>
      </c>
      <c r="BX163">
        <v>500</v>
      </c>
      <c r="DV163">
        <v>690</v>
      </c>
      <c r="DW163">
        <v>1</v>
      </c>
      <c r="DX163">
        <v>1</v>
      </c>
      <c r="DY163">
        <v>0</v>
      </c>
      <c r="DZ163">
        <v>500</v>
      </c>
      <c r="EB163" s="17">
        <v>12500</v>
      </c>
      <c r="EC163" s="17">
        <v>15000</v>
      </c>
      <c r="ED163" s="17">
        <v>0.03</v>
      </c>
      <c r="EE163" s="17">
        <v>2.07E-2</v>
      </c>
      <c r="EF163" s="17">
        <v>0</v>
      </c>
      <c r="EG163" s="21" t="e">
        <f t="shared" si="4"/>
        <v>#DIV/0!</v>
      </c>
      <c r="EH163" s="17">
        <v>0</v>
      </c>
      <c r="EI163" s="17">
        <v>12100</v>
      </c>
      <c r="EJ163" s="17">
        <f t="shared" si="5"/>
        <v>-12100</v>
      </c>
    </row>
    <row r="164" spans="1:140" x14ac:dyDescent="0.35">
      <c r="A164">
        <v>552</v>
      </c>
      <c r="B164" t="s">
        <v>146</v>
      </c>
      <c r="C164" t="s">
        <v>598</v>
      </c>
      <c r="D164" t="s">
        <v>591</v>
      </c>
      <c r="E164" t="s">
        <v>550</v>
      </c>
      <c r="F164" t="s">
        <v>590</v>
      </c>
      <c r="G164" t="s">
        <v>597</v>
      </c>
      <c r="H164" t="s">
        <v>624</v>
      </c>
      <c r="I164" t="s">
        <v>623</v>
      </c>
      <c r="J164" t="s">
        <v>622</v>
      </c>
      <c r="K164" t="s">
        <v>621</v>
      </c>
      <c r="L164" t="s">
        <v>620</v>
      </c>
      <c r="M164" t="s">
        <v>26</v>
      </c>
      <c r="N164" t="s">
        <v>27</v>
      </c>
      <c r="O164">
        <v>774031049</v>
      </c>
      <c r="Q164">
        <v>0.03</v>
      </c>
      <c r="R164" s="7" t="s">
        <v>31</v>
      </c>
      <c r="S164" s="7" t="s">
        <v>107</v>
      </c>
      <c r="T164" s="7" t="s">
        <v>613</v>
      </c>
      <c r="U164" t="s">
        <v>32</v>
      </c>
      <c r="V164" t="s">
        <v>84</v>
      </c>
      <c r="W164" t="s">
        <v>86</v>
      </c>
      <c r="X164" t="s">
        <v>39</v>
      </c>
      <c r="Y164">
        <v>1</v>
      </c>
      <c r="AA164">
        <v>1000</v>
      </c>
      <c r="AB164">
        <v>4</v>
      </c>
      <c r="AC164">
        <v>12</v>
      </c>
      <c r="AD164" t="s">
        <v>628</v>
      </c>
      <c r="AE164">
        <v>0</v>
      </c>
      <c r="AF164">
        <v>500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I164">
        <v>0</v>
      </c>
      <c r="BW164">
        <v>1</v>
      </c>
      <c r="BX164">
        <v>500</v>
      </c>
      <c r="DV164">
        <v>250</v>
      </c>
      <c r="DW164">
        <v>0</v>
      </c>
      <c r="DX164">
        <v>0</v>
      </c>
      <c r="DY164">
        <v>0</v>
      </c>
      <c r="DZ164">
        <v>500</v>
      </c>
      <c r="EB164" s="17">
        <v>12500</v>
      </c>
      <c r="EC164" s="17">
        <v>15000</v>
      </c>
      <c r="ED164" s="17">
        <v>0.03</v>
      </c>
      <c r="EE164" s="17">
        <v>7.4999999999999997E-2</v>
      </c>
      <c r="EF164" s="17">
        <v>0</v>
      </c>
      <c r="EG164" s="21" t="e">
        <f t="shared" si="4"/>
        <v>#DIV/0!</v>
      </c>
      <c r="EH164" s="17">
        <v>0</v>
      </c>
      <c r="EI164" s="17">
        <v>4500</v>
      </c>
      <c r="EJ164" s="17">
        <f t="shared" si="5"/>
        <v>-4500</v>
      </c>
    </row>
    <row r="165" spans="1:140" x14ac:dyDescent="0.35">
      <c r="A165">
        <v>553</v>
      </c>
      <c r="B165" t="s">
        <v>146</v>
      </c>
      <c r="C165" t="s">
        <v>598</v>
      </c>
      <c r="D165" t="s">
        <v>591</v>
      </c>
      <c r="E165" t="s">
        <v>550</v>
      </c>
      <c r="F165" t="s">
        <v>590</v>
      </c>
      <c r="G165" t="s">
        <v>597</v>
      </c>
      <c r="H165" t="s">
        <v>632</v>
      </c>
      <c r="I165" t="s">
        <v>631</v>
      </c>
      <c r="J165" t="s">
        <v>634</v>
      </c>
      <c r="K165" t="s">
        <v>633</v>
      </c>
      <c r="L165" t="s">
        <v>635</v>
      </c>
      <c r="M165" t="s">
        <v>26</v>
      </c>
      <c r="N165" t="s">
        <v>27</v>
      </c>
      <c r="O165" t="s">
        <v>636</v>
      </c>
      <c r="Q165">
        <v>0.03</v>
      </c>
      <c r="R165" s="7" t="s">
        <v>31</v>
      </c>
      <c r="S165" s="7" t="s">
        <v>107</v>
      </c>
      <c r="T165" s="7" t="s">
        <v>613</v>
      </c>
      <c r="U165" t="s">
        <v>32</v>
      </c>
      <c r="V165" t="s">
        <v>34</v>
      </c>
      <c r="W165" t="s">
        <v>33</v>
      </c>
      <c r="X165" t="s">
        <v>131</v>
      </c>
      <c r="Y165">
        <v>5</v>
      </c>
      <c r="AA165">
        <v>1000</v>
      </c>
      <c r="AB165">
        <v>4</v>
      </c>
      <c r="AC165">
        <v>5</v>
      </c>
      <c r="AD165" t="s">
        <v>637</v>
      </c>
      <c r="AE165">
        <v>0</v>
      </c>
      <c r="AF165">
        <v>500</v>
      </c>
      <c r="AQ165">
        <v>200</v>
      </c>
      <c r="AR165">
        <v>0</v>
      </c>
      <c r="AS165">
        <v>0</v>
      </c>
      <c r="AT165">
        <v>800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I165">
        <v>0</v>
      </c>
      <c r="BW165">
        <v>2</v>
      </c>
      <c r="BX165">
        <v>500</v>
      </c>
      <c r="DV165">
        <v>1800</v>
      </c>
      <c r="DW165">
        <v>11</v>
      </c>
      <c r="DX165">
        <v>1</v>
      </c>
      <c r="DZ165">
        <v>750</v>
      </c>
      <c r="EB165" s="17">
        <v>12500</v>
      </c>
      <c r="EC165" s="17">
        <v>15000</v>
      </c>
      <c r="ED165" s="17">
        <v>0.03</v>
      </c>
      <c r="EE165" s="17">
        <v>5.3999999999999999E-2</v>
      </c>
      <c r="EF165" s="17">
        <v>0</v>
      </c>
      <c r="EG165" s="21" t="e">
        <f t="shared" si="4"/>
        <v>#DIV/0!</v>
      </c>
      <c r="EH165" s="17">
        <v>0</v>
      </c>
      <c r="EI165" s="17">
        <v>7950</v>
      </c>
      <c r="EJ165" s="17">
        <f t="shared" si="5"/>
        <v>-7950</v>
      </c>
    </row>
    <row r="166" spans="1:140" x14ac:dyDescent="0.35">
      <c r="A166">
        <v>554</v>
      </c>
      <c r="B166" t="s">
        <v>146</v>
      </c>
      <c r="C166" t="s">
        <v>598</v>
      </c>
      <c r="D166" t="s">
        <v>591</v>
      </c>
      <c r="E166" t="s">
        <v>550</v>
      </c>
      <c r="F166" t="s">
        <v>590</v>
      </c>
      <c r="G166" t="s">
        <v>597</v>
      </c>
      <c r="H166" t="s">
        <v>632</v>
      </c>
      <c r="I166" t="s">
        <v>631</v>
      </c>
      <c r="J166" t="s">
        <v>634</v>
      </c>
      <c r="K166" t="s">
        <v>633</v>
      </c>
      <c r="L166" t="s">
        <v>635</v>
      </c>
      <c r="M166" t="s">
        <v>26</v>
      </c>
      <c r="N166" t="s">
        <v>27</v>
      </c>
      <c r="O166" t="s">
        <v>636</v>
      </c>
      <c r="Q166">
        <v>0.03</v>
      </c>
      <c r="R166" s="7" t="s">
        <v>31</v>
      </c>
      <c r="S166" s="7" t="s">
        <v>107</v>
      </c>
      <c r="T166" s="7" t="s">
        <v>613</v>
      </c>
      <c r="U166" t="s">
        <v>32</v>
      </c>
      <c r="V166" t="s">
        <v>82</v>
      </c>
      <c r="W166" t="s">
        <v>32</v>
      </c>
      <c r="X166" t="s">
        <v>131</v>
      </c>
      <c r="Y166">
        <v>5</v>
      </c>
      <c r="AA166">
        <v>1000</v>
      </c>
      <c r="AB166">
        <v>4</v>
      </c>
      <c r="AC166">
        <v>5</v>
      </c>
      <c r="AD166" t="s">
        <v>638</v>
      </c>
      <c r="AE166">
        <v>0</v>
      </c>
      <c r="AF166">
        <v>500</v>
      </c>
      <c r="AQ166">
        <v>200</v>
      </c>
      <c r="AR166">
        <v>0</v>
      </c>
      <c r="AS166">
        <v>0</v>
      </c>
      <c r="AT166">
        <v>800</v>
      </c>
      <c r="AU166" t="s">
        <v>641</v>
      </c>
      <c r="AV166">
        <v>3.45</v>
      </c>
      <c r="AW166">
        <v>0</v>
      </c>
      <c r="AX166">
        <v>750</v>
      </c>
      <c r="AY166">
        <v>17500</v>
      </c>
      <c r="AZ166" t="s">
        <v>643</v>
      </c>
      <c r="BA166">
        <v>3.75</v>
      </c>
      <c r="BB166">
        <v>0</v>
      </c>
      <c r="BC166">
        <v>750</v>
      </c>
      <c r="BD166">
        <v>20000</v>
      </c>
      <c r="BE166">
        <v>0</v>
      </c>
      <c r="BF166">
        <v>0</v>
      </c>
      <c r="BG166">
        <v>0</v>
      </c>
      <c r="BI166">
        <v>0</v>
      </c>
      <c r="BW166">
        <v>2</v>
      </c>
      <c r="BX166">
        <v>500</v>
      </c>
      <c r="DV166">
        <v>2100</v>
      </c>
      <c r="DW166">
        <v>11</v>
      </c>
      <c r="DX166">
        <v>1</v>
      </c>
      <c r="DZ166">
        <v>1000</v>
      </c>
      <c r="EB166" s="17">
        <v>12500</v>
      </c>
      <c r="EC166" s="17">
        <v>15000</v>
      </c>
      <c r="ED166" s="17">
        <v>0.03</v>
      </c>
      <c r="EE166" s="17">
        <v>6.3E-2</v>
      </c>
      <c r="EF166" s="17">
        <v>0</v>
      </c>
      <c r="EG166" s="21" t="e">
        <f t="shared" si="4"/>
        <v>#DIV/0!</v>
      </c>
      <c r="EH166" s="17">
        <v>0</v>
      </c>
      <c r="EI166" s="17">
        <v>10907.5</v>
      </c>
      <c r="EJ166" s="17">
        <f t="shared" si="5"/>
        <v>-10907.5</v>
      </c>
    </row>
    <row r="167" spans="1:140" x14ac:dyDescent="0.35">
      <c r="A167">
        <v>555</v>
      </c>
      <c r="B167" t="s">
        <v>146</v>
      </c>
      <c r="C167" t="s">
        <v>598</v>
      </c>
      <c r="D167" t="s">
        <v>591</v>
      </c>
      <c r="E167" t="s">
        <v>550</v>
      </c>
      <c r="F167" t="s">
        <v>590</v>
      </c>
      <c r="G167" t="s">
        <v>597</v>
      </c>
      <c r="H167" t="s">
        <v>632</v>
      </c>
      <c r="I167" t="s">
        <v>631</v>
      </c>
      <c r="J167" t="s">
        <v>634</v>
      </c>
      <c r="K167" t="s">
        <v>633</v>
      </c>
      <c r="L167" t="s">
        <v>635</v>
      </c>
      <c r="M167" t="s">
        <v>26</v>
      </c>
      <c r="N167" t="s">
        <v>27</v>
      </c>
      <c r="O167" t="s">
        <v>636</v>
      </c>
      <c r="Q167">
        <v>0.03</v>
      </c>
      <c r="R167" s="7" t="s">
        <v>31</v>
      </c>
      <c r="S167" s="7" t="s">
        <v>107</v>
      </c>
      <c r="T167" s="7" t="s">
        <v>613</v>
      </c>
      <c r="U167" t="s">
        <v>32</v>
      </c>
      <c r="V167" t="s">
        <v>83</v>
      </c>
      <c r="W167" t="s">
        <v>85</v>
      </c>
      <c r="X167" t="s">
        <v>131</v>
      </c>
      <c r="Y167">
        <v>5</v>
      </c>
      <c r="AA167">
        <v>1000</v>
      </c>
      <c r="AB167">
        <v>4</v>
      </c>
      <c r="AC167">
        <v>5</v>
      </c>
      <c r="AD167" t="s">
        <v>639</v>
      </c>
      <c r="AE167">
        <v>0</v>
      </c>
      <c r="AF167">
        <v>500</v>
      </c>
      <c r="AQ167">
        <v>200</v>
      </c>
      <c r="AR167">
        <v>0</v>
      </c>
      <c r="AS167">
        <v>0</v>
      </c>
      <c r="AT167">
        <v>800</v>
      </c>
      <c r="AU167" t="s">
        <v>642</v>
      </c>
      <c r="AV167">
        <v>6</v>
      </c>
      <c r="AW167">
        <v>0</v>
      </c>
      <c r="AX167">
        <v>500</v>
      </c>
      <c r="AY167">
        <v>17500</v>
      </c>
      <c r="AZ167" t="s">
        <v>604</v>
      </c>
      <c r="BA167">
        <v>2.25</v>
      </c>
      <c r="BB167">
        <v>0</v>
      </c>
      <c r="BC167">
        <v>500</v>
      </c>
      <c r="BD167">
        <v>20000</v>
      </c>
      <c r="BE167" t="s">
        <v>604</v>
      </c>
      <c r="BF167">
        <v>2.25</v>
      </c>
      <c r="BG167">
        <v>500</v>
      </c>
      <c r="BI167">
        <v>20000</v>
      </c>
      <c r="BW167">
        <v>2</v>
      </c>
      <c r="BX167">
        <v>500</v>
      </c>
      <c r="DV167">
        <v>2600</v>
      </c>
      <c r="DW167">
        <v>11</v>
      </c>
      <c r="DX167">
        <v>1</v>
      </c>
      <c r="DZ167">
        <v>1000</v>
      </c>
      <c r="EB167" s="17">
        <v>12500</v>
      </c>
      <c r="EC167" s="17">
        <v>15000</v>
      </c>
      <c r="ED167" s="17">
        <v>0.03</v>
      </c>
      <c r="EE167" s="17">
        <v>7.8E-2</v>
      </c>
      <c r="EF167" s="17">
        <v>0</v>
      </c>
      <c r="EG167" s="21" t="e">
        <f t="shared" si="4"/>
        <v>#DIV/0!</v>
      </c>
      <c r="EH167" s="17">
        <v>0</v>
      </c>
      <c r="EI167" s="17">
        <v>12100</v>
      </c>
      <c r="EJ167" s="17">
        <f t="shared" si="5"/>
        <v>-12100</v>
      </c>
    </row>
    <row r="168" spans="1:140" x14ac:dyDescent="0.35">
      <c r="A168">
        <v>556</v>
      </c>
      <c r="B168" t="s">
        <v>146</v>
      </c>
      <c r="C168" t="s">
        <v>598</v>
      </c>
      <c r="D168" t="s">
        <v>591</v>
      </c>
      <c r="E168" t="s">
        <v>550</v>
      </c>
      <c r="F168" t="s">
        <v>590</v>
      </c>
      <c r="G168" t="s">
        <v>597</v>
      </c>
      <c r="H168" t="s">
        <v>632</v>
      </c>
      <c r="I168" t="s">
        <v>631</v>
      </c>
      <c r="J168" t="s">
        <v>634</v>
      </c>
      <c r="K168" t="s">
        <v>633</v>
      </c>
      <c r="L168" t="s">
        <v>635</v>
      </c>
      <c r="M168" t="s">
        <v>26</v>
      </c>
      <c r="N168" t="s">
        <v>27</v>
      </c>
      <c r="O168" t="s">
        <v>636</v>
      </c>
      <c r="Q168">
        <v>0.03</v>
      </c>
      <c r="R168" s="7" t="s">
        <v>31</v>
      </c>
      <c r="S168" s="7" t="s">
        <v>107</v>
      </c>
      <c r="T168" s="7" t="s">
        <v>613</v>
      </c>
      <c r="U168" t="s">
        <v>32</v>
      </c>
      <c r="V168" t="s">
        <v>84</v>
      </c>
      <c r="W168" t="s">
        <v>86</v>
      </c>
      <c r="X168" t="s">
        <v>131</v>
      </c>
      <c r="Y168">
        <v>5</v>
      </c>
      <c r="AA168">
        <v>1000</v>
      </c>
      <c r="AB168">
        <v>4</v>
      </c>
      <c r="AC168">
        <v>9</v>
      </c>
      <c r="AD168" t="s">
        <v>640</v>
      </c>
      <c r="AE168">
        <v>0</v>
      </c>
      <c r="AF168">
        <v>500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I168">
        <v>0</v>
      </c>
      <c r="BW168">
        <v>2</v>
      </c>
      <c r="BX168">
        <v>500</v>
      </c>
      <c r="DV168">
        <v>900</v>
      </c>
      <c r="DW168">
        <v>11</v>
      </c>
      <c r="DX168">
        <v>1</v>
      </c>
      <c r="DZ168">
        <v>500</v>
      </c>
      <c r="EB168" s="17">
        <v>12500</v>
      </c>
      <c r="EC168" s="17">
        <v>15000</v>
      </c>
      <c r="ED168" s="17">
        <v>0.03</v>
      </c>
      <c r="EE168" s="17">
        <v>2.7E-2</v>
      </c>
      <c r="EF168" s="17">
        <v>0</v>
      </c>
      <c r="EG168" s="21" t="e">
        <f t="shared" si="4"/>
        <v>#DIV/0!</v>
      </c>
      <c r="EH168" s="17">
        <v>0</v>
      </c>
      <c r="EI168" s="17">
        <v>4500</v>
      </c>
      <c r="EJ168" s="17">
        <f t="shared" si="5"/>
        <v>-4500</v>
      </c>
    </row>
    <row r="169" spans="1:140" x14ac:dyDescent="0.35">
      <c r="A169">
        <v>557</v>
      </c>
      <c r="B169" t="s">
        <v>146</v>
      </c>
      <c r="C169" t="s">
        <v>598</v>
      </c>
      <c r="D169" t="s">
        <v>646</v>
      </c>
      <c r="E169" t="s">
        <v>550</v>
      </c>
      <c r="F169" t="s">
        <v>590</v>
      </c>
      <c r="G169" t="s">
        <v>597</v>
      </c>
      <c r="H169" t="s">
        <v>597</v>
      </c>
      <c r="I169" t="s">
        <v>597</v>
      </c>
      <c r="J169" t="s">
        <v>645</v>
      </c>
      <c r="K169" t="s">
        <v>644</v>
      </c>
      <c r="M169" t="s">
        <v>26</v>
      </c>
      <c r="N169" t="s">
        <v>27</v>
      </c>
      <c r="O169">
        <v>775645252</v>
      </c>
      <c r="Q169" t="s">
        <v>583</v>
      </c>
      <c r="R169" s="7" t="s">
        <v>31</v>
      </c>
      <c r="S169" s="7" t="s">
        <v>107</v>
      </c>
      <c r="T169" t="s">
        <v>538</v>
      </c>
      <c r="U169" t="s">
        <v>32</v>
      </c>
      <c r="V169" t="s">
        <v>34</v>
      </c>
      <c r="W169" t="s">
        <v>33</v>
      </c>
      <c r="X169" t="s">
        <v>131</v>
      </c>
      <c r="Y169">
        <v>8</v>
      </c>
      <c r="AA169">
        <v>2000</v>
      </c>
      <c r="AG169">
        <v>2.25</v>
      </c>
      <c r="AH169">
        <v>4</v>
      </c>
      <c r="AI169" t="s">
        <v>647</v>
      </c>
      <c r="AK169">
        <v>500</v>
      </c>
      <c r="AL169">
        <v>11</v>
      </c>
      <c r="AM169" t="s">
        <v>650</v>
      </c>
      <c r="AO169">
        <v>500</v>
      </c>
      <c r="AQ169">
        <v>62.5</v>
      </c>
      <c r="AR169">
        <v>0</v>
      </c>
      <c r="AS169">
        <v>500</v>
      </c>
      <c r="AT169">
        <v>800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W169">
        <v>1</v>
      </c>
      <c r="BX169">
        <v>500</v>
      </c>
      <c r="DV169">
        <v>1850</v>
      </c>
      <c r="DW169">
        <v>2</v>
      </c>
      <c r="DX169">
        <v>1</v>
      </c>
      <c r="DY169">
        <v>0</v>
      </c>
      <c r="DZ169">
        <v>500</v>
      </c>
      <c r="EB169" s="17" t="s">
        <v>656</v>
      </c>
      <c r="EC169" s="17" t="s">
        <v>656</v>
      </c>
      <c r="ED169" s="17">
        <v>500</v>
      </c>
      <c r="EE169" s="17">
        <v>92.5</v>
      </c>
      <c r="EF169" s="17">
        <v>0</v>
      </c>
      <c r="EG169" s="21" t="e">
        <f t="shared" si="4"/>
        <v>#DIV/0!</v>
      </c>
      <c r="EH169" s="17">
        <v>0</v>
      </c>
      <c r="EI169" s="17">
        <v>6625</v>
      </c>
      <c r="EJ169" s="17">
        <f t="shared" si="5"/>
        <v>-6625</v>
      </c>
    </row>
    <row r="170" spans="1:140" x14ac:dyDescent="0.35">
      <c r="A170">
        <v>558</v>
      </c>
      <c r="B170" t="s">
        <v>146</v>
      </c>
      <c r="C170" t="s">
        <v>598</v>
      </c>
      <c r="D170" t="s">
        <v>646</v>
      </c>
      <c r="E170" t="s">
        <v>550</v>
      </c>
      <c r="F170" t="s">
        <v>590</v>
      </c>
      <c r="G170" t="s">
        <v>597</v>
      </c>
      <c r="H170" t="s">
        <v>597</v>
      </c>
      <c r="I170" t="s">
        <v>597</v>
      </c>
      <c r="J170" t="s">
        <v>645</v>
      </c>
      <c r="K170" t="s">
        <v>644</v>
      </c>
      <c r="M170" t="s">
        <v>26</v>
      </c>
      <c r="N170" t="s">
        <v>27</v>
      </c>
      <c r="O170">
        <v>775645252</v>
      </c>
      <c r="Q170" t="s">
        <v>583</v>
      </c>
      <c r="R170" s="7" t="s">
        <v>31</v>
      </c>
      <c r="S170" s="7" t="s">
        <v>107</v>
      </c>
      <c r="T170" t="s">
        <v>538</v>
      </c>
      <c r="U170" t="s">
        <v>32</v>
      </c>
      <c r="V170" t="s">
        <v>82</v>
      </c>
      <c r="W170" t="s">
        <v>32</v>
      </c>
      <c r="X170" t="s">
        <v>131</v>
      </c>
      <c r="Y170">
        <v>8</v>
      </c>
      <c r="AA170">
        <v>2000</v>
      </c>
      <c r="AG170">
        <v>2.25</v>
      </c>
      <c r="AH170">
        <v>5</v>
      </c>
      <c r="AI170" t="s">
        <v>648</v>
      </c>
      <c r="AK170">
        <v>500</v>
      </c>
      <c r="AL170">
        <v>19</v>
      </c>
      <c r="AM170" t="s">
        <v>651</v>
      </c>
      <c r="AO170">
        <v>500</v>
      </c>
      <c r="AQ170">
        <v>62.5</v>
      </c>
      <c r="AR170">
        <v>0</v>
      </c>
      <c r="AS170">
        <v>500</v>
      </c>
      <c r="AT170">
        <v>800</v>
      </c>
      <c r="AU170" t="s">
        <v>641</v>
      </c>
      <c r="AV170">
        <v>5</v>
      </c>
      <c r="AW170">
        <v>0</v>
      </c>
      <c r="AX170">
        <v>750</v>
      </c>
      <c r="AY170">
        <v>17500</v>
      </c>
      <c r="AZ170" t="s">
        <v>655</v>
      </c>
      <c r="BA170">
        <v>5.6</v>
      </c>
      <c r="BB170">
        <v>0</v>
      </c>
      <c r="BC170">
        <v>750</v>
      </c>
      <c r="BD170">
        <v>22000</v>
      </c>
      <c r="BE170">
        <v>0</v>
      </c>
      <c r="BF170">
        <v>0</v>
      </c>
      <c r="BG170">
        <v>0</v>
      </c>
      <c r="BH170">
        <v>0</v>
      </c>
      <c r="BI170">
        <v>0</v>
      </c>
      <c r="BW170">
        <v>1</v>
      </c>
      <c r="BX170">
        <v>500</v>
      </c>
      <c r="DV170">
        <v>3450</v>
      </c>
      <c r="DW170">
        <v>3</v>
      </c>
      <c r="DX170">
        <v>2</v>
      </c>
      <c r="DY170">
        <v>0</v>
      </c>
      <c r="DZ170">
        <v>600</v>
      </c>
      <c r="EB170" s="17" t="s">
        <v>656</v>
      </c>
      <c r="EC170" s="17" t="s">
        <v>656</v>
      </c>
      <c r="ED170" s="17">
        <v>500</v>
      </c>
      <c r="EE170" s="17">
        <v>172.5</v>
      </c>
      <c r="EF170" s="17">
        <v>0</v>
      </c>
      <c r="EG170" s="21" t="e">
        <f t="shared" si="4"/>
        <v>#DIV/0!</v>
      </c>
      <c r="EH170" s="17">
        <v>0</v>
      </c>
      <c r="EI170" s="17">
        <v>10939</v>
      </c>
      <c r="EJ170" s="17">
        <f t="shared" si="5"/>
        <v>-10939</v>
      </c>
    </row>
    <row r="171" spans="1:140" x14ac:dyDescent="0.35">
      <c r="A171">
        <v>559</v>
      </c>
      <c r="B171" t="s">
        <v>146</v>
      </c>
      <c r="C171" t="s">
        <v>598</v>
      </c>
      <c r="D171" t="s">
        <v>646</v>
      </c>
      <c r="E171" t="s">
        <v>550</v>
      </c>
      <c r="F171" t="s">
        <v>590</v>
      </c>
      <c r="G171" t="s">
        <v>597</v>
      </c>
      <c r="H171" t="s">
        <v>597</v>
      </c>
      <c r="I171" t="s">
        <v>597</v>
      </c>
      <c r="J171" t="s">
        <v>645</v>
      </c>
      <c r="K171" t="s">
        <v>644</v>
      </c>
      <c r="M171" t="s">
        <v>26</v>
      </c>
      <c r="N171" t="s">
        <v>27</v>
      </c>
      <c r="O171">
        <v>775645252</v>
      </c>
      <c r="Q171" t="s">
        <v>583</v>
      </c>
      <c r="R171" s="7" t="s">
        <v>31</v>
      </c>
      <c r="S171" s="7" t="s">
        <v>107</v>
      </c>
      <c r="T171" t="s">
        <v>538</v>
      </c>
      <c r="U171" t="s">
        <v>32</v>
      </c>
      <c r="V171" t="s">
        <v>83</v>
      </c>
      <c r="W171" t="s">
        <v>85</v>
      </c>
      <c r="X171" t="s">
        <v>131</v>
      </c>
      <c r="Y171">
        <v>8</v>
      </c>
      <c r="AA171">
        <v>2000</v>
      </c>
      <c r="AG171">
        <v>2.25</v>
      </c>
      <c r="AH171">
        <v>6</v>
      </c>
      <c r="AI171" t="s">
        <v>536</v>
      </c>
      <c r="AK171">
        <v>500</v>
      </c>
      <c r="AL171">
        <v>19</v>
      </c>
      <c r="AM171" t="s">
        <v>652</v>
      </c>
      <c r="AO171">
        <v>500</v>
      </c>
      <c r="AQ171">
        <v>62.5</v>
      </c>
      <c r="AR171">
        <v>0</v>
      </c>
      <c r="AS171">
        <v>500</v>
      </c>
      <c r="AT171">
        <v>800</v>
      </c>
      <c r="AU171" t="s">
        <v>654</v>
      </c>
      <c r="AV171">
        <v>5</v>
      </c>
      <c r="AW171">
        <v>0</v>
      </c>
      <c r="AX171">
        <v>500</v>
      </c>
      <c r="AY171">
        <v>17500</v>
      </c>
      <c r="AZ171" t="s">
        <v>630</v>
      </c>
      <c r="BA171">
        <v>6.5</v>
      </c>
      <c r="BB171">
        <v>0</v>
      </c>
      <c r="BC171">
        <v>500</v>
      </c>
      <c r="BD171">
        <v>20000</v>
      </c>
      <c r="BE171" t="s">
        <v>630</v>
      </c>
      <c r="BF171">
        <v>6</v>
      </c>
      <c r="BG171">
        <v>0</v>
      </c>
      <c r="BH171">
        <v>500</v>
      </c>
      <c r="BI171">
        <v>20000</v>
      </c>
      <c r="BW171">
        <v>2</v>
      </c>
      <c r="BX171">
        <v>500</v>
      </c>
      <c r="DV171">
        <v>3100</v>
      </c>
      <c r="DW171">
        <v>1</v>
      </c>
      <c r="DX171">
        <v>3</v>
      </c>
      <c r="DY171">
        <v>0</v>
      </c>
      <c r="DZ171">
        <v>650</v>
      </c>
      <c r="EB171" s="17" t="s">
        <v>656</v>
      </c>
      <c r="EC171" s="17" t="s">
        <v>656</v>
      </c>
      <c r="ED171" s="17">
        <v>500</v>
      </c>
      <c r="EE171" s="17">
        <v>155</v>
      </c>
      <c r="EF171" s="17">
        <v>0</v>
      </c>
      <c r="EG171" s="21" t="e">
        <f t="shared" si="4"/>
        <v>#DIV/0!</v>
      </c>
      <c r="EH171" s="17">
        <v>0</v>
      </c>
      <c r="EI171" s="17">
        <v>13525</v>
      </c>
      <c r="EJ171" s="17">
        <f t="shared" si="5"/>
        <v>-13525</v>
      </c>
    </row>
    <row r="172" spans="1:140" x14ac:dyDescent="0.35">
      <c r="A172">
        <v>560</v>
      </c>
      <c r="B172" t="s">
        <v>146</v>
      </c>
      <c r="C172" t="s">
        <v>598</v>
      </c>
      <c r="D172" t="s">
        <v>646</v>
      </c>
      <c r="E172" t="s">
        <v>550</v>
      </c>
      <c r="F172" t="s">
        <v>590</v>
      </c>
      <c r="G172" t="s">
        <v>597</v>
      </c>
      <c r="H172" t="s">
        <v>597</v>
      </c>
      <c r="I172" t="s">
        <v>597</v>
      </c>
      <c r="J172" t="s">
        <v>645</v>
      </c>
      <c r="K172" t="s">
        <v>644</v>
      </c>
      <c r="M172" t="s">
        <v>26</v>
      </c>
      <c r="N172" t="s">
        <v>27</v>
      </c>
      <c r="O172">
        <v>775645252</v>
      </c>
      <c r="Q172" t="s">
        <v>583</v>
      </c>
      <c r="R172" s="7" t="s">
        <v>31</v>
      </c>
      <c r="S172" s="7" t="s">
        <v>107</v>
      </c>
      <c r="T172" t="s">
        <v>538</v>
      </c>
      <c r="U172" t="s">
        <v>32</v>
      </c>
      <c r="V172" t="s">
        <v>84</v>
      </c>
      <c r="W172" t="s">
        <v>86</v>
      </c>
      <c r="X172" t="s">
        <v>131</v>
      </c>
      <c r="Y172">
        <v>8</v>
      </c>
      <c r="AA172">
        <v>2000</v>
      </c>
      <c r="AG172">
        <v>2.25</v>
      </c>
      <c r="AH172">
        <v>6</v>
      </c>
      <c r="AI172" t="s">
        <v>649</v>
      </c>
      <c r="AK172">
        <v>500</v>
      </c>
      <c r="AL172">
        <v>11</v>
      </c>
      <c r="AM172" t="s">
        <v>653</v>
      </c>
      <c r="AO172">
        <v>500</v>
      </c>
      <c r="AQ172">
        <v>62.5</v>
      </c>
      <c r="AR172">
        <v>0</v>
      </c>
      <c r="AS172">
        <v>500</v>
      </c>
      <c r="AT172">
        <v>800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W172">
        <v>2</v>
      </c>
      <c r="BX172">
        <v>500</v>
      </c>
      <c r="DV172">
        <v>1050</v>
      </c>
      <c r="DW172">
        <v>1</v>
      </c>
      <c r="DX172">
        <v>3</v>
      </c>
      <c r="DY172">
        <v>0</v>
      </c>
      <c r="DZ172">
        <v>500</v>
      </c>
      <c r="EB172" s="17" t="s">
        <v>656</v>
      </c>
      <c r="EC172" s="17" t="s">
        <v>656</v>
      </c>
      <c r="ED172" s="17">
        <v>500</v>
      </c>
      <c r="EE172" s="17">
        <v>52.5</v>
      </c>
      <c r="EF172" s="17">
        <v>0</v>
      </c>
      <c r="EG172" s="21" t="e">
        <f t="shared" si="4"/>
        <v>#DIV/0!</v>
      </c>
      <c r="EH172" s="17">
        <v>0</v>
      </c>
      <c r="EI172" s="17">
        <v>6625</v>
      </c>
      <c r="EJ172" s="17">
        <f t="shared" si="5"/>
        <v>-6625</v>
      </c>
    </row>
    <row r="173" spans="1:140" x14ac:dyDescent="0.35">
      <c r="A173">
        <v>561</v>
      </c>
      <c r="B173" t="s">
        <v>146</v>
      </c>
      <c r="C173" t="s">
        <v>598</v>
      </c>
      <c r="D173" t="s">
        <v>591</v>
      </c>
      <c r="E173" t="s">
        <v>550</v>
      </c>
      <c r="F173" t="s">
        <v>590</v>
      </c>
      <c r="G173" t="s">
        <v>597</v>
      </c>
      <c r="H173" t="s">
        <v>660</v>
      </c>
      <c r="I173" t="s">
        <v>659</v>
      </c>
      <c r="J173" t="s">
        <v>669</v>
      </c>
      <c r="K173" t="s">
        <v>658</v>
      </c>
      <c r="L173" t="s">
        <v>657</v>
      </c>
      <c r="M173" t="s">
        <v>153</v>
      </c>
      <c r="N173" t="s">
        <v>27</v>
      </c>
      <c r="O173">
        <v>770611394</v>
      </c>
      <c r="Q173" t="s">
        <v>583</v>
      </c>
      <c r="R173" t="s">
        <v>31</v>
      </c>
      <c r="S173" t="s">
        <v>156</v>
      </c>
      <c r="T173" t="s">
        <v>539</v>
      </c>
      <c r="U173" t="s">
        <v>158</v>
      </c>
      <c r="V173" t="s">
        <v>34</v>
      </c>
      <c r="W173" t="s">
        <v>33</v>
      </c>
      <c r="X173" t="s">
        <v>131</v>
      </c>
      <c r="Y173">
        <v>25</v>
      </c>
      <c r="AA173">
        <v>2000</v>
      </c>
      <c r="AG173">
        <v>2.25</v>
      </c>
      <c r="AH173">
        <v>3</v>
      </c>
      <c r="AI173">
        <v>1</v>
      </c>
      <c r="AK173">
        <v>500</v>
      </c>
      <c r="AL173">
        <v>19</v>
      </c>
      <c r="AM173" t="s">
        <v>661</v>
      </c>
      <c r="AO173">
        <v>500</v>
      </c>
      <c r="AP173" t="s">
        <v>665</v>
      </c>
      <c r="AQ173">
        <v>62.5</v>
      </c>
      <c r="AR173">
        <v>0</v>
      </c>
      <c r="AS173">
        <v>500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W173">
        <v>2</v>
      </c>
      <c r="BX173">
        <v>500</v>
      </c>
      <c r="DV173">
        <v>1150</v>
      </c>
      <c r="DW173">
        <v>15</v>
      </c>
      <c r="DX173">
        <v>1</v>
      </c>
      <c r="DZ173">
        <v>1000</v>
      </c>
      <c r="EB173" s="17"/>
      <c r="EC173" s="17"/>
      <c r="ED173" s="17">
        <v>500</v>
      </c>
      <c r="EE173" s="17">
        <v>57.5</v>
      </c>
      <c r="EF173" s="17">
        <v>0</v>
      </c>
      <c r="EG173" s="21" t="e">
        <f t="shared" si="4"/>
        <v>#DIV/0!</v>
      </c>
      <c r="EH173" s="17">
        <v>0</v>
      </c>
      <c r="EI173" s="17">
        <v>7125</v>
      </c>
      <c r="EJ173" s="17">
        <f t="shared" si="5"/>
        <v>-7125</v>
      </c>
    </row>
    <row r="174" spans="1:140" x14ac:dyDescent="0.35">
      <c r="A174">
        <v>562</v>
      </c>
      <c r="B174" t="s">
        <v>146</v>
      </c>
      <c r="C174" t="s">
        <v>598</v>
      </c>
      <c r="D174" t="s">
        <v>591</v>
      </c>
      <c r="E174" t="s">
        <v>550</v>
      </c>
      <c r="F174" t="s">
        <v>590</v>
      </c>
      <c r="G174" t="s">
        <v>597</v>
      </c>
      <c r="H174" t="s">
        <v>660</v>
      </c>
      <c r="I174" t="s">
        <v>659</v>
      </c>
      <c r="J174" t="s">
        <v>669</v>
      </c>
      <c r="K174" t="s">
        <v>658</v>
      </c>
      <c r="L174" t="s">
        <v>657</v>
      </c>
      <c r="M174" t="s">
        <v>153</v>
      </c>
      <c r="N174" t="s">
        <v>27</v>
      </c>
      <c r="O174">
        <v>770611394</v>
      </c>
      <c r="Q174" t="s">
        <v>583</v>
      </c>
      <c r="R174" t="s">
        <v>31</v>
      </c>
      <c r="S174" t="s">
        <v>156</v>
      </c>
      <c r="T174" t="s">
        <v>539</v>
      </c>
      <c r="U174" t="s">
        <v>158</v>
      </c>
      <c r="V174" t="s">
        <v>82</v>
      </c>
      <c r="W174" t="s">
        <v>158</v>
      </c>
      <c r="X174" t="s">
        <v>131</v>
      </c>
      <c r="Y174">
        <v>25</v>
      </c>
      <c r="AA174">
        <v>2000</v>
      </c>
      <c r="AG174">
        <v>2.25</v>
      </c>
      <c r="AH174">
        <v>3</v>
      </c>
      <c r="AI174">
        <v>1</v>
      </c>
      <c r="AK174">
        <v>500</v>
      </c>
      <c r="AL174">
        <v>19</v>
      </c>
      <c r="AM174" t="s">
        <v>662</v>
      </c>
      <c r="AO174">
        <v>500</v>
      </c>
      <c r="AP174" t="s">
        <v>665</v>
      </c>
      <c r="AQ174">
        <v>62.5</v>
      </c>
      <c r="AR174">
        <v>0</v>
      </c>
      <c r="AS174">
        <v>500</v>
      </c>
      <c r="AT174">
        <v>0</v>
      </c>
      <c r="AU174" t="s">
        <v>183</v>
      </c>
      <c r="AV174">
        <v>5</v>
      </c>
      <c r="AW174">
        <v>0</v>
      </c>
      <c r="AX174">
        <v>750</v>
      </c>
      <c r="AY174">
        <v>17500</v>
      </c>
      <c r="AZ174" t="s">
        <v>666</v>
      </c>
      <c r="BA174">
        <v>5.6</v>
      </c>
      <c r="BB174">
        <v>0</v>
      </c>
      <c r="BC174">
        <v>1000</v>
      </c>
      <c r="BD174">
        <v>22000</v>
      </c>
      <c r="BE174">
        <v>0</v>
      </c>
      <c r="BF174">
        <v>0</v>
      </c>
      <c r="BG174">
        <v>0</v>
      </c>
      <c r="BH174">
        <v>0</v>
      </c>
      <c r="BI174">
        <v>0</v>
      </c>
      <c r="BW174">
        <v>2</v>
      </c>
      <c r="BX174">
        <v>500</v>
      </c>
      <c r="DV174">
        <v>850</v>
      </c>
      <c r="DW174">
        <v>15</v>
      </c>
      <c r="DX174">
        <v>1</v>
      </c>
      <c r="DZ174">
        <v>1000</v>
      </c>
      <c r="EB174" s="17"/>
      <c r="EC174" s="17"/>
      <c r="ED174" s="17">
        <v>500</v>
      </c>
      <c r="EE174" s="17">
        <v>42.5</v>
      </c>
      <c r="EF174" s="17">
        <v>0</v>
      </c>
      <c r="EG174" s="21" t="e">
        <f t="shared" si="4"/>
        <v>#DIV/0!</v>
      </c>
      <c r="EH174" s="17">
        <v>0</v>
      </c>
      <c r="EI174" s="17">
        <v>14489</v>
      </c>
      <c r="EJ174" s="17">
        <f t="shared" si="5"/>
        <v>-14489</v>
      </c>
    </row>
    <row r="175" spans="1:140" x14ac:dyDescent="0.35">
      <c r="A175">
        <v>563</v>
      </c>
      <c r="B175" t="s">
        <v>146</v>
      </c>
      <c r="C175" t="s">
        <v>598</v>
      </c>
      <c r="D175" t="s">
        <v>591</v>
      </c>
      <c r="E175" t="s">
        <v>550</v>
      </c>
      <c r="F175" t="s">
        <v>590</v>
      </c>
      <c r="G175" t="s">
        <v>597</v>
      </c>
      <c r="H175" t="s">
        <v>660</v>
      </c>
      <c r="I175" t="s">
        <v>659</v>
      </c>
      <c r="J175" t="s">
        <v>669</v>
      </c>
      <c r="K175" t="s">
        <v>658</v>
      </c>
      <c r="L175" t="s">
        <v>657</v>
      </c>
      <c r="M175" t="s">
        <v>153</v>
      </c>
      <c r="N175" t="s">
        <v>27</v>
      </c>
      <c r="O175">
        <v>770611394</v>
      </c>
      <c r="Q175" t="s">
        <v>583</v>
      </c>
      <c r="R175" t="s">
        <v>31</v>
      </c>
      <c r="S175" t="s">
        <v>156</v>
      </c>
      <c r="T175" t="s">
        <v>539</v>
      </c>
      <c r="U175" t="s">
        <v>158</v>
      </c>
      <c r="V175" t="s">
        <v>83</v>
      </c>
      <c r="W175" t="s">
        <v>85</v>
      </c>
      <c r="X175" t="s">
        <v>131</v>
      </c>
      <c r="Y175">
        <v>25</v>
      </c>
      <c r="AA175">
        <v>2000</v>
      </c>
      <c r="AG175">
        <v>2.25</v>
      </c>
      <c r="AH175">
        <v>3</v>
      </c>
      <c r="AI175">
        <v>1</v>
      </c>
      <c r="AK175">
        <v>500</v>
      </c>
      <c r="AL175">
        <v>19</v>
      </c>
      <c r="AM175" t="s">
        <v>663</v>
      </c>
      <c r="AO175">
        <v>500</v>
      </c>
      <c r="AP175" t="s">
        <v>665</v>
      </c>
      <c r="AQ175">
        <v>62.5</v>
      </c>
      <c r="AR175">
        <v>0</v>
      </c>
      <c r="AS175">
        <v>500</v>
      </c>
      <c r="AT175">
        <v>0</v>
      </c>
      <c r="AU175" t="s">
        <v>183</v>
      </c>
      <c r="AV175">
        <v>5</v>
      </c>
      <c r="AW175">
        <v>0</v>
      </c>
      <c r="AX175">
        <v>500</v>
      </c>
      <c r="AY175">
        <v>17500</v>
      </c>
      <c r="AZ175" t="s">
        <v>605</v>
      </c>
      <c r="BA175">
        <v>6.5</v>
      </c>
      <c r="BB175">
        <v>0</v>
      </c>
      <c r="BC175">
        <v>500</v>
      </c>
      <c r="BD175">
        <v>20000</v>
      </c>
      <c r="BE175" t="s">
        <v>605</v>
      </c>
      <c r="BF175">
        <v>6</v>
      </c>
      <c r="BH175">
        <v>500</v>
      </c>
      <c r="BI175">
        <v>20000</v>
      </c>
      <c r="BW175">
        <v>1</v>
      </c>
      <c r="BX175">
        <v>500</v>
      </c>
      <c r="DV175">
        <v>1000</v>
      </c>
      <c r="DW175">
        <v>15</v>
      </c>
      <c r="DX175">
        <v>1</v>
      </c>
      <c r="DZ175">
        <v>1000</v>
      </c>
      <c r="EB175" s="17"/>
      <c r="EC175" s="17"/>
      <c r="ED175" s="17">
        <v>500</v>
      </c>
      <c r="EE175" s="17">
        <v>50</v>
      </c>
      <c r="EF175" s="17">
        <v>0</v>
      </c>
      <c r="EG175" s="21" t="e">
        <f t="shared" si="4"/>
        <v>#DIV/0!</v>
      </c>
      <c r="EH175" s="17">
        <v>0</v>
      </c>
      <c r="EI175" s="17">
        <v>12475</v>
      </c>
      <c r="EJ175" s="17">
        <f t="shared" si="5"/>
        <v>-12475</v>
      </c>
    </row>
    <row r="176" spans="1:140" x14ac:dyDescent="0.35">
      <c r="A176">
        <v>564</v>
      </c>
      <c r="B176" t="s">
        <v>146</v>
      </c>
      <c r="C176" t="s">
        <v>598</v>
      </c>
      <c r="D176" t="s">
        <v>591</v>
      </c>
      <c r="E176" t="s">
        <v>550</v>
      </c>
      <c r="F176" t="s">
        <v>590</v>
      </c>
      <c r="G176" t="s">
        <v>597</v>
      </c>
      <c r="H176" t="s">
        <v>660</v>
      </c>
      <c r="I176" t="s">
        <v>659</v>
      </c>
      <c r="J176" t="s">
        <v>669</v>
      </c>
      <c r="K176" t="s">
        <v>658</v>
      </c>
      <c r="L176" t="s">
        <v>657</v>
      </c>
      <c r="M176" t="s">
        <v>153</v>
      </c>
      <c r="N176" t="s">
        <v>27</v>
      </c>
      <c r="O176">
        <v>770611394</v>
      </c>
      <c r="Q176" t="s">
        <v>583</v>
      </c>
      <c r="R176" t="s">
        <v>31</v>
      </c>
      <c r="S176" t="s">
        <v>156</v>
      </c>
      <c r="T176" t="s">
        <v>539</v>
      </c>
      <c r="U176" t="s">
        <v>158</v>
      </c>
      <c r="V176" t="s">
        <v>84</v>
      </c>
      <c r="W176" t="s">
        <v>86</v>
      </c>
      <c r="X176" t="s">
        <v>131</v>
      </c>
      <c r="Y176">
        <v>25</v>
      </c>
      <c r="AA176">
        <v>2000</v>
      </c>
      <c r="AG176">
        <v>2.25</v>
      </c>
      <c r="AH176">
        <v>3</v>
      </c>
      <c r="AI176">
        <v>1</v>
      </c>
      <c r="AK176">
        <v>500</v>
      </c>
      <c r="AL176">
        <v>18</v>
      </c>
      <c r="AM176" t="s">
        <v>664</v>
      </c>
      <c r="AO176">
        <v>500</v>
      </c>
      <c r="AP176" t="s">
        <v>665</v>
      </c>
      <c r="AQ176">
        <v>62.5</v>
      </c>
      <c r="AR176">
        <v>0</v>
      </c>
      <c r="AS176">
        <v>500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W176">
        <v>1</v>
      </c>
      <c r="BX176">
        <v>500</v>
      </c>
      <c r="DV176">
        <v>1250</v>
      </c>
      <c r="DW176">
        <v>15</v>
      </c>
      <c r="DX176">
        <v>1</v>
      </c>
      <c r="DZ176">
        <v>1000</v>
      </c>
      <c r="EB176" s="17"/>
      <c r="EC176" s="17"/>
      <c r="ED176" s="17">
        <v>500</v>
      </c>
      <c r="EE176" s="17">
        <v>62.5</v>
      </c>
      <c r="EF176" s="17">
        <v>0</v>
      </c>
      <c r="EG176" s="21" t="e">
        <f t="shared" si="4"/>
        <v>#DIV/0!</v>
      </c>
      <c r="EH176" s="17">
        <v>0</v>
      </c>
      <c r="EI176" s="17">
        <v>7125</v>
      </c>
      <c r="EJ176" s="17">
        <f t="shared" si="5"/>
        <v>-7125</v>
      </c>
    </row>
    <row r="177" spans="1:140" x14ac:dyDescent="0.35">
      <c r="A177">
        <v>565</v>
      </c>
      <c r="B177" t="s">
        <v>146</v>
      </c>
      <c r="C177" t="s">
        <v>598</v>
      </c>
      <c r="D177" t="s">
        <v>591</v>
      </c>
      <c r="E177" t="s">
        <v>550</v>
      </c>
      <c r="F177" t="s">
        <v>590</v>
      </c>
      <c r="G177" t="s">
        <v>597</v>
      </c>
      <c r="H177" t="s">
        <v>672</v>
      </c>
      <c r="I177" t="s">
        <v>673</v>
      </c>
      <c r="J177" t="s">
        <v>668</v>
      </c>
      <c r="K177" t="s">
        <v>667</v>
      </c>
      <c r="L177" t="s">
        <v>671</v>
      </c>
      <c r="M177" t="s">
        <v>153</v>
      </c>
      <c r="O177" t="s">
        <v>670</v>
      </c>
      <c r="Q177" t="s">
        <v>583</v>
      </c>
      <c r="R177" t="s">
        <v>31</v>
      </c>
      <c r="S177" t="s">
        <v>156</v>
      </c>
      <c r="T177" t="s">
        <v>538</v>
      </c>
      <c r="U177" t="s">
        <v>158</v>
      </c>
      <c r="V177" t="s">
        <v>34</v>
      </c>
      <c r="W177" t="s">
        <v>33</v>
      </c>
      <c r="X177" t="s">
        <v>131</v>
      </c>
      <c r="Y177">
        <v>22</v>
      </c>
      <c r="AG177">
        <v>2.25</v>
      </c>
      <c r="AH177">
        <v>3</v>
      </c>
      <c r="AI177" t="s">
        <v>674</v>
      </c>
      <c r="AJ177">
        <v>0</v>
      </c>
      <c r="AK177">
        <v>500</v>
      </c>
      <c r="AL177">
        <v>8</v>
      </c>
      <c r="AM177" t="s">
        <v>678</v>
      </c>
      <c r="AN177">
        <v>0</v>
      </c>
      <c r="AO177">
        <v>1000</v>
      </c>
      <c r="AP177" t="s">
        <v>682</v>
      </c>
      <c r="AQ177">
        <v>62.5</v>
      </c>
      <c r="AR177">
        <v>0</v>
      </c>
      <c r="AS177">
        <v>500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DV177">
        <v>1350</v>
      </c>
      <c r="DW177">
        <v>4</v>
      </c>
      <c r="DX177">
        <v>3</v>
      </c>
      <c r="DY177">
        <v>0</v>
      </c>
      <c r="DZ177">
        <v>500</v>
      </c>
      <c r="EB177" s="17" t="s">
        <v>684</v>
      </c>
      <c r="EC177" s="17" t="s">
        <v>684</v>
      </c>
      <c r="ED177" s="17">
        <v>500</v>
      </c>
      <c r="EE177" s="17">
        <v>67.5</v>
      </c>
      <c r="EF177" s="17">
        <v>0</v>
      </c>
      <c r="EG177" s="21" t="e">
        <f t="shared" si="4"/>
        <v>#DIV/0!</v>
      </c>
      <c r="EH177" s="17">
        <v>0</v>
      </c>
      <c r="EI177" s="17">
        <v>4625</v>
      </c>
      <c r="EJ177" s="17">
        <f t="shared" si="5"/>
        <v>-4625</v>
      </c>
    </row>
    <row r="178" spans="1:140" x14ac:dyDescent="0.35">
      <c r="A178">
        <v>566</v>
      </c>
      <c r="B178" t="s">
        <v>146</v>
      </c>
      <c r="C178" t="s">
        <v>598</v>
      </c>
      <c r="D178" t="s">
        <v>591</v>
      </c>
      <c r="E178" t="s">
        <v>550</v>
      </c>
      <c r="F178" t="s">
        <v>590</v>
      </c>
      <c r="G178" t="s">
        <v>597</v>
      </c>
      <c r="H178" t="s">
        <v>672</v>
      </c>
      <c r="I178" t="s">
        <v>673</v>
      </c>
      <c r="J178" t="s">
        <v>668</v>
      </c>
      <c r="K178" t="s">
        <v>667</v>
      </c>
      <c r="L178" t="s">
        <v>671</v>
      </c>
      <c r="M178" t="s">
        <v>153</v>
      </c>
      <c r="O178" t="s">
        <v>670</v>
      </c>
      <c r="Q178" t="s">
        <v>583</v>
      </c>
      <c r="R178" t="s">
        <v>31</v>
      </c>
      <c r="S178" t="s">
        <v>156</v>
      </c>
      <c r="T178" t="s">
        <v>538</v>
      </c>
      <c r="U178" t="s">
        <v>158</v>
      </c>
      <c r="V178" t="s">
        <v>82</v>
      </c>
      <c r="W178" t="s">
        <v>158</v>
      </c>
      <c r="X178" t="s">
        <v>131</v>
      </c>
      <c r="Y178">
        <v>22</v>
      </c>
      <c r="AG178">
        <v>2.25</v>
      </c>
      <c r="AH178">
        <v>3</v>
      </c>
      <c r="AI178" t="s">
        <v>675</v>
      </c>
      <c r="AJ178">
        <v>0</v>
      </c>
      <c r="AK178">
        <v>500</v>
      </c>
      <c r="AL178">
        <v>7</v>
      </c>
      <c r="AM178" t="s">
        <v>679</v>
      </c>
      <c r="AN178">
        <v>0</v>
      </c>
      <c r="AO178">
        <v>1000</v>
      </c>
      <c r="AP178" t="s">
        <v>682</v>
      </c>
      <c r="AQ178">
        <v>62.5</v>
      </c>
      <c r="AR178">
        <v>0</v>
      </c>
      <c r="AS178">
        <v>500</v>
      </c>
      <c r="AT178">
        <v>0</v>
      </c>
      <c r="AU178" t="s">
        <v>183</v>
      </c>
      <c r="AV178">
        <v>5</v>
      </c>
      <c r="AW178">
        <v>0</v>
      </c>
      <c r="AX178">
        <v>750</v>
      </c>
      <c r="AY178">
        <v>17500</v>
      </c>
      <c r="AZ178" t="s">
        <v>683</v>
      </c>
      <c r="BA178">
        <v>5.6</v>
      </c>
      <c r="BB178">
        <v>0</v>
      </c>
      <c r="BC178">
        <v>750</v>
      </c>
      <c r="BD178">
        <v>22000</v>
      </c>
      <c r="BE178">
        <v>0</v>
      </c>
      <c r="BF178">
        <v>0</v>
      </c>
      <c r="BG178">
        <v>0</v>
      </c>
      <c r="BH178">
        <v>0</v>
      </c>
      <c r="BI178">
        <v>0</v>
      </c>
      <c r="DV178">
        <v>2700</v>
      </c>
      <c r="DW178">
        <v>4</v>
      </c>
      <c r="DX178">
        <v>2</v>
      </c>
      <c r="DY178">
        <v>0</v>
      </c>
      <c r="DZ178">
        <v>500</v>
      </c>
      <c r="EB178" s="17" t="s">
        <v>684</v>
      </c>
      <c r="EC178" s="17" t="s">
        <v>684</v>
      </c>
      <c r="ED178" s="17">
        <v>500</v>
      </c>
      <c r="EE178" s="17">
        <v>135</v>
      </c>
      <c r="EF178" s="17">
        <v>0</v>
      </c>
      <c r="EG178" s="21" t="e">
        <f t="shared" si="4"/>
        <v>#DIV/0!</v>
      </c>
      <c r="EH178" s="17">
        <v>0</v>
      </c>
      <c r="EI178" s="17">
        <v>11989</v>
      </c>
      <c r="EJ178" s="17">
        <f t="shared" si="5"/>
        <v>-11989</v>
      </c>
    </row>
    <row r="179" spans="1:140" x14ac:dyDescent="0.35">
      <c r="A179">
        <v>567</v>
      </c>
      <c r="B179" t="s">
        <v>146</v>
      </c>
      <c r="C179" t="s">
        <v>598</v>
      </c>
      <c r="D179" t="s">
        <v>591</v>
      </c>
      <c r="E179" t="s">
        <v>550</v>
      </c>
      <c r="F179" t="s">
        <v>590</v>
      </c>
      <c r="G179" t="s">
        <v>597</v>
      </c>
      <c r="H179" t="s">
        <v>672</v>
      </c>
      <c r="I179" t="s">
        <v>673</v>
      </c>
      <c r="J179" t="s">
        <v>668</v>
      </c>
      <c r="K179" t="s">
        <v>667</v>
      </c>
      <c r="L179" t="s">
        <v>671</v>
      </c>
      <c r="M179" t="s">
        <v>153</v>
      </c>
      <c r="O179" t="s">
        <v>670</v>
      </c>
      <c r="Q179" t="s">
        <v>583</v>
      </c>
      <c r="R179" t="s">
        <v>31</v>
      </c>
      <c r="S179" t="s">
        <v>156</v>
      </c>
      <c r="T179" t="s">
        <v>538</v>
      </c>
      <c r="U179" t="s">
        <v>158</v>
      </c>
      <c r="V179" t="s">
        <v>83</v>
      </c>
      <c r="W179" t="s">
        <v>85</v>
      </c>
      <c r="X179" t="s">
        <v>131</v>
      </c>
      <c r="Y179">
        <v>22</v>
      </c>
      <c r="AG179">
        <v>2.25</v>
      </c>
      <c r="AH179">
        <v>3</v>
      </c>
      <c r="AI179" t="s">
        <v>676</v>
      </c>
      <c r="AJ179">
        <v>0</v>
      </c>
      <c r="AK179">
        <v>500</v>
      </c>
      <c r="AL179">
        <v>7</v>
      </c>
      <c r="AM179" t="s">
        <v>680</v>
      </c>
      <c r="AN179">
        <v>0</v>
      </c>
      <c r="AO179">
        <v>1000</v>
      </c>
      <c r="AP179" t="s">
        <v>682</v>
      </c>
      <c r="AQ179">
        <v>62.5</v>
      </c>
      <c r="AR179">
        <v>0</v>
      </c>
      <c r="AS179">
        <v>500</v>
      </c>
      <c r="AT179">
        <v>0</v>
      </c>
      <c r="AU179" t="s">
        <v>183</v>
      </c>
      <c r="AV179">
        <v>5</v>
      </c>
      <c r="AW179">
        <v>0</v>
      </c>
      <c r="AX179">
        <v>500</v>
      </c>
      <c r="AY179">
        <v>17500</v>
      </c>
      <c r="AZ179" t="s">
        <v>605</v>
      </c>
      <c r="BA179">
        <v>6.5</v>
      </c>
      <c r="BB179">
        <v>0</v>
      </c>
      <c r="BC179">
        <v>500</v>
      </c>
      <c r="BD179">
        <v>20000</v>
      </c>
      <c r="BE179" t="s">
        <v>605</v>
      </c>
      <c r="BF179">
        <v>6</v>
      </c>
      <c r="BG179">
        <v>0</v>
      </c>
      <c r="BH179">
        <v>500</v>
      </c>
      <c r="BI179">
        <v>17500</v>
      </c>
      <c r="DV179">
        <v>2200</v>
      </c>
      <c r="DW179">
        <v>4</v>
      </c>
      <c r="DX179">
        <v>2</v>
      </c>
      <c r="DY179">
        <v>0</v>
      </c>
      <c r="DZ179">
        <v>500</v>
      </c>
      <c r="EB179" s="17" t="s">
        <v>684</v>
      </c>
      <c r="EC179" s="17" t="s">
        <v>684</v>
      </c>
      <c r="ED179" s="17">
        <v>500</v>
      </c>
      <c r="EE179" s="17">
        <v>110</v>
      </c>
      <c r="EF179" s="17">
        <v>0</v>
      </c>
      <c r="EG179" s="21" t="e">
        <f t="shared" si="4"/>
        <v>#DIV/0!</v>
      </c>
      <c r="EH179" s="17">
        <v>0</v>
      </c>
      <c r="EI179" s="17">
        <v>9975</v>
      </c>
      <c r="EJ179" s="17">
        <f t="shared" si="5"/>
        <v>-9975</v>
      </c>
    </row>
    <row r="180" spans="1:140" x14ac:dyDescent="0.35">
      <c r="A180">
        <v>568</v>
      </c>
      <c r="B180" t="s">
        <v>146</v>
      </c>
      <c r="C180" t="s">
        <v>598</v>
      </c>
      <c r="D180" t="s">
        <v>591</v>
      </c>
      <c r="E180" t="s">
        <v>550</v>
      </c>
      <c r="F180" t="s">
        <v>590</v>
      </c>
      <c r="G180" t="s">
        <v>597</v>
      </c>
      <c r="H180" t="s">
        <v>672</v>
      </c>
      <c r="I180" t="s">
        <v>673</v>
      </c>
      <c r="J180" t="s">
        <v>668</v>
      </c>
      <c r="K180" t="s">
        <v>667</v>
      </c>
      <c r="L180" t="s">
        <v>671</v>
      </c>
      <c r="M180" t="s">
        <v>153</v>
      </c>
      <c r="O180" t="s">
        <v>670</v>
      </c>
      <c r="Q180" t="s">
        <v>583</v>
      </c>
      <c r="R180" t="s">
        <v>31</v>
      </c>
      <c r="S180" t="s">
        <v>156</v>
      </c>
      <c r="T180" t="s">
        <v>538</v>
      </c>
      <c r="U180" t="s">
        <v>158</v>
      </c>
      <c r="V180" t="s">
        <v>84</v>
      </c>
      <c r="W180" t="s">
        <v>86</v>
      </c>
      <c r="X180" t="s">
        <v>131</v>
      </c>
      <c r="Y180">
        <v>22</v>
      </c>
      <c r="AG180">
        <v>2.25</v>
      </c>
      <c r="AH180">
        <v>3</v>
      </c>
      <c r="AI180" t="s">
        <v>677</v>
      </c>
      <c r="AJ180">
        <v>0</v>
      </c>
      <c r="AK180">
        <v>500</v>
      </c>
      <c r="AL180">
        <v>8</v>
      </c>
      <c r="AM180" t="s">
        <v>681</v>
      </c>
      <c r="AN180">
        <v>0</v>
      </c>
      <c r="AO180">
        <v>1000</v>
      </c>
      <c r="AP180" t="s">
        <v>682</v>
      </c>
      <c r="AQ180">
        <v>62.5</v>
      </c>
      <c r="AR180">
        <v>0</v>
      </c>
      <c r="AS180">
        <v>500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DV180">
        <v>1200</v>
      </c>
      <c r="DW180">
        <v>4</v>
      </c>
      <c r="DX180">
        <v>2</v>
      </c>
      <c r="DY180">
        <v>0</v>
      </c>
      <c r="DZ180">
        <v>500</v>
      </c>
      <c r="EB180" s="17" t="s">
        <v>684</v>
      </c>
      <c r="EC180" s="17" t="s">
        <v>684</v>
      </c>
      <c r="ED180" s="17">
        <v>500</v>
      </c>
      <c r="EE180" s="17">
        <v>60</v>
      </c>
      <c r="EF180" s="17">
        <v>0</v>
      </c>
      <c r="EG180" s="21" t="e">
        <f t="shared" si="4"/>
        <v>#DIV/0!</v>
      </c>
      <c r="EH180" s="17">
        <v>0</v>
      </c>
      <c r="EI180" s="17">
        <v>4625</v>
      </c>
      <c r="EJ180" s="17">
        <f t="shared" si="5"/>
        <v>-4625</v>
      </c>
    </row>
    <row r="181" spans="1:140" x14ac:dyDescent="0.35">
      <c r="A181">
        <v>569</v>
      </c>
      <c r="B181" t="s">
        <v>146</v>
      </c>
      <c r="C181" t="s">
        <v>598</v>
      </c>
      <c r="D181" t="s">
        <v>591</v>
      </c>
      <c r="E181" t="s">
        <v>550</v>
      </c>
      <c r="F181" t="s">
        <v>590</v>
      </c>
      <c r="G181" t="s">
        <v>597</v>
      </c>
      <c r="H181" t="s">
        <v>660</v>
      </c>
      <c r="I181" t="s">
        <v>685</v>
      </c>
      <c r="J181" t="s">
        <v>689</v>
      </c>
      <c r="K181" t="s">
        <v>688</v>
      </c>
      <c r="L181" t="s">
        <v>686</v>
      </c>
      <c r="O181" t="s">
        <v>687</v>
      </c>
      <c r="Q181" t="s">
        <v>583</v>
      </c>
      <c r="R181" t="s">
        <v>31</v>
      </c>
      <c r="S181" t="s">
        <v>156</v>
      </c>
      <c r="T181" t="s">
        <v>539</v>
      </c>
      <c r="U181" t="s">
        <v>158</v>
      </c>
      <c r="V181" t="s">
        <v>34</v>
      </c>
      <c r="W181" t="s">
        <v>33</v>
      </c>
      <c r="X181" t="s">
        <v>131</v>
      </c>
      <c r="Y181">
        <v>8</v>
      </c>
      <c r="AA181">
        <v>1000</v>
      </c>
      <c r="AG181">
        <v>2.25</v>
      </c>
      <c r="AH181">
        <v>7</v>
      </c>
      <c r="AI181">
        <v>32</v>
      </c>
      <c r="AK181">
        <v>500</v>
      </c>
      <c r="AL181">
        <v>11</v>
      </c>
      <c r="AM181" t="s">
        <v>690</v>
      </c>
      <c r="AN181">
        <v>0</v>
      </c>
      <c r="AO181">
        <v>1000</v>
      </c>
      <c r="AQ181">
        <v>62.5</v>
      </c>
      <c r="AR181">
        <v>0</v>
      </c>
      <c r="AS181">
        <v>500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DV181">
        <v>1300</v>
      </c>
      <c r="DW181">
        <v>20</v>
      </c>
      <c r="DX181">
        <v>1</v>
      </c>
      <c r="DZ181">
        <v>1000</v>
      </c>
      <c r="EB181" s="17" t="s">
        <v>684</v>
      </c>
      <c r="EC181" s="17" t="s">
        <v>684</v>
      </c>
      <c r="ED181" s="17">
        <v>500</v>
      </c>
      <c r="EE181" s="17">
        <v>65</v>
      </c>
      <c r="EF181" s="17">
        <v>0</v>
      </c>
      <c r="EG181" s="21" t="e">
        <f t="shared" si="4"/>
        <v>#DIV/0!</v>
      </c>
      <c r="EH181" s="17">
        <v>0</v>
      </c>
      <c r="EI181" s="17">
        <v>6125</v>
      </c>
      <c r="EJ181" s="17">
        <f t="shared" si="5"/>
        <v>-6125</v>
      </c>
    </row>
    <row r="182" spans="1:140" x14ac:dyDescent="0.35">
      <c r="A182">
        <v>570</v>
      </c>
      <c r="B182" t="s">
        <v>146</v>
      </c>
      <c r="C182" t="s">
        <v>598</v>
      </c>
      <c r="D182" t="s">
        <v>591</v>
      </c>
      <c r="E182" t="s">
        <v>550</v>
      </c>
      <c r="F182" t="s">
        <v>590</v>
      </c>
      <c r="G182" t="s">
        <v>597</v>
      </c>
      <c r="H182" t="s">
        <v>660</v>
      </c>
      <c r="I182" t="s">
        <v>685</v>
      </c>
      <c r="J182" t="s">
        <v>689</v>
      </c>
      <c r="K182" t="s">
        <v>688</v>
      </c>
      <c r="L182" t="s">
        <v>686</v>
      </c>
      <c r="O182" t="s">
        <v>687</v>
      </c>
      <c r="Q182" t="s">
        <v>583</v>
      </c>
      <c r="R182" t="s">
        <v>31</v>
      </c>
      <c r="S182" t="s">
        <v>156</v>
      </c>
      <c r="T182" t="s">
        <v>539</v>
      </c>
      <c r="U182" t="s">
        <v>158</v>
      </c>
      <c r="V182" t="s">
        <v>82</v>
      </c>
      <c r="W182" t="s">
        <v>158</v>
      </c>
      <c r="X182" t="s">
        <v>131</v>
      </c>
      <c r="Y182">
        <v>8</v>
      </c>
      <c r="AA182">
        <v>1000</v>
      </c>
      <c r="AG182">
        <v>2.25</v>
      </c>
      <c r="AH182">
        <v>7</v>
      </c>
      <c r="AI182">
        <v>37</v>
      </c>
      <c r="AK182">
        <v>500</v>
      </c>
      <c r="AL182">
        <v>11</v>
      </c>
      <c r="AM182" t="s">
        <v>691</v>
      </c>
      <c r="AN182">
        <v>0</v>
      </c>
      <c r="AO182">
        <v>1000</v>
      </c>
      <c r="AQ182">
        <v>62.5</v>
      </c>
      <c r="AR182">
        <v>0</v>
      </c>
      <c r="AS182">
        <v>500</v>
      </c>
      <c r="AT182">
        <v>0</v>
      </c>
      <c r="AU182" t="s">
        <v>183</v>
      </c>
      <c r="AV182">
        <v>5</v>
      </c>
      <c r="AX182">
        <v>500</v>
      </c>
      <c r="AY182">
        <v>17500</v>
      </c>
      <c r="AZ182" t="s">
        <v>666</v>
      </c>
      <c r="BA182">
        <v>5.6</v>
      </c>
      <c r="BB182">
        <v>0</v>
      </c>
      <c r="BC182">
        <v>750</v>
      </c>
      <c r="BD182">
        <v>22000</v>
      </c>
      <c r="DV182">
        <v>3250</v>
      </c>
      <c r="DW182">
        <v>20</v>
      </c>
      <c r="DX182">
        <v>1</v>
      </c>
      <c r="DZ182">
        <v>1000</v>
      </c>
      <c r="EB182" s="17" t="s">
        <v>684</v>
      </c>
      <c r="EC182" s="17" t="s">
        <v>684</v>
      </c>
      <c r="ED182" s="17">
        <v>500</v>
      </c>
      <c r="EE182" s="17">
        <v>162.5</v>
      </c>
      <c r="EF182" s="17">
        <v>0</v>
      </c>
      <c r="EG182" s="21" t="e">
        <f t="shared" si="4"/>
        <v>#DIV/0!</v>
      </c>
      <c r="EH182" s="17">
        <v>0</v>
      </c>
      <c r="EI182" s="17">
        <v>10339</v>
      </c>
      <c r="EJ182" s="17">
        <f t="shared" si="5"/>
        <v>-10339</v>
      </c>
    </row>
    <row r="183" spans="1:140" x14ac:dyDescent="0.35">
      <c r="A183">
        <v>571</v>
      </c>
      <c r="B183" t="s">
        <v>146</v>
      </c>
      <c r="C183" t="s">
        <v>598</v>
      </c>
      <c r="D183" t="s">
        <v>591</v>
      </c>
      <c r="E183" t="s">
        <v>550</v>
      </c>
      <c r="F183" t="s">
        <v>590</v>
      </c>
      <c r="G183" t="s">
        <v>597</v>
      </c>
      <c r="H183" t="s">
        <v>660</v>
      </c>
      <c r="I183" t="s">
        <v>685</v>
      </c>
      <c r="J183" t="s">
        <v>689</v>
      </c>
      <c r="K183" t="s">
        <v>688</v>
      </c>
      <c r="L183" t="s">
        <v>686</v>
      </c>
      <c r="O183" t="s">
        <v>687</v>
      </c>
      <c r="Q183" t="s">
        <v>583</v>
      </c>
      <c r="R183" t="s">
        <v>31</v>
      </c>
      <c r="S183" t="s">
        <v>156</v>
      </c>
      <c r="T183" t="s">
        <v>539</v>
      </c>
      <c r="U183" t="s">
        <v>158</v>
      </c>
      <c r="V183" t="s">
        <v>83</v>
      </c>
      <c r="W183" t="s">
        <v>85</v>
      </c>
      <c r="X183" t="s">
        <v>131</v>
      </c>
      <c r="Y183">
        <v>8</v>
      </c>
      <c r="AA183">
        <v>1000</v>
      </c>
      <c r="AG183">
        <v>2.25</v>
      </c>
      <c r="AH183">
        <v>7</v>
      </c>
      <c r="AI183">
        <v>33</v>
      </c>
      <c r="AK183">
        <v>500</v>
      </c>
      <c r="AL183">
        <v>11</v>
      </c>
      <c r="AM183" t="s">
        <v>692</v>
      </c>
      <c r="AN183">
        <v>3750</v>
      </c>
      <c r="AO183">
        <v>1000</v>
      </c>
      <c r="AQ183">
        <v>62.5</v>
      </c>
      <c r="AR183">
        <v>0</v>
      </c>
      <c r="AS183">
        <v>500</v>
      </c>
      <c r="AT183">
        <v>0</v>
      </c>
      <c r="AU183" t="s">
        <v>183</v>
      </c>
      <c r="AV183">
        <v>5</v>
      </c>
      <c r="AX183">
        <v>500</v>
      </c>
      <c r="AY183">
        <v>17500</v>
      </c>
      <c r="AZ183" t="s">
        <v>605</v>
      </c>
      <c r="BA183">
        <v>6.5</v>
      </c>
      <c r="BB183">
        <v>0</v>
      </c>
      <c r="BC183">
        <v>500</v>
      </c>
      <c r="BD183">
        <v>20000</v>
      </c>
      <c r="DV183">
        <v>2950</v>
      </c>
      <c r="DW183">
        <v>20</v>
      </c>
      <c r="DX183">
        <v>1</v>
      </c>
      <c r="DZ183">
        <v>1000</v>
      </c>
      <c r="EB183" s="17" t="s">
        <v>684</v>
      </c>
      <c r="EC183" s="17" t="s">
        <v>684</v>
      </c>
      <c r="ED183" s="17">
        <v>500</v>
      </c>
      <c r="EE183" s="17">
        <v>147.5</v>
      </c>
      <c r="EF183" s="17">
        <v>0</v>
      </c>
      <c r="EG183" s="21" t="e">
        <f t="shared" si="4"/>
        <v>#DIV/0!</v>
      </c>
      <c r="EH183" s="17">
        <v>0</v>
      </c>
      <c r="EI183" s="17">
        <v>10475</v>
      </c>
      <c r="EJ183" s="17">
        <f t="shared" si="5"/>
        <v>-10475</v>
      </c>
    </row>
    <row r="184" spans="1:140" x14ac:dyDescent="0.35">
      <c r="A184">
        <v>572</v>
      </c>
      <c r="B184" t="s">
        <v>146</v>
      </c>
      <c r="C184" t="s">
        <v>598</v>
      </c>
      <c r="D184" t="s">
        <v>591</v>
      </c>
      <c r="E184" t="s">
        <v>550</v>
      </c>
      <c r="F184" t="s">
        <v>590</v>
      </c>
      <c r="G184" t="s">
        <v>597</v>
      </c>
      <c r="H184" t="s">
        <v>660</v>
      </c>
      <c r="I184" t="s">
        <v>685</v>
      </c>
      <c r="J184" t="s">
        <v>689</v>
      </c>
      <c r="K184" t="s">
        <v>688</v>
      </c>
      <c r="L184" t="s">
        <v>686</v>
      </c>
      <c r="O184" t="s">
        <v>687</v>
      </c>
      <c r="Q184" t="s">
        <v>583</v>
      </c>
      <c r="R184" t="s">
        <v>31</v>
      </c>
      <c r="S184" t="s">
        <v>156</v>
      </c>
      <c r="T184" t="s">
        <v>539</v>
      </c>
      <c r="U184" t="s">
        <v>158</v>
      </c>
      <c r="V184" t="s">
        <v>84</v>
      </c>
      <c r="W184" t="s">
        <v>86</v>
      </c>
      <c r="X184" t="s">
        <v>131</v>
      </c>
      <c r="Y184">
        <v>8</v>
      </c>
      <c r="AA184">
        <v>1000</v>
      </c>
      <c r="AG184">
        <v>2.25</v>
      </c>
      <c r="AH184">
        <v>7</v>
      </c>
      <c r="AI184">
        <v>33</v>
      </c>
      <c r="AK184">
        <v>500</v>
      </c>
      <c r="AL184">
        <v>11</v>
      </c>
      <c r="AM184" t="s">
        <v>693</v>
      </c>
      <c r="AN184">
        <v>3750</v>
      </c>
      <c r="AO184">
        <v>1000</v>
      </c>
      <c r="AQ184">
        <v>62.5</v>
      </c>
      <c r="AR184">
        <v>0</v>
      </c>
      <c r="AS184">
        <v>500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DV184">
        <v>1250</v>
      </c>
      <c r="DW184">
        <v>1</v>
      </c>
      <c r="DX184">
        <v>3</v>
      </c>
      <c r="DZ184">
        <v>1000</v>
      </c>
      <c r="EB184" s="17" t="s">
        <v>684</v>
      </c>
      <c r="EC184" s="17" t="s">
        <v>684</v>
      </c>
      <c r="ED184" s="17">
        <v>500</v>
      </c>
      <c r="EE184" s="17">
        <v>62.5</v>
      </c>
      <c r="EF184" s="17">
        <v>0</v>
      </c>
      <c r="EG184" s="21" t="e">
        <f t="shared" si="4"/>
        <v>#DIV/0!</v>
      </c>
      <c r="EH184" s="17">
        <v>0</v>
      </c>
      <c r="EI184" s="17">
        <v>6125</v>
      </c>
      <c r="EJ184" s="17">
        <f t="shared" si="5"/>
        <v>-6125</v>
      </c>
    </row>
    <row r="185" spans="1:140" x14ac:dyDescent="0.35">
      <c r="A185">
        <v>573</v>
      </c>
      <c r="B185" t="s">
        <v>146</v>
      </c>
      <c r="C185" t="s">
        <v>598</v>
      </c>
      <c r="D185" t="s">
        <v>591</v>
      </c>
      <c r="E185" t="s">
        <v>550</v>
      </c>
      <c r="F185" t="s">
        <v>590</v>
      </c>
      <c r="G185" t="s">
        <v>597</v>
      </c>
      <c r="H185" t="s">
        <v>596</v>
      </c>
      <c r="I185" t="s">
        <v>595</v>
      </c>
      <c r="J185" t="s">
        <v>694</v>
      </c>
      <c r="K185" t="s">
        <v>593</v>
      </c>
      <c r="L185" t="s">
        <v>592</v>
      </c>
      <c r="M185" t="s">
        <v>26</v>
      </c>
      <c r="O185">
        <v>775774416</v>
      </c>
      <c r="Q185">
        <v>0.03</v>
      </c>
      <c r="R185" s="7" t="s">
        <v>31</v>
      </c>
      <c r="S185" s="7" t="s">
        <v>107</v>
      </c>
      <c r="T185" s="7" t="s">
        <v>613</v>
      </c>
      <c r="U185" t="s">
        <v>32</v>
      </c>
      <c r="V185" t="s">
        <v>34</v>
      </c>
      <c r="W185" t="s">
        <v>33</v>
      </c>
      <c r="X185" t="s">
        <v>39</v>
      </c>
      <c r="Y185">
        <v>1</v>
      </c>
      <c r="AA185">
        <v>2500</v>
      </c>
      <c r="AB185">
        <v>4</v>
      </c>
      <c r="AC185">
        <v>7</v>
      </c>
      <c r="AD185" t="s">
        <v>599</v>
      </c>
      <c r="AF185">
        <v>750</v>
      </c>
      <c r="AQ185">
        <v>200</v>
      </c>
      <c r="AR185">
        <v>0</v>
      </c>
      <c r="AS185">
        <v>0</v>
      </c>
      <c r="AT185">
        <v>500</v>
      </c>
      <c r="AU185">
        <v>0</v>
      </c>
      <c r="AV185">
        <v>0</v>
      </c>
      <c r="AW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H185">
        <v>0</v>
      </c>
      <c r="BI185">
        <v>0</v>
      </c>
      <c r="BW185">
        <v>1</v>
      </c>
      <c r="BX185">
        <v>500</v>
      </c>
      <c r="CA185">
        <v>1</v>
      </c>
      <c r="CB185">
        <v>500</v>
      </c>
      <c r="DV185">
        <v>2400</v>
      </c>
      <c r="DW185">
        <v>5</v>
      </c>
      <c r="DX185">
        <v>1</v>
      </c>
      <c r="DZ185" t="s">
        <v>133</v>
      </c>
      <c r="EB185" s="17">
        <v>13750</v>
      </c>
      <c r="EC185" s="17">
        <v>15000</v>
      </c>
      <c r="ED185" s="17">
        <v>7.1999999999999995E-2</v>
      </c>
      <c r="EE185" s="17">
        <v>0</v>
      </c>
      <c r="EF185" s="17">
        <v>0</v>
      </c>
      <c r="EG185" s="21" t="e">
        <f t="shared" si="4"/>
        <v>#VALUE!</v>
      </c>
      <c r="EH185" s="17" t="e">
        <v>#VALUE!</v>
      </c>
      <c r="EI185" s="17">
        <v>16199.999999999998</v>
      </c>
      <c r="EJ185" s="17" t="e">
        <f t="shared" si="5"/>
        <v>#VALUE!</v>
      </c>
    </row>
    <row r="186" spans="1:140" x14ac:dyDescent="0.35">
      <c r="A186">
        <v>574</v>
      </c>
      <c r="B186" t="s">
        <v>146</v>
      </c>
      <c r="C186" t="s">
        <v>598</v>
      </c>
      <c r="D186" t="s">
        <v>591</v>
      </c>
      <c r="E186" t="s">
        <v>550</v>
      </c>
      <c r="F186" t="s">
        <v>590</v>
      </c>
      <c r="G186" t="s">
        <v>597</v>
      </c>
      <c r="H186" t="s">
        <v>596</v>
      </c>
      <c r="I186" t="s">
        <v>595</v>
      </c>
      <c r="J186" t="s">
        <v>694</v>
      </c>
      <c r="K186" t="s">
        <v>593</v>
      </c>
      <c r="L186" t="s">
        <v>592</v>
      </c>
      <c r="M186" t="s">
        <v>26</v>
      </c>
      <c r="O186">
        <v>775774416</v>
      </c>
      <c r="Q186">
        <v>0.03</v>
      </c>
      <c r="R186" s="7" t="s">
        <v>31</v>
      </c>
      <c r="S186" s="7" t="s">
        <v>107</v>
      </c>
      <c r="T186" s="7" t="s">
        <v>613</v>
      </c>
      <c r="U186" t="s">
        <v>32</v>
      </c>
      <c r="V186" t="s">
        <v>82</v>
      </c>
      <c r="W186" t="s">
        <v>32</v>
      </c>
      <c r="X186" t="s">
        <v>39</v>
      </c>
      <c r="Y186">
        <v>1</v>
      </c>
      <c r="AA186">
        <v>2500</v>
      </c>
      <c r="AB186">
        <v>4</v>
      </c>
      <c r="AC186">
        <v>6</v>
      </c>
      <c r="AD186" t="s">
        <v>600</v>
      </c>
      <c r="AF186">
        <v>750</v>
      </c>
      <c r="AQ186">
        <v>200</v>
      </c>
      <c r="AR186">
        <v>0</v>
      </c>
      <c r="AS186">
        <v>0</v>
      </c>
      <c r="AT186">
        <v>500</v>
      </c>
      <c r="AU186" t="s">
        <v>183</v>
      </c>
      <c r="AV186">
        <v>3.45</v>
      </c>
      <c r="AW186">
        <v>0</v>
      </c>
      <c r="AX186">
        <v>750</v>
      </c>
      <c r="AY186">
        <v>17500</v>
      </c>
      <c r="AZ186" t="s">
        <v>603</v>
      </c>
      <c r="BA186">
        <v>3.75</v>
      </c>
      <c r="BB186">
        <v>0</v>
      </c>
      <c r="BC186">
        <v>750</v>
      </c>
      <c r="BD186">
        <v>20000</v>
      </c>
      <c r="BF186">
        <v>0</v>
      </c>
      <c r="BH186">
        <v>0</v>
      </c>
      <c r="BW186">
        <v>1</v>
      </c>
      <c r="BX186">
        <v>500</v>
      </c>
      <c r="CA186">
        <v>1</v>
      </c>
      <c r="CB186">
        <v>500</v>
      </c>
      <c r="DV186">
        <v>2660</v>
      </c>
      <c r="DW186">
        <v>5</v>
      </c>
      <c r="DX186">
        <v>1</v>
      </c>
      <c r="DZ186">
        <v>500</v>
      </c>
      <c r="EB186" s="17">
        <v>13750</v>
      </c>
      <c r="EC186" s="17">
        <v>15000</v>
      </c>
      <c r="ED186" s="17">
        <v>7.9799999999999996E-2</v>
      </c>
      <c r="EE186" s="17">
        <v>0</v>
      </c>
      <c r="EF186" s="17">
        <v>0</v>
      </c>
      <c r="EG186" s="21" t="e">
        <f t="shared" si="4"/>
        <v>#DIV/0!</v>
      </c>
      <c r="EH186" s="17">
        <v>11457.5</v>
      </c>
      <c r="EI186" s="17">
        <v>17955</v>
      </c>
      <c r="EJ186" s="17">
        <f t="shared" si="5"/>
        <v>-6497.5</v>
      </c>
    </row>
    <row r="187" spans="1:140" x14ac:dyDescent="0.35">
      <c r="A187">
        <v>575</v>
      </c>
      <c r="B187" t="s">
        <v>146</v>
      </c>
      <c r="C187" t="s">
        <v>598</v>
      </c>
      <c r="D187" t="s">
        <v>591</v>
      </c>
      <c r="E187" t="s">
        <v>550</v>
      </c>
      <c r="F187" t="s">
        <v>590</v>
      </c>
      <c r="G187" t="s">
        <v>597</v>
      </c>
      <c r="H187" t="s">
        <v>596</v>
      </c>
      <c r="I187" t="s">
        <v>595</v>
      </c>
      <c r="J187" t="s">
        <v>694</v>
      </c>
      <c r="K187" t="s">
        <v>593</v>
      </c>
      <c r="L187" t="s">
        <v>592</v>
      </c>
      <c r="M187" t="s">
        <v>26</v>
      </c>
      <c r="O187">
        <v>775774416</v>
      </c>
      <c r="Q187">
        <v>0.03</v>
      </c>
      <c r="R187" s="7" t="s">
        <v>31</v>
      </c>
      <c r="S187" s="7" t="s">
        <v>107</v>
      </c>
      <c r="T187" s="7" t="s">
        <v>613</v>
      </c>
      <c r="U187" t="s">
        <v>32</v>
      </c>
      <c r="V187" t="s">
        <v>83</v>
      </c>
      <c r="W187" t="s">
        <v>85</v>
      </c>
      <c r="X187" t="s">
        <v>39</v>
      </c>
      <c r="Y187">
        <v>1</v>
      </c>
      <c r="AA187">
        <v>2500</v>
      </c>
      <c r="AB187">
        <v>4</v>
      </c>
      <c r="AC187">
        <v>7</v>
      </c>
      <c r="AD187" t="s">
        <v>601</v>
      </c>
      <c r="AF187">
        <v>750</v>
      </c>
      <c r="AQ187">
        <v>200</v>
      </c>
      <c r="AR187">
        <v>0</v>
      </c>
      <c r="AS187">
        <v>0</v>
      </c>
      <c r="AT187">
        <v>500</v>
      </c>
      <c r="AU187" t="s">
        <v>183</v>
      </c>
      <c r="AV187">
        <v>6</v>
      </c>
      <c r="AW187">
        <v>0</v>
      </c>
      <c r="AX187">
        <v>500</v>
      </c>
      <c r="AY187">
        <v>17500</v>
      </c>
      <c r="AZ187" t="s">
        <v>604</v>
      </c>
      <c r="BA187">
        <v>2.25</v>
      </c>
      <c r="BB187">
        <v>0</v>
      </c>
      <c r="BC187">
        <v>500</v>
      </c>
      <c r="BD187">
        <v>20000</v>
      </c>
      <c r="BE187" t="s">
        <v>605</v>
      </c>
      <c r="BF187">
        <v>2.25</v>
      </c>
      <c r="BH187">
        <v>500</v>
      </c>
      <c r="BI187">
        <v>20000</v>
      </c>
      <c r="BW187">
        <v>1</v>
      </c>
      <c r="BX187">
        <v>500</v>
      </c>
      <c r="CA187">
        <v>1</v>
      </c>
      <c r="CB187">
        <v>500</v>
      </c>
      <c r="DV187">
        <v>2810</v>
      </c>
      <c r="DW187">
        <v>5</v>
      </c>
      <c r="DX187">
        <v>1</v>
      </c>
      <c r="DZ187">
        <v>500</v>
      </c>
      <c r="EB187" s="17">
        <v>13750</v>
      </c>
      <c r="EC187" s="17">
        <v>15000</v>
      </c>
      <c r="ED187" s="17">
        <v>8.43E-2</v>
      </c>
      <c r="EE187" s="17">
        <v>0</v>
      </c>
      <c r="EF187" s="17">
        <v>0</v>
      </c>
      <c r="EG187" s="21" t="e">
        <f t="shared" si="4"/>
        <v>#DIV/0!</v>
      </c>
      <c r="EH187" s="17">
        <v>12650</v>
      </c>
      <c r="EI187" s="17">
        <v>18967.5</v>
      </c>
      <c r="EJ187" s="17">
        <f t="shared" si="5"/>
        <v>-6317.5</v>
      </c>
    </row>
    <row r="188" spans="1:140" x14ac:dyDescent="0.35">
      <c r="A188">
        <v>576</v>
      </c>
      <c r="B188" t="s">
        <v>146</v>
      </c>
      <c r="C188" t="s">
        <v>598</v>
      </c>
      <c r="D188" t="s">
        <v>591</v>
      </c>
      <c r="E188" t="s">
        <v>550</v>
      </c>
      <c r="F188" t="s">
        <v>590</v>
      </c>
      <c r="G188" t="s">
        <v>597</v>
      </c>
      <c r="H188" t="s">
        <v>596</v>
      </c>
      <c r="I188" t="s">
        <v>595</v>
      </c>
      <c r="J188" t="s">
        <v>694</v>
      </c>
      <c r="K188" t="s">
        <v>593</v>
      </c>
      <c r="L188" t="s">
        <v>592</v>
      </c>
      <c r="M188" t="s">
        <v>26</v>
      </c>
      <c r="O188">
        <v>775774416</v>
      </c>
      <c r="Q188">
        <v>0.03</v>
      </c>
      <c r="R188" s="7" t="s">
        <v>31</v>
      </c>
      <c r="S188" s="7" t="s">
        <v>107</v>
      </c>
      <c r="T188" s="7" t="s">
        <v>613</v>
      </c>
      <c r="U188" t="s">
        <v>32</v>
      </c>
      <c r="V188" t="s">
        <v>84</v>
      </c>
      <c r="W188" t="s">
        <v>86</v>
      </c>
      <c r="X188" t="s">
        <v>39</v>
      </c>
      <c r="Y188">
        <v>1</v>
      </c>
      <c r="AA188">
        <v>2500</v>
      </c>
      <c r="AB188">
        <v>4</v>
      </c>
      <c r="AC188">
        <v>6</v>
      </c>
      <c r="AD188" t="s">
        <v>602</v>
      </c>
      <c r="AF188">
        <v>750</v>
      </c>
      <c r="AP188">
        <v>0</v>
      </c>
      <c r="AQ188">
        <v>0</v>
      </c>
      <c r="AR188">
        <v>0</v>
      </c>
      <c r="AS188">
        <v>0</v>
      </c>
      <c r="AT188">
        <v>500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H188">
        <v>0</v>
      </c>
      <c r="BI188">
        <v>0</v>
      </c>
      <c r="BW188">
        <v>1</v>
      </c>
      <c r="BX188">
        <v>500</v>
      </c>
      <c r="CA188">
        <v>1</v>
      </c>
      <c r="CB188">
        <v>500</v>
      </c>
      <c r="DV188">
        <v>1000</v>
      </c>
      <c r="DW188">
        <v>5</v>
      </c>
      <c r="DX188">
        <v>1</v>
      </c>
      <c r="DZ188">
        <v>500</v>
      </c>
      <c r="EB188" s="17">
        <v>13750</v>
      </c>
      <c r="EC188" s="17">
        <v>15000</v>
      </c>
      <c r="ED188" s="17">
        <v>0.03</v>
      </c>
      <c r="EE188" s="17">
        <v>0</v>
      </c>
      <c r="EF188" s="17">
        <v>0</v>
      </c>
      <c r="EG188" s="21" t="e">
        <f t="shared" si="4"/>
        <v>#DIV/0!</v>
      </c>
      <c r="EH188" s="17">
        <v>6750</v>
      </c>
      <c r="EI188" s="17">
        <v>6750</v>
      </c>
      <c r="EJ188" s="17">
        <f t="shared" si="5"/>
        <v>0</v>
      </c>
    </row>
    <row r="189" spans="1:140" x14ac:dyDescent="0.35">
      <c r="A189">
        <v>577</v>
      </c>
      <c r="B189" t="s">
        <v>146</v>
      </c>
      <c r="C189" t="s">
        <v>598</v>
      </c>
      <c r="D189" t="s">
        <v>591</v>
      </c>
      <c r="E189" t="s">
        <v>550</v>
      </c>
      <c r="F189" t="s">
        <v>590</v>
      </c>
      <c r="G189" t="s">
        <v>597</v>
      </c>
      <c r="H189" t="s">
        <v>611</v>
      </c>
      <c r="I189" t="s">
        <v>612</v>
      </c>
      <c r="J189" t="s">
        <v>695</v>
      </c>
      <c r="K189" t="s">
        <v>607</v>
      </c>
      <c r="L189" t="s">
        <v>609</v>
      </c>
      <c r="M189" t="s">
        <v>26</v>
      </c>
      <c r="O189" t="s">
        <v>608</v>
      </c>
      <c r="Q189">
        <v>0.03</v>
      </c>
      <c r="R189" s="7" t="s">
        <v>31</v>
      </c>
      <c r="S189" s="7" t="s">
        <v>107</v>
      </c>
      <c r="T189" s="7" t="s">
        <v>613</v>
      </c>
      <c r="U189" t="s">
        <v>32</v>
      </c>
      <c r="V189" t="s">
        <v>34</v>
      </c>
      <c r="W189" t="s">
        <v>33</v>
      </c>
      <c r="X189" t="s">
        <v>131</v>
      </c>
      <c r="Y189">
        <v>3</v>
      </c>
      <c r="AA189">
        <v>1000</v>
      </c>
      <c r="AB189">
        <v>4</v>
      </c>
      <c r="AC189">
        <v>4</v>
      </c>
      <c r="AD189" t="s">
        <v>614</v>
      </c>
      <c r="AF189">
        <v>500</v>
      </c>
      <c r="AQ189">
        <v>200</v>
      </c>
      <c r="AR189">
        <v>0</v>
      </c>
      <c r="AS189">
        <v>500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H189">
        <v>0</v>
      </c>
      <c r="BI189">
        <v>0</v>
      </c>
      <c r="BW189">
        <v>2</v>
      </c>
      <c r="BX189">
        <v>750</v>
      </c>
      <c r="CI189" t="s">
        <v>619</v>
      </c>
      <c r="CJ189">
        <v>1</v>
      </c>
      <c r="CK189">
        <v>250</v>
      </c>
      <c r="DV189">
        <v>700</v>
      </c>
      <c r="DW189">
        <v>3</v>
      </c>
      <c r="DX189">
        <v>2</v>
      </c>
      <c r="DY189">
        <v>0</v>
      </c>
      <c r="DZ189">
        <v>750</v>
      </c>
      <c r="EB189" s="17">
        <v>12500</v>
      </c>
      <c r="EC189" s="17">
        <v>15000</v>
      </c>
      <c r="ED189" s="17">
        <v>0.03</v>
      </c>
      <c r="EE189" s="17">
        <v>2.1000000000000001E-2</v>
      </c>
      <c r="EF189" s="17">
        <v>0</v>
      </c>
      <c r="EG189" s="21" t="e">
        <f t="shared" si="4"/>
        <v>#DIV/0!</v>
      </c>
      <c r="EH189" s="17">
        <v>0</v>
      </c>
      <c r="EI189" s="17">
        <v>5450</v>
      </c>
      <c r="EJ189" s="17">
        <f t="shared" si="5"/>
        <v>-5450</v>
      </c>
    </row>
    <row r="190" spans="1:140" x14ac:dyDescent="0.35">
      <c r="A190">
        <v>578</v>
      </c>
      <c r="B190" t="s">
        <v>146</v>
      </c>
      <c r="C190" t="s">
        <v>598</v>
      </c>
      <c r="D190" t="s">
        <v>591</v>
      </c>
      <c r="E190" t="s">
        <v>550</v>
      </c>
      <c r="F190" t="s">
        <v>590</v>
      </c>
      <c r="G190" t="s">
        <v>597</v>
      </c>
      <c r="H190" t="s">
        <v>611</v>
      </c>
      <c r="I190" t="s">
        <v>612</v>
      </c>
      <c r="J190" t="s">
        <v>695</v>
      </c>
      <c r="K190" t="s">
        <v>607</v>
      </c>
      <c r="L190" t="s">
        <v>609</v>
      </c>
      <c r="M190" t="s">
        <v>26</v>
      </c>
      <c r="O190" t="s">
        <v>608</v>
      </c>
      <c r="Q190">
        <v>0.03</v>
      </c>
      <c r="R190" s="7" t="s">
        <v>31</v>
      </c>
      <c r="S190" s="7" t="s">
        <v>107</v>
      </c>
      <c r="T190" s="7" t="s">
        <v>613</v>
      </c>
      <c r="U190" t="s">
        <v>32</v>
      </c>
      <c r="V190" t="s">
        <v>82</v>
      </c>
      <c r="W190" t="s">
        <v>32</v>
      </c>
      <c r="X190" t="s">
        <v>131</v>
      </c>
      <c r="Y190">
        <v>3</v>
      </c>
      <c r="AA190">
        <v>1000</v>
      </c>
      <c r="AB190">
        <v>4</v>
      </c>
      <c r="AC190">
        <v>4</v>
      </c>
      <c r="AD190" t="s">
        <v>615</v>
      </c>
      <c r="AF190">
        <v>500</v>
      </c>
      <c r="AQ190">
        <v>200</v>
      </c>
      <c r="AR190">
        <v>0</v>
      </c>
      <c r="AS190">
        <v>500</v>
      </c>
      <c r="AT190">
        <v>0</v>
      </c>
      <c r="AU190" t="s">
        <v>183</v>
      </c>
      <c r="AV190">
        <v>3.45</v>
      </c>
      <c r="AW190">
        <v>0</v>
      </c>
      <c r="AX190">
        <v>750</v>
      </c>
      <c r="AY190">
        <v>17500</v>
      </c>
      <c r="AZ190" t="s">
        <v>618</v>
      </c>
      <c r="BA190">
        <v>3.75</v>
      </c>
      <c r="BB190">
        <v>0</v>
      </c>
      <c r="BC190">
        <v>1000</v>
      </c>
      <c r="BD190">
        <v>20000</v>
      </c>
      <c r="BW190">
        <v>2</v>
      </c>
      <c r="BX190">
        <v>750</v>
      </c>
      <c r="CI190" t="s">
        <v>619</v>
      </c>
      <c r="CJ190">
        <v>1</v>
      </c>
      <c r="CK190">
        <v>250</v>
      </c>
      <c r="DV190">
        <v>1030</v>
      </c>
      <c r="DW190">
        <v>3</v>
      </c>
      <c r="DX190">
        <v>2</v>
      </c>
      <c r="DY190">
        <v>0</v>
      </c>
      <c r="DZ190">
        <v>750</v>
      </c>
      <c r="EB190" s="17">
        <v>12500</v>
      </c>
      <c r="EC190" s="17">
        <v>15000</v>
      </c>
      <c r="ED190" s="17">
        <v>0.03</v>
      </c>
      <c r="EE190" s="17">
        <v>3.09E-2</v>
      </c>
      <c r="EF190" s="17">
        <v>0</v>
      </c>
      <c r="EG190" s="21" t="e">
        <f t="shared" si="4"/>
        <v>#DIV/0!</v>
      </c>
      <c r="EH190" s="17">
        <v>0</v>
      </c>
      <c r="EI190" s="17">
        <v>9907.5</v>
      </c>
      <c r="EJ190" s="17">
        <f t="shared" si="5"/>
        <v>-9907.5</v>
      </c>
    </row>
    <row r="191" spans="1:140" x14ac:dyDescent="0.35">
      <c r="A191">
        <v>579</v>
      </c>
      <c r="B191" t="s">
        <v>146</v>
      </c>
      <c r="C191" t="s">
        <v>598</v>
      </c>
      <c r="D191" t="s">
        <v>591</v>
      </c>
      <c r="E191" t="s">
        <v>550</v>
      </c>
      <c r="F191" t="s">
        <v>590</v>
      </c>
      <c r="G191" t="s">
        <v>597</v>
      </c>
      <c r="H191" t="s">
        <v>611</v>
      </c>
      <c r="I191" t="s">
        <v>612</v>
      </c>
      <c r="J191" t="s">
        <v>695</v>
      </c>
      <c r="K191" t="s">
        <v>607</v>
      </c>
      <c r="L191" t="s">
        <v>609</v>
      </c>
      <c r="M191" t="s">
        <v>26</v>
      </c>
      <c r="O191" t="s">
        <v>608</v>
      </c>
      <c r="Q191">
        <v>0.03</v>
      </c>
      <c r="R191" s="7" t="s">
        <v>31</v>
      </c>
      <c r="S191" s="7" t="s">
        <v>107</v>
      </c>
      <c r="T191" s="7" t="s">
        <v>613</v>
      </c>
      <c r="U191" t="s">
        <v>32</v>
      </c>
      <c r="V191" t="s">
        <v>83</v>
      </c>
      <c r="W191" t="s">
        <v>85</v>
      </c>
      <c r="X191" t="s">
        <v>131</v>
      </c>
      <c r="Y191">
        <v>3</v>
      </c>
      <c r="AA191">
        <v>1000</v>
      </c>
      <c r="AB191">
        <v>4</v>
      </c>
      <c r="AC191">
        <v>4</v>
      </c>
      <c r="AD191" t="s">
        <v>616</v>
      </c>
      <c r="AF191">
        <v>500</v>
      </c>
      <c r="AQ191">
        <v>200</v>
      </c>
      <c r="AR191">
        <v>0</v>
      </c>
      <c r="AS191">
        <v>500</v>
      </c>
      <c r="AT191">
        <v>0</v>
      </c>
      <c r="AU191" t="s">
        <v>183</v>
      </c>
      <c r="AV191">
        <v>6</v>
      </c>
      <c r="AW191">
        <v>0</v>
      </c>
      <c r="AX191">
        <v>500</v>
      </c>
      <c r="AY191">
        <v>17500</v>
      </c>
      <c r="AZ191" t="s">
        <v>604</v>
      </c>
      <c r="BA191">
        <v>2.25</v>
      </c>
      <c r="BB191">
        <v>0</v>
      </c>
      <c r="BC191">
        <v>500</v>
      </c>
      <c r="BD191">
        <v>20000</v>
      </c>
      <c r="BE191" t="s">
        <v>604</v>
      </c>
      <c r="BF191">
        <v>2.25</v>
      </c>
      <c r="BH191">
        <v>500</v>
      </c>
      <c r="BI191">
        <v>20000</v>
      </c>
      <c r="BW191">
        <v>2</v>
      </c>
      <c r="BX191">
        <v>750</v>
      </c>
      <c r="CI191" t="s">
        <v>619</v>
      </c>
      <c r="CJ191">
        <v>1</v>
      </c>
      <c r="CK191">
        <v>250</v>
      </c>
      <c r="DV191">
        <v>1150</v>
      </c>
      <c r="DW191">
        <v>3</v>
      </c>
      <c r="DX191">
        <v>2</v>
      </c>
      <c r="DY191">
        <v>0</v>
      </c>
      <c r="DZ191">
        <v>750</v>
      </c>
      <c r="EB191" s="17">
        <v>12500</v>
      </c>
      <c r="EC191" s="17">
        <v>15000</v>
      </c>
      <c r="ED191" s="17">
        <v>0.03</v>
      </c>
      <c r="EE191" s="17">
        <v>3.4500000000000003E-2</v>
      </c>
      <c r="EF191" s="17">
        <v>0</v>
      </c>
      <c r="EG191" s="21" t="e">
        <f t="shared" si="4"/>
        <v>#DIV/0!</v>
      </c>
      <c r="EH191" s="17">
        <v>0</v>
      </c>
      <c r="EI191" s="17">
        <v>10352.25</v>
      </c>
      <c r="EJ191" s="17">
        <f t="shared" si="5"/>
        <v>-10352.25</v>
      </c>
    </row>
    <row r="192" spans="1:140" x14ac:dyDescent="0.35">
      <c r="A192">
        <v>580</v>
      </c>
      <c r="B192" t="s">
        <v>146</v>
      </c>
      <c r="C192" t="s">
        <v>598</v>
      </c>
      <c r="D192" t="s">
        <v>591</v>
      </c>
      <c r="E192" t="s">
        <v>550</v>
      </c>
      <c r="F192" t="s">
        <v>590</v>
      </c>
      <c r="G192" t="s">
        <v>597</v>
      </c>
      <c r="H192" t="s">
        <v>611</v>
      </c>
      <c r="I192" t="s">
        <v>612</v>
      </c>
      <c r="J192" t="s">
        <v>695</v>
      </c>
      <c r="K192" t="s">
        <v>607</v>
      </c>
      <c r="L192" t="s">
        <v>609</v>
      </c>
      <c r="M192" t="s">
        <v>26</v>
      </c>
      <c r="O192" t="s">
        <v>608</v>
      </c>
      <c r="Q192">
        <v>0.03</v>
      </c>
      <c r="R192" s="7" t="s">
        <v>31</v>
      </c>
      <c r="S192" s="7" t="s">
        <v>107</v>
      </c>
      <c r="T192" s="7" t="s">
        <v>613</v>
      </c>
      <c r="U192" t="s">
        <v>32</v>
      </c>
      <c r="V192" t="s">
        <v>84</v>
      </c>
      <c r="W192" t="s">
        <v>86</v>
      </c>
      <c r="X192" t="s">
        <v>131</v>
      </c>
      <c r="Y192">
        <v>3</v>
      </c>
      <c r="AA192">
        <v>1000</v>
      </c>
      <c r="AB192">
        <v>4</v>
      </c>
      <c r="AC192">
        <v>4</v>
      </c>
      <c r="AD192" t="s">
        <v>617</v>
      </c>
      <c r="AF192">
        <v>500</v>
      </c>
      <c r="AQ192">
        <v>0</v>
      </c>
      <c r="AR192">
        <v>0</v>
      </c>
      <c r="AS192">
        <v>500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H192">
        <v>0</v>
      </c>
      <c r="BI192">
        <v>0</v>
      </c>
      <c r="BW192">
        <v>2</v>
      </c>
      <c r="BX192">
        <v>750</v>
      </c>
      <c r="CI192" t="s">
        <v>619</v>
      </c>
      <c r="CJ192">
        <v>1</v>
      </c>
      <c r="CK192">
        <v>250</v>
      </c>
      <c r="DV192">
        <v>550</v>
      </c>
      <c r="DW192">
        <v>3</v>
      </c>
      <c r="DX192">
        <v>2</v>
      </c>
      <c r="DY192">
        <v>0</v>
      </c>
      <c r="DZ192">
        <v>750</v>
      </c>
      <c r="EB192" s="17">
        <v>12500</v>
      </c>
      <c r="EC192" s="17">
        <v>15000</v>
      </c>
      <c r="ED192" s="17">
        <v>0.03</v>
      </c>
      <c r="EE192" s="17">
        <v>1.6500000000000001E-2</v>
      </c>
      <c r="EF192" s="17">
        <v>0</v>
      </c>
      <c r="EG192" s="21" t="e">
        <f t="shared" si="4"/>
        <v>#DIV/0!</v>
      </c>
      <c r="EH192" s="17">
        <v>0</v>
      </c>
      <c r="EI192" s="17">
        <v>2250</v>
      </c>
      <c r="EJ192" s="17">
        <f t="shared" si="5"/>
        <v>-2250</v>
      </c>
    </row>
    <row r="193" spans="1:140" x14ac:dyDescent="0.35">
      <c r="A193">
        <v>581</v>
      </c>
      <c r="B193" t="s">
        <v>146</v>
      </c>
      <c r="C193" t="s">
        <v>598</v>
      </c>
      <c r="D193" t="s">
        <v>591</v>
      </c>
      <c r="E193" t="s">
        <v>550</v>
      </c>
      <c r="F193" t="s">
        <v>590</v>
      </c>
      <c r="G193" t="s">
        <v>597</v>
      </c>
      <c r="H193" t="s">
        <v>624</v>
      </c>
      <c r="I193" t="s">
        <v>623</v>
      </c>
      <c r="J193" t="s">
        <v>696</v>
      </c>
      <c r="K193" t="s">
        <v>621</v>
      </c>
      <c r="L193" t="s">
        <v>620</v>
      </c>
      <c r="M193" t="s">
        <v>26</v>
      </c>
      <c r="O193">
        <v>774031049</v>
      </c>
      <c r="Q193">
        <v>0.03</v>
      </c>
      <c r="R193" s="7" t="s">
        <v>31</v>
      </c>
      <c r="S193" s="7" t="s">
        <v>107</v>
      </c>
      <c r="T193" s="7" t="s">
        <v>613</v>
      </c>
      <c r="U193" t="s">
        <v>32</v>
      </c>
      <c r="V193" t="s">
        <v>34</v>
      </c>
      <c r="W193" t="s">
        <v>33</v>
      </c>
      <c r="X193" t="s">
        <v>39</v>
      </c>
      <c r="Y193">
        <v>1</v>
      </c>
      <c r="AA193">
        <v>1000</v>
      </c>
      <c r="AB193">
        <v>4</v>
      </c>
      <c r="AC193">
        <v>12</v>
      </c>
      <c r="AD193" t="s">
        <v>625</v>
      </c>
      <c r="AE193">
        <v>0</v>
      </c>
      <c r="AF193">
        <v>500</v>
      </c>
      <c r="AQ193">
        <v>200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H193">
        <v>0</v>
      </c>
      <c r="BI193">
        <v>0</v>
      </c>
      <c r="BW193">
        <v>1</v>
      </c>
      <c r="BX193">
        <v>500</v>
      </c>
      <c r="DV193">
        <v>400</v>
      </c>
      <c r="DW193">
        <v>1</v>
      </c>
      <c r="DX193">
        <v>1</v>
      </c>
      <c r="DY193">
        <v>0</v>
      </c>
      <c r="DZ193">
        <v>500</v>
      </c>
      <c r="EB193" s="17">
        <v>12500</v>
      </c>
      <c r="EC193" s="17">
        <v>15000</v>
      </c>
      <c r="ED193" s="17">
        <v>0.03</v>
      </c>
      <c r="EE193" s="17">
        <v>1.2E-2</v>
      </c>
      <c r="EF193" s="17">
        <v>0</v>
      </c>
      <c r="EG193" s="21" t="e">
        <f t="shared" si="4"/>
        <v>#DIV/0!</v>
      </c>
      <c r="EH193" s="17">
        <v>0</v>
      </c>
      <c r="EI193" s="17">
        <v>7700</v>
      </c>
      <c r="EJ193" s="17">
        <f t="shared" si="5"/>
        <v>-7700</v>
      </c>
    </row>
    <row r="194" spans="1:140" x14ac:dyDescent="0.35">
      <c r="A194">
        <v>582</v>
      </c>
      <c r="B194" t="s">
        <v>146</v>
      </c>
      <c r="C194" t="s">
        <v>598</v>
      </c>
      <c r="D194" t="s">
        <v>591</v>
      </c>
      <c r="E194" t="s">
        <v>550</v>
      </c>
      <c r="F194" t="s">
        <v>590</v>
      </c>
      <c r="G194" t="s">
        <v>597</v>
      </c>
      <c r="H194" t="s">
        <v>624</v>
      </c>
      <c r="I194" t="s">
        <v>623</v>
      </c>
      <c r="J194" t="s">
        <v>696</v>
      </c>
      <c r="K194" t="s">
        <v>621</v>
      </c>
      <c r="L194" t="s">
        <v>620</v>
      </c>
      <c r="M194" t="s">
        <v>26</v>
      </c>
      <c r="O194">
        <v>774031049</v>
      </c>
      <c r="Q194">
        <v>0.03</v>
      </c>
      <c r="R194" s="7" t="s">
        <v>31</v>
      </c>
      <c r="S194" s="7" t="s">
        <v>107</v>
      </c>
      <c r="T194" s="7" t="s">
        <v>613</v>
      </c>
      <c r="U194" t="s">
        <v>32</v>
      </c>
      <c r="V194" t="s">
        <v>82</v>
      </c>
      <c r="W194" t="s">
        <v>32</v>
      </c>
      <c r="X194" t="s">
        <v>39</v>
      </c>
      <c r="Y194">
        <v>1</v>
      </c>
      <c r="AA194">
        <v>1000</v>
      </c>
      <c r="AB194">
        <v>4</v>
      </c>
      <c r="AC194">
        <v>12</v>
      </c>
      <c r="AD194" t="s">
        <v>626</v>
      </c>
      <c r="AE194">
        <v>0</v>
      </c>
      <c r="AF194">
        <v>500</v>
      </c>
      <c r="AQ194">
        <v>200</v>
      </c>
      <c r="AR194">
        <v>0</v>
      </c>
      <c r="AS194">
        <v>0</v>
      </c>
      <c r="AT194">
        <v>0</v>
      </c>
      <c r="AU194" t="s">
        <v>183</v>
      </c>
      <c r="AV194">
        <v>3.45</v>
      </c>
      <c r="AW194">
        <v>0</v>
      </c>
      <c r="AX194">
        <v>0</v>
      </c>
      <c r="AY194">
        <v>0</v>
      </c>
      <c r="AZ194" t="s">
        <v>629</v>
      </c>
      <c r="BA194">
        <v>3.75</v>
      </c>
      <c r="BB194">
        <v>0</v>
      </c>
      <c r="BC194">
        <v>750</v>
      </c>
      <c r="BD194">
        <v>20000</v>
      </c>
      <c r="BE194">
        <v>0</v>
      </c>
      <c r="BF194">
        <v>0</v>
      </c>
      <c r="BH194">
        <v>0</v>
      </c>
      <c r="BI194">
        <v>0</v>
      </c>
      <c r="BW194">
        <v>1</v>
      </c>
      <c r="BX194">
        <v>500</v>
      </c>
      <c r="DV194">
        <v>780</v>
      </c>
      <c r="DW194">
        <v>1</v>
      </c>
      <c r="DX194">
        <v>1</v>
      </c>
      <c r="DY194">
        <v>0</v>
      </c>
      <c r="DZ194">
        <v>500</v>
      </c>
      <c r="EB194" s="17">
        <v>12500</v>
      </c>
      <c r="EC194" s="17">
        <v>15000</v>
      </c>
      <c r="ED194" s="17">
        <v>0.03</v>
      </c>
      <c r="EE194" s="17">
        <v>2.3400000000000001E-2</v>
      </c>
      <c r="EF194" s="17">
        <v>0</v>
      </c>
      <c r="EG194" s="21" t="e">
        <f t="shared" si="4"/>
        <v>#DIV/0!</v>
      </c>
      <c r="EH194" s="17">
        <v>0</v>
      </c>
      <c r="EI194" s="17">
        <v>10407.5</v>
      </c>
      <c r="EJ194" s="17">
        <f t="shared" si="5"/>
        <v>-10407.5</v>
      </c>
    </row>
    <row r="195" spans="1:140" x14ac:dyDescent="0.35">
      <c r="A195">
        <v>583</v>
      </c>
      <c r="B195" t="s">
        <v>146</v>
      </c>
      <c r="C195" t="s">
        <v>598</v>
      </c>
      <c r="D195" t="s">
        <v>591</v>
      </c>
      <c r="E195" t="s">
        <v>550</v>
      </c>
      <c r="F195" t="s">
        <v>590</v>
      </c>
      <c r="G195" t="s">
        <v>597</v>
      </c>
      <c r="H195" t="s">
        <v>624</v>
      </c>
      <c r="I195" t="s">
        <v>623</v>
      </c>
      <c r="J195" t="s">
        <v>696</v>
      </c>
      <c r="K195" t="s">
        <v>621</v>
      </c>
      <c r="L195" t="s">
        <v>620</v>
      </c>
      <c r="M195" t="s">
        <v>26</v>
      </c>
      <c r="O195">
        <v>774031049</v>
      </c>
      <c r="Q195">
        <v>0.03</v>
      </c>
      <c r="R195" s="7" t="s">
        <v>31</v>
      </c>
      <c r="S195" s="7" t="s">
        <v>107</v>
      </c>
      <c r="T195" s="7" t="s">
        <v>613</v>
      </c>
      <c r="U195" t="s">
        <v>32</v>
      </c>
      <c r="V195" t="s">
        <v>83</v>
      </c>
      <c r="W195" t="s">
        <v>85</v>
      </c>
      <c r="X195" t="s">
        <v>39</v>
      </c>
      <c r="Y195">
        <v>1</v>
      </c>
      <c r="AA195">
        <v>1000</v>
      </c>
      <c r="AB195">
        <v>4</v>
      </c>
      <c r="AC195">
        <v>12</v>
      </c>
      <c r="AD195" t="s">
        <v>627</v>
      </c>
      <c r="AE195">
        <v>0</v>
      </c>
      <c r="AF195">
        <v>500</v>
      </c>
      <c r="AQ195">
        <v>200</v>
      </c>
      <c r="AR195">
        <v>0</v>
      </c>
      <c r="AS195">
        <v>0</v>
      </c>
      <c r="AT195">
        <v>0</v>
      </c>
      <c r="AU195" t="s">
        <v>183</v>
      </c>
      <c r="AV195">
        <v>6</v>
      </c>
      <c r="AW195">
        <v>0</v>
      </c>
      <c r="AX195">
        <v>0</v>
      </c>
      <c r="AY195">
        <v>17500</v>
      </c>
      <c r="AZ195" t="s">
        <v>630</v>
      </c>
      <c r="BA195">
        <v>2.25</v>
      </c>
      <c r="BB195">
        <v>0</v>
      </c>
      <c r="BC195">
        <v>500</v>
      </c>
      <c r="BD195">
        <v>20000</v>
      </c>
      <c r="BE195" t="s">
        <v>630</v>
      </c>
      <c r="BF195">
        <v>2.25</v>
      </c>
      <c r="BH195">
        <v>500</v>
      </c>
      <c r="BI195">
        <v>0</v>
      </c>
      <c r="BW195">
        <v>1</v>
      </c>
      <c r="BX195">
        <v>500</v>
      </c>
      <c r="DV195">
        <v>690</v>
      </c>
      <c r="DW195">
        <v>1</v>
      </c>
      <c r="DX195">
        <v>1</v>
      </c>
      <c r="DY195">
        <v>0</v>
      </c>
      <c r="DZ195">
        <v>500</v>
      </c>
      <c r="EB195" s="17">
        <v>12500</v>
      </c>
      <c r="EC195" s="17">
        <v>15000</v>
      </c>
      <c r="ED195" s="17">
        <v>0.03</v>
      </c>
      <c r="EE195" s="17">
        <v>2.07E-2</v>
      </c>
      <c r="EF195" s="17">
        <v>0</v>
      </c>
      <c r="EG195" s="21" t="e">
        <f t="shared" si="4"/>
        <v>#DIV/0!</v>
      </c>
      <c r="EH195" s="17">
        <v>0</v>
      </c>
      <c r="EI195" s="17">
        <v>12100</v>
      </c>
      <c r="EJ195" s="17">
        <f t="shared" si="5"/>
        <v>-12100</v>
      </c>
    </row>
    <row r="196" spans="1:140" x14ac:dyDescent="0.35">
      <c r="A196">
        <v>584</v>
      </c>
      <c r="B196" t="s">
        <v>146</v>
      </c>
      <c r="C196" t="s">
        <v>598</v>
      </c>
      <c r="D196" t="s">
        <v>591</v>
      </c>
      <c r="E196" t="s">
        <v>550</v>
      </c>
      <c r="F196" t="s">
        <v>590</v>
      </c>
      <c r="G196" t="s">
        <v>597</v>
      </c>
      <c r="H196" t="s">
        <v>624</v>
      </c>
      <c r="I196" t="s">
        <v>623</v>
      </c>
      <c r="J196" t="s">
        <v>696</v>
      </c>
      <c r="K196" t="s">
        <v>621</v>
      </c>
      <c r="L196" t="s">
        <v>620</v>
      </c>
      <c r="M196" t="s">
        <v>26</v>
      </c>
      <c r="O196">
        <v>774031049</v>
      </c>
      <c r="Q196">
        <v>0.03</v>
      </c>
      <c r="R196" s="7" t="s">
        <v>31</v>
      </c>
      <c r="S196" s="7" t="s">
        <v>107</v>
      </c>
      <c r="T196" s="7" t="s">
        <v>613</v>
      </c>
      <c r="U196" t="s">
        <v>32</v>
      </c>
      <c r="V196" t="s">
        <v>84</v>
      </c>
      <c r="W196" t="s">
        <v>86</v>
      </c>
      <c r="X196" t="s">
        <v>39</v>
      </c>
      <c r="Y196">
        <v>1</v>
      </c>
      <c r="AA196">
        <v>1000</v>
      </c>
      <c r="AB196">
        <v>4</v>
      </c>
      <c r="AC196">
        <v>12</v>
      </c>
      <c r="AD196" t="s">
        <v>628</v>
      </c>
      <c r="AE196">
        <v>0</v>
      </c>
      <c r="AF196">
        <v>500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H196">
        <v>0</v>
      </c>
      <c r="BI196">
        <v>0</v>
      </c>
      <c r="BW196">
        <v>1</v>
      </c>
      <c r="BX196">
        <v>500</v>
      </c>
      <c r="DV196">
        <v>250</v>
      </c>
      <c r="DW196">
        <v>0</v>
      </c>
      <c r="DX196">
        <v>0</v>
      </c>
      <c r="DY196">
        <v>0</v>
      </c>
      <c r="DZ196">
        <v>500</v>
      </c>
      <c r="EB196" s="17">
        <v>12500</v>
      </c>
      <c r="EC196" s="17">
        <v>15000</v>
      </c>
      <c r="ED196" s="17">
        <v>0.03</v>
      </c>
      <c r="EE196" s="17">
        <v>7.4999999999999997E-2</v>
      </c>
      <c r="EF196" s="17">
        <v>0</v>
      </c>
      <c r="EG196" s="21" t="e">
        <f t="shared" ref="EG196:EG259" si="6">EH196/EF196</f>
        <v>#DIV/0!</v>
      </c>
      <c r="EH196" s="17">
        <v>0</v>
      </c>
      <c r="EI196" s="17">
        <v>4500</v>
      </c>
      <c r="EJ196" s="17">
        <f t="shared" ref="EJ196:EJ259" si="7">EH196-EI196</f>
        <v>-4500</v>
      </c>
    </row>
    <row r="197" spans="1:140" x14ac:dyDescent="0.35">
      <c r="A197">
        <v>585</v>
      </c>
      <c r="B197" t="s">
        <v>146</v>
      </c>
      <c r="C197" t="s">
        <v>598</v>
      </c>
      <c r="D197" t="s">
        <v>591</v>
      </c>
      <c r="E197" t="s">
        <v>550</v>
      </c>
      <c r="F197" t="s">
        <v>590</v>
      </c>
      <c r="G197" t="s">
        <v>597</v>
      </c>
      <c r="H197" t="s">
        <v>632</v>
      </c>
      <c r="I197" t="s">
        <v>631</v>
      </c>
      <c r="J197" t="s">
        <v>634</v>
      </c>
      <c r="K197" t="s">
        <v>633</v>
      </c>
      <c r="L197" t="s">
        <v>635</v>
      </c>
      <c r="M197" t="s">
        <v>26</v>
      </c>
      <c r="O197" t="s">
        <v>636</v>
      </c>
      <c r="Q197">
        <v>0.03</v>
      </c>
      <c r="R197" s="7" t="s">
        <v>31</v>
      </c>
      <c r="S197" s="7" t="s">
        <v>107</v>
      </c>
      <c r="T197" s="7" t="s">
        <v>613</v>
      </c>
      <c r="U197" t="s">
        <v>32</v>
      </c>
      <c r="V197" t="s">
        <v>34</v>
      </c>
      <c r="W197" t="s">
        <v>33</v>
      </c>
      <c r="X197" t="s">
        <v>131</v>
      </c>
      <c r="Y197">
        <v>5</v>
      </c>
      <c r="AA197">
        <v>1000</v>
      </c>
      <c r="AB197">
        <v>4</v>
      </c>
      <c r="AC197">
        <v>5</v>
      </c>
      <c r="AD197" t="s">
        <v>637</v>
      </c>
      <c r="AE197">
        <v>0</v>
      </c>
      <c r="AF197">
        <v>500</v>
      </c>
      <c r="AQ197">
        <v>200</v>
      </c>
      <c r="AR197">
        <v>0</v>
      </c>
      <c r="AS197">
        <v>0</v>
      </c>
      <c r="AT197">
        <v>800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H197">
        <v>0</v>
      </c>
      <c r="BI197">
        <v>0</v>
      </c>
      <c r="BW197">
        <v>2</v>
      </c>
      <c r="BX197">
        <v>500</v>
      </c>
      <c r="DV197">
        <v>1800</v>
      </c>
      <c r="DW197">
        <v>11</v>
      </c>
      <c r="DX197">
        <v>1</v>
      </c>
      <c r="DZ197">
        <v>750</v>
      </c>
      <c r="EB197" s="17">
        <v>12500</v>
      </c>
      <c r="EC197" s="17">
        <v>15000</v>
      </c>
      <c r="ED197" s="17">
        <v>0.03</v>
      </c>
      <c r="EE197" s="17">
        <v>5.3999999999999999E-2</v>
      </c>
      <c r="EF197" s="17">
        <v>0</v>
      </c>
      <c r="EG197" s="21" t="e">
        <f t="shared" si="6"/>
        <v>#DIV/0!</v>
      </c>
      <c r="EH197" s="17">
        <v>0</v>
      </c>
      <c r="EI197" s="17">
        <v>7950</v>
      </c>
      <c r="EJ197" s="17">
        <f t="shared" si="7"/>
        <v>-7950</v>
      </c>
    </row>
    <row r="198" spans="1:140" x14ac:dyDescent="0.35">
      <c r="A198">
        <v>586</v>
      </c>
      <c r="B198" t="s">
        <v>146</v>
      </c>
      <c r="C198" t="s">
        <v>598</v>
      </c>
      <c r="D198" t="s">
        <v>591</v>
      </c>
      <c r="E198" t="s">
        <v>550</v>
      </c>
      <c r="F198" t="s">
        <v>590</v>
      </c>
      <c r="G198" t="s">
        <v>597</v>
      </c>
      <c r="H198" t="s">
        <v>632</v>
      </c>
      <c r="I198" t="s">
        <v>631</v>
      </c>
      <c r="J198" t="s">
        <v>634</v>
      </c>
      <c r="K198" t="s">
        <v>633</v>
      </c>
      <c r="L198" t="s">
        <v>635</v>
      </c>
      <c r="M198" t="s">
        <v>26</v>
      </c>
      <c r="O198" t="s">
        <v>636</v>
      </c>
      <c r="Q198">
        <v>0.03</v>
      </c>
      <c r="R198" s="7" t="s">
        <v>31</v>
      </c>
      <c r="S198" s="7" t="s">
        <v>107</v>
      </c>
      <c r="T198" s="7" t="s">
        <v>613</v>
      </c>
      <c r="U198" t="s">
        <v>32</v>
      </c>
      <c r="V198" t="s">
        <v>82</v>
      </c>
      <c r="W198" t="s">
        <v>32</v>
      </c>
      <c r="X198" t="s">
        <v>131</v>
      </c>
      <c r="Y198">
        <v>5</v>
      </c>
      <c r="AA198">
        <v>1000</v>
      </c>
      <c r="AB198">
        <v>4</v>
      </c>
      <c r="AC198">
        <v>5</v>
      </c>
      <c r="AD198" t="s">
        <v>638</v>
      </c>
      <c r="AE198">
        <v>0</v>
      </c>
      <c r="AF198">
        <v>500</v>
      </c>
      <c r="AQ198">
        <v>200</v>
      </c>
      <c r="AR198">
        <v>0</v>
      </c>
      <c r="AS198">
        <v>0</v>
      </c>
      <c r="AT198">
        <v>800</v>
      </c>
      <c r="AU198" t="s">
        <v>641</v>
      </c>
      <c r="AV198">
        <v>3.45</v>
      </c>
      <c r="AW198">
        <v>0</v>
      </c>
      <c r="AX198">
        <v>750</v>
      </c>
      <c r="AY198">
        <v>17500</v>
      </c>
      <c r="AZ198" t="s">
        <v>643</v>
      </c>
      <c r="BA198">
        <v>3.75</v>
      </c>
      <c r="BB198">
        <v>0</v>
      </c>
      <c r="BC198">
        <v>750</v>
      </c>
      <c r="BD198">
        <v>20000</v>
      </c>
      <c r="BE198">
        <v>0</v>
      </c>
      <c r="BF198">
        <v>0</v>
      </c>
      <c r="BH198">
        <v>0</v>
      </c>
      <c r="BI198">
        <v>0</v>
      </c>
      <c r="BW198">
        <v>2</v>
      </c>
      <c r="BX198">
        <v>500</v>
      </c>
      <c r="DV198">
        <v>2100</v>
      </c>
      <c r="DW198">
        <v>11</v>
      </c>
      <c r="DX198">
        <v>1</v>
      </c>
      <c r="DZ198">
        <v>1000</v>
      </c>
      <c r="EB198" s="17">
        <v>12500</v>
      </c>
      <c r="EC198" s="17">
        <v>15000</v>
      </c>
      <c r="ED198" s="17">
        <v>0.03</v>
      </c>
      <c r="EE198" s="17">
        <v>6.3E-2</v>
      </c>
      <c r="EF198" s="17">
        <v>0</v>
      </c>
      <c r="EG198" s="21" t="e">
        <f t="shared" si="6"/>
        <v>#DIV/0!</v>
      </c>
      <c r="EH198" s="17">
        <v>0</v>
      </c>
      <c r="EI198" s="17">
        <v>10907.5</v>
      </c>
      <c r="EJ198" s="17">
        <f t="shared" si="7"/>
        <v>-10907.5</v>
      </c>
    </row>
    <row r="199" spans="1:140" x14ac:dyDescent="0.35">
      <c r="A199">
        <v>587</v>
      </c>
      <c r="B199" t="s">
        <v>146</v>
      </c>
      <c r="C199" t="s">
        <v>598</v>
      </c>
      <c r="D199" t="s">
        <v>591</v>
      </c>
      <c r="E199" t="s">
        <v>550</v>
      </c>
      <c r="F199" t="s">
        <v>590</v>
      </c>
      <c r="G199" t="s">
        <v>597</v>
      </c>
      <c r="H199" t="s">
        <v>632</v>
      </c>
      <c r="I199" t="s">
        <v>631</v>
      </c>
      <c r="J199" t="s">
        <v>634</v>
      </c>
      <c r="K199" t="s">
        <v>633</v>
      </c>
      <c r="L199" t="s">
        <v>635</v>
      </c>
      <c r="M199" t="s">
        <v>26</v>
      </c>
      <c r="O199" t="s">
        <v>636</v>
      </c>
      <c r="Q199">
        <v>0.03</v>
      </c>
      <c r="R199" s="7" t="s">
        <v>31</v>
      </c>
      <c r="S199" s="7" t="s">
        <v>107</v>
      </c>
      <c r="T199" s="7" t="s">
        <v>613</v>
      </c>
      <c r="U199" t="s">
        <v>32</v>
      </c>
      <c r="V199" t="s">
        <v>83</v>
      </c>
      <c r="W199" t="s">
        <v>85</v>
      </c>
      <c r="X199" t="s">
        <v>131</v>
      </c>
      <c r="Y199">
        <v>5</v>
      </c>
      <c r="AA199">
        <v>1000</v>
      </c>
      <c r="AB199">
        <v>4</v>
      </c>
      <c r="AC199">
        <v>5</v>
      </c>
      <c r="AD199" t="s">
        <v>639</v>
      </c>
      <c r="AE199">
        <v>0</v>
      </c>
      <c r="AF199">
        <v>500</v>
      </c>
      <c r="AQ199">
        <v>200</v>
      </c>
      <c r="AR199">
        <v>0</v>
      </c>
      <c r="AS199">
        <v>0</v>
      </c>
      <c r="AT199">
        <v>800</v>
      </c>
      <c r="AU199" t="s">
        <v>642</v>
      </c>
      <c r="AV199">
        <v>6</v>
      </c>
      <c r="AW199">
        <v>0</v>
      </c>
      <c r="AX199">
        <v>500</v>
      </c>
      <c r="AY199">
        <v>17500</v>
      </c>
      <c r="AZ199" t="s">
        <v>604</v>
      </c>
      <c r="BA199">
        <v>2.25</v>
      </c>
      <c r="BB199">
        <v>0</v>
      </c>
      <c r="BC199">
        <v>500</v>
      </c>
      <c r="BD199">
        <v>20000</v>
      </c>
      <c r="BE199" t="s">
        <v>604</v>
      </c>
      <c r="BF199">
        <v>2.25</v>
      </c>
      <c r="BH199">
        <v>500</v>
      </c>
      <c r="BI199">
        <v>20000</v>
      </c>
      <c r="BW199">
        <v>2</v>
      </c>
      <c r="BX199">
        <v>500</v>
      </c>
      <c r="DV199">
        <v>2600</v>
      </c>
      <c r="DW199">
        <v>11</v>
      </c>
      <c r="DX199">
        <v>1</v>
      </c>
      <c r="DZ199">
        <v>1000</v>
      </c>
      <c r="EB199" s="17">
        <v>12500</v>
      </c>
      <c r="EC199" s="17">
        <v>15000</v>
      </c>
      <c r="ED199" s="17">
        <v>0.03</v>
      </c>
      <c r="EE199" s="17">
        <v>7.8E-2</v>
      </c>
      <c r="EF199" s="17">
        <v>0</v>
      </c>
      <c r="EG199" s="21" t="e">
        <f t="shared" si="6"/>
        <v>#DIV/0!</v>
      </c>
      <c r="EH199" s="17">
        <v>0</v>
      </c>
      <c r="EI199" s="17">
        <v>12100</v>
      </c>
      <c r="EJ199" s="17">
        <f t="shared" si="7"/>
        <v>-12100</v>
      </c>
    </row>
    <row r="200" spans="1:140" x14ac:dyDescent="0.35">
      <c r="A200">
        <v>588</v>
      </c>
      <c r="B200" t="s">
        <v>146</v>
      </c>
      <c r="C200" t="s">
        <v>598</v>
      </c>
      <c r="D200" t="s">
        <v>591</v>
      </c>
      <c r="E200" t="s">
        <v>550</v>
      </c>
      <c r="F200" t="s">
        <v>590</v>
      </c>
      <c r="G200" t="s">
        <v>597</v>
      </c>
      <c r="H200" t="s">
        <v>632</v>
      </c>
      <c r="I200" t="s">
        <v>631</v>
      </c>
      <c r="J200" t="s">
        <v>634</v>
      </c>
      <c r="K200" t="s">
        <v>633</v>
      </c>
      <c r="L200" t="s">
        <v>635</v>
      </c>
      <c r="M200" t="s">
        <v>26</v>
      </c>
      <c r="O200" t="s">
        <v>636</v>
      </c>
      <c r="Q200">
        <v>0.03</v>
      </c>
      <c r="R200" s="7" t="s">
        <v>31</v>
      </c>
      <c r="S200" s="7" t="s">
        <v>107</v>
      </c>
      <c r="T200" s="7" t="s">
        <v>613</v>
      </c>
      <c r="U200" t="s">
        <v>32</v>
      </c>
      <c r="V200" t="s">
        <v>84</v>
      </c>
      <c r="W200" t="s">
        <v>86</v>
      </c>
      <c r="X200" t="s">
        <v>131</v>
      </c>
      <c r="Y200">
        <v>5</v>
      </c>
      <c r="AA200">
        <v>1000</v>
      </c>
      <c r="AB200">
        <v>4</v>
      </c>
      <c r="AC200">
        <v>9</v>
      </c>
      <c r="AD200" t="s">
        <v>640</v>
      </c>
      <c r="AE200">
        <v>0</v>
      </c>
      <c r="AF200">
        <v>500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H200">
        <v>0</v>
      </c>
      <c r="BI200">
        <v>0</v>
      </c>
      <c r="BW200">
        <v>2</v>
      </c>
      <c r="BX200">
        <v>500</v>
      </c>
      <c r="DV200">
        <v>900</v>
      </c>
      <c r="DW200">
        <v>11</v>
      </c>
      <c r="DX200">
        <v>1</v>
      </c>
      <c r="DZ200">
        <v>500</v>
      </c>
      <c r="EB200" s="17">
        <v>12500</v>
      </c>
      <c r="EC200" s="17">
        <v>15000</v>
      </c>
      <c r="ED200" s="17">
        <v>0.03</v>
      </c>
      <c r="EE200" s="17">
        <v>2.7E-2</v>
      </c>
      <c r="EF200" s="17">
        <v>0</v>
      </c>
      <c r="EG200" s="21" t="e">
        <f t="shared" si="6"/>
        <v>#DIV/0!</v>
      </c>
      <c r="EH200" s="17">
        <v>0</v>
      </c>
      <c r="EI200" s="17">
        <v>4500</v>
      </c>
      <c r="EJ200" s="17">
        <f t="shared" si="7"/>
        <v>-4500</v>
      </c>
    </row>
    <row r="201" spans="1:140" x14ac:dyDescent="0.35">
      <c r="A201">
        <v>589</v>
      </c>
      <c r="B201" t="s">
        <v>146</v>
      </c>
      <c r="C201" t="s">
        <v>598</v>
      </c>
      <c r="D201" t="s">
        <v>646</v>
      </c>
      <c r="E201" t="s">
        <v>550</v>
      </c>
      <c r="F201" t="s">
        <v>590</v>
      </c>
      <c r="G201" t="s">
        <v>597</v>
      </c>
      <c r="H201" t="s">
        <v>597</v>
      </c>
      <c r="I201" t="s">
        <v>597</v>
      </c>
      <c r="J201" t="s">
        <v>697</v>
      </c>
      <c r="K201" t="s">
        <v>644</v>
      </c>
      <c r="M201" t="s">
        <v>26</v>
      </c>
      <c r="O201">
        <v>775645252</v>
      </c>
      <c r="Q201" t="s">
        <v>583</v>
      </c>
      <c r="R201" t="s">
        <v>31</v>
      </c>
      <c r="S201" t="s">
        <v>156</v>
      </c>
      <c r="T201" t="s">
        <v>538</v>
      </c>
      <c r="U201" t="s">
        <v>158</v>
      </c>
      <c r="V201" t="s">
        <v>34</v>
      </c>
      <c r="W201" t="s">
        <v>33</v>
      </c>
      <c r="X201" t="s">
        <v>131</v>
      </c>
      <c r="Y201">
        <v>8</v>
      </c>
      <c r="AA201">
        <v>2000</v>
      </c>
      <c r="AG201">
        <v>2.25</v>
      </c>
      <c r="AH201">
        <v>4</v>
      </c>
      <c r="AI201" t="s">
        <v>647</v>
      </c>
      <c r="AK201">
        <v>500</v>
      </c>
      <c r="AL201">
        <v>11</v>
      </c>
      <c r="AM201" t="s">
        <v>650</v>
      </c>
      <c r="AO201">
        <v>500</v>
      </c>
      <c r="AQ201">
        <v>62.5</v>
      </c>
      <c r="AR201">
        <v>0</v>
      </c>
      <c r="AS201">
        <v>500</v>
      </c>
      <c r="AT201">
        <v>800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W201">
        <v>1</v>
      </c>
      <c r="BX201">
        <v>500</v>
      </c>
      <c r="DV201">
        <v>1850</v>
      </c>
      <c r="DW201">
        <v>2</v>
      </c>
      <c r="DX201">
        <v>1</v>
      </c>
      <c r="DY201">
        <v>0</v>
      </c>
      <c r="DZ201">
        <v>500</v>
      </c>
      <c r="EB201" s="17" t="s">
        <v>656</v>
      </c>
      <c r="EC201" s="17" t="s">
        <v>656</v>
      </c>
      <c r="ED201" s="17">
        <v>500</v>
      </c>
      <c r="EE201" s="17">
        <v>92.5</v>
      </c>
      <c r="EF201" s="17">
        <v>0</v>
      </c>
      <c r="EG201" s="21" t="e">
        <f t="shared" si="6"/>
        <v>#DIV/0!</v>
      </c>
      <c r="EH201" s="17">
        <v>0</v>
      </c>
      <c r="EI201" s="17">
        <v>6625</v>
      </c>
      <c r="EJ201" s="17">
        <f t="shared" si="7"/>
        <v>-6625</v>
      </c>
    </row>
    <row r="202" spans="1:140" x14ac:dyDescent="0.35">
      <c r="A202">
        <v>590</v>
      </c>
      <c r="B202" t="s">
        <v>146</v>
      </c>
      <c r="C202" t="s">
        <v>598</v>
      </c>
      <c r="D202" t="s">
        <v>646</v>
      </c>
      <c r="E202" t="s">
        <v>550</v>
      </c>
      <c r="F202" t="s">
        <v>590</v>
      </c>
      <c r="G202" t="s">
        <v>597</v>
      </c>
      <c r="H202" t="s">
        <v>597</v>
      </c>
      <c r="I202" t="s">
        <v>597</v>
      </c>
      <c r="J202" t="s">
        <v>697</v>
      </c>
      <c r="K202" t="s">
        <v>644</v>
      </c>
      <c r="M202" t="s">
        <v>26</v>
      </c>
      <c r="O202">
        <v>775645252</v>
      </c>
      <c r="Q202" t="s">
        <v>583</v>
      </c>
      <c r="R202" t="s">
        <v>31</v>
      </c>
      <c r="S202" t="s">
        <v>156</v>
      </c>
      <c r="T202" t="s">
        <v>538</v>
      </c>
      <c r="U202" t="s">
        <v>158</v>
      </c>
      <c r="V202" t="s">
        <v>82</v>
      </c>
      <c r="W202" t="s">
        <v>158</v>
      </c>
      <c r="X202" t="s">
        <v>131</v>
      </c>
      <c r="Y202">
        <v>8</v>
      </c>
      <c r="AA202">
        <v>2000</v>
      </c>
      <c r="AG202">
        <v>2.25</v>
      </c>
      <c r="AH202">
        <v>5</v>
      </c>
      <c r="AI202" t="s">
        <v>648</v>
      </c>
      <c r="AK202">
        <v>500</v>
      </c>
      <c r="AL202">
        <v>19</v>
      </c>
      <c r="AM202" t="s">
        <v>651</v>
      </c>
      <c r="AO202">
        <v>500</v>
      </c>
      <c r="AQ202">
        <v>62.5</v>
      </c>
      <c r="AR202">
        <v>0</v>
      </c>
      <c r="AS202">
        <v>500</v>
      </c>
      <c r="AT202">
        <v>800</v>
      </c>
      <c r="AU202" t="s">
        <v>641</v>
      </c>
      <c r="AV202">
        <v>5</v>
      </c>
      <c r="AW202">
        <v>0</v>
      </c>
      <c r="AX202">
        <v>750</v>
      </c>
      <c r="AY202">
        <v>17500</v>
      </c>
      <c r="AZ202" t="s">
        <v>655</v>
      </c>
      <c r="BA202">
        <v>5.6</v>
      </c>
      <c r="BB202">
        <v>0</v>
      </c>
      <c r="BC202">
        <v>750</v>
      </c>
      <c r="BD202">
        <v>22000</v>
      </c>
      <c r="BE202">
        <v>0</v>
      </c>
      <c r="BF202">
        <v>0</v>
      </c>
      <c r="BG202">
        <v>0</v>
      </c>
      <c r="BH202">
        <v>0</v>
      </c>
      <c r="BI202">
        <v>0</v>
      </c>
      <c r="BW202">
        <v>1</v>
      </c>
      <c r="BX202">
        <v>500</v>
      </c>
      <c r="DV202">
        <v>3450</v>
      </c>
      <c r="DW202">
        <v>3</v>
      </c>
      <c r="DX202">
        <v>2</v>
      </c>
      <c r="DY202">
        <v>0</v>
      </c>
      <c r="DZ202">
        <v>600</v>
      </c>
      <c r="EB202" s="17" t="s">
        <v>656</v>
      </c>
      <c r="EC202" s="17" t="s">
        <v>656</v>
      </c>
      <c r="ED202" s="17">
        <v>500</v>
      </c>
      <c r="EE202" s="17">
        <v>172.5</v>
      </c>
      <c r="EF202" s="17">
        <v>0</v>
      </c>
      <c r="EG202" s="21" t="e">
        <f t="shared" si="6"/>
        <v>#DIV/0!</v>
      </c>
      <c r="EH202" s="17">
        <v>0</v>
      </c>
      <c r="EI202" s="17">
        <v>10939</v>
      </c>
      <c r="EJ202" s="17">
        <f t="shared" si="7"/>
        <v>-10939</v>
      </c>
    </row>
    <row r="203" spans="1:140" x14ac:dyDescent="0.35">
      <c r="A203">
        <v>591</v>
      </c>
      <c r="B203" t="s">
        <v>146</v>
      </c>
      <c r="C203" t="s">
        <v>598</v>
      </c>
      <c r="D203" t="s">
        <v>646</v>
      </c>
      <c r="E203" t="s">
        <v>550</v>
      </c>
      <c r="F203" t="s">
        <v>590</v>
      </c>
      <c r="G203" t="s">
        <v>597</v>
      </c>
      <c r="H203" t="s">
        <v>597</v>
      </c>
      <c r="I203" t="s">
        <v>597</v>
      </c>
      <c r="J203" t="s">
        <v>697</v>
      </c>
      <c r="K203" t="s">
        <v>644</v>
      </c>
      <c r="M203" t="s">
        <v>26</v>
      </c>
      <c r="O203">
        <v>775645252</v>
      </c>
      <c r="Q203" t="s">
        <v>583</v>
      </c>
      <c r="R203" t="s">
        <v>31</v>
      </c>
      <c r="S203" t="s">
        <v>156</v>
      </c>
      <c r="T203" t="s">
        <v>538</v>
      </c>
      <c r="U203" t="s">
        <v>158</v>
      </c>
      <c r="V203" t="s">
        <v>83</v>
      </c>
      <c r="W203" t="s">
        <v>85</v>
      </c>
      <c r="X203" t="s">
        <v>131</v>
      </c>
      <c r="Y203">
        <v>8</v>
      </c>
      <c r="AA203">
        <v>2000</v>
      </c>
      <c r="AG203">
        <v>2.25</v>
      </c>
      <c r="AH203">
        <v>6</v>
      </c>
      <c r="AI203" t="s">
        <v>536</v>
      </c>
      <c r="AK203">
        <v>500</v>
      </c>
      <c r="AL203">
        <v>19</v>
      </c>
      <c r="AM203" t="s">
        <v>652</v>
      </c>
      <c r="AO203">
        <v>500</v>
      </c>
      <c r="AQ203">
        <v>62.5</v>
      </c>
      <c r="AR203">
        <v>0</v>
      </c>
      <c r="AS203">
        <v>500</v>
      </c>
      <c r="AT203">
        <v>800</v>
      </c>
      <c r="AU203" t="s">
        <v>654</v>
      </c>
      <c r="AV203">
        <v>5</v>
      </c>
      <c r="AW203">
        <v>0</v>
      </c>
      <c r="AX203">
        <v>500</v>
      </c>
      <c r="AY203">
        <v>17500</v>
      </c>
      <c r="AZ203" t="s">
        <v>630</v>
      </c>
      <c r="BA203">
        <v>6.5</v>
      </c>
      <c r="BB203">
        <v>0</v>
      </c>
      <c r="BC203">
        <v>500</v>
      </c>
      <c r="BD203">
        <v>20000</v>
      </c>
      <c r="BE203" t="s">
        <v>630</v>
      </c>
      <c r="BF203">
        <v>6</v>
      </c>
      <c r="BG203">
        <v>0</v>
      </c>
      <c r="BH203">
        <v>500</v>
      </c>
      <c r="BI203">
        <v>20000</v>
      </c>
      <c r="BW203">
        <v>2</v>
      </c>
      <c r="BX203">
        <v>500</v>
      </c>
      <c r="DV203">
        <v>3100</v>
      </c>
      <c r="DW203">
        <v>1</v>
      </c>
      <c r="DX203">
        <v>3</v>
      </c>
      <c r="DY203">
        <v>0</v>
      </c>
      <c r="DZ203">
        <v>650</v>
      </c>
      <c r="EB203" s="17" t="s">
        <v>656</v>
      </c>
      <c r="EC203" s="17" t="s">
        <v>656</v>
      </c>
      <c r="ED203" s="17">
        <v>500</v>
      </c>
      <c r="EE203" s="17">
        <v>155</v>
      </c>
      <c r="EF203" s="17">
        <v>0</v>
      </c>
      <c r="EG203" s="21" t="e">
        <f t="shared" si="6"/>
        <v>#DIV/0!</v>
      </c>
      <c r="EH203" s="17">
        <v>0</v>
      </c>
      <c r="EI203" s="17">
        <v>13525</v>
      </c>
      <c r="EJ203" s="17">
        <f t="shared" si="7"/>
        <v>-13525</v>
      </c>
    </row>
    <row r="204" spans="1:140" x14ac:dyDescent="0.35">
      <c r="A204">
        <v>592</v>
      </c>
      <c r="B204" t="s">
        <v>146</v>
      </c>
      <c r="C204" t="s">
        <v>598</v>
      </c>
      <c r="D204" t="s">
        <v>646</v>
      </c>
      <c r="E204" t="s">
        <v>550</v>
      </c>
      <c r="F204" t="s">
        <v>590</v>
      </c>
      <c r="G204" t="s">
        <v>597</v>
      </c>
      <c r="H204" t="s">
        <v>597</v>
      </c>
      <c r="I204" t="s">
        <v>597</v>
      </c>
      <c r="J204" t="s">
        <v>697</v>
      </c>
      <c r="K204" t="s">
        <v>644</v>
      </c>
      <c r="M204" t="s">
        <v>26</v>
      </c>
      <c r="O204">
        <v>775645252</v>
      </c>
      <c r="Q204" t="s">
        <v>583</v>
      </c>
      <c r="R204" t="s">
        <v>31</v>
      </c>
      <c r="S204" t="s">
        <v>156</v>
      </c>
      <c r="T204" t="s">
        <v>538</v>
      </c>
      <c r="U204" t="s">
        <v>158</v>
      </c>
      <c r="V204" t="s">
        <v>84</v>
      </c>
      <c r="W204" t="s">
        <v>86</v>
      </c>
      <c r="X204" t="s">
        <v>131</v>
      </c>
      <c r="Y204">
        <v>8</v>
      </c>
      <c r="AA204">
        <v>2000</v>
      </c>
      <c r="AG204">
        <v>2.25</v>
      </c>
      <c r="AH204">
        <v>6</v>
      </c>
      <c r="AI204" t="s">
        <v>649</v>
      </c>
      <c r="AK204">
        <v>500</v>
      </c>
      <c r="AL204">
        <v>11</v>
      </c>
      <c r="AM204" t="s">
        <v>653</v>
      </c>
      <c r="AO204">
        <v>500</v>
      </c>
      <c r="AQ204">
        <v>62.5</v>
      </c>
      <c r="AR204">
        <v>0</v>
      </c>
      <c r="AS204">
        <v>500</v>
      </c>
      <c r="AT204">
        <v>800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W204">
        <v>2</v>
      </c>
      <c r="BX204">
        <v>500</v>
      </c>
      <c r="DV204">
        <v>1050</v>
      </c>
      <c r="DW204">
        <v>1</v>
      </c>
      <c r="DX204">
        <v>3</v>
      </c>
      <c r="DY204">
        <v>0</v>
      </c>
      <c r="DZ204">
        <v>500</v>
      </c>
      <c r="EB204" s="17" t="s">
        <v>656</v>
      </c>
      <c r="EC204" s="17" t="s">
        <v>656</v>
      </c>
      <c r="ED204" s="17">
        <v>500</v>
      </c>
      <c r="EE204" s="17">
        <v>52.5</v>
      </c>
      <c r="EF204" s="17">
        <v>0</v>
      </c>
      <c r="EG204" s="21" t="e">
        <f t="shared" si="6"/>
        <v>#DIV/0!</v>
      </c>
      <c r="EH204" s="17">
        <v>0</v>
      </c>
      <c r="EI204" s="17">
        <v>6625</v>
      </c>
      <c r="EJ204" s="17">
        <f t="shared" si="7"/>
        <v>-6625</v>
      </c>
    </row>
    <row r="205" spans="1:140" x14ac:dyDescent="0.35">
      <c r="A205">
        <v>593</v>
      </c>
      <c r="B205" t="s">
        <v>146</v>
      </c>
      <c r="C205" t="s">
        <v>598</v>
      </c>
      <c r="D205" t="s">
        <v>591</v>
      </c>
      <c r="E205" t="s">
        <v>550</v>
      </c>
      <c r="F205" t="s">
        <v>590</v>
      </c>
      <c r="G205" t="s">
        <v>597</v>
      </c>
      <c r="H205" t="s">
        <v>660</v>
      </c>
      <c r="I205" t="s">
        <v>659</v>
      </c>
      <c r="J205" t="s">
        <v>698</v>
      </c>
      <c r="K205" t="s">
        <v>658</v>
      </c>
      <c r="L205" t="s">
        <v>657</v>
      </c>
      <c r="M205" t="s">
        <v>153</v>
      </c>
      <c r="O205">
        <v>770611394</v>
      </c>
      <c r="Q205" t="s">
        <v>583</v>
      </c>
      <c r="R205" t="s">
        <v>31</v>
      </c>
      <c r="S205" t="s">
        <v>156</v>
      </c>
      <c r="T205" t="s">
        <v>539</v>
      </c>
      <c r="U205" t="s">
        <v>158</v>
      </c>
      <c r="V205" t="s">
        <v>34</v>
      </c>
      <c r="W205" t="s">
        <v>33</v>
      </c>
      <c r="X205" t="s">
        <v>131</v>
      </c>
      <c r="Y205">
        <v>25</v>
      </c>
      <c r="AA205">
        <v>2000</v>
      </c>
      <c r="AG205">
        <v>2.25</v>
      </c>
      <c r="AH205">
        <v>3</v>
      </c>
      <c r="AI205">
        <v>1</v>
      </c>
      <c r="AK205">
        <v>500</v>
      </c>
      <c r="AL205">
        <v>19</v>
      </c>
      <c r="AM205" t="s">
        <v>661</v>
      </c>
      <c r="AO205">
        <v>500</v>
      </c>
      <c r="AP205" t="s">
        <v>665</v>
      </c>
      <c r="AQ205">
        <v>62.5</v>
      </c>
      <c r="AR205">
        <v>0</v>
      </c>
      <c r="AS205">
        <v>500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W205">
        <v>2</v>
      </c>
      <c r="BX205">
        <v>500</v>
      </c>
      <c r="DV205">
        <v>1150</v>
      </c>
      <c r="DW205">
        <v>15</v>
      </c>
      <c r="DX205">
        <v>1</v>
      </c>
      <c r="DZ205">
        <v>1000</v>
      </c>
      <c r="EB205" s="17"/>
      <c r="EC205" s="17"/>
      <c r="ED205" s="17">
        <v>500</v>
      </c>
      <c r="EE205" s="17">
        <v>57.5</v>
      </c>
      <c r="EF205" s="17">
        <v>0</v>
      </c>
      <c r="EG205" s="21" t="e">
        <f t="shared" si="6"/>
        <v>#DIV/0!</v>
      </c>
      <c r="EH205" s="17">
        <v>0</v>
      </c>
      <c r="EI205" s="17">
        <v>7125</v>
      </c>
      <c r="EJ205" s="17">
        <f t="shared" si="7"/>
        <v>-7125</v>
      </c>
    </row>
    <row r="206" spans="1:140" x14ac:dyDescent="0.35">
      <c r="A206">
        <v>594</v>
      </c>
      <c r="B206" t="s">
        <v>146</v>
      </c>
      <c r="C206" t="s">
        <v>598</v>
      </c>
      <c r="D206" t="s">
        <v>591</v>
      </c>
      <c r="E206" t="s">
        <v>550</v>
      </c>
      <c r="F206" t="s">
        <v>590</v>
      </c>
      <c r="G206" t="s">
        <v>597</v>
      </c>
      <c r="H206" t="s">
        <v>660</v>
      </c>
      <c r="I206" t="s">
        <v>659</v>
      </c>
      <c r="J206" t="s">
        <v>698</v>
      </c>
      <c r="K206" t="s">
        <v>658</v>
      </c>
      <c r="L206" t="s">
        <v>657</v>
      </c>
      <c r="M206" t="s">
        <v>153</v>
      </c>
      <c r="O206">
        <v>770611394</v>
      </c>
      <c r="Q206" t="s">
        <v>583</v>
      </c>
      <c r="R206" t="s">
        <v>31</v>
      </c>
      <c r="S206" t="s">
        <v>156</v>
      </c>
      <c r="T206" t="s">
        <v>539</v>
      </c>
      <c r="U206" t="s">
        <v>158</v>
      </c>
      <c r="V206" t="s">
        <v>82</v>
      </c>
      <c r="W206" t="s">
        <v>158</v>
      </c>
      <c r="X206" t="s">
        <v>131</v>
      </c>
      <c r="Y206">
        <v>25</v>
      </c>
      <c r="AA206">
        <v>2000</v>
      </c>
      <c r="AG206">
        <v>2.25</v>
      </c>
      <c r="AH206">
        <v>3</v>
      </c>
      <c r="AI206">
        <v>1</v>
      </c>
      <c r="AK206">
        <v>500</v>
      </c>
      <c r="AL206">
        <v>19</v>
      </c>
      <c r="AM206" t="s">
        <v>662</v>
      </c>
      <c r="AO206">
        <v>500</v>
      </c>
      <c r="AP206" t="s">
        <v>665</v>
      </c>
      <c r="AQ206">
        <v>62.5</v>
      </c>
      <c r="AR206">
        <v>0</v>
      </c>
      <c r="AS206">
        <v>500</v>
      </c>
      <c r="AT206">
        <v>0</v>
      </c>
      <c r="AU206" t="s">
        <v>183</v>
      </c>
      <c r="AV206">
        <v>5</v>
      </c>
      <c r="AW206">
        <v>0</v>
      </c>
      <c r="AX206">
        <v>750</v>
      </c>
      <c r="AY206">
        <v>17500</v>
      </c>
      <c r="AZ206" t="s">
        <v>666</v>
      </c>
      <c r="BA206">
        <v>5.6</v>
      </c>
      <c r="BB206">
        <v>0</v>
      </c>
      <c r="BC206">
        <v>1000</v>
      </c>
      <c r="BD206">
        <v>22000</v>
      </c>
      <c r="BE206">
        <v>0</v>
      </c>
      <c r="BF206">
        <v>0</v>
      </c>
      <c r="BG206">
        <v>0</v>
      </c>
      <c r="BH206">
        <v>0</v>
      </c>
      <c r="BI206">
        <v>0</v>
      </c>
      <c r="BW206">
        <v>2</v>
      </c>
      <c r="BX206">
        <v>500</v>
      </c>
      <c r="DV206">
        <v>850</v>
      </c>
      <c r="DW206">
        <v>15</v>
      </c>
      <c r="DX206">
        <v>1</v>
      </c>
      <c r="DZ206">
        <v>1000</v>
      </c>
      <c r="EB206" s="17"/>
      <c r="EC206" s="17"/>
      <c r="ED206" s="17">
        <v>500</v>
      </c>
      <c r="EE206" s="17">
        <v>42.5</v>
      </c>
      <c r="EF206" s="17">
        <v>0</v>
      </c>
      <c r="EG206" s="21" t="e">
        <f t="shared" si="6"/>
        <v>#DIV/0!</v>
      </c>
      <c r="EH206" s="17">
        <v>0</v>
      </c>
      <c r="EI206" s="17">
        <v>14489</v>
      </c>
      <c r="EJ206" s="17">
        <f t="shared" si="7"/>
        <v>-14489</v>
      </c>
    </row>
    <row r="207" spans="1:140" x14ac:dyDescent="0.35">
      <c r="A207">
        <v>595</v>
      </c>
      <c r="B207" t="s">
        <v>146</v>
      </c>
      <c r="C207" t="s">
        <v>598</v>
      </c>
      <c r="D207" t="s">
        <v>591</v>
      </c>
      <c r="E207" t="s">
        <v>550</v>
      </c>
      <c r="F207" t="s">
        <v>590</v>
      </c>
      <c r="G207" t="s">
        <v>597</v>
      </c>
      <c r="H207" t="s">
        <v>660</v>
      </c>
      <c r="I207" t="s">
        <v>659</v>
      </c>
      <c r="J207" t="s">
        <v>698</v>
      </c>
      <c r="K207" t="s">
        <v>658</v>
      </c>
      <c r="L207" t="s">
        <v>657</v>
      </c>
      <c r="M207" t="s">
        <v>153</v>
      </c>
      <c r="O207">
        <v>770611394</v>
      </c>
      <c r="Q207" t="s">
        <v>583</v>
      </c>
      <c r="R207" t="s">
        <v>31</v>
      </c>
      <c r="S207" t="s">
        <v>156</v>
      </c>
      <c r="T207" t="s">
        <v>539</v>
      </c>
      <c r="U207" t="s">
        <v>158</v>
      </c>
      <c r="V207" t="s">
        <v>83</v>
      </c>
      <c r="W207" t="s">
        <v>85</v>
      </c>
      <c r="X207" t="s">
        <v>131</v>
      </c>
      <c r="Y207">
        <v>25</v>
      </c>
      <c r="AA207">
        <v>2000</v>
      </c>
      <c r="AG207">
        <v>2.25</v>
      </c>
      <c r="AH207">
        <v>3</v>
      </c>
      <c r="AI207">
        <v>1</v>
      </c>
      <c r="AK207">
        <v>500</v>
      </c>
      <c r="AL207">
        <v>19</v>
      </c>
      <c r="AM207" t="s">
        <v>663</v>
      </c>
      <c r="AO207">
        <v>500</v>
      </c>
      <c r="AP207" t="s">
        <v>665</v>
      </c>
      <c r="AQ207">
        <v>62.5</v>
      </c>
      <c r="AR207">
        <v>0</v>
      </c>
      <c r="AS207">
        <v>500</v>
      </c>
      <c r="AT207">
        <v>0</v>
      </c>
      <c r="AU207" t="s">
        <v>183</v>
      </c>
      <c r="AV207">
        <v>5</v>
      </c>
      <c r="AW207">
        <v>0</v>
      </c>
      <c r="AX207">
        <v>500</v>
      </c>
      <c r="AY207">
        <v>17500</v>
      </c>
      <c r="AZ207" t="s">
        <v>605</v>
      </c>
      <c r="BA207">
        <v>6.5</v>
      </c>
      <c r="BB207">
        <v>0</v>
      </c>
      <c r="BC207">
        <v>500</v>
      </c>
      <c r="BD207">
        <v>20000</v>
      </c>
      <c r="BE207" t="s">
        <v>605</v>
      </c>
      <c r="BF207">
        <v>6</v>
      </c>
      <c r="BH207">
        <v>500</v>
      </c>
      <c r="BI207">
        <v>20000</v>
      </c>
      <c r="BW207">
        <v>1</v>
      </c>
      <c r="BX207">
        <v>500</v>
      </c>
      <c r="DV207">
        <v>1000</v>
      </c>
      <c r="DW207">
        <v>15</v>
      </c>
      <c r="DX207">
        <v>1</v>
      </c>
      <c r="DZ207">
        <v>1000</v>
      </c>
      <c r="EB207" s="17"/>
      <c r="EC207" s="17"/>
      <c r="ED207" s="17">
        <v>500</v>
      </c>
      <c r="EE207" s="17">
        <v>50</v>
      </c>
      <c r="EF207" s="17">
        <v>0</v>
      </c>
      <c r="EG207" s="21" t="e">
        <f t="shared" si="6"/>
        <v>#DIV/0!</v>
      </c>
      <c r="EH207" s="17">
        <v>0</v>
      </c>
      <c r="EI207" s="17">
        <v>12475</v>
      </c>
      <c r="EJ207" s="17">
        <f t="shared" si="7"/>
        <v>-12475</v>
      </c>
    </row>
    <row r="208" spans="1:140" x14ac:dyDescent="0.35">
      <c r="A208">
        <v>596</v>
      </c>
      <c r="B208" t="s">
        <v>146</v>
      </c>
      <c r="C208" t="s">
        <v>598</v>
      </c>
      <c r="D208" t="s">
        <v>591</v>
      </c>
      <c r="E208" t="s">
        <v>550</v>
      </c>
      <c r="F208" t="s">
        <v>590</v>
      </c>
      <c r="G208" t="s">
        <v>597</v>
      </c>
      <c r="H208" t="s">
        <v>660</v>
      </c>
      <c r="I208" t="s">
        <v>659</v>
      </c>
      <c r="J208" t="s">
        <v>698</v>
      </c>
      <c r="K208" t="s">
        <v>658</v>
      </c>
      <c r="L208" t="s">
        <v>657</v>
      </c>
      <c r="M208" t="s">
        <v>153</v>
      </c>
      <c r="O208">
        <v>770611394</v>
      </c>
      <c r="Q208" t="s">
        <v>583</v>
      </c>
      <c r="R208" t="s">
        <v>31</v>
      </c>
      <c r="S208" t="s">
        <v>156</v>
      </c>
      <c r="T208" t="s">
        <v>539</v>
      </c>
      <c r="U208" t="s">
        <v>158</v>
      </c>
      <c r="V208" t="s">
        <v>84</v>
      </c>
      <c r="W208" t="s">
        <v>86</v>
      </c>
      <c r="X208" t="s">
        <v>131</v>
      </c>
      <c r="Y208">
        <v>25</v>
      </c>
      <c r="AA208">
        <v>2000</v>
      </c>
      <c r="AG208">
        <v>2.25</v>
      </c>
      <c r="AH208">
        <v>3</v>
      </c>
      <c r="AI208">
        <v>1</v>
      </c>
      <c r="AK208">
        <v>500</v>
      </c>
      <c r="AL208">
        <v>18</v>
      </c>
      <c r="AM208" t="s">
        <v>664</v>
      </c>
      <c r="AO208">
        <v>500</v>
      </c>
      <c r="AP208" t="s">
        <v>665</v>
      </c>
      <c r="AQ208">
        <v>62.5</v>
      </c>
      <c r="AR208">
        <v>0</v>
      </c>
      <c r="AS208">
        <v>500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W208">
        <v>1</v>
      </c>
      <c r="BX208">
        <v>500</v>
      </c>
      <c r="DV208">
        <v>1250</v>
      </c>
      <c r="DW208">
        <v>15</v>
      </c>
      <c r="DX208">
        <v>1</v>
      </c>
      <c r="DZ208">
        <v>1000</v>
      </c>
      <c r="EB208" s="17"/>
      <c r="EC208" s="17"/>
      <c r="ED208" s="17">
        <v>500</v>
      </c>
      <c r="EE208" s="17">
        <v>62.5</v>
      </c>
      <c r="EF208" s="17">
        <v>0</v>
      </c>
      <c r="EG208" s="21" t="e">
        <f t="shared" si="6"/>
        <v>#DIV/0!</v>
      </c>
      <c r="EH208" s="17">
        <v>0</v>
      </c>
      <c r="EI208" s="17">
        <v>7125</v>
      </c>
      <c r="EJ208" s="17">
        <f t="shared" si="7"/>
        <v>-7125</v>
      </c>
    </row>
    <row r="209" spans="1:140" x14ac:dyDescent="0.35">
      <c r="A209">
        <v>597</v>
      </c>
      <c r="B209" t="s">
        <v>146</v>
      </c>
      <c r="C209" t="s">
        <v>598</v>
      </c>
      <c r="D209" t="s">
        <v>591</v>
      </c>
      <c r="E209" t="s">
        <v>550</v>
      </c>
      <c r="F209" t="s">
        <v>590</v>
      </c>
      <c r="G209" t="s">
        <v>597</v>
      </c>
      <c r="H209" t="s">
        <v>672</v>
      </c>
      <c r="I209" t="s">
        <v>673</v>
      </c>
      <c r="J209" t="s">
        <v>668</v>
      </c>
      <c r="K209" t="s">
        <v>667</v>
      </c>
      <c r="L209" t="s">
        <v>671</v>
      </c>
      <c r="M209" t="s">
        <v>26</v>
      </c>
      <c r="O209" t="s">
        <v>670</v>
      </c>
      <c r="Q209" t="s">
        <v>583</v>
      </c>
      <c r="R209" t="s">
        <v>31</v>
      </c>
      <c r="S209" t="s">
        <v>156</v>
      </c>
      <c r="T209" t="s">
        <v>538</v>
      </c>
      <c r="U209" t="s">
        <v>158</v>
      </c>
      <c r="V209" t="s">
        <v>34</v>
      </c>
      <c r="W209" t="s">
        <v>33</v>
      </c>
      <c r="X209" t="s">
        <v>131</v>
      </c>
      <c r="Y209">
        <v>22</v>
      </c>
      <c r="AG209">
        <v>2.25</v>
      </c>
      <c r="AH209">
        <v>3</v>
      </c>
      <c r="AI209" t="s">
        <v>674</v>
      </c>
      <c r="AJ209">
        <v>0</v>
      </c>
      <c r="AK209">
        <v>500</v>
      </c>
      <c r="AL209">
        <v>8</v>
      </c>
      <c r="AM209" t="s">
        <v>678</v>
      </c>
      <c r="AN209">
        <v>0</v>
      </c>
      <c r="AO209">
        <v>1000</v>
      </c>
      <c r="AP209" t="s">
        <v>682</v>
      </c>
      <c r="AQ209">
        <v>62.5</v>
      </c>
      <c r="AR209">
        <v>0</v>
      </c>
      <c r="AS209">
        <v>500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DV209">
        <v>1350</v>
      </c>
      <c r="DW209">
        <v>4</v>
      </c>
      <c r="DX209">
        <v>3</v>
      </c>
      <c r="DY209">
        <v>0</v>
      </c>
      <c r="DZ209">
        <v>500</v>
      </c>
      <c r="EB209" s="17" t="s">
        <v>684</v>
      </c>
      <c r="EC209" s="17" t="s">
        <v>684</v>
      </c>
      <c r="ED209" s="17">
        <v>500</v>
      </c>
      <c r="EE209" s="17">
        <v>67.5</v>
      </c>
      <c r="EF209" s="17">
        <v>0</v>
      </c>
      <c r="EG209" s="21" t="e">
        <f t="shared" si="6"/>
        <v>#DIV/0!</v>
      </c>
      <c r="EH209" s="17">
        <v>0</v>
      </c>
      <c r="EI209" s="17">
        <v>4625</v>
      </c>
      <c r="EJ209" s="17">
        <f t="shared" si="7"/>
        <v>-4625</v>
      </c>
    </row>
    <row r="210" spans="1:140" x14ac:dyDescent="0.35">
      <c r="A210">
        <v>598</v>
      </c>
      <c r="B210" t="s">
        <v>146</v>
      </c>
      <c r="C210" t="s">
        <v>598</v>
      </c>
      <c r="D210" t="s">
        <v>591</v>
      </c>
      <c r="E210" t="s">
        <v>550</v>
      </c>
      <c r="F210" t="s">
        <v>590</v>
      </c>
      <c r="G210" t="s">
        <v>597</v>
      </c>
      <c r="H210" t="s">
        <v>672</v>
      </c>
      <c r="I210" t="s">
        <v>673</v>
      </c>
      <c r="J210" t="s">
        <v>668</v>
      </c>
      <c r="K210" t="s">
        <v>667</v>
      </c>
      <c r="L210" t="s">
        <v>671</v>
      </c>
      <c r="M210" t="s">
        <v>26</v>
      </c>
      <c r="O210" t="s">
        <v>670</v>
      </c>
      <c r="Q210" t="s">
        <v>583</v>
      </c>
      <c r="R210" t="s">
        <v>31</v>
      </c>
      <c r="S210" t="s">
        <v>156</v>
      </c>
      <c r="T210" t="s">
        <v>538</v>
      </c>
      <c r="U210" t="s">
        <v>158</v>
      </c>
      <c r="V210" t="s">
        <v>82</v>
      </c>
      <c r="W210" t="s">
        <v>158</v>
      </c>
      <c r="X210" t="s">
        <v>131</v>
      </c>
      <c r="Y210">
        <v>22</v>
      </c>
      <c r="AG210">
        <v>2.25</v>
      </c>
      <c r="AH210">
        <v>3</v>
      </c>
      <c r="AI210" t="s">
        <v>675</v>
      </c>
      <c r="AJ210">
        <v>0</v>
      </c>
      <c r="AK210">
        <v>500</v>
      </c>
      <c r="AL210">
        <v>7</v>
      </c>
      <c r="AM210" t="s">
        <v>679</v>
      </c>
      <c r="AN210">
        <v>0</v>
      </c>
      <c r="AO210">
        <v>1000</v>
      </c>
      <c r="AP210" t="s">
        <v>682</v>
      </c>
      <c r="AQ210">
        <v>62.5</v>
      </c>
      <c r="AR210">
        <v>0</v>
      </c>
      <c r="AS210">
        <v>500</v>
      </c>
      <c r="AT210">
        <v>0</v>
      </c>
      <c r="AU210" t="s">
        <v>183</v>
      </c>
      <c r="AV210">
        <v>5</v>
      </c>
      <c r="AW210">
        <v>0</v>
      </c>
      <c r="AX210">
        <v>750</v>
      </c>
      <c r="AY210">
        <v>17500</v>
      </c>
      <c r="AZ210" t="s">
        <v>683</v>
      </c>
      <c r="BA210">
        <v>5.6</v>
      </c>
      <c r="BB210">
        <v>0</v>
      </c>
      <c r="BC210">
        <v>750</v>
      </c>
      <c r="BD210">
        <v>22000</v>
      </c>
      <c r="BE210">
        <v>0</v>
      </c>
      <c r="BF210">
        <v>0</v>
      </c>
      <c r="BG210">
        <v>0</v>
      </c>
      <c r="BH210">
        <v>0</v>
      </c>
      <c r="BI210">
        <v>0</v>
      </c>
      <c r="DV210">
        <v>2700</v>
      </c>
      <c r="DW210">
        <v>4</v>
      </c>
      <c r="DX210">
        <v>2</v>
      </c>
      <c r="DY210">
        <v>0</v>
      </c>
      <c r="DZ210">
        <v>500</v>
      </c>
      <c r="EB210" s="17" t="s">
        <v>684</v>
      </c>
      <c r="EC210" s="17" t="s">
        <v>684</v>
      </c>
      <c r="ED210" s="17">
        <v>500</v>
      </c>
      <c r="EE210" s="17">
        <v>135</v>
      </c>
      <c r="EF210" s="17">
        <v>0</v>
      </c>
      <c r="EG210" s="21" t="e">
        <f t="shared" si="6"/>
        <v>#DIV/0!</v>
      </c>
      <c r="EH210" s="17">
        <v>0</v>
      </c>
      <c r="EI210" s="17">
        <v>11989</v>
      </c>
      <c r="EJ210" s="17">
        <f t="shared" si="7"/>
        <v>-11989</v>
      </c>
    </row>
    <row r="211" spans="1:140" x14ac:dyDescent="0.35">
      <c r="A211">
        <v>599</v>
      </c>
      <c r="B211" t="s">
        <v>146</v>
      </c>
      <c r="C211" t="s">
        <v>598</v>
      </c>
      <c r="D211" t="s">
        <v>591</v>
      </c>
      <c r="E211" t="s">
        <v>550</v>
      </c>
      <c r="F211" t="s">
        <v>590</v>
      </c>
      <c r="G211" t="s">
        <v>597</v>
      </c>
      <c r="H211" t="s">
        <v>672</v>
      </c>
      <c r="I211" t="s">
        <v>673</v>
      </c>
      <c r="J211" t="s">
        <v>668</v>
      </c>
      <c r="K211" t="s">
        <v>667</v>
      </c>
      <c r="L211" t="s">
        <v>671</v>
      </c>
      <c r="M211" t="s">
        <v>26</v>
      </c>
      <c r="O211" t="s">
        <v>670</v>
      </c>
      <c r="Q211" t="s">
        <v>583</v>
      </c>
      <c r="R211" t="s">
        <v>31</v>
      </c>
      <c r="S211" t="s">
        <v>156</v>
      </c>
      <c r="T211" t="s">
        <v>538</v>
      </c>
      <c r="U211" t="s">
        <v>158</v>
      </c>
      <c r="V211" t="s">
        <v>83</v>
      </c>
      <c r="W211" t="s">
        <v>85</v>
      </c>
      <c r="X211" t="s">
        <v>131</v>
      </c>
      <c r="Y211">
        <v>22</v>
      </c>
      <c r="AG211">
        <v>2.25</v>
      </c>
      <c r="AH211">
        <v>3</v>
      </c>
      <c r="AI211" t="s">
        <v>676</v>
      </c>
      <c r="AJ211">
        <v>0</v>
      </c>
      <c r="AK211">
        <v>500</v>
      </c>
      <c r="AL211">
        <v>7</v>
      </c>
      <c r="AM211" t="s">
        <v>680</v>
      </c>
      <c r="AN211">
        <v>0</v>
      </c>
      <c r="AO211">
        <v>1000</v>
      </c>
      <c r="AP211" t="s">
        <v>682</v>
      </c>
      <c r="AQ211">
        <v>62.5</v>
      </c>
      <c r="AR211">
        <v>0</v>
      </c>
      <c r="AS211">
        <v>500</v>
      </c>
      <c r="AT211">
        <v>0</v>
      </c>
      <c r="AU211" t="s">
        <v>183</v>
      </c>
      <c r="AV211">
        <v>5</v>
      </c>
      <c r="AW211">
        <v>0</v>
      </c>
      <c r="AX211">
        <v>500</v>
      </c>
      <c r="AY211">
        <v>17500</v>
      </c>
      <c r="AZ211" t="s">
        <v>605</v>
      </c>
      <c r="BA211">
        <v>6.5</v>
      </c>
      <c r="BB211">
        <v>0</v>
      </c>
      <c r="BC211">
        <v>500</v>
      </c>
      <c r="BD211">
        <v>20000</v>
      </c>
      <c r="BE211" t="s">
        <v>605</v>
      </c>
      <c r="BF211">
        <v>6</v>
      </c>
      <c r="BG211">
        <v>0</v>
      </c>
      <c r="BH211">
        <v>500</v>
      </c>
      <c r="BI211">
        <v>17500</v>
      </c>
      <c r="DV211">
        <v>2200</v>
      </c>
      <c r="DW211">
        <v>4</v>
      </c>
      <c r="DX211">
        <v>2</v>
      </c>
      <c r="DY211">
        <v>0</v>
      </c>
      <c r="DZ211">
        <v>500</v>
      </c>
      <c r="EB211" s="17" t="s">
        <v>684</v>
      </c>
      <c r="EC211" s="17" t="s">
        <v>684</v>
      </c>
      <c r="ED211" s="17">
        <v>500</v>
      </c>
      <c r="EE211" s="17">
        <v>110</v>
      </c>
      <c r="EF211" s="17">
        <v>0</v>
      </c>
      <c r="EG211" s="21" t="e">
        <f t="shared" si="6"/>
        <v>#DIV/0!</v>
      </c>
      <c r="EH211" s="17">
        <v>0</v>
      </c>
      <c r="EI211" s="17">
        <v>9975</v>
      </c>
      <c r="EJ211" s="17">
        <f t="shared" si="7"/>
        <v>-9975</v>
      </c>
    </row>
    <row r="212" spans="1:140" x14ac:dyDescent="0.35">
      <c r="A212">
        <v>600</v>
      </c>
      <c r="B212" t="s">
        <v>146</v>
      </c>
      <c r="C212" t="s">
        <v>598</v>
      </c>
      <c r="D212" t="s">
        <v>591</v>
      </c>
      <c r="E212" t="s">
        <v>550</v>
      </c>
      <c r="F212" t="s">
        <v>590</v>
      </c>
      <c r="G212" t="s">
        <v>597</v>
      </c>
      <c r="H212" t="s">
        <v>672</v>
      </c>
      <c r="I212" t="s">
        <v>673</v>
      </c>
      <c r="J212" t="s">
        <v>668</v>
      </c>
      <c r="K212" t="s">
        <v>667</v>
      </c>
      <c r="L212" t="s">
        <v>671</v>
      </c>
      <c r="M212" t="s">
        <v>26</v>
      </c>
      <c r="O212" t="s">
        <v>670</v>
      </c>
      <c r="Q212" t="s">
        <v>583</v>
      </c>
      <c r="R212" t="s">
        <v>31</v>
      </c>
      <c r="S212" t="s">
        <v>156</v>
      </c>
      <c r="T212" t="s">
        <v>538</v>
      </c>
      <c r="U212" t="s">
        <v>158</v>
      </c>
      <c r="V212" t="s">
        <v>84</v>
      </c>
      <c r="W212" t="s">
        <v>86</v>
      </c>
      <c r="X212" t="s">
        <v>131</v>
      </c>
      <c r="Y212">
        <v>22</v>
      </c>
      <c r="AG212">
        <v>2.25</v>
      </c>
      <c r="AH212">
        <v>3</v>
      </c>
      <c r="AI212" t="s">
        <v>677</v>
      </c>
      <c r="AJ212">
        <v>0</v>
      </c>
      <c r="AK212">
        <v>500</v>
      </c>
      <c r="AL212">
        <v>8</v>
      </c>
      <c r="AM212" t="s">
        <v>681</v>
      </c>
      <c r="AN212">
        <v>0</v>
      </c>
      <c r="AO212">
        <v>1000</v>
      </c>
      <c r="AP212" t="s">
        <v>682</v>
      </c>
      <c r="AQ212">
        <v>62.5</v>
      </c>
      <c r="AR212">
        <v>0</v>
      </c>
      <c r="AS212">
        <v>500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DV212">
        <v>1200</v>
      </c>
      <c r="DW212">
        <v>4</v>
      </c>
      <c r="DX212">
        <v>2</v>
      </c>
      <c r="DY212">
        <v>0</v>
      </c>
      <c r="DZ212">
        <v>500</v>
      </c>
      <c r="EB212" s="17" t="s">
        <v>684</v>
      </c>
      <c r="EC212" s="17" t="s">
        <v>684</v>
      </c>
      <c r="ED212" s="17">
        <v>500</v>
      </c>
      <c r="EE212" s="17">
        <v>60</v>
      </c>
      <c r="EF212" s="17">
        <v>0</v>
      </c>
      <c r="EG212" s="21" t="e">
        <f t="shared" si="6"/>
        <v>#DIV/0!</v>
      </c>
      <c r="EH212" s="17">
        <v>0</v>
      </c>
      <c r="EI212" s="17">
        <v>4625</v>
      </c>
      <c r="EJ212" s="17">
        <f t="shared" si="7"/>
        <v>-4625</v>
      </c>
    </row>
    <row r="213" spans="1:140" x14ac:dyDescent="0.35">
      <c r="A213">
        <v>601</v>
      </c>
      <c r="B213" t="s">
        <v>146</v>
      </c>
      <c r="C213" t="s">
        <v>598</v>
      </c>
      <c r="D213" t="s">
        <v>591</v>
      </c>
      <c r="E213" t="s">
        <v>550</v>
      </c>
      <c r="F213" t="s">
        <v>590</v>
      </c>
      <c r="G213" t="s">
        <v>597</v>
      </c>
      <c r="H213" t="s">
        <v>699</v>
      </c>
      <c r="I213" t="s">
        <v>685</v>
      </c>
      <c r="J213" t="s">
        <v>689</v>
      </c>
      <c r="K213" t="s">
        <v>688</v>
      </c>
      <c r="L213" t="s">
        <v>686</v>
      </c>
      <c r="M213" t="s">
        <v>26</v>
      </c>
      <c r="O213" t="s">
        <v>687</v>
      </c>
      <c r="Q213" t="s">
        <v>583</v>
      </c>
      <c r="R213" t="s">
        <v>31</v>
      </c>
      <c r="S213" t="s">
        <v>156</v>
      </c>
      <c r="T213" t="s">
        <v>539</v>
      </c>
      <c r="U213" t="s">
        <v>158</v>
      </c>
      <c r="V213" t="s">
        <v>34</v>
      </c>
      <c r="W213" t="s">
        <v>33</v>
      </c>
      <c r="X213" t="s">
        <v>131</v>
      </c>
      <c r="Y213">
        <v>8</v>
      </c>
      <c r="AA213">
        <v>1000</v>
      </c>
      <c r="AG213">
        <v>2.25</v>
      </c>
      <c r="AH213">
        <v>7</v>
      </c>
      <c r="AI213">
        <v>32</v>
      </c>
      <c r="AK213">
        <v>500</v>
      </c>
      <c r="AL213">
        <v>11</v>
      </c>
      <c r="AM213" t="s">
        <v>690</v>
      </c>
      <c r="AN213">
        <v>0</v>
      </c>
      <c r="AO213">
        <v>1000</v>
      </c>
      <c r="AQ213">
        <v>62.5</v>
      </c>
      <c r="AR213">
        <v>0</v>
      </c>
      <c r="AS213">
        <v>500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DV213">
        <v>1300</v>
      </c>
      <c r="DW213">
        <v>20</v>
      </c>
      <c r="DX213">
        <v>1</v>
      </c>
      <c r="DZ213">
        <v>1000</v>
      </c>
      <c r="EB213" s="17" t="s">
        <v>684</v>
      </c>
      <c r="EC213" s="17" t="s">
        <v>684</v>
      </c>
      <c r="ED213" s="17">
        <v>500</v>
      </c>
      <c r="EE213" s="17">
        <v>65</v>
      </c>
      <c r="EF213" s="17">
        <v>0</v>
      </c>
      <c r="EG213" s="21" t="e">
        <f t="shared" si="6"/>
        <v>#DIV/0!</v>
      </c>
      <c r="EH213" s="17">
        <v>0</v>
      </c>
      <c r="EI213" s="17">
        <v>6125</v>
      </c>
      <c r="EJ213" s="17">
        <f t="shared" si="7"/>
        <v>-6125</v>
      </c>
    </row>
    <row r="214" spans="1:140" x14ac:dyDescent="0.35">
      <c r="A214">
        <v>602</v>
      </c>
      <c r="B214" t="s">
        <v>146</v>
      </c>
      <c r="C214" t="s">
        <v>598</v>
      </c>
      <c r="D214" t="s">
        <v>591</v>
      </c>
      <c r="E214" t="s">
        <v>550</v>
      </c>
      <c r="F214" t="s">
        <v>590</v>
      </c>
      <c r="G214" t="s">
        <v>597</v>
      </c>
      <c r="H214" t="s">
        <v>699</v>
      </c>
      <c r="I214" t="s">
        <v>685</v>
      </c>
      <c r="J214" t="s">
        <v>689</v>
      </c>
      <c r="K214" t="s">
        <v>688</v>
      </c>
      <c r="L214" t="s">
        <v>686</v>
      </c>
      <c r="M214" t="s">
        <v>26</v>
      </c>
      <c r="O214" t="s">
        <v>687</v>
      </c>
      <c r="Q214" t="s">
        <v>583</v>
      </c>
      <c r="R214" t="s">
        <v>31</v>
      </c>
      <c r="S214" t="s">
        <v>156</v>
      </c>
      <c r="T214" t="s">
        <v>539</v>
      </c>
      <c r="U214" t="s">
        <v>158</v>
      </c>
      <c r="V214" t="s">
        <v>82</v>
      </c>
      <c r="W214" t="s">
        <v>158</v>
      </c>
      <c r="X214" t="s">
        <v>131</v>
      </c>
      <c r="Y214">
        <v>8</v>
      </c>
      <c r="AA214">
        <v>1000</v>
      </c>
      <c r="AG214">
        <v>2.25</v>
      </c>
      <c r="AH214">
        <v>7</v>
      </c>
      <c r="AI214">
        <v>37</v>
      </c>
      <c r="AK214">
        <v>500</v>
      </c>
      <c r="AL214">
        <v>11</v>
      </c>
      <c r="AM214" t="s">
        <v>691</v>
      </c>
      <c r="AN214">
        <v>0</v>
      </c>
      <c r="AO214">
        <v>1000</v>
      </c>
      <c r="AQ214">
        <v>62.5</v>
      </c>
      <c r="AR214">
        <v>0</v>
      </c>
      <c r="AS214">
        <v>500</v>
      </c>
      <c r="AT214">
        <v>0</v>
      </c>
      <c r="AU214" t="s">
        <v>183</v>
      </c>
      <c r="AV214">
        <v>5</v>
      </c>
      <c r="AX214">
        <v>500</v>
      </c>
      <c r="AY214">
        <v>17500</v>
      </c>
      <c r="AZ214" t="s">
        <v>666</v>
      </c>
      <c r="BA214">
        <v>5.6</v>
      </c>
      <c r="BB214">
        <v>0</v>
      </c>
      <c r="BC214">
        <v>750</v>
      </c>
      <c r="BD214">
        <v>22000</v>
      </c>
      <c r="DV214">
        <v>3250</v>
      </c>
      <c r="DW214">
        <v>20</v>
      </c>
      <c r="DX214">
        <v>1</v>
      </c>
      <c r="DZ214">
        <v>1000</v>
      </c>
      <c r="EB214" s="17" t="s">
        <v>684</v>
      </c>
      <c r="EC214" s="17" t="s">
        <v>684</v>
      </c>
      <c r="ED214" s="17">
        <v>500</v>
      </c>
      <c r="EE214" s="17">
        <v>162.5</v>
      </c>
      <c r="EF214" s="17">
        <v>0</v>
      </c>
      <c r="EG214" s="21" t="e">
        <f t="shared" si="6"/>
        <v>#DIV/0!</v>
      </c>
      <c r="EH214" s="17">
        <v>0</v>
      </c>
      <c r="EI214" s="17">
        <v>10339</v>
      </c>
      <c r="EJ214" s="17">
        <f t="shared" si="7"/>
        <v>-10339</v>
      </c>
    </row>
    <row r="215" spans="1:140" x14ac:dyDescent="0.35">
      <c r="A215">
        <v>603</v>
      </c>
      <c r="B215" t="s">
        <v>146</v>
      </c>
      <c r="C215" t="s">
        <v>598</v>
      </c>
      <c r="D215" t="s">
        <v>591</v>
      </c>
      <c r="E215" t="s">
        <v>550</v>
      </c>
      <c r="F215" t="s">
        <v>590</v>
      </c>
      <c r="G215" t="s">
        <v>597</v>
      </c>
      <c r="H215" t="s">
        <v>699</v>
      </c>
      <c r="I215" t="s">
        <v>685</v>
      </c>
      <c r="J215" t="s">
        <v>689</v>
      </c>
      <c r="K215" t="s">
        <v>688</v>
      </c>
      <c r="L215" t="s">
        <v>686</v>
      </c>
      <c r="M215" t="s">
        <v>26</v>
      </c>
      <c r="O215" t="s">
        <v>687</v>
      </c>
      <c r="Q215" t="s">
        <v>583</v>
      </c>
      <c r="R215" t="s">
        <v>31</v>
      </c>
      <c r="S215" t="s">
        <v>156</v>
      </c>
      <c r="T215" t="s">
        <v>539</v>
      </c>
      <c r="U215" t="s">
        <v>158</v>
      </c>
      <c r="V215" t="s">
        <v>83</v>
      </c>
      <c r="W215" t="s">
        <v>85</v>
      </c>
      <c r="X215" t="s">
        <v>131</v>
      </c>
      <c r="Y215">
        <v>8</v>
      </c>
      <c r="AA215">
        <v>1000</v>
      </c>
      <c r="AG215">
        <v>2.25</v>
      </c>
      <c r="AH215">
        <v>7</v>
      </c>
      <c r="AI215">
        <v>33</v>
      </c>
      <c r="AK215">
        <v>500</v>
      </c>
      <c r="AL215">
        <v>11</v>
      </c>
      <c r="AM215" t="s">
        <v>692</v>
      </c>
      <c r="AN215">
        <v>3750</v>
      </c>
      <c r="AO215">
        <v>1000</v>
      </c>
      <c r="AQ215">
        <v>62.5</v>
      </c>
      <c r="AR215">
        <v>0</v>
      </c>
      <c r="AS215">
        <v>500</v>
      </c>
      <c r="AT215">
        <v>0</v>
      </c>
      <c r="AU215" t="s">
        <v>183</v>
      </c>
      <c r="AV215">
        <v>5</v>
      </c>
      <c r="AX215">
        <v>500</v>
      </c>
      <c r="AY215">
        <v>17500</v>
      </c>
      <c r="AZ215" t="s">
        <v>605</v>
      </c>
      <c r="BA215">
        <v>6.5</v>
      </c>
      <c r="BB215">
        <v>0</v>
      </c>
      <c r="BC215">
        <v>500</v>
      </c>
      <c r="BD215">
        <v>20000</v>
      </c>
      <c r="DV215">
        <v>2950</v>
      </c>
      <c r="DW215">
        <v>20</v>
      </c>
      <c r="DX215">
        <v>1</v>
      </c>
      <c r="DZ215">
        <v>1000</v>
      </c>
      <c r="EB215" s="17" t="s">
        <v>684</v>
      </c>
      <c r="EC215" s="17" t="s">
        <v>684</v>
      </c>
      <c r="ED215" s="17">
        <v>500</v>
      </c>
      <c r="EE215" s="17">
        <v>147.5</v>
      </c>
      <c r="EF215" s="17">
        <v>0</v>
      </c>
      <c r="EG215" s="21" t="e">
        <f t="shared" si="6"/>
        <v>#DIV/0!</v>
      </c>
      <c r="EH215" s="17">
        <v>0</v>
      </c>
      <c r="EI215" s="17">
        <v>10475</v>
      </c>
      <c r="EJ215" s="17">
        <f t="shared" si="7"/>
        <v>-10475</v>
      </c>
    </row>
    <row r="216" spans="1:140" x14ac:dyDescent="0.35">
      <c r="A216">
        <v>604</v>
      </c>
      <c r="B216" t="s">
        <v>146</v>
      </c>
      <c r="C216" t="s">
        <v>598</v>
      </c>
      <c r="D216" t="s">
        <v>591</v>
      </c>
      <c r="E216" t="s">
        <v>550</v>
      </c>
      <c r="F216" t="s">
        <v>590</v>
      </c>
      <c r="G216" t="s">
        <v>597</v>
      </c>
      <c r="H216" t="s">
        <v>699</v>
      </c>
      <c r="I216" t="s">
        <v>685</v>
      </c>
      <c r="J216" t="s">
        <v>689</v>
      </c>
      <c r="K216" t="s">
        <v>688</v>
      </c>
      <c r="L216" t="s">
        <v>686</v>
      </c>
      <c r="M216" t="s">
        <v>26</v>
      </c>
      <c r="O216" t="s">
        <v>687</v>
      </c>
      <c r="Q216" t="s">
        <v>583</v>
      </c>
      <c r="R216" t="s">
        <v>31</v>
      </c>
      <c r="S216" t="s">
        <v>156</v>
      </c>
      <c r="T216" t="s">
        <v>539</v>
      </c>
      <c r="U216" t="s">
        <v>158</v>
      </c>
      <c r="V216" t="s">
        <v>84</v>
      </c>
      <c r="W216" t="s">
        <v>86</v>
      </c>
      <c r="X216" t="s">
        <v>131</v>
      </c>
      <c r="Y216">
        <v>8</v>
      </c>
      <c r="AA216">
        <v>1000</v>
      </c>
      <c r="AG216">
        <v>2.25</v>
      </c>
      <c r="AH216">
        <v>7</v>
      </c>
      <c r="AI216">
        <v>33</v>
      </c>
      <c r="AK216">
        <v>500</v>
      </c>
      <c r="AL216">
        <v>11</v>
      </c>
      <c r="AM216" t="s">
        <v>693</v>
      </c>
      <c r="AN216">
        <v>3750</v>
      </c>
      <c r="AO216">
        <v>1000</v>
      </c>
      <c r="AQ216">
        <v>62.5</v>
      </c>
      <c r="AR216">
        <v>0</v>
      </c>
      <c r="AS216">
        <v>500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DV216">
        <v>1250</v>
      </c>
      <c r="DW216">
        <v>1</v>
      </c>
      <c r="DX216">
        <v>3</v>
      </c>
      <c r="DZ216">
        <v>1000</v>
      </c>
      <c r="EB216" s="17" t="s">
        <v>684</v>
      </c>
      <c r="EC216" s="17" t="s">
        <v>684</v>
      </c>
      <c r="ED216" s="17">
        <v>500</v>
      </c>
      <c r="EE216" s="17">
        <v>62.5</v>
      </c>
      <c r="EF216" s="17">
        <v>0</v>
      </c>
      <c r="EG216" s="21" t="e">
        <f t="shared" si="6"/>
        <v>#DIV/0!</v>
      </c>
      <c r="EH216" s="17">
        <v>0</v>
      </c>
      <c r="EI216" s="17">
        <v>6125</v>
      </c>
      <c r="EJ216" s="17">
        <f t="shared" si="7"/>
        <v>-6125</v>
      </c>
    </row>
    <row r="217" spans="1:140" x14ac:dyDescent="0.35">
      <c r="A217">
        <v>605</v>
      </c>
      <c r="B217" t="s">
        <v>146</v>
      </c>
      <c r="C217" t="s">
        <v>701</v>
      </c>
      <c r="D217" t="s">
        <v>700</v>
      </c>
      <c r="E217" t="s">
        <v>550</v>
      </c>
      <c r="F217" t="s">
        <v>590</v>
      </c>
      <c r="G217" t="s">
        <v>590</v>
      </c>
      <c r="H217" t="s">
        <v>706</v>
      </c>
      <c r="I217" t="s">
        <v>705</v>
      </c>
      <c r="J217" t="s">
        <v>704</v>
      </c>
      <c r="K217" t="s">
        <v>703</v>
      </c>
      <c r="L217" t="s">
        <v>702</v>
      </c>
      <c r="M217" t="s">
        <v>26</v>
      </c>
      <c r="Q217">
        <v>24</v>
      </c>
      <c r="R217" t="s">
        <v>31</v>
      </c>
      <c r="T217" s="9" t="s">
        <v>707</v>
      </c>
      <c r="U217" t="s">
        <v>158</v>
      </c>
      <c r="V217" t="s">
        <v>34</v>
      </c>
      <c r="W217" t="s">
        <v>33</v>
      </c>
      <c r="X217" t="s">
        <v>400</v>
      </c>
      <c r="Y217">
        <v>2</v>
      </c>
      <c r="AA217">
        <v>250</v>
      </c>
      <c r="AG217">
        <v>1</v>
      </c>
      <c r="AH217">
        <v>1</v>
      </c>
      <c r="AI217">
        <v>0.25</v>
      </c>
      <c r="AK217">
        <v>250</v>
      </c>
      <c r="AL217">
        <v>2</v>
      </c>
      <c r="AM217">
        <v>1</v>
      </c>
      <c r="AO217">
        <v>250</v>
      </c>
      <c r="AP217" t="s">
        <v>708</v>
      </c>
      <c r="AQ217">
        <v>24</v>
      </c>
      <c r="AS217">
        <v>250</v>
      </c>
      <c r="AT217">
        <v>250</v>
      </c>
      <c r="AU217" t="s">
        <v>183</v>
      </c>
      <c r="AV217">
        <v>1</v>
      </c>
      <c r="AX217">
        <v>150</v>
      </c>
      <c r="AY217">
        <v>17500</v>
      </c>
      <c r="AZ217" t="s">
        <v>303</v>
      </c>
      <c r="BA217">
        <v>1</v>
      </c>
      <c r="BC217">
        <v>150</v>
      </c>
      <c r="BD217">
        <v>20000</v>
      </c>
      <c r="BW217">
        <v>2</v>
      </c>
      <c r="BX217">
        <v>250</v>
      </c>
      <c r="CL217" s="6">
        <v>44112</v>
      </c>
      <c r="CM217">
        <v>1</v>
      </c>
      <c r="CN217">
        <v>1</v>
      </c>
      <c r="CP217">
        <v>50</v>
      </c>
      <c r="CQ217">
        <v>1</v>
      </c>
      <c r="CS217">
        <v>1</v>
      </c>
      <c r="CT217">
        <v>750</v>
      </c>
      <c r="CU217" s="6">
        <v>44116</v>
      </c>
      <c r="CV217">
        <v>2</v>
      </c>
      <c r="CW217">
        <v>0.15</v>
      </c>
      <c r="CY217">
        <v>60</v>
      </c>
      <c r="CZ217">
        <v>2.2000000000000002</v>
      </c>
      <c r="DB217">
        <v>2.2000000000000002</v>
      </c>
      <c r="DC217">
        <v>1650.0000000000002</v>
      </c>
      <c r="DD217" s="6">
        <v>44122</v>
      </c>
      <c r="DE217">
        <v>2</v>
      </c>
      <c r="DF217">
        <v>0.15</v>
      </c>
      <c r="DH217">
        <v>60</v>
      </c>
      <c r="DI217">
        <v>3.2</v>
      </c>
      <c r="DK217">
        <v>3.2</v>
      </c>
      <c r="DL217">
        <v>2400</v>
      </c>
      <c r="DM217" s="6">
        <v>44126</v>
      </c>
      <c r="DN217">
        <v>2</v>
      </c>
      <c r="DO217">
        <v>0.15</v>
      </c>
      <c r="DR217">
        <v>3.6</v>
      </c>
      <c r="DT217">
        <v>3.6</v>
      </c>
      <c r="DU217">
        <v>2520</v>
      </c>
      <c r="EB217" s="17"/>
      <c r="EC217" s="17"/>
      <c r="ED217" s="17">
        <v>2.3999999999999998E-3</v>
      </c>
      <c r="EE217" s="17">
        <v>10</v>
      </c>
      <c r="EF217" s="17">
        <v>0</v>
      </c>
      <c r="EG217" s="21" t="e">
        <f t="shared" si="6"/>
        <v>#DIV/0!</v>
      </c>
      <c r="EH217" s="17">
        <v>10</v>
      </c>
      <c r="EI217" s="17">
        <v>7000</v>
      </c>
      <c r="EJ217" s="17">
        <f t="shared" si="7"/>
        <v>-6990</v>
      </c>
    </row>
    <row r="218" spans="1:140" x14ac:dyDescent="0.35">
      <c r="A218">
        <v>606</v>
      </c>
      <c r="B218" t="s">
        <v>146</v>
      </c>
      <c r="C218" t="s">
        <v>701</v>
      </c>
      <c r="D218" t="s">
        <v>700</v>
      </c>
      <c r="E218" t="s">
        <v>550</v>
      </c>
      <c r="F218" t="s">
        <v>590</v>
      </c>
      <c r="G218" t="s">
        <v>590</v>
      </c>
      <c r="H218" t="s">
        <v>706</v>
      </c>
      <c r="I218" t="s">
        <v>705</v>
      </c>
      <c r="J218" t="s">
        <v>704</v>
      </c>
      <c r="K218" t="s">
        <v>703</v>
      </c>
      <c r="L218" t="s">
        <v>702</v>
      </c>
      <c r="M218" t="s">
        <v>26</v>
      </c>
      <c r="Q218">
        <v>24</v>
      </c>
      <c r="R218" t="s">
        <v>31</v>
      </c>
      <c r="T218" s="9" t="s">
        <v>707</v>
      </c>
      <c r="U218" t="s">
        <v>158</v>
      </c>
      <c r="V218" t="s">
        <v>82</v>
      </c>
      <c r="W218" t="s">
        <v>158</v>
      </c>
      <c r="X218" t="s">
        <v>400</v>
      </c>
      <c r="Y218">
        <v>2</v>
      </c>
      <c r="AA218">
        <v>250</v>
      </c>
      <c r="AG218">
        <v>1</v>
      </c>
      <c r="AH218">
        <v>1</v>
      </c>
      <c r="AI218">
        <v>0.25</v>
      </c>
      <c r="AK218">
        <v>250</v>
      </c>
      <c r="AL218">
        <v>2</v>
      </c>
      <c r="AM218">
        <v>1</v>
      </c>
      <c r="AO218">
        <v>250</v>
      </c>
      <c r="AP218" t="s">
        <v>708</v>
      </c>
      <c r="AQ218">
        <v>24</v>
      </c>
      <c r="AS218">
        <v>250</v>
      </c>
      <c r="AT218">
        <v>250</v>
      </c>
      <c r="AU218" t="s">
        <v>709</v>
      </c>
      <c r="AV218">
        <v>0.34</v>
      </c>
      <c r="AX218">
        <v>250</v>
      </c>
      <c r="AY218">
        <v>15000</v>
      </c>
      <c r="AZ218" t="s">
        <v>112</v>
      </c>
      <c r="BA218">
        <v>0.34</v>
      </c>
      <c r="BC218">
        <v>250</v>
      </c>
      <c r="BD218">
        <v>15000</v>
      </c>
      <c r="BW218">
        <v>2</v>
      </c>
      <c r="BX218">
        <v>250</v>
      </c>
      <c r="CL218" s="6">
        <v>44112</v>
      </c>
      <c r="CM218">
        <v>1</v>
      </c>
      <c r="CN218">
        <v>1</v>
      </c>
      <c r="CP218">
        <v>75</v>
      </c>
      <c r="CQ218">
        <v>2.2000000000000002</v>
      </c>
      <c r="CS218">
        <v>2.2000000000000002</v>
      </c>
      <c r="CT218">
        <v>1650.0000000000002</v>
      </c>
      <c r="CU218" s="6">
        <v>44116</v>
      </c>
      <c r="CV218">
        <v>2</v>
      </c>
      <c r="CW218">
        <v>0.2</v>
      </c>
      <c r="CY218">
        <v>100</v>
      </c>
      <c r="CZ218">
        <v>4.5</v>
      </c>
      <c r="DB218">
        <v>4.5</v>
      </c>
      <c r="DC218">
        <v>3375</v>
      </c>
      <c r="DD218" s="6">
        <v>44122</v>
      </c>
      <c r="DE218">
        <v>2</v>
      </c>
      <c r="DF218">
        <v>0.2</v>
      </c>
      <c r="DH218">
        <v>100</v>
      </c>
      <c r="DI218">
        <v>5.3</v>
      </c>
      <c r="DK218">
        <v>5.3</v>
      </c>
      <c r="DL218">
        <v>3975</v>
      </c>
      <c r="DM218" s="6">
        <v>44126</v>
      </c>
      <c r="DN218">
        <v>2</v>
      </c>
      <c r="DO218">
        <v>0.2</v>
      </c>
      <c r="DR218">
        <v>6.8</v>
      </c>
      <c r="DT218">
        <v>6.8</v>
      </c>
      <c r="DU218">
        <v>4760</v>
      </c>
      <c r="EB218" s="17"/>
      <c r="EC218" s="17"/>
      <c r="ED218" s="17">
        <v>2.3999999999999998E-3</v>
      </c>
      <c r="EE218" s="17">
        <v>18.8</v>
      </c>
      <c r="EF218" s="17">
        <v>0</v>
      </c>
      <c r="EG218" s="21" t="e">
        <f t="shared" si="6"/>
        <v>#DIV/0!</v>
      </c>
      <c r="EH218" s="17">
        <v>18.8</v>
      </c>
      <c r="EI218" s="17">
        <v>13160</v>
      </c>
      <c r="EJ218" s="17">
        <f t="shared" si="7"/>
        <v>-13141.2</v>
      </c>
    </row>
    <row r="219" spans="1:140" x14ac:dyDescent="0.35">
      <c r="A219">
        <v>607</v>
      </c>
      <c r="B219" t="s">
        <v>146</v>
      </c>
      <c r="C219" t="s">
        <v>701</v>
      </c>
      <c r="D219" t="s">
        <v>700</v>
      </c>
      <c r="E219" t="s">
        <v>550</v>
      </c>
      <c r="F219" t="s">
        <v>590</v>
      </c>
      <c r="G219" t="s">
        <v>590</v>
      </c>
      <c r="H219" t="s">
        <v>706</v>
      </c>
      <c r="I219" t="s">
        <v>705</v>
      </c>
      <c r="J219" t="s">
        <v>704</v>
      </c>
      <c r="K219" t="s">
        <v>703</v>
      </c>
      <c r="L219" t="s">
        <v>702</v>
      </c>
      <c r="M219" t="s">
        <v>26</v>
      </c>
      <c r="Q219">
        <v>24</v>
      </c>
      <c r="R219" t="s">
        <v>31</v>
      </c>
      <c r="T219" s="9" t="s">
        <v>707</v>
      </c>
      <c r="U219" t="s">
        <v>158</v>
      </c>
      <c r="V219" t="s">
        <v>83</v>
      </c>
      <c r="W219" t="s">
        <v>85</v>
      </c>
      <c r="X219" t="s">
        <v>400</v>
      </c>
      <c r="Y219">
        <v>2</v>
      </c>
      <c r="AA219">
        <v>250</v>
      </c>
      <c r="AG219">
        <v>1</v>
      </c>
      <c r="AH219">
        <v>1</v>
      </c>
      <c r="AI219">
        <v>0.25</v>
      </c>
      <c r="AK219">
        <v>250</v>
      </c>
      <c r="AL219">
        <v>2</v>
      </c>
      <c r="AM219">
        <v>1</v>
      </c>
      <c r="AO219">
        <v>250</v>
      </c>
      <c r="AP219" t="s">
        <v>708</v>
      </c>
      <c r="AQ219">
        <v>24</v>
      </c>
      <c r="AS219">
        <v>250</v>
      </c>
      <c r="AT219">
        <v>250</v>
      </c>
      <c r="AU219" t="s">
        <v>709</v>
      </c>
      <c r="AV219">
        <v>0.67500000000000004</v>
      </c>
      <c r="AX219">
        <v>250</v>
      </c>
      <c r="AY219">
        <v>15000</v>
      </c>
      <c r="AZ219" t="s">
        <v>112</v>
      </c>
      <c r="BA219">
        <v>0.67500000000000004</v>
      </c>
      <c r="BC219">
        <v>250</v>
      </c>
      <c r="BD219">
        <v>15000</v>
      </c>
      <c r="BW219">
        <v>2</v>
      </c>
      <c r="BX219">
        <v>250</v>
      </c>
      <c r="CL219" s="6">
        <v>44112</v>
      </c>
      <c r="CM219">
        <v>1</v>
      </c>
      <c r="CN219">
        <v>1</v>
      </c>
      <c r="CP219">
        <v>60</v>
      </c>
      <c r="CQ219">
        <v>1.5</v>
      </c>
      <c r="CS219">
        <v>1.5</v>
      </c>
      <c r="CT219">
        <v>1125</v>
      </c>
      <c r="CU219" s="6">
        <v>44116</v>
      </c>
      <c r="CV219">
        <v>2</v>
      </c>
      <c r="CW219">
        <v>0.18</v>
      </c>
      <c r="CY219">
        <v>80</v>
      </c>
      <c r="CZ219">
        <v>3.1</v>
      </c>
      <c r="DB219">
        <v>3.1</v>
      </c>
      <c r="DC219">
        <v>2325</v>
      </c>
      <c r="DD219" s="6">
        <v>44122</v>
      </c>
      <c r="DE219">
        <v>2</v>
      </c>
      <c r="DF219">
        <v>0.18</v>
      </c>
      <c r="DH219">
        <v>80</v>
      </c>
      <c r="DI219">
        <v>4</v>
      </c>
      <c r="DK219">
        <v>4</v>
      </c>
      <c r="DL219">
        <v>3000</v>
      </c>
      <c r="DM219" s="6">
        <v>44126</v>
      </c>
      <c r="DN219">
        <v>2</v>
      </c>
      <c r="DO219">
        <v>0.18</v>
      </c>
      <c r="DR219">
        <v>5.0999999999999996</v>
      </c>
      <c r="DT219">
        <v>5.0999999999999996</v>
      </c>
      <c r="DU219">
        <v>3569.9999999999995</v>
      </c>
      <c r="EB219" s="17"/>
      <c r="EC219" s="17"/>
      <c r="ED219" s="17">
        <v>2.3999999999999998E-3</v>
      </c>
      <c r="EE219" s="17">
        <v>13.7</v>
      </c>
      <c r="EF219" s="17">
        <v>0</v>
      </c>
      <c r="EG219" s="21" t="e">
        <f t="shared" si="6"/>
        <v>#DIV/0!</v>
      </c>
      <c r="EH219" s="17">
        <v>13.7</v>
      </c>
      <c r="EI219" s="17">
        <v>9590</v>
      </c>
      <c r="EJ219" s="17">
        <f t="shared" si="7"/>
        <v>-9576.2999999999993</v>
      </c>
    </row>
    <row r="220" spans="1:140" x14ac:dyDescent="0.35">
      <c r="A220">
        <v>608</v>
      </c>
      <c r="B220" t="s">
        <v>146</v>
      </c>
      <c r="C220" t="s">
        <v>701</v>
      </c>
      <c r="D220" t="s">
        <v>700</v>
      </c>
      <c r="E220" t="s">
        <v>550</v>
      </c>
      <c r="F220" t="s">
        <v>590</v>
      </c>
      <c r="G220" t="s">
        <v>590</v>
      </c>
      <c r="H220" t="s">
        <v>706</v>
      </c>
      <c r="I220" t="s">
        <v>705</v>
      </c>
      <c r="J220" t="s">
        <v>704</v>
      </c>
      <c r="K220" t="s">
        <v>703</v>
      </c>
      <c r="L220" t="s">
        <v>702</v>
      </c>
      <c r="M220" t="s">
        <v>26</v>
      </c>
      <c r="Q220">
        <v>24</v>
      </c>
      <c r="R220" t="s">
        <v>31</v>
      </c>
      <c r="T220" s="9" t="s">
        <v>707</v>
      </c>
      <c r="U220" t="s">
        <v>158</v>
      </c>
      <c r="V220" t="s">
        <v>84</v>
      </c>
      <c r="W220" t="s">
        <v>86</v>
      </c>
      <c r="X220" t="s">
        <v>400</v>
      </c>
      <c r="Y220">
        <v>2</v>
      </c>
      <c r="AA220">
        <v>250</v>
      </c>
      <c r="AG220">
        <v>1</v>
      </c>
      <c r="AH220">
        <v>1</v>
      </c>
      <c r="AI220">
        <v>0.25</v>
      </c>
      <c r="AK220">
        <v>250</v>
      </c>
      <c r="AL220">
        <v>2</v>
      </c>
      <c r="AM220">
        <v>1</v>
      </c>
      <c r="AO220">
        <v>250</v>
      </c>
      <c r="AP220" t="s">
        <v>708</v>
      </c>
      <c r="AQ220">
        <v>24</v>
      </c>
      <c r="AS220">
        <v>250</v>
      </c>
      <c r="AT220">
        <v>250</v>
      </c>
      <c r="BW220">
        <v>2</v>
      </c>
      <c r="BX220">
        <v>250</v>
      </c>
      <c r="CL220" s="6">
        <v>44112</v>
      </c>
      <c r="CM220">
        <v>1</v>
      </c>
      <c r="CN220">
        <v>1</v>
      </c>
      <c r="CP220">
        <v>50</v>
      </c>
      <c r="CQ220">
        <v>0.5</v>
      </c>
      <c r="CS220">
        <v>0.5</v>
      </c>
      <c r="CT220">
        <v>375</v>
      </c>
      <c r="CU220" s="6">
        <v>44116</v>
      </c>
      <c r="CV220">
        <v>2</v>
      </c>
      <c r="CW220">
        <v>0.18</v>
      </c>
      <c r="CY220">
        <v>50</v>
      </c>
      <c r="CZ220">
        <v>1.5</v>
      </c>
      <c r="DB220">
        <v>1.5</v>
      </c>
      <c r="DC220">
        <v>1125</v>
      </c>
      <c r="DD220" s="6">
        <v>44122</v>
      </c>
      <c r="DE220">
        <v>2</v>
      </c>
      <c r="DF220">
        <v>0.18</v>
      </c>
      <c r="DH220">
        <v>50</v>
      </c>
      <c r="DI220">
        <v>2.2999999999999998</v>
      </c>
      <c r="DK220">
        <v>2.2999999999999998</v>
      </c>
      <c r="DL220">
        <v>1724.9999999999998</v>
      </c>
      <c r="DM220" s="6">
        <v>44126</v>
      </c>
      <c r="DN220">
        <v>2</v>
      </c>
      <c r="DO220">
        <v>0.18</v>
      </c>
      <c r="DR220">
        <v>3</v>
      </c>
      <c r="DT220">
        <v>3</v>
      </c>
      <c r="DU220">
        <v>2100</v>
      </c>
      <c r="EB220" s="17"/>
      <c r="EC220" s="17"/>
      <c r="ED220" s="17">
        <v>2.3999999999999998E-3</v>
      </c>
      <c r="EE220" s="17">
        <v>7.3</v>
      </c>
      <c r="EF220" s="17">
        <v>0</v>
      </c>
      <c r="EG220" s="21" t="e">
        <f t="shared" si="6"/>
        <v>#DIV/0!</v>
      </c>
      <c r="EH220" s="17">
        <v>7.3</v>
      </c>
      <c r="EI220" s="17">
        <v>5110</v>
      </c>
      <c r="EJ220" s="17">
        <f t="shared" si="7"/>
        <v>-5102.7</v>
      </c>
    </row>
    <row r="221" spans="1:140" x14ac:dyDescent="0.35">
      <c r="A221">
        <v>609</v>
      </c>
      <c r="B221" t="s">
        <v>146</v>
      </c>
      <c r="C221" t="s">
        <v>701</v>
      </c>
      <c r="D221" t="s">
        <v>700</v>
      </c>
      <c r="E221" t="s">
        <v>550</v>
      </c>
      <c r="F221" t="s">
        <v>590</v>
      </c>
      <c r="G221" t="s">
        <v>590</v>
      </c>
      <c r="H221" t="s">
        <v>706</v>
      </c>
      <c r="I221" t="s">
        <v>706</v>
      </c>
      <c r="J221" t="s">
        <v>711</v>
      </c>
      <c r="K221" t="s">
        <v>710</v>
      </c>
      <c r="L221" t="s">
        <v>712</v>
      </c>
      <c r="M221" t="s">
        <v>26</v>
      </c>
      <c r="Q221">
        <v>24</v>
      </c>
      <c r="R221" t="s">
        <v>31</v>
      </c>
      <c r="T221" s="9" t="s">
        <v>707</v>
      </c>
      <c r="U221" t="s">
        <v>158</v>
      </c>
      <c r="V221" t="s">
        <v>34</v>
      </c>
      <c r="W221" t="s">
        <v>33</v>
      </c>
      <c r="X221" t="s">
        <v>400</v>
      </c>
      <c r="Y221">
        <v>2</v>
      </c>
      <c r="AA221">
        <v>250</v>
      </c>
      <c r="AG221">
        <v>1</v>
      </c>
      <c r="AH221">
        <v>1</v>
      </c>
      <c r="AK221">
        <v>250</v>
      </c>
      <c r="AL221">
        <v>2</v>
      </c>
      <c r="AM221">
        <v>1</v>
      </c>
      <c r="AO221">
        <v>250</v>
      </c>
      <c r="AP221" t="s">
        <v>708</v>
      </c>
      <c r="AQ221">
        <v>24</v>
      </c>
      <c r="AS221">
        <v>250</v>
      </c>
      <c r="AT221">
        <v>800</v>
      </c>
      <c r="AU221" t="s">
        <v>709</v>
      </c>
      <c r="AV221">
        <v>1</v>
      </c>
      <c r="AY221">
        <v>15000</v>
      </c>
      <c r="AZ221" t="s">
        <v>303</v>
      </c>
      <c r="BA221">
        <v>1</v>
      </c>
      <c r="BC221">
        <v>150</v>
      </c>
      <c r="BD221">
        <v>20000</v>
      </c>
      <c r="BW221">
        <v>2</v>
      </c>
      <c r="BX221">
        <v>250</v>
      </c>
      <c r="CL221" s="6">
        <v>44112</v>
      </c>
      <c r="CM221">
        <v>1</v>
      </c>
      <c r="CN221">
        <v>1</v>
      </c>
      <c r="CP221">
        <v>50</v>
      </c>
      <c r="CQ221">
        <v>0.8</v>
      </c>
      <c r="CS221">
        <v>0.8</v>
      </c>
      <c r="CT221">
        <v>560</v>
      </c>
      <c r="CU221" s="6">
        <v>44116</v>
      </c>
      <c r="CV221">
        <v>2</v>
      </c>
      <c r="CY221">
        <v>50</v>
      </c>
      <c r="CZ221">
        <v>1</v>
      </c>
      <c r="DB221">
        <v>1</v>
      </c>
      <c r="DC221">
        <v>700</v>
      </c>
      <c r="DD221" s="6">
        <v>44122</v>
      </c>
      <c r="DE221">
        <v>2</v>
      </c>
      <c r="DF221" t="s">
        <v>714</v>
      </c>
      <c r="DH221">
        <v>80</v>
      </c>
      <c r="DI221">
        <v>2.2999999999999998</v>
      </c>
      <c r="DK221">
        <v>2.2999999999999998</v>
      </c>
      <c r="DL221">
        <v>1609.9999999999998</v>
      </c>
      <c r="DM221" s="6">
        <v>44126</v>
      </c>
      <c r="DN221">
        <v>2</v>
      </c>
      <c r="DQ221">
        <v>50</v>
      </c>
      <c r="DR221">
        <v>1</v>
      </c>
      <c r="DT221">
        <v>1</v>
      </c>
      <c r="DU221">
        <v>700</v>
      </c>
      <c r="EB221" s="17"/>
      <c r="EC221" s="17"/>
      <c r="ED221" s="17"/>
      <c r="EE221" s="17"/>
      <c r="EF221" s="17">
        <v>5.0999999999999996</v>
      </c>
      <c r="EG221" s="21">
        <f t="shared" si="6"/>
        <v>700</v>
      </c>
      <c r="EH221" s="17">
        <v>3569.9999999999995</v>
      </c>
      <c r="EI221" s="17">
        <v>2890</v>
      </c>
      <c r="EJ221" s="17">
        <f t="shared" si="7"/>
        <v>679.99999999999955</v>
      </c>
    </row>
    <row r="222" spans="1:140" x14ac:dyDescent="0.35">
      <c r="A222">
        <v>610</v>
      </c>
      <c r="B222" t="s">
        <v>146</v>
      </c>
      <c r="C222" t="s">
        <v>701</v>
      </c>
      <c r="D222" t="s">
        <v>700</v>
      </c>
      <c r="E222" t="s">
        <v>550</v>
      </c>
      <c r="F222" t="s">
        <v>590</v>
      </c>
      <c r="G222" t="s">
        <v>590</v>
      </c>
      <c r="H222" t="s">
        <v>706</v>
      </c>
      <c r="I222" t="s">
        <v>706</v>
      </c>
      <c r="J222" t="s">
        <v>711</v>
      </c>
      <c r="K222" t="s">
        <v>710</v>
      </c>
      <c r="L222" t="s">
        <v>712</v>
      </c>
      <c r="M222" t="s">
        <v>26</v>
      </c>
      <c r="Q222">
        <v>24</v>
      </c>
      <c r="R222" t="s">
        <v>31</v>
      </c>
      <c r="T222" s="9" t="s">
        <v>707</v>
      </c>
      <c r="U222" t="s">
        <v>158</v>
      </c>
      <c r="V222" t="s">
        <v>82</v>
      </c>
      <c r="W222" t="s">
        <v>158</v>
      </c>
      <c r="X222" t="s">
        <v>400</v>
      </c>
      <c r="Y222">
        <v>2</v>
      </c>
      <c r="AA222">
        <v>250</v>
      </c>
      <c r="AG222">
        <v>1</v>
      </c>
      <c r="AH222">
        <v>1</v>
      </c>
      <c r="AK222">
        <v>250</v>
      </c>
      <c r="AL222">
        <v>2</v>
      </c>
      <c r="AM222">
        <v>1</v>
      </c>
      <c r="AO222">
        <v>250</v>
      </c>
      <c r="AP222" t="s">
        <v>708</v>
      </c>
      <c r="AQ222">
        <v>24</v>
      </c>
      <c r="AS222">
        <v>250</v>
      </c>
      <c r="AT222">
        <v>800</v>
      </c>
      <c r="AU222" t="s">
        <v>713</v>
      </c>
      <c r="AV222">
        <v>0.34</v>
      </c>
      <c r="AY222">
        <v>15000</v>
      </c>
      <c r="AZ222" t="s">
        <v>713</v>
      </c>
      <c r="BA222">
        <v>0.34</v>
      </c>
      <c r="BC222">
        <v>200</v>
      </c>
      <c r="BD222">
        <v>15000</v>
      </c>
      <c r="BW222">
        <v>2</v>
      </c>
      <c r="BX222">
        <v>250</v>
      </c>
      <c r="CL222" s="6">
        <v>44112</v>
      </c>
      <c r="CM222">
        <v>1</v>
      </c>
      <c r="CN222">
        <v>1</v>
      </c>
      <c r="CP222">
        <v>60</v>
      </c>
      <c r="CQ222">
        <v>1.5</v>
      </c>
      <c r="CS222">
        <v>1.5</v>
      </c>
      <c r="CT222">
        <v>1050</v>
      </c>
      <c r="CU222" s="6">
        <v>44116</v>
      </c>
      <c r="CV222">
        <v>2</v>
      </c>
      <c r="CY222">
        <v>100</v>
      </c>
      <c r="CZ222">
        <v>2.8</v>
      </c>
      <c r="DB222">
        <v>2.8</v>
      </c>
      <c r="DC222">
        <v>1959.9999999999998</v>
      </c>
      <c r="DD222" s="6">
        <v>44122</v>
      </c>
      <c r="DE222">
        <v>2</v>
      </c>
      <c r="DF222" t="s">
        <v>715</v>
      </c>
      <c r="DH222">
        <v>100</v>
      </c>
      <c r="DI222">
        <v>3.5</v>
      </c>
      <c r="DK222">
        <v>3.5</v>
      </c>
      <c r="DL222">
        <v>2450</v>
      </c>
      <c r="DM222" s="6">
        <v>44126</v>
      </c>
      <c r="DN222">
        <v>2</v>
      </c>
      <c r="DQ222">
        <v>60</v>
      </c>
      <c r="DR222">
        <v>1.5</v>
      </c>
      <c r="DT222">
        <v>1.5</v>
      </c>
      <c r="DU222">
        <v>1050</v>
      </c>
      <c r="EB222" s="17"/>
      <c r="EC222" s="17"/>
      <c r="ED222" s="17"/>
      <c r="EE222" s="17"/>
      <c r="EF222" s="17">
        <v>9.3000000000000007</v>
      </c>
      <c r="EG222" s="21">
        <f t="shared" si="6"/>
        <v>700</v>
      </c>
      <c r="EH222" s="17">
        <v>6510.0000000000009</v>
      </c>
      <c r="EI222" s="17">
        <v>2451</v>
      </c>
      <c r="EJ222" s="17">
        <f t="shared" si="7"/>
        <v>4059.0000000000009</v>
      </c>
    </row>
    <row r="223" spans="1:140" x14ac:dyDescent="0.35">
      <c r="A223">
        <v>611</v>
      </c>
      <c r="B223" t="s">
        <v>146</v>
      </c>
      <c r="C223" t="s">
        <v>701</v>
      </c>
      <c r="D223" t="s">
        <v>700</v>
      </c>
      <c r="E223" t="s">
        <v>550</v>
      </c>
      <c r="F223" t="s">
        <v>590</v>
      </c>
      <c r="G223" t="s">
        <v>590</v>
      </c>
      <c r="H223" t="s">
        <v>706</v>
      </c>
      <c r="I223" t="s">
        <v>706</v>
      </c>
      <c r="J223" t="s">
        <v>711</v>
      </c>
      <c r="K223" t="s">
        <v>710</v>
      </c>
      <c r="L223" t="s">
        <v>712</v>
      </c>
      <c r="M223" t="s">
        <v>26</v>
      </c>
      <c r="Q223">
        <v>24</v>
      </c>
      <c r="R223" t="s">
        <v>31</v>
      </c>
      <c r="T223" s="9" t="s">
        <v>707</v>
      </c>
      <c r="U223" t="s">
        <v>158</v>
      </c>
      <c r="V223" t="s">
        <v>83</v>
      </c>
      <c r="W223" t="s">
        <v>85</v>
      </c>
      <c r="X223" t="s">
        <v>400</v>
      </c>
      <c r="Y223">
        <v>2</v>
      </c>
      <c r="AA223">
        <v>250</v>
      </c>
      <c r="AG223">
        <v>1</v>
      </c>
      <c r="AH223">
        <v>1</v>
      </c>
      <c r="AK223">
        <v>250</v>
      </c>
      <c r="AL223">
        <v>2</v>
      </c>
      <c r="AM223">
        <v>1</v>
      </c>
      <c r="AO223">
        <v>250</v>
      </c>
      <c r="AP223" t="s">
        <v>708</v>
      </c>
      <c r="AQ223">
        <v>24</v>
      </c>
      <c r="AS223">
        <v>250</v>
      </c>
      <c r="AT223">
        <v>800</v>
      </c>
      <c r="AU223" t="s">
        <v>713</v>
      </c>
      <c r="AV223">
        <v>0.67500000000000004</v>
      </c>
      <c r="AY223">
        <v>15000</v>
      </c>
      <c r="AZ223" t="s">
        <v>713</v>
      </c>
      <c r="BA223">
        <v>0.67500000000000004</v>
      </c>
      <c r="BC223">
        <v>200</v>
      </c>
      <c r="BD223">
        <v>15000</v>
      </c>
      <c r="BW223">
        <v>2</v>
      </c>
      <c r="BX223">
        <v>250</v>
      </c>
      <c r="CL223" s="6">
        <v>44112</v>
      </c>
      <c r="CM223">
        <v>1</v>
      </c>
      <c r="CN223">
        <v>1</v>
      </c>
      <c r="CP223">
        <v>60</v>
      </c>
      <c r="CQ223">
        <v>1.2</v>
      </c>
      <c r="CS223">
        <v>1.2</v>
      </c>
      <c r="CT223">
        <v>840</v>
      </c>
      <c r="CU223" s="6">
        <v>44116</v>
      </c>
      <c r="CV223">
        <v>2</v>
      </c>
      <c r="CY223">
        <v>60</v>
      </c>
      <c r="CZ223">
        <v>1.7</v>
      </c>
      <c r="DB223">
        <v>1.7</v>
      </c>
      <c r="DC223">
        <v>1190</v>
      </c>
      <c r="DD223" s="6">
        <v>44122</v>
      </c>
      <c r="DE223">
        <v>2</v>
      </c>
      <c r="DF223" t="s">
        <v>714</v>
      </c>
      <c r="DH223">
        <v>80</v>
      </c>
      <c r="DI223">
        <v>2.2999999999999998</v>
      </c>
      <c r="DK223">
        <v>2.2999999999999998</v>
      </c>
      <c r="DL223">
        <v>1609.9999999999998</v>
      </c>
      <c r="DM223" s="6">
        <v>44126</v>
      </c>
      <c r="DN223">
        <v>2</v>
      </c>
      <c r="DQ223">
        <v>60</v>
      </c>
      <c r="DR223">
        <v>1.2</v>
      </c>
      <c r="DT223">
        <v>1.2</v>
      </c>
      <c r="DU223">
        <v>840</v>
      </c>
      <c r="EB223" s="17"/>
      <c r="EC223" s="17"/>
      <c r="ED223" s="17"/>
      <c r="EE223" s="17"/>
      <c r="EF223" s="17">
        <v>6.3999999999999995</v>
      </c>
      <c r="EG223" s="21">
        <f t="shared" si="6"/>
        <v>700.00000000000011</v>
      </c>
      <c r="EH223" s="17">
        <v>4480</v>
      </c>
      <c r="EI223" s="17">
        <v>2608.75</v>
      </c>
      <c r="EJ223" s="17">
        <f t="shared" si="7"/>
        <v>1871.25</v>
      </c>
    </row>
    <row r="224" spans="1:140" x14ac:dyDescent="0.35">
      <c r="A224">
        <v>612</v>
      </c>
      <c r="B224" t="s">
        <v>146</v>
      </c>
      <c r="C224" t="s">
        <v>701</v>
      </c>
      <c r="D224" t="s">
        <v>700</v>
      </c>
      <c r="E224" t="s">
        <v>550</v>
      </c>
      <c r="F224" t="s">
        <v>590</v>
      </c>
      <c r="G224" t="s">
        <v>590</v>
      </c>
      <c r="H224" t="s">
        <v>706</v>
      </c>
      <c r="I224" t="s">
        <v>706</v>
      </c>
      <c r="J224" t="s">
        <v>711</v>
      </c>
      <c r="K224" t="s">
        <v>710</v>
      </c>
      <c r="L224" t="s">
        <v>712</v>
      </c>
      <c r="M224" t="s">
        <v>26</v>
      </c>
      <c r="Q224">
        <v>24</v>
      </c>
      <c r="R224" t="s">
        <v>31</v>
      </c>
      <c r="T224" s="9" t="s">
        <v>707</v>
      </c>
      <c r="U224" t="s">
        <v>158</v>
      </c>
      <c r="V224" t="s">
        <v>84</v>
      </c>
      <c r="W224" t="s">
        <v>86</v>
      </c>
      <c r="X224" t="s">
        <v>400</v>
      </c>
      <c r="Y224">
        <v>2</v>
      </c>
      <c r="AA224">
        <v>250</v>
      </c>
      <c r="AG224">
        <v>1</v>
      </c>
      <c r="AH224">
        <v>1</v>
      </c>
      <c r="AK224">
        <v>250</v>
      </c>
      <c r="AL224">
        <v>2</v>
      </c>
      <c r="AM224">
        <v>1</v>
      </c>
      <c r="AO224">
        <v>250</v>
      </c>
      <c r="AP224" t="s">
        <v>708</v>
      </c>
      <c r="AQ224">
        <v>24</v>
      </c>
      <c r="AS224">
        <v>250</v>
      </c>
      <c r="AT224">
        <v>800</v>
      </c>
      <c r="BW224">
        <v>2</v>
      </c>
      <c r="BX224">
        <v>250</v>
      </c>
      <c r="CL224" s="6">
        <v>44112</v>
      </c>
      <c r="CM224">
        <v>1</v>
      </c>
      <c r="CN224">
        <v>1</v>
      </c>
      <c r="CP224">
        <v>60</v>
      </c>
      <c r="CQ224">
        <v>0.5</v>
      </c>
      <c r="CS224">
        <v>0.5</v>
      </c>
      <c r="CT224">
        <v>350</v>
      </c>
      <c r="CU224" s="6">
        <v>44116</v>
      </c>
      <c r="CV224">
        <v>2</v>
      </c>
      <c r="CY224">
        <v>50</v>
      </c>
      <c r="CZ224">
        <v>0.7</v>
      </c>
      <c r="DB224">
        <v>0.7</v>
      </c>
      <c r="DC224">
        <v>489.99999999999994</v>
      </c>
      <c r="DD224" s="6">
        <v>44122</v>
      </c>
      <c r="DE224">
        <v>2</v>
      </c>
      <c r="DF224" t="s">
        <v>716</v>
      </c>
      <c r="DH224">
        <v>50</v>
      </c>
      <c r="DI224">
        <v>1</v>
      </c>
      <c r="DK224">
        <v>1</v>
      </c>
      <c r="DL224">
        <v>700</v>
      </c>
      <c r="DM224" s="6">
        <v>44126</v>
      </c>
      <c r="DN224">
        <v>2</v>
      </c>
      <c r="DQ224">
        <v>50</v>
      </c>
      <c r="DR224">
        <v>0.5</v>
      </c>
      <c r="DT224">
        <v>0.5</v>
      </c>
      <c r="DU224">
        <v>350</v>
      </c>
      <c r="EB224" s="17"/>
      <c r="EC224" s="17"/>
      <c r="ED224" s="17"/>
      <c r="EE224" s="17"/>
      <c r="EF224" s="17">
        <v>2.7</v>
      </c>
      <c r="EG224" s="21">
        <f t="shared" si="6"/>
        <v>700</v>
      </c>
      <c r="EH224" s="17">
        <v>1890.0000000000002</v>
      </c>
      <c r="EI224" s="17">
        <v>2120</v>
      </c>
      <c r="EJ224" s="17">
        <f t="shared" si="7"/>
        <v>-229.99999999999977</v>
      </c>
    </row>
    <row r="225" spans="1:141" x14ac:dyDescent="0.35">
      <c r="A225">
        <v>641</v>
      </c>
      <c r="B225" t="s">
        <v>146</v>
      </c>
      <c r="C225" t="s">
        <v>730</v>
      </c>
      <c r="D225" t="s">
        <v>723</v>
      </c>
      <c r="E225" t="s">
        <v>722</v>
      </c>
      <c r="F225" t="s">
        <v>721</v>
      </c>
      <c r="G225" t="s">
        <v>720</v>
      </c>
      <c r="H225" t="s">
        <v>719</v>
      </c>
      <c r="I225" t="s">
        <v>718</v>
      </c>
      <c r="L225" t="s">
        <v>717</v>
      </c>
      <c r="M225" t="s">
        <v>153</v>
      </c>
      <c r="Q225">
        <v>170</v>
      </c>
      <c r="R225" t="s">
        <v>31</v>
      </c>
      <c r="S225" t="s">
        <v>156</v>
      </c>
      <c r="T225" t="s">
        <v>157</v>
      </c>
      <c r="U225" t="s">
        <v>158</v>
      </c>
      <c r="V225" t="s">
        <v>34</v>
      </c>
      <c r="W225" t="s">
        <v>33</v>
      </c>
      <c r="X225" t="s">
        <v>131</v>
      </c>
      <c r="Y225" t="s">
        <v>724</v>
      </c>
      <c r="Z225" t="s">
        <v>725</v>
      </c>
      <c r="AA225" t="s">
        <v>726</v>
      </c>
      <c r="AG225">
        <v>0.5</v>
      </c>
      <c r="AH225">
        <v>2</v>
      </c>
      <c r="AI225">
        <v>3</v>
      </c>
      <c r="AJ225" t="s">
        <v>725</v>
      </c>
      <c r="AK225" t="s">
        <v>727</v>
      </c>
      <c r="AL225">
        <v>5</v>
      </c>
      <c r="AM225">
        <v>4</v>
      </c>
      <c r="AN225" t="s">
        <v>725</v>
      </c>
      <c r="AO225" t="s">
        <v>729</v>
      </c>
      <c r="AU225" t="s">
        <v>92</v>
      </c>
      <c r="AV225">
        <v>0</v>
      </c>
      <c r="AW225" t="s">
        <v>725</v>
      </c>
      <c r="AX225" t="s">
        <v>725</v>
      </c>
      <c r="BW225">
        <v>5</v>
      </c>
      <c r="BX225" t="s">
        <v>729</v>
      </c>
      <c r="CA225">
        <v>5</v>
      </c>
      <c r="CB225" t="s">
        <v>729</v>
      </c>
      <c r="CC225">
        <v>5</v>
      </c>
      <c r="CD225" t="s">
        <v>729</v>
      </c>
      <c r="DV225">
        <v>5500</v>
      </c>
      <c r="DW225">
        <v>5</v>
      </c>
      <c r="DX225" t="s">
        <v>582</v>
      </c>
      <c r="DY225" t="s">
        <v>725</v>
      </c>
      <c r="DZ225" t="s">
        <v>729</v>
      </c>
      <c r="EB225" s="17"/>
      <c r="EC225" s="17"/>
      <c r="ED225" s="17">
        <v>170</v>
      </c>
      <c r="EE225" s="17">
        <v>93.5</v>
      </c>
      <c r="EF225" s="17">
        <v>93.5</v>
      </c>
      <c r="EG225" s="21">
        <f t="shared" si="6"/>
        <v>300</v>
      </c>
      <c r="EH225" s="19">
        <v>28050</v>
      </c>
      <c r="EI225" s="19">
        <v>29500</v>
      </c>
      <c r="EJ225" s="17">
        <f t="shared" si="7"/>
        <v>-1450</v>
      </c>
      <c r="EK225" s="7"/>
    </row>
    <row r="226" spans="1:141" x14ac:dyDescent="0.35">
      <c r="A226">
        <v>642</v>
      </c>
      <c r="B226" t="s">
        <v>146</v>
      </c>
      <c r="C226" t="s">
        <v>730</v>
      </c>
      <c r="D226" t="s">
        <v>723</v>
      </c>
      <c r="E226" t="s">
        <v>722</v>
      </c>
      <c r="F226" t="s">
        <v>721</v>
      </c>
      <c r="G226" t="s">
        <v>720</v>
      </c>
      <c r="H226" t="s">
        <v>719</v>
      </c>
      <c r="I226" t="s">
        <v>718</v>
      </c>
      <c r="L226" t="s">
        <v>717</v>
      </c>
      <c r="M226" t="s">
        <v>153</v>
      </c>
      <c r="Q226">
        <v>170</v>
      </c>
      <c r="R226" t="s">
        <v>31</v>
      </c>
      <c r="S226" t="s">
        <v>156</v>
      </c>
      <c r="T226" t="s">
        <v>157</v>
      </c>
      <c r="U226" t="s">
        <v>158</v>
      </c>
      <c r="V226" t="s">
        <v>82</v>
      </c>
      <c r="W226" t="s">
        <v>158</v>
      </c>
      <c r="X226" t="s">
        <v>131</v>
      </c>
      <c r="Y226" t="s">
        <v>724</v>
      </c>
      <c r="Z226" t="s">
        <v>725</v>
      </c>
      <c r="AA226" t="s">
        <v>726</v>
      </c>
      <c r="AG226">
        <v>0.5</v>
      </c>
      <c r="AH226">
        <v>2</v>
      </c>
      <c r="AI226">
        <v>3</v>
      </c>
      <c r="AJ226" t="s">
        <v>725</v>
      </c>
      <c r="AK226" t="s">
        <v>728</v>
      </c>
      <c r="AL226">
        <v>5</v>
      </c>
      <c r="AM226">
        <v>4</v>
      </c>
      <c r="AN226" t="s">
        <v>725</v>
      </c>
      <c r="AO226" t="s">
        <v>729</v>
      </c>
      <c r="AU226" t="s">
        <v>92</v>
      </c>
      <c r="AV226">
        <v>1.921</v>
      </c>
      <c r="AW226" t="s">
        <v>725</v>
      </c>
      <c r="AX226" t="s">
        <v>729</v>
      </c>
      <c r="BW226">
        <v>5</v>
      </c>
      <c r="BX226" t="s">
        <v>729</v>
      </c>
      <c r="CA226">
        <v>5</v>
      </c>
      <c r="CB226" t="s">
        <v>729</v>
      </c>
      <c r="CC226">
        <v>5</v>
      </c>
      <c r="CD226" t="s">
        <v>729</v>
      </c>
      <c r="DV226">
        <v>8000</v>
      </c>
      <c r="DW226">
        <v>5</v>
      </c>
      <c r="DX226" t="s">
        <v>582</v>
      </c>
      <c r="DY226" t="s">
        <v>725</v>
      </c>
      <c r="DZ226" t="s">
        <v>729</v>
      </c>
      <c r="EB226" s="17"/>
      <c r="EC226" s="17"/>
      <c r="ED226" s="17">
        <v>170</v>
      </c>
      <c r="EE226" s="17">
        <v>136</v>
      </c>
      <c r="EF226" s="17">
        <v>136</v>
      </c>
      <c r="EG226" s="21">
        <f t="shared" si="6"/>
        <v>300</v>
      </c>
      <c r="EH226" s="19">
        <v>40800</v>
      </c>
      <c r="EI226" s="19">
        <v>34500</v>
      </c>
      <c r="EJ226" s="17">
        <f t="shared" si="7"/>
        <v>6300</v>
      </c>
      <c r="EK226" s="7"/>
    </row>
    <row r="227" spans="1:141" x14ac:dyDescent="0.35">
      <c r="A227">
        <v>773</v>
      </c>
      <c r="B227" t="s">
        <v>146</v>
      </c>
      <c r="C227" t="s">
        <v>731</v>
      </c>
      <c r="D227" t="s">
        <v>734</v>
      </c>
      <c r="E227" t="s">
        <v>252</v>
      </c>
      <c r="F227" t="s">
        <v>274</v>
      </c>
      <c r="G227" t="s">
        <v>274</v>
      </c>
      <c r="H227" t="s">
        <v>737</v>
      </c>
      <c r="I227" s="7" t="s">
        <v>738</v>
      </c>
      <c r="J227" s="7" t="s">
        <v>736</v>
      </c>
      <c r="K227" s="7" t="s">
        <v>735</v>
      </c>
      <c r="L227" t="s">
        <v>732</v>
      </c>
      <c r="N227" t="s">
        <v>27</v>
      </c>
      <c r="O227">
        <v>775391883</v>
      </c>
      <c r="P227" t="s">
        <v>733</v>
      </c>
      <c r="Q227">
        <v>24</v>
      </c>
      <c r="R227" t="s">
        <v>31</v>
      </c>
      <c r="S227" t="s">
        <v>588</v>
      </c>
      <c r="T227" t="s">
        <v>739</v>
      </c>
      <c r="U227" t="s">
        <v>32</v>
      </c>
      <c r="V227" t="s">
        <v>34</v>
      </c>
      <c r="W227" t="s">
        <v>33</v>
      </c>
      <c r="X227" t="s">
        <v>400</v>
      </c>
      <c r="Y227">
        <v>1</v>
      </c>
      <c r="Z227">
        <v>750</v>
      </c>
      <c r="AA227">
        <v>750</v>
      </c>
      <c r="AB227">
        <v>0.4</v>
      </c>
      <c r="AC227">
        <v>13</v>
      </c>
      <c r="AD227">
        <v>2</v>
      </c>
      <c r="AE227">
        <v>750</v>
      </c>
      <c r="AP227" t="s">
        <v>740</v>
      </c>
      <c r="AQ227">
        <v>30</v>
      </c>
      <c r="AU227" t="s">
        <v>709</v>
      </c>
      <c r="AV227">
        <v>0.8</v>
      </c>
      <c r="AX227">
        <v>750</v>
      </c>
      <c r="AY227">
        <v>225</v>
      </c>
      <c r="AZ227" t="s">
        <v>709</v>
      </c>
      <c r="BA227">
        <v>1.77</v>
      </c>
      <c r="BC227">
        <v>750</v>
      </c>
      <c r="BD227">
        <v>12500</v>
      </c>
      <c r="BO227">
        <v>7</v>
      </c>
      <c r="BP227">
        <v>1400</v>
      </c>
      <c r="BW227">
        <v>12</v>
      </c>
      <c r="BX227">
        <v>875</v>
      </c>
      <c r="CA227">
        <v>12</v>
      </c>
      <c r="CB227">
        <v>875</v>
      </c>
      <c r="CL227" s="6">
        <v>44452</v>
      </c>
      <c r="CM227">
        <v>3</v>
      </c>
      <c r="CN227">
        <v>0.04</v>
      </c>
      <c r="CP227">
        <v>750</v>
      </c>
      <c r="CQ227">
        <v>2</v>
      </c>
      <c r="CS227">
        <v>2</v>
      </c>
      <c r="CT227">
        <v>3600</v>
      </c>
      <c r="CU227" s="6">
        <v>44462</v>
      </c>
      <c r="CV227">
        <v>3</v>
      </c>
      <c r="CW227">
        <v>0.04</v>
      </c>
      <c r="CY227">
        <v>750</v>
      </c>
      <c r="CZ227">
        <v>3</v>
      </c>
      <c r="DB227">
        <v>3</v>
      </c>
      <c r="DC227">
        <v>3300</v>
      </c>
      <c r="DD227" s="6">
        <v>44475</v>
      </c>
      <c r="DE227">
        <v>3</v>
      </c>
      <c r="DF227">
        <v>0.04</v>
      </c>
      <c r="DH227">
        <v>750</v>
      </c>
      <c r="DI227">
        <v>5.5</v>
      </c>
      <c r="DK227">
        <v>5.5</v>
      </c>
      <c r="DL227">
        <v>5390</v>
      </c>
      <c r="DM227" s="6" t="s">
        <v>743</v>
      </c>
      <c r="DN227">
        <v>3</v>
      </c>
      <c r="DO227">
        <v>0.16</v>
      </c>
      <c r="DQ227">
        <v>750</v>
      </c>
      <c r="DR227">
        <v>14.5</v>
      </c>
      <c r="DT227">
        <v>14.5</v>
      </c>
      <c r="DU227">
        <v>13775</v>
      </c>
      <c r="EB227" s="17">
        <v>800</v>
      </c>
      <c r="EC227" s="17">
        <v>1000</v>
      </c>
      <c r="ED227" s="17">
        <v>1</v>
      </c>
      <c r="EE227" s="17">
        <v>25</v>
      </c>
      <c r="EF227" s="17"/>
      <c r="EG227" s="21" t="e">
        <f t="shared" si="6"/>
        <v>#DIV/0!</v>
      </c>
      <c r="EH227" s="17">
        <v>25</v>
      </c>
      <c r="EI227" s="17">
        <v>26065</v>
      </c>
      <c r="EJ227" s="17">
        <f t="shared" si="7"/>
        <v>-26040</v>
      </c>
    </row>
    <row r="228" spans="1:141" x14ac:dyDescent="0.35">
      <c r="A228">
        <v>774</v>
      </c>
      <c r="B228" t="s">
        <v>146</v>
      </c>
      <c r="C228" t="s">
        <v>731</v>
      </c>
      <c r="D228" t="s">
        <v>734</v>
      </c>
      <c r="E228" t="s">
        <v>252</v>
      </c>
      <c r="F228" t="s">
        <v>274</v>
      </c>
      <c r="G228" t="s">
        <v>274</v>
      </c>
      <c r="H228" t="s">
        <v>737</v>
      </c>
      <c r="I228" s="7" t="s">
        <v>738</v>
      </c>
      <c r="J228" s="7" t="s">
        <v>736</v>
      </c>
      <c r="K228" s="7" t="s">
        <v>735</v>
      </c>
      <c r="L228" t="s">
        <v>732</v>
      </c>
      <c r="N228" t="s">
        <v>27</v>
      </c>
      <c r="O228">
        <v>775391883</v>
      </c>
      <c r="P228" t="s">
        <v>733</v>
      </c>
      <c r="Q228">
        <v>24</v>
      </c>
      <c r="R228" t="s">
        <v>31</v>
      </c>
      <c r="S228" t="s">
        <v>588</v>
      </c>
      <c r="T228" t="s">
        <v>739</v>
      </c>
      <c r="U228" t="s">
        <v>32</v>
      </c>
      <c r="V228" t="s">
        <v>82</v>
      </c>
      <c r="W228" t="s">
        <v>32</v>
      </c>
      <c r="X228" t="s">
        <v>400</v>
      </c>
      <c r="Y228">
        <v>1</v>
      </c>
      <c r="Z228">
        <v>750</v>
      </c>
      <c r="AA228">
        <v>750</v>
      </c>
      <c r="AB228">
        <v>0.4</v>
      </c>
      <c r="AC228">
        <v>13</v>
      </c>
      <c r="AD228">
        <v>2</v>
      </c>
      <c r="AE228">
        <v>750</v>
      </c>
      <c r="AP228" t="s">
        <v>740</v>
      </c>
      <c r="AQ228">
        <v>30</v>
      </c>
      <c r="AU228" t="s">
        <v>709</v>
      </c>
      <c r="AV228">
        <v>0.8</v>
      </c>
      <c r="AX228">
        <v>750</v>
      </c>
      <c r="AY228">
        <v>225</v>
      </c>
      <c r="AZ228" t="s">
        <v>741</v>
      </c>
      <c r="BA228">
        <v>1.77</v>
      </c>
      <c r="BC228">
        <v>750</v>
      </c>
      <c r="BD228">
        <v>12500</v>
      </c>
      <c r="BO228">
        <v>8</v>
      </c>
      <c r="BP228">
        <v>1400</v>
      </c>
      <c r="BW228">
        <v>12</v>
      </c>
      <c r="BX228">
        <v>875</v>
      </c>
      <c r="CA228">
        <v>12</v>
      </c>
      <c r="CB228">
        <v>875</v>
      </c>
      <c r="CL228" s="6">
        <v>44452</v>
      </c>
      <c r="CM228">
        <v>3</v>
      </c>
      <c r="CN228">
        <v>0.04</v>
      </c>
      <c r="CP228">
        <v>750</v>
      </c>
      <c r="CQ228">
        <v>1.5</v>
      </c>
      <c r="CS228">
        <v>1.5</v>
      </c>
      <c r="CT228">
        <v>2700</v>
      </c>
      <c r="CU228" s="6">
        <v>44462</v>
      </c>
      <c r="CZ228">
        <v>5</v>
      </c>
      <c r="DB228">
        <v>5</v>
      </c>
      <c r="DC228">
        <v>5500</v>
      </c>
      <c r="DD228" s="6">
        <v>44475</v>
      </c>
      <c r="DE228">
        <v>3</v>
      </c>
      <c r="DF228">
        <v>0.04</v>
      </c>
      <c r="DH228">
        <v>750</v>
      </c>
      <c r="DI228">
        <v>8</v>
      </c>
      <c r="DK228">
        <v>8</v>
      </c>
      <c r="DL228">
        <v>7840</v>
      </c>
      <c r="DM228" s="6" t="s">
        <v>744</v>
      </c>
      <c r="DN228">
        <v>3</v>
      </c>
      <c r="DO228">
        <v>0.16</v>
      </c>
      <c r="DQ228">
        <v>750</v>
      </c>
      <c r="DR228">
        <v>16</v>
      </c>
      <c r="DT228">
        <v>16</v>
      </c>
      <c r="DU228">
        <v>15200</v>
      </c>
      <c r="EB228" s="17">
        <v>800</v>
      </c>
      <c r="EC228" s="17">
        <v>1000</v>
      </c>
      <c r="ED228" s="17"/>
      <c r="EE228" s="17">
        <v>30.5</v>
      </c>
      <c r="EF228" s="17"/>
      <c r="EG228" s="21" t="e">
        <f t="shared" si="6"/>
        <v>#DIV/0!</v>
      </c>
      <c r="EH228" s="17">
        <v>30.5</v>
      </c>
      <c r="EI228" s="17">
        <v>31240</v>
      </c>
      <c r="EJ228" s="17">
        <f t="shared" si="7"/>
        <v>-31209.5</v>
      </c>
    </row>
    <row r="229" spans="1:141" x14ac:dyDescent="0.35">
      <c r="A229">
        <v>775</v>
      </c>
      <c r="B229" t="s">
        <v>146</v>
      </c>
      <c r="C229" t="s">
        <v>731</v>
      </c>
      <c r="D229" t="s">
        <v>734</v>
      </c>
      <c r="E229" t="s">
        <v>252</v>
      </c>
      <c r="F229" t="s">
        <v>274</v>
      </c>
      <c r="G229" t="s">
        <v>274</v>
      </c>
      <c r="H229" t="s">
        <v>737</v>
      </c>
      <c r="I229" s="7" t="s">
        <v>738</v>
      </c>
      <c r="J229" s="7" t="s">
        <v>736</v>
      </c>
      <c r="K229" s="7" t="s">
        <v>735</v>
      </c>
      <c r="L229" t="s">
        <v>732</v>
      </c>
      <c r="N229" t="s">
        <v>27</v>
      </c>
      <c r="O229">
        <v>775391883</v>
      </c>
      <c r="P229" t="s">
        <v>733</v>
      </c>
      <c r="Q229">
        <v>24</v>
      </c>
      <c r="R229" t="s">
        <v>31</v>
      </c>
      <c r="S229" t="s">
        <v>588</v>
      </c>
      <c r="T229" t="s">
        <v>739</v>
      </c>
      <c r="U229" t="s">
        <v>32</v>
      </c>
      <c r="V229" t="s">
        <v>83</v>
      </c>
      <c r="W229" t="s">
        <v>85</v>
      </c>
      <c r="X229" t="s">
        <v>400</v>
      </c>
      <c r="Y229">
        <v>1</v>
      </c>
      <c r="Z229">
        <v>750</v>
      </c>
      <c r="AA229">
        <v>750</v>
      </c>
      <c r="AB229">
        <v>0.4</v>
      </c>
      <c r="AC229">
        <v>13</v>
      </c>
      <c r="AD229">
        <v>2</v>
      </c>
      <c r="AE229">
        <v>750</v>
      </c>
      <c r="AP229" t="s">
        <v>740</v>
      </c>
      <c r="AQ229">
        <v>30</v>
      </c>
      <c r="AU229" t="s">
        <v>709</v>
      </c>
      <c r="AV229">
        <v>0.8</v>
      </c>
      <c r="AX229">
        <v>750</v>
      </c>
      <c r="AY229">
        <v>225</v>
      </c>
      <c r="AZ229" t="s">
        <v>742</v>
      </c>
      <c r="BA229">
        <v>1.77</v>
      </c>
      <c r="BC229">
        <v>750</v>
      </c>
      <c r="BD229">
        <v>12500</v>
      </c>
      <c r="BO229">
        <v>9</v>
      </c>
      <c r="BP229">
        <v>1400</v>
      </c>
      <c r="BW229">
        <v>12</v>
      </c>
      <c r="BX229">
        <v>875</v>
      </c>
      <c r="CA229">
        <v>12</v>
      </c>
      <c r="CB229">
        <v>875</v>
      </c>
      <c r="CL229" s="6">
        <v>44452</v>
      </c>
      <c r="CM229">
        <v>3</v>
      </c>
      <c r="CN229">
        <v>0.04</v>
      </c>
      <c r="CP229">
        <v>750</v>
      </c>
      <c r="CQ229">
        <v>3.5</v>
      </c>
      <c r="CS229">
        <v>3.5</v>
      </c>
      <c r="CT229">
        <v>6300</v>
      </c>
      <c r="CU229" s="6">
        <v>44462</v>
      </c>
      <c r="CV229">
        <v>3</v>
      </c>
      <c r="CW229">
        <v>0.04</v>
      </c>
      <c r="CY229">
        <v>750</v>
      </c>
      <c r="CZ229">
        <v>4.5</v>
      </c>
      <c r="DB229">
        <v>4.5</v>
      </c>
      <c r="DC229">
        <v>4950</v>
      </c>
      <c r="DD229" s="6">
        <v>44475</v>
      </c>
      <c r="DE229">
        <v>3</v>
      </c>
      <c r="DF229">
        <v>0.04</v>
      </c>
      <c r="DH229">
        <v>750</v>
      </c>
      <c r="DI229">
        <v>7.5</v>
      </c>
      <c r="DK229">
        <v>7.5</v>
      </c>
      <c r="DL229">
        <v>7350</v>
      </c>
      <c r="DM229" s="6" t="s">
        <v>745</v>
      </c>
      <c r="DN229">
        <v>3</v>
      </c>
      <c r="DO229">
        <v>0.16</v>
      </c>
      <c r="DQ229">
        <v>750</v>
      </c>
      <c r="DR229">
        <v>9.6999999999999993</v>
      </c>
      <c r="DT229">
        <v>9.6999999999999993</v>
      </c>
      <c r="DU229">
        <v>9215</v>
      </c>
      <c r="EB229" s="17">
        <v>800</v>
      </c>
      <c r="EC229" s="17">
        <v>1000</v>
      </c>
      <c r="ED229" s="17"/>
      <c r="EE229" s="17">
        <v>25.2</v>
      </c>
      <c r="EF229" s="17"/>
      <c r="EG229" s="21" t="e">
        <f t="shared" si="6"/>
        <v>#DIV/0!</v>
      </c>
      <c r="EH229" s="17">
        <v>25.2</v>
      </c>
      <c r="EI229" s="17">
        <v>27815</v>
      </c>
      <c r="EJ229" s="17">
        <f t="shared" si="7"/>
        <v>-27789.8</v>
      </c>
    </row>
    <row r="230" spans="1:141" x14ac:dyDescent="0.35">
      <c r="A230">
        <v>776</v>
      </c>
      <c r="B230" t="s">
        <v>146</v>
      </c>
      <c r="C230" t="s">
        <v>731</v>
      </c>
      <c r="D230" t="s">
        <v>734</v>
      </c>
      <c r="E230" t="s">
        <v>252</v>
      </c>
      <c r="F230" t="s">
        <v>274</v>
      </c>
      <c r="G230" t="s">
        <v>274</v>
      </c>
      <c r="H230" t="s">
        <v>737</v>
      </c>
      <c r="I230" s="7" t="s">
        <v>738</v>
      </c>
      <c r="J230" s="7" t="s">
        <v>736</v>
      </c>
      <c r="K230" s="7" t="s">
        <v>735</v>
      </c>
      <c r="L230" t="s">
        <v>732</v>
      </c>
      <c r="N230" t="s">
        <v>27</v>
      </c>
      <c r="O230">
        <v>775391883</v>
      </c>
      <c r="P230" t="s">
        <v>733</v>
      </c>
      <c r="Q230">
        <v>24</v>
      </c>
      <c r="R230" t="s">
        <v>31</v>
      </c>
      <c r="S230" t="s">
        <v>588</v>
      </c>
      <c r="T230" t="s">
        <v>739</v>
      </c>
      <c r="U230" t="s">
        <v>32</v>
      </c>
      <c r="V230" t="s">
        <v>84</v>
      </c>
      <c r="W230" t="s">
        <v>86</v>
      </c>
      <c r="X230" t="s">
        <v>400</v>
      </c>
      <c r="Y230">
        <v>1</v>
      </c>
      <c r="Z230">
        <v>750</v>
      </c>
      <c r="AA230">
        <v>750</v>
      </c>
      <c r="AB230">
        <v>0.4</v>
      </c>
      <c r="AC230">
        <v>13</v>
      </c>
      <c r="AD230">
        <v>2</v>
      </c>
      <c r="AE230">
        <v>750</v>
      </c>
      <c r="AQ230">
        <v>0</v>
      </c>
      <c r="BO230">
        <v>10</v>
      </c>
      <c r="BP230">
        <v>1400</v>
      </c>
      <c r="BW230">
        <v>12</v>
      </c>
      <c r="BX230">
        <v>875</v>
      </c>
      <c r="CA230">
        <v>12</v>
      </c>
      <c r="CB230">
        <v>875</v>
      </c>
      <c r="CL230" s="6">
        <v>44452</v>
      </c>
      <c r="CM230">
        <v>3</v>
      </c>
      <c r="CN230">
        <v>0.04</v>
      </c>
      <c r="CP230">
        <v>750</v>
      </c>
      <c r="CQ230">
        <v>3</v>
      </c>
      <c r="CS230">
        <v>3</v>
      </c>
      <c r="CT230">
        <v>5400</v>
      </c>
      <c r="CU230" s="6">
        <v>44462</v>
      </c>
      <c r="CZ230">
        <v>3.5</v>
      </c>
      <c r="DB230">
        <v>3.5</v>
      </c>
      <c r="DC230">
        <v>3850</v>
      </c>
      <c r="DD230" s="6">
        <v>44475</v>
      </c>
      <c r="DE230">
        <v>3</v>
      </c>
      <c r="DF230">
        <v>0.04</v>
      </c>
      <c r="DH230">
        <v>750</v>
      </c>
      <c r="DI230">
        <v>4</v>
      </c>
      <c r="DK230">
        <v>4</v>
      </c>
      <c r="DL230">
        <v>3920</v>
      </c>
      <c r="DM230" s="6" t="s">
        <v>746</v>
      </c>
      <c r="DN230">
        <v>3</v>
      </c>
      <c r="DO230">
        <v>0.16</v>
      </c>
      <c r="DQ230">
        <v>750</v>
      </c>
      <c r="DR230">
        <v>5.5</v>
      </c>
      <c r="DT230">
        <v>5.5</v>
      </c>
      <c r="DU230">
        <v>5225</v>
      </c>
      <c r="EB230" s="17">
        <v>800</v>
      </c>
      <c r="EC230" s="17">
        <v>1000</v>
      </c>
      <c r="ED230" s="17"/>
      <c r="EE230" s="17">
        <v>16</v>
      </c>
      <c r="EF230" s="17"/>
      <c r="EG230" s="21" t="e">
        <f t="shared" si="6"/>
        <v>#DIV/0!</v>
      </c>
      <c r="EH230" s="17">
        <v>16</v>
      </c>
      <c r="EI230" s="17">
        <v>18395</v>
      </c>
      <c r="EJ230" s="17">
        <f t="shared" si="7"/>
        <v>-18379</v>
      </c>
    </row>
    <row r="231" spans="1:141" x14ac:dyDescent="0.35">
      <c r="A231">
        <v>777</v>
      </c>
      <c r="B231" t="s">
        <v>146</v>
      </c>
      <c r="C231" t="s">
        <v>731</v>
      </c>
      <c r="D231" t="s">
        <v>763</v>
      </c>
      <c r="E231" t="s">
        <v>252</v>
      </c>
      <c r="F231" t="s">
        <v>172</v>
      </c>
      <c r="G231" t="s">
        <v>172</v>
      </c>
      <c r="H231" t="s">
        <v>748</v>
      </c>
      <c r="I231" s="7" t="s">
        <v>747</v>
      </c>
      <c r="J231" s="7" t="s">
        <v>751</v>
      </c>
      <c r="K231" s="7" t="s">
        <v>752</v>
      </c>
      <c r="L231" s="7" t="s">
        <v>753</v>
      </c>
      <c r="M231" t="s">
        <v>26</v>
      </c>
      <c r="N231" t="s">
        <v>27</v>
      </c>
      <c r="O231" t="s">
        <v>750</v>
      </c>
      <c r="P231" t="s">
        <v>749</v>
      </c>
      <c r="Q231">
        <v>24</v>
      </c>
      <c r="R231" t="s">
        <v>31</v>
      </c>
      <c r="S231" t="s">
        <v>588</v>
      </c>
      <c r="T231" t="s">
        <v>739</v>
      </c>
      <c r="U231" t="s">
        <v>32</v>
      </c>
      <c r="V231" t="s">
        <v>34</v>
      </c>
      <c r="W231" t="s">
        <v>33</v>
      </c>
      <c r="X231" t="s">
        <v>400</v>
      </c>
      <c r="Y231">
        <v>2</v>
      </c>
      <c r="Z231">
        <v>2500</v>
      </c>
      <c r="AB231">
        <v>0.4</v>
      </c>
      <c r="AC231">
        <v>1</v>
      </c>
      <c r="AP231" t="s">
        <v>754</v>
      </c>
      <c r="AQ231">
        <v>10</v>
      </c>
      <c r="AS231">
        <v>1500</v>
      </c>
      <c r="AT231">
        <v>1000</v>
      </c>
      <c r="AU231" t="s">
        <v>335</v>
      </c>
      <c r="AZ231" t="s">
        <v>93</v>
      </c>
      <c r="BQ231" t="s">
        <v>756</v>
      </c>
      <c r="BR231">
        <v>0.6</v>
      </c>
      <c r="BS231">
        <v>2</v>
      </c>
      <c r="BU231" t="s">
        <v>757</v>
      </c>
      <c r="BV231" t="s">
        <v>758</v>
      </c>
      <c r="BW231">
        <v>2</v>
      </c>
      <c r="BX231">
        <v>500</v>
      </c>
      <c r="CA231">
        <v>2</v>
      </c>
      <c r="CB231">
        <v>500</v>
      </c>
      <c r="CC231">
        <v>2</v>
      </c>
      <c r="CE231">
        <v>500</v>
      </c>
      <c r="CI231">
        <v>2</v>
      </c>
      <c r="CJ231">
        <v>0.15</v>
      </c>
      <c r="CK231">
        <v>350</v>
      </c>
      <c r="CL231" s="6">
        <v>44084</v>
      </c>
      <c r="CM231">
        <v>2</v>
      </c>
      <c r="CN231" t="s">
        <v>255</v>
      </c>
      <c r="CO231">
        <v>250</v>
      </c>
      <c r="CP231">
        <v>50</v>
      </c>
      <c r="CQ231">
        <v>0.25</v>
      </c>
      <c r="CR231">
        <v>0</v>
      </c>
      <c r="CS231">
        <v>0.25</v>
      </c>
      <c r="CT231">
        <v>175</v>
      </c>
      <c r="CU231" s="6">
        <v>44088</v>
      </c>
      <c r="CV231">
        <v>1</v>
      </c>
      <c r="CW231" t="s">
        <v>255</v>
      </c>
      <c r="CY231">
        <v>250</v>
      </c>
      <c r="CZ231">
        <v>0.7</v>
      </c>
      <c r="DB231">
        <v>0.7</v>
      </c>
      <c r="DC231">
        <v>400</v>
      </c>
      <c r="DD231" s="6">
        <v>44091</v>
      </c>
      <c r="DE231">
        <v>1</v>
      </c>
      <c r="DI231">
        <v>0.5</v>
      </c>
      <c r="DK231">
        <v>0.5</v>
      </c>
      <c r="DL231">
        <v>275</v>
      </c>
      <c r="DM231" s="6">
        <v>44094</v>
      </c>
      <c r="DN231">
        <v>1</v>
      </c>
      <c r="DO231" t="s">
        <v>110</v>
      </c>
      <c r="DQ231">
        <v>250</v>
      </c>
      <c r="DR231">
        <v>0.9</v>
      </c>
      <c r="DU231">
        <v>500</v>
      </c>
      <c r="EB231" s="17">
        <v>500</v>
      </c>
      <c r="EC231" s="17">
        <v>400</v>
      </c>
      <c r="ED231" s="17">
        <v>0.4</v>
      </c>
      <c r="EE231" s="17">
        <v>2.3499999999999996</v>
      </c>
      <c r="EF231" s="17"/>
      <c r="EG231" s="21" t="e">
        <f t="shared" si="6"/>
        <v>#DIV/0!</v>
      </c>
      <c r="EH231" s="17">
        <v>2.35</v>
      </c>
      <c r="EI231" s="17">
        <v>1350</v>
      </c>
      <c r="EJ231" s="17">
        <f t="shared" si="7"/>
        <v>-1347.65</v>
      </c>
    </row>
    <row r="232" spans="1:141" x14ac:dyDescent="0.35">
      <c r="A232">
        <v>778</v>
      </c>
      <c r="B232" t="s">
        <v>146</v>
      </c>
      <c r="C232" t="s">
        <v>731</v>
      </c>
      <c r="D232" t="s">
        <v>762</v>
      </c>
      <c r="E232" t="s">
        <v>252</v>
      </c>
      <c r="F232" t="s">
        <v>172</v>
      </c>
      <c r="G232" t="s">
        <v>172</v>
      </c>
      <c r="H232" t="s">
        <v>748</v>
      </c>
      <c r="I232" s="7" t="s">
        <v>747</v>
      </c>
      <c r="J232" s="7" t="s">
        <v>751</v>
      </c>
      <c r="K232" s="7" t="s">
        <v>752</v>
      </c>
      <c r="L232" s="7" t="s">
        <v>753</v>
      </c>
      <c r="M232" t="s">
        <v>26</v>
      </c>
      <c r="N232" t="s">
        <v>27</v>
      </c>
      <c r="O232" t="s">
        <v>750</v>
      </c>
      <c r="P232" t="s">
        <v>749</v>
      </c>
      <c r="Q232">
        <v>24</v>
      </c>
      <c r="R232" t="s">
        <v>31</v>
      </c>
      <c r="S232" t="s">
        <v>588</v>
      </c>
      <c r="T232" t="s">
        <v>739</v>
      </c>
      <c r="U232" t="s">
        <v>32</v>
      </c>
      <c r="V232" t="s">
        <v>82</v>
      </c>
      <c r="W232" t="s">
        <v>32</v>
      </c>
      <c r="X232" t="s">
        <v>400</v>
      </c>
      <c r="Y232">
        <v>2</v>
      </c>
      <c r="Z232">
        <v>2500</v>
      </c>
      <c r="AB232">
        <v>0.4</v>
      </c>
      <c r="AC232">
        <v>1</v>
      </c>
      <c r="AP232" t="s">
        <v>755</v>
      </c>
      <c r="AQ232">
        <v>20</v>
      </c>
      <c r="AS232">
        <v>1500</v>
      </c>
      <c r="AT232">
        <v>7500</v>
      </c>
      <c r="AU232" t="s">
        <v>709</v>
      </c>
      <c r="AV232">
        <v>0.35</v>
      </c>
      <c r="AX232">
        <v>85</v>
      </c>
      <c r="AY232">
        <v>12000</v>
      </c>
      <c r="AZ232" t="s">
        <v>709</v>
      </c>
      <c r="BA232">
        <v>0.35</v>
      </c>
      <c r="BC232">
        <v>85</v>
      </c>
      <c r="BD232">
        <v>12000</v>
      </c>
      <c r="BQ232" t="s">
        <v>756</v>
      </c>
      <c r="BR232">
        <v>0.6</v>
      </c>
      <c r="BS232">
        <v>2</v>
      </c>
      <c r="BU232" t="s">
        <v>757</v>
      </c>
      <c r="BV232" t="s">
        <v>758</v>
      </c>
      <c r="BW232">
        <v>2</v>
      </c>
      <c r="BX232">
        <v>500</v>
      </c>
      <c r="CA232">
        <v>2</v>
      </c>
      <c r="CB232">
        <v>500</v>
      </c>
      <c r="CC232">
        <v>2</v>
      </c>
      <c r="CE232">
        <v>500</v>
      </c>
      <c r="CI232">
        <v>2</v>
      </c>
      <c r="CJ232">
        <v>0.15</v>
      </c>
      <c r="CK232">
        <v>350</v>
      </c>
      <c r="CL232" s="6">
        <v>44084</v>
      </c>
      <c r="CM232">
        <v>2</v>
      </c>
      <c r="CN232" t="s">
        <v>255</v>
      </c>
      <c r="CO232">
        <v>250</v>
      </c>
      <c r="CP232">
        <v>50</v>
      </c>
      <c r="CQ232">
        <v>0.05</v>
      </c>
      <c r="CR232">
        <v>0</v>
      </c>
      <c r="CS232">
        <v>0.5</v>
      </c>
      <c r="CT232">
        <v>75</v>
      </c>
      <c r="CU232" s="6">
        <v>44088</v>
      </c>
      <c r="CV232">
        <v>1</v>
      </c>
      <c r="CW232" t="s">
        <v>255</v>
      </c>
      <c r="CY232">
        <v>250</v>
      </c>
      <c r="CZ232">
        <v>0.05</v>
      </c>
      <c r="DB232">
        <v>0.05</v>
      </c>
      <c r="DC232">
        <v>150</v>
      </c>
      <c r="DD232" s="6">
        <v>44091</v>
      </c>
      <c r="DE232">
        <v>1</v>
      </c>
      <c r="DI232">
        <v>0.3</v>
      </c>
      <c r="DK232">
        <v>0.3</v>
      </c>
      <c r="DL232">
        <v>200</v>
      </c>
      <c r="DM232" s="6">
        <v>44094</v>
      </c>
      <c r="DN232">
        <v>1</v>
      </c>
      <c r="DO232" t="s">
        <v>110</v>
      </c>
      <c r="DQ232">
        <v>250</v>
      </c>
      <c r="DR232">
        <v>0.75</v>
      </c>
      <c r="DU232">
        <v>400</v>
      </c>
      <c r="EB232" s="17">
        <v>500</v>
      </c>
      <c r="EC232" s="17">
        <v>400</v>
      </c>
      <c r="ED232" s="17"/>
      <c r="EE232" s="17">
        <v>1.1500000000000001</v>
      </c>
      <c r="EF232" s="17"/>
      <c r="EG232" s="21" t="e">
        <f t="shared" si="6"/>
        <v>#DIV/0!</v>
      </c>
      <c r="EH232" s="17">
        <v>1.1499999999999999</v>
      </c>
      <c r="EI232" s="17"/>
      <c r="EJ232" s="17">
        <f t="shared" si="7"/>
        <v>1.1499999999999999</v>
      </c>
    </row>
    <row r="233" spans="1:141" x14ac:dyDescent="0.35">
      <c r="A233">
        <v>779</v>
      </c>
      <c r="B233" t="s">
        <v>146</v>
      </c>
      <c r="C233" t="s">
        <v>731</v>
      </c>
      <c r="D233" t="s">
        <v>763</v>
      </c>
      <c r="E233" t="s">
        <v>252</v>
      </c>
      <c r="F233" t="s">
        <v>172</v>
      </c>
      <c r="G233" t="s">
        <v>172</v>
      </c>
      <c r="H233" t="s">
        <v>748</v>
      </c>
      <c r="I233" s="7" t="s">
        <v>747</v>
      </c>
      <c r="J233" s="7" t="s">
        <v>751</v>
      </c>
      <c r="K233" s="7" t="s">
        <v>752</v>
      </c>
      <c r="L233" s="7" t="s">
        <v>753</v>
      </c>
      <c r="M233" t="s">
        <v>26</v>
      </c>
      <c r="N233" t="s">
        <v>27</v>
      </c>
      <c r="O233" t="s">
        <v>750</v>
      </c>
      <c r="P233" t="s">
        <v>749</v>
      </c>
      <c r="Q233">
        <v>24</v>
      </c>
      <c r="R233" t="s">
        <v>31</v>
      </c>
      <c r="S233" t="s">
        <v>588</v>
      </c>
      <c r="T233" t="s">
        <v>739</v>
      </c>
      <c r="U233" t="s">
        <v>32</v>
      </c>
      <c r="V233" t="s">
        <v>83</v>
      </c>
      <c r="W233" t="s">
        <v>85</v>
      </c>
      <c r="X233" t="s">
        <v>400</v>
      </c>
      <c r="Y233">
        <v>2</v>
      </c>
      <c r="Z233">
        <v>2500</v>
      </c>
      <c r="AB233">
        <v>0.4</v>
      </c>
      <c r="AC233">
        <v>1</v>
      </c>
      <c r="AP233" t="s">
        <v>755</v>
      </c>
      <c r="AQ233">
        <v>20</v>
      </c>
      <c r="AS233">
        <v>1500</v>
      </c>
      <c r="AT233">
        <v>7500</v>
      </c>
      <c r="AU233" t="s">
        <v>709</v>
      </c>
      <c r="AV233">
        <v>0.65</v>
      </c>
      <c r="AX233">
        <v>145</v>
      </c>
      <c r="AY233">
        <v>12000</v>
      </c>
      <c r="AZ233" t="s">
        <v>709</v>
      </c>
      <c r="BA233">
        <v>0.65</v>
      </c>
      <c r="BC233">
        <v>145</v>
      </c>
      <c r="BD233">
        <v>12000</v>
      </c>
      <c r="BQ233" t="s">
        <v>756</v>
      </c>
      <c r="BR233">
        <v>0.6</v>
      </c>
      <c r="BS233">
        <v>2</v>
      </c>
      <c r="BU233" t="s">
        <v>757</v>
      </c>
      <c r="BV233" t="s">
        <v>758</v>
      </c>
      <c r="BW233">
        <v>2</v>
      </c>
      <c r="BX233">
        <v>500</v>
      </c>
      <c r="CA233">
        <v>2</v>
      </c>
      <c r="CB233">
        <v>500</v>
      </c>
      <c r="CC233">
        <v>2</v>
      </c>
      <c r="CE233">
        <v>500</v>
      </c>
      <c r="CI233">
        <v>2</v>
      </c>
      <c r="CJ233">
        <v>0.15</v>
      </c>
      <c r="CK233">
        <v>350</v>
      </c>
      <c r="CL233" s="6">
        <v>44084</v>
      </c>
      <c r="CM233">
        <v>2</v>
      </c>
      <c r="CN233" t="s">
        <v>255</v>
      </c>
      <c r="CO233">
        <v>250</v>
      </c>
      <c r="CP233">
        <v>50</v>
      </c>
      <c r="CQ233">
        <v>0.5</v>
      </c>
      <c r="CR233">
        <v>0</v>
      </c>
      <c r="CS233">
        <v>5.0000000000000001E-3</v>
      </c>
      <c r="CT233">
        <v>275</v>
      </c>
      <c r="CU233" s="6">
        <v>44088</v>
      </c>
      <c r="CV233">
        <v>1</v>
      </c>
      <c r="CW233" t="s">
        <v>255</v>
      </c>
      <c r="CY233">
        <v>250</v>
      </c>
      <c r="CZ233">
        <v>0.8</v>
      </c>
      <c r="DB233">
        <v>0.8</v>
      </c>
      <c r="DC233">
        <v>450</v>
      </c>
      <c r="DD233" s="6">
        <v>44091</v>
      </c>
      <c r="DE233">
        <v>1</v>
      </c>
      <c r="DI233">
        <v>0.8</v>
      </c>
      <c r="DK233">
        <v>0.8</v>
      </c>
      <c r="DL233">
        <v>450</v>
      </c>
      <c r="DM233" s="6">
        <v>44094</v>
      </c>
      <c r="DN233">
        <v>1</v>
      </c>
      <c r="DO233" t="s">
        <v>110</v>
      </c>
      <c r="DQ233">
        <v>250</v>
      </c>
      <c r="DR233">
        <v>1.2</v>
      </c>
      <c r="DU233">
        <v>700</v>
      </c>
      <c r="EB233" s="17">
        <v>500</v>
      </c>
      <c r="EC233" s="17">
        <v>400</v>
      </c>
      <c r="ED233" s="17"/>
      <c r="EE233" s="17">
        <v>3.3</v>
      </c>
      <c r="EF233" s="17"/>
      <c r="EG233" s="21" t="e">
        <f t="shared" si="6"/>
        <v>#DIV/0!</v>
      </c>
      <c r="EH233" s="17">
        <v>3.3</v>
      </c>
      <c r="EI233" s="17"/>
      <c r="EJ233" s="17">
        <f t="shared" si="7"/>
        <v>3.3</v>
      </c>
    </row>
    <row r="234" spans="1:141" x14ac:dyDescent="0.35">
      <c r="A234">
        <v>780</v>
      </c>
      <c r="B234" t="s">
        <v>146</v>
      </c>
      <c r="C234" t="s">
        <v>731</v>
      </c>
      <c r="D234" t="s">
        <v>763</v>
      </c>
      <c r="E234" t="s">
        <v>252</v>
      </c>
      <c r="F234" t="s">
        <v>172</v>
      </c>
      <c r="G234" t="s">
        <v>172</v>
      </c>
      <c r="H234" t="s">
        <v>748</v>
      </c>
      <c r="I234" s="7" t="s">
        <v>747</v>
      </c>
      <c r="J234" s="7" t="s">
        <v>751</v>
      </c>
      <c r="K234" s="7" t="s">
        <v>752</v>
      </c>
      <c r="L234" s="7" t="s">
        <v>753</v>
      </c>
      <c r="M234" t="s">
        <v>26</v>
      </c>
      <c r="N234" t="s">
        <v>27</v>
      </c>
      <c r="O234" t="s">
        <v>750</v>
      </c>
      <c r="P234" t="s">
        <v>749</v>
      </c>
      <c r="Q234">
        <v>24</v>
      </c>
      <c r="R234" t="s">
        <v>31</v>
      </c>
      <c r="S234" t="s">
        <v>588</v>
      </c>
      <c r="T234" t="s">
        <v>739</v>
      </c>
      <c r="U234" t="s">
        <v>32</v>
      </c>
      <c r="V234" t="s">
        <v>84</v>
      </c>
      <c r="W234" t="s">
        <v>86</v>
      </c>
      <c r="X234" t="s">
        <v>400</v>
      </c>
      <c r="Y234">
        <v>2</v>
      </c>
      <c r="Z234">
        <v>2500</v>
      </c>
      <c r="AB234">
        <v>0.4</v>
      </c>
      <c r="AC234">
        <v>1</v>
      </c>
      <c r="AP234" t="s">
        <v>335</v>
      </c>
      <c r="AS234">
        <v>1500</v>
      </c>
      <c r="AT234">
        <v>7500</v>
      </c>
      <c r="BQ234" t="s">
        <v>756</v>
      </c>
      <c r="BR234">
        <v>0.6</v>
      </c>
      <c r="BS234">
        <v>2</v>
      </c>
      <c r="BU234" t="s">
        <v>757</v>
      </c>
      <c r="BV234" t="s">
        <v>758</v>
      </c>
      <c r="BW234">
        <v>2</v>
      </c>
      <c r="BX234">
        <v>500</v>
      </c>
      <c r="CA234">
        <v>2</v>
      </c>
      <c r="CB234">
        <v>500</v>
      </c>
      <c r="CC234">
        <v>2</v>
      </c>
      <c r="CE234">
        <v>500</v>
      </c>
      <c r="CI234">
        <v>2</v>
      </c>
      <c r="CJ234">
        <v>0.15</v>
      </c>
      <c r="CL234" s="6">
        <v>44084</v>
      </c>
      <c r="CM234">
        <v>2</v>
      </c>
      <c r="CN234" t="s">
        <v>255</v>
      </c>
      <c r="CO234">
        <v>250</v>
      </c>
      <c r="CP234">
        <v>50</v>
      </c>
      <c r="CQ234">
        <v>0</v>
      </c>
      <c r="CR234">
        <v>0</v>
      </c>
      <c r="CS234">
        <v>5.0000000000000001E-3</v>
      </c>
      <c r="CT234">
        <v>150</v>
      </c>
      <c r="CU234" s="6">
        <v>44088</v>
      </c>
      <c r="CV234">
        <v>1</v>
      </c>
      <c r="CW234" t="s">
        <v>255</v>
      </c>
      <c r="CY234">
        <v>250</v>
      </c>
      <c r="CZ234">
        <v>0.02</v>
      </c>
      <c r="DB234">
        <v>0.02</v>
      </c>
      <c r="DC234">
        <v>50</v>
      </c>
      <c r="DD234" s="6">
        <v>44091</v>
      </c>
      <c r="DE234">
        <v>1</v>
      </c>
      <c r="DI234">
        <v>0.2</v>
      </c>
      <c r="DK234">
        <v>0.2</v>
      </c>
      <c r="DL234">
        <v>150</v>
      </c>
      <c r="DM234" s="6">
        <v>44094</v>
      </c>
      <c r="DN234">
        <v>1</v>
      </c>
      <c r="DO234" t="s">
        <v>110</v>
      </c>
      <c r="DQ234">
        <v>250</v>
      </c>
      <c r="DR234">
        <v>0.55000000000000004</v>
      </c>
      <c r="DU234">
        <v>375</v>
      </c>
      <c r="EB234" s="17">
        <v>500</v>
      </c>
      <c r="EC234" s="17">
        <v>400</v>
      </c>
      <c r="ED234" s="17"/>
      <c r="EE234" s="17">
        <v>0.77</v>
      </c>
      <c r="EF234" s="17"/>
      <c r="EG234" s="21" t="e">
        <f t="shared" si="6"/>
        <v>#DIV/0!</v>
      </c>
      <c r="EH234" s="17">
        <v>0.77</v>
      </c>
      <c r="EI234" s="17"/>
      <c r="EJ234" s="17">
        <f t="shared" si="7"/>
        <v>0.77</v>
      </c>
    </row>
    <row r="235" spans="1:141" x14ac:dyDescent="0.35">
      <c r="A235">
        <v>781</v>
      </c>
      <c r="B235" t="s">
        <v>146</v>
      </c>
      <c r="C235" t="s">
        <v>731</v>
      </c>
      <c r="D235" t="s">
        <v>763</v>
      </c>
      <c r="E235" t="s">
        <v>252</v>
      </c>
      <c r="F235" t="s">
        <v>172</v>
      </c>
      <c r="G235" t="s">
        <v>172</v>
      </c>
      <c r="H235" t="s">
        <v>748</v>
      </c>
      <c r="I235" s="7" t="s">
        <v>747</v>
      </c>
      <c r="J235" s="7" t="s">
        <v>760</v>
      </c>
      <c r="K235" s="7" t="s">
        <v>752</v>
      </c>
      <c r="L235" s="7" t="s">
        <v>759</v>
      </c>
      <c r="M235" t="s">
        <v>26</v>
      </c>
      <c r="N235" t="s">
        <v>27</v>
      </c>
      <c r="O235" t="s">
        <v>761</v>
      </c>
      <c r="P235" t="s">
        <v>749</v>
      </c>
      <c r="Q235">
        <v>24</v>
      </c>
      <c r="R235" t="s">
        <v>31</v>
      </c>
      <c r="S235" t="s">
        <v>764</v>
      </c>
      <c r="T235" t="s">
        <v>765</v>
      </c>
      <c r="U235" t="s">
        <v>32</v>
      </c>
      <c r="V235" t="s">
        <v>34</v>
      </c>
      <c r="W235" t="s">
        <v>33</v>
      </c>
      <c r="X235" t="s">
        <v>400</v>
      </c>
      <c r="Y235">
        <v>2</v>
      </c>
      <c r="Z235">
        <v>500</v>
      </c>
      <c r="AG235">
        <v>1.4999999999999999E-2</v>
      </c>
      <c r="AH235">
        <v>1</v>
      </c>
      <c r="AI235">
        <v>0.1</v>
      </c>
      <c r="AK235">
        <v>500</v>
      </c>
      <c r="AL235">
        <v>2</v>
      </c>
      <c r="AM235">
        <v>0.25</v>
      </c>
      <c r="AO235">
        <v>500</v>
      </c>
      <c r="AP235" t="s">
        <v>754</v>
      </c>
      <c r="AQ235">
        <v>10</v>
      </c>
      <c r="AT235">
        <v>1000</v>
      </c>
      <c r="AU235" t="s">
        <v>93</v>
      </c>
      <c r="AV235">
        <v>0.75</v>
      </c>
      <c r="AX235">
        <v>200</v>
      </c>
      <c r="AY235">
        <v>9000</v>
      </c>
      <c r="AZ235" t="s">
        <v>709</v>
      </c>
      <c r="BA235">
        <v>0.75</v>
      </c>
      <c r="BC235">
        <v>200</v>
      </c>
      <c r="BD235">
        <v>12000</v>
      </c>
      <c r="BQ235" t="s">
        <v>766</v>
      </c>
      <c r="BR235">
        <v>0.25</v>
      </c>
      <c r="BS235">
        <v>1</v>
      </c>
      <c r="BU235">
        <v>250</v>
      </c>
      <c r="BV235">
        <v>500</v>
      </c>
      <c r="BW235">
        <v>1</v>
      </c>
      <c r="BX235">
        <v>200</v>
      </c>
      <c r="CA235">
        <v>1</v>
      </c>
      <c r="CB235">
        <v>200</v>
      </c>
      <c r="CC235">
        <v>1</v>
      </c>
      <c r="CI235" t="s">
        <v>770</v>
      </c>
      <c r="CJ235">
        <v>0.25</v>
      </c>
      <c r="CK235">
        <v>1000</v>
      </c>
      <c r="CL235" s="6">
        <v>44102</v>
      </c>
      <c r="CM235">
        <v>1</v>
      </c>
      <c r="CN235" t="s">
        <v>110</v>
      </c>
      <c r="CP235">
        <v>250</v>
      </c>
      <c r="CQ235">
        <v>0.15</v>
      </c>
      <c r="CS235">
        <v>0.15</v>
      </c>
      <c r="CT235">
        <v>150</v>
      </c>
      <c r="CU235" s="6">
        <v>44107</v>
      </c>
      <c r="CV235">
        <v>1</v>
      </c>
      <c r="CW235" t="s">
        <v>110</v>
      </c>
      <c r="CY235">
        <v>250</v>
      </c>
      <c r="CZ235">
        <v>0.25</v>
      </c>
      <c r="DB235">
        <v>0.25</v>
      </c>
      <c r="DC235">
        <v>250</v>
      </c>
      <c r="DD235" s="6">
        <v>44113</v>
      </c>
      <c r="DE235">
        <v>1</v>
      </c>
      <c r="DF235" t="s">
        <v>110</v>
      </c>
      <c r="DH235">
        <v>250</v>
      </c>
      <c r="DI235">
        <v>0.41</v>
      </c>
      <c r="DK235">
        <v>0.41</v>
      </c>
      <c r="DL235">
        <v>410</v>
      </c>
      <c r="DM235" s="6">
        <v>44122</v>
      </c>
      <c r="DN235">
        <v>1</v>
      </c>
      <c r="DO235" t="s">
        <v>110</v>
      </c>
      <c r="DQ235">
        <v>250</v>
      </c>
      <c r="DR235">
        <v>0.48599999999999999</v>
      </c>
      <c r="DT235">
        <v>0.48599999999999999</v>
      </c>
      <c r="DU235">
        <v>486</v>
      </c>
      <c r="EB235" s="17"/>
      <c r="EC235" s="17"/>
      <c r="ED235" s="17">
        <v>1.2959999999999998</v>
      </c>
      <c r="EE235" s="17">
        <v>0</v>
      </c>
      <c r="EF235" s="17">
        <v>1.2959999999999998</v>
      </c>
      <c r="EG235" s="21">
        <f t="shared" si="6"/>
        <v>1000.0000000000001</v>
      </c>
      <c r="EH235" s="17">
        <v>1296</v>
      </c>
      <c r="EI235" s="19"/>
      <c r="EJ235" s="17">
        <f t="shared" si="7"/>
        <v>1296</v>
      </c>
    </row>
    <row r="236" spans="1:141" x14ac:dyDescent="0.35">
      <c r="A236">
        <v>782</v>
      </c>
      <c r="B236" t="s">
        <v>146</v>
      </c>
      <c r="C236" t="s">
        <v>731</v>
      </c>
      <c r="D236" t="s">
        <v>763</v>
      </c>
      <c r="E236" t="s">
        <v>252</v>
      </c>
      <c r="F236" t="s">
        <v>172</v>
      </c>
      <c r="G236" t="s">
        <v>172</v>
      </c>
      <c r="H236" t="s">
        <v>748</v>
      </c>
      <c r="I236" s="7" t="s">
        <v>747</v>
      </c>
      <c r="J236" s="7" t="s">
        <v>760</v>
      </c>
      <c r="K236" s="7" t="s">
        <v>752</v>
      </c>
      <c r="L236" s="7" t="s">
        <v>759</v>
      </c>
      <c r="M236" t="s">
        <v>26</v>
      </c>
      <c r="N236" t="s">
        <v>27</v>
      </c>
      <c r="O236" t="s">
        <v>761</v>
      </c>
      <c r="P236" t="s">
        <v>749</v>
      </c>
      <c r="Q236">
        <v>24</v>
      </c>
      <c r="R236" t="s">
        <v>31</v>
      </c>
      <c r="S236" t="s">
        <v>764</v>
      </c>
      <c r="T236" t="s">
        <v>765</v>
      </c>
      <c r="U236" t="s">
        <v>32</v>
      </c>
      <c r="V236" t="s">
        <v>82</v>
      </c>
      <c r="W236" t="s">
        <v>32</v>
      </c>
      <c r="X236" t="s">
        <v>400</v>
      </c>
      <c r="Y236">
        <v>2</v>
      </c>
      <c r="Z236">
        <v>500</v>
      </c>
      <c r="AG236">
        <v>1.4999999999999999E-2</v>
      </c>
      <c r="AH236">
        <v>1</v>
      </c>
      <c r="AI236">
        <v>0.1</v>
      </c>
      <c r="AK236">
        <v>500</v>
      </c>
      <c r="AL236">
        <v>2</v>
      </c>
      <c r="AM236">
        <v>0.25</v>
      </c>
      <c r="AO236">
        <v>500</v>
      </c>
      <c r="AP236" t="s">
        <v>755</v>
      </c>
      <c r="AQ236">
        <v>20</v>
      </c>
      <c r="AT236">
        <v>7500</v>
      </c>
      <c r="AU236" t="s">
        <v>709</v>
      </c>
      <c r="AV236">
        <v>0.35</v>
      </c>
      <c r="AX236">
        <v>200</v>
      </c>
      <c r="AY236">
        <v>12000</v>
      </c>
      <c r="AZ236" t="s">
        <v>709</v>
      </c>
      <c r="BA236">
        <v>0.35</v>
      </c>
      <c r="BC236">
        <v>200</v>
      </c>
      <c r="BD236">
        <v>12000</v>
      </c>
      <c r="BQ236" t="s">
        <v>767</v>
      </c>
      <c r="BR236">
        <v>0.25</v>
      </c>
      <c r="BS236">
        <v>1</v>
      </c>
      <c r="BU236">
        <v>250</v>
      </c>
      <c r="BV236">
        <v>500</v>
      </c>
      <c r="BW236">
        <v>1</v>
      </c>
      <c r="BX236">
        <v>200</v>
      </c>
      <c r="CA236">
        <v>1</v>
      </c>
      <c r="CB236">
        <v>200</v>
      </c>
      <c r="CC236">
        <v>1</v>
      </c>
      <c r="CI236" t="s">
        <v>771</v>
      </c>
      <c r="CJ236">
        <v>0.25</v>
      </c>
      <c r="CK236">
        <v>2000</v>
      </c>
      <c r="CL236" s="6">
        <v>44102</v>
      </c>
      <c r="CM236">
        <v>1</v>
      </c>
      <c r="CN236" t="s">
        <v>110</v>
      </c>
      <c r="CP236">
        <v>250</v>
      </c>
      <c r="CQ236">
        <v>0.32</v>
      </c>
      <c r="CS236">
        <v>0.32</v>
      </c>
      <c r="CT236">
        <v>320</v>
      </c>
      <c r="CU236" s="6">
        <v>44107</v>
      </c>
      <c r="CV236">
        <v>1</v>
      </c>
      <c r="CW236" t="s">
        <v>110</v>
      </c>
      <c r="CY236">
        <v>250</v>
      </c>
      <c r="CZ236">
        <v>0.38500000000000001</v>
      </c>
      <c r="DB236">
        <v>0.38500000000000001</v>
      </c>
      <c r="DC236">
        <v>385</v>
      </c>
      <c r="DD236" s="6">
        <v>44113</v>
      </c>
      <c r="DE236">
        <v>1</v>
      </c>
      <c r="DF236" t="s">
        <v>110</v>
      </c>
      <c r="DH236">
        <v>250</v>
      </c>
      <c r="DI236">
        <v>0.64</v>
      </c>
      <c r="DK236">
        <v>0.64</v>
      </c>
      <c r="DL236">
        <v>640</v>
      </c>
      <c r="DM236" s="6">
        <v>44122</v>
      </c>
      <c r="DN236">
        <v>1</v>
      </c>
      <c r="DO236" t="s">
        <v>110</v>
      </c>
      <c r="DQ236">
        <v>250</v>
      </c>
      <c r="DR236">
        <v>0.55800000000000005</v>
      </c>
      <c r="DT236">
        <v>0.55800000000000005</v>
      </c>
      <c r="DU236">
        <v>558</v>
      </c>
      <c r="EB236" s="17"/>
      <c r="EC236" s="17"/>
      <c r="ED236" s="17">
        <v>1.903</v>
      </c>
      <c r="EE236" s="17">
        <v>0</v>
      </c>
      <c r="EF236" s="17">
        <v>1.903</v>
      </c>
      <c r="EG236" s="21">
        <f t="shared" si="6"/>
        <v>831.8444561219128</v>
      </c>
      <c r="EH236" s="17">
        <v>1583</v>
      </c>
      <c r="EI236" s="19"/>
      <c r="EJ236" s="17">
        <f t="shared" si="7"/>
        <v>1583</v>
      </c>
    </row>
    <row r="237" spans="1:141" x14ac:dyDescent="0.35">
      <c r="A237">
        <v>783</v>
      </c>
      <c r="B237" t="s">
        <v>146</v>
      </c>
      <c r="C237" t="s">
        <v>731</v>
      </c>
      <c r="D237" t="s">
        <v>763</v>
      </c>
      <c r="E237" t="s">
        <v>252</v>
      </c>
      <c r="F237" t="s">
        <v>172</v>
      </c>
      <c r="G237" t="s">
        <v>172</v>
      </c>
      <c r="H237" t="s">
        <v>748</v>
      </c>
      <c r="I237" s="7" t="s">
        <v>747</v>
      </c>
      <c r="J237" s="7" t="s">
        <v>760</v>
      </c>
      <c r="K237" s="7" t="s">
        <v>752</v>
      </c>
      <c r="L237" s="7" t="s">
        <v>759</v>
      </c>
      <c r="M237" t="s">
        <v>26</v>
      </c>
      <c r="N237" t="s">
        <v>27</v>
      </c>
      <c r="O237" t="s">
        <v>761</v>
      </c>
      <c r="P237" t="s">
        <v>749</v>
      </c>
      <c r="Q237">
        <v>24</v>
      </c>
      <c r="R237" t="s">
        <v>31</v>
      </c>
      <c r="S237" t="s">
        <v>764</v>
      </c>
      <c r="T237" t="s">
        <v>765</v>
      </c>
      <c r="U237" t="s">
        <v>32</v>
      </c>
      <c r="V237" t="s">
        <v>83</v>
      </c>
      <c r="W237" t="s">
        <v>85</v>
      </c>
      <c r="X237" t="s">
        <v>400</v>
      </c>
      <c r="Y237">
        <v>2</v>
      </c>
      <c r="Z237">
        <v>500</v>
      </c>
      <c r="AG237">
        <v>1.4999999999999999E-2</v>
      </c>
      <c r="AH237">
        <v>1</v>
      </c>
      <c r="AI237">
        <v>0.1</v>
      </c>
      <c r="AK237">
        <v>500</v>
      </c>
      <c r="AL237">
        <v>2</v>
      </c>
      <c r="AM237">
        <v>0.25</v>
      </c>
      <c r="AP237" t="s">
        <v>755</v>
      </c>
      <c r="AQ237">
        <v>20</v>
      </c>
      <c r="AT237">
        <v>7500</v>
      </c>
      <c r="AU237" t="s">
        <v>709</v>
      </c>
      <c r="AV237">
        <v>0.65</v>
      </c>
      <c r="AX237">
        <v>200</v>
      </c>
      <c r="AY237">
        <v>12000</v>
      </c>
      <c r="AZ237" t="s">
        <v>709</v>
      </c>
      <c r="BA237">
        <v>0.65</v>
      </c>
      <c r="BC237">
        <v>200</v>
      </c>
      <c r="BD237">
        <v>12000</v>
      </c>
      <c r="BQ237" t="s">
        <v>768</v>
      </c>
      <c r="BR237">
        <v>0.25</v>
      </c>
      <c r="BS237">
        <v>1</v>
      </c>
      <c r="BU237">
        <v>250</v>
      </c>
      <c r="BV237">
        <v>500</v>
      </c>
      <c r="BW237">
        <v>1</v>
      </c>
      <c r="BX237">
        <v>200</v>
      </c>
      <c r="CA237">
        <v>1</v>
      </c>
      <c r="CB237">
        <v>200</v>
      </c>
      <c r="CC237">
        <v>1</v>
      </c>
      <c r="CI237" t="s">
        <v>771</v>
      </c>
      <c r="CJ237">
        <v>0.25</v>
      </c>
      <c r="CK237">
        <v>2000</v>
      </c>
      <c r="CL237" s="6">
        <v>44102</v>
      </c>
      <c r="CM237">
        <v>1</v>
      </c>
      <c r="CN237" t="s">
        <v>110</v>
      </c>
      <c r="CP237">
        <v>250</v>
      </c>
      <c r="CQ237">
        <v>0.25</v>
      </c>
      <c r="CS237">
        <v>0.25</v>
      </c>
      <c r="CT237">
        <v>250</v>
      </c>
      <c r="CU237" s="6">
        <v>44107</v>
      </c>
      <c r="CV237">
        <v>1</v>
      </c>
      <c r="CW237" t="s">
        <v>110</v>
      </c>
      <c r="CY237">
        <v>250</v>
      </c>
      <c r="CZ237">
        <v>0.35</v>
      </c>
      <c r="DB237">
        <v>0.35</v>
      </c>
      <c r="DC237">
        <v>350</v>
      </c>
      <c r="DD237" s="6">
        <v>44113</v>
      </c>
      <c r="DE237">
        <v>1</v>
      </c>
      <c r="DF237" t="s">
        <v>110</v>
      </c>
      <c r="DH237">
        <v>250</v>
      </c>
      <c r="DI237">
        <v>0.85</v>
      </c>
      <c r="DK237">
        <v>0.85</v>
      </c>
      <c r="DL237">
        <v>850</v>
      </c>
      <c r="DM237" s="6">
        <v>44122</v>
      </c>
      <c r="DN237">
        <v>1</v>
      </c>
      <c r="DO237" t="s">
        <v>110</v>
      </c>
      <c r="DQ237">
        <v>250</v>
      </c>
      <c r="DR237">
        <v>0.36</v>
      </c>
      <c r="DT237">
        <v>0.36</v>
      </c>
      <c r="DU237">
        <v>360</v>
      </c>
      <c r="EB237" s="17"/>
      <c r="EC237" s="17"/>
      <c r="ED237" s="17">
        <v>1.81</v>
      </c>
      <c r="EE237" s="17">
        <v>0</v>
      </c>
      <c r="EF237" s="17">
        <v>1.81</v>
      </c>
      <c r="EG237" s="21">
        <f t="shared" si="6"/>
        <v>861.87845303867402</v>
      </c>
      <c r="EH237" s="17">
        <v>1560</v>
      </c>
      <c r="EI237" s="19"/>
      <c r="EJ237" s="17">
        <f t="shared" si="7"/>
        <v>1560</v>
      </c>
    </row>
    <row r="238" spans="1:141" x14ac:dyDescent="0.35">
      <c r="A238">
        <v>784</v>
      </c>
      <c r="B238" t="s">
        <v>146</v>
      </c>
      <c r="C238" t="s">
        <v>731</v>
      </c>
      <c r="D238" t="s">
        <v>763</v>
      </c>
      <c r="E238" t="s">
        <v>252</v>
      </c>
      <c r="F238" t="s">
        <v>172</v>
      </c>
      <c r="G238" t="s">
        <v>172</v>
      </c>
      <c r="H238" t="s">
        <v>748</v>
      </c>
      <c r="I238" s="7" t="s">
        <v>747</v>
      </c>
      <c r="J238" s="7" t="s">
        <v>760</v>
      </c>
      <c r="K238" s="7" t="s">
        <v>752</v>
      </c>
      <c r="L238" s="7" t="s">
        <v>759</v>
      </c>
      <c r="M238" t="s">
        <v>26</v>
      </c>
      <c r="N238" t="s">
        <v>27</v>
      </c>
      <c r="O238" t="s">
        <v>761</v>
      </c>
      <c r="P238" t="s">
        <v>749</v>
      </c>
      <c r="Q238">
        <v>24</v>
      </c>
      <c r="R238" t="s">
        <v>31</v>
      </c>
      <c r="S238" t="s">
        <v>764</v>
      </c>
      <c r="T238" t="s">
        <v>765</v>
      </c>
      <c r="U238" t="s">
        <v>32</v>
      </c>
      <c r="V238" t="s">
        <v>84</v>
      </c>
      <c r="W238" t="s">
        <v>86</v>
      </c>
      <c r="X238" t="s">
        <v>400</v>
      </c>
      <c r="Y238">
        <v>2</v>
      </c>
      <c r="Z238">
        <v>500</v>
      </c>
      <c r="AG238">
        <v>1.4999999999999999E-2</v>
      </c>
      <c r="AH238">
        <v>1</v>
      </c>
      <c r="AI238">
        <v>0.1</v>
      </c>
      <c r="AK238">
        <v>500</v>
      </c>
      <c r="AL238">
        <v>2</v>
      </c>
      <c r="AM238">
        <v>0.25</v>
      </c>
      <c r="AP238" t="s">
        <v>335</v>
      </c>
      <c r="AV238">
        <v>0</v>
      </c>
      <c r="BQ238" t="s">
        <v>769</v>
      </c>
      <c r="BR238">
        <v>0.25</v>
      </c>
      <c r="BS238">
        <v>1</v>
      </c>
      <c r="BU238">
        <v>250</v>
      </c>
      <c r="BV238">
        <v>500</v>
      </c>
      <c r="BW238">
        <v>1</v>
      </c>
      <c r="BX238">
        <v>200</v>
      </c>
      <c r="CA238">
        <v>1</v>
      </c>
      <c r="CB238">
        <v>200</v>
      </c>
      <c r="CC238">
        <v>1</v>
      </c>
      <c r="CI238" t="s">
        <v>771</v>
      </c>
      <c r="CJ238">
        <v>0.25</v>
      </c>
      <c r="CK238">
        <v>2000</v>
      </c>
      <c r="CL238" s="6">
        <v>44102</v>
      </c>
      <c r="CM238">
        <v>1</v>
      </c>
      <c r="CN238" t="s">
        <v>110</v>
      </c>
      <c r="CP238">
        <v>250</v>
      </c>
      <c r="CQ238">
        <v>0.21</v>
      </c>
      <c r="CS238">
        <v>0.21</v>
      </c>
      <c r="CT238">
        <v>210</v>
      </c>
      <c r="CU238" s="6">
        <v>44107</v>
      </c>
      <c r="CV238">
        <v>1</v>
      </c>
      <c r="CW238" t="s">
        <v>110</v>
      </c>
      <c r="CY238">
        <v>250</v>
      </c>
      <c r="CZ238">
        <v>0.12</v>
      </c>
      <c r="DB238">
        <v>0.12</v>
      </c>
      <c r="DC238">
        <v>120</v>
      </c>
      <c r="DD238" s="6">
        <v>44113</v>
      </c>
      <c r="DE238">
        <v>1</v>
      </c>
      <c r="DF238" t="s">
        <v>110</v>
      </c>
      <c r="DH238">
        <v>250</v>
      </c>
      <c r="DI238">
        <v>0.4</v>
      </c>
      <c r="DK238">
        <v>0.4</v>
      </c>
      <c r="DL238">
        <v>400</v>
      </c>
      <c r="DM238" s="6">
        <v>44122</v>
      </c>
      <c r="DN238">
        <v>1</v>
      </c>
      <c r="DO238" t="s">
        <v>110</v>
      </c>
      <c r="DQ238">
        <v>250</v>
      </c>
      <c r="DR238">
        <v>0.69</v>
      </c>
      <c r="DT238">
        <v>0.69</v>
      </c>
      <c r="DU238">
        <v>690</v>
      </c>
      <c r="EB238" s="17"/>
      <c r="EC238" s="17"/>
      <c r="ED238" s="17">
        <v>1.42</v>
      </c>
      <c r="EE238" s="17">
        <v>0</v>
      </c>
      <c r="EF238" s="17">
        <v>1.42</v>
      </c>
      <c r="EG238" s="21">
        <f t="shared" si="6"/>
        <v>852.11267605633805</v>
      </c>
      <c r="EH238" s="17">
        <v>1210</v>
      </c>
      <c r="EI238" s="19"/>
      <c r="EJ238" s="17">
        <f t="shared" si="7"/>
        <v>1210</v>
      </c>
    </row>
    <row r="239" spans="1:141" x14ac:dyDescent="0.35">
      <c r="A239">
        <v>789</v>
      </c>
      <c r="B239" t="s">
        <v>146</v>
      </c>
      <c r="C239" t="s">
        <v>731</v>
      </c>
      <c r="D239" t="s">
        <v>773</v>
      </c>
      <c r="E239" t="s">
        <v>252</v>
      </c>
      <c r="F239" t="s">
        <v>172</v>
      </c>
      <c r="G239" t="s">
        <v>251</v>
      </c>
      <c r="H239" t="s">
        <v>776</v>
      </c>
      <c r="I239" s="7" t="s">
        <v>775</v>
      </c>
      <c r="L239" s="7" t="s">
        <v>772</v>
      </c>
      <c r="M239" t="s">
        <v>26</v>
      </c>
      <c r="N239" t="s">
        <v>27</v>
      </c>
      <c r="O239">
        <v>772826237</v>
      </c>
      <c r="P239" t="s">
        <v>774</v>
      </c>
      <c r="Q239">
        <v>24</v>
      </c>
      <c r="R239" t="s">
        <v>31</v>
      </c>
      <c r="S239" t="s">
        <v>588</v>
      </c>
      <c r="T239" t="s">
        <v>739</v>
      </c>
      <c r="U239" t="s">
        <v>32</v>
      </c>
      <c r="V239" t="s">
        <v>34</v>
      </c>
      <c r="W239" t="s">
        <v>33</v>
      </c>
      <c r="X239" t="s">
        <v>584</v>
      </c>
      <c r="Y239">
        <v>1</v>
      </c>
      <c r="Z239">
        <v>250</v>
      </c>
      <c r="AB239">
        <v>1.2500000000000001E-2</v>
      </c>
      <c r="AC239">
        <v>2</v>
      </c>
      <c r="AD239" t="s">
        <v>255</v>
      </c>
      <c r="AF239">
        <v>200</v>
      </c>
      <c r="AU239" t="s">
        <v>780</v>
      </c>
      <c r="AV239">
        <v>0.6</v>
      </c>
      <c r="AX239">
        <v>100</v>
      </c>
      <c r="AY239">
        <v>13000</v>
      </c>
      <c r="AZ239" t="s">
        <v>780</v>
      </c>
      <c r="BA239">
        <v>0.8</v>
      </c>
      <c r="BC239">
        <v>300</v>
      </c>
      <c r="BD239">
        <v>13000</v>
      </c>
      <c r="BO239">
        <v>4</v>
      </c>
      <c r="BP239">
        <v>200</v>
      </c>
      <c r="BW239">
        <v>10</v>
      </c>
      <c r="BX239">
        <v>200</v>
      </c>
      <c r="CA239">
        <v>6</v>
      </c>
      <c r="CB239">
        <v>200</v>
      </c>
      <c r="CC239">
        <v>9</v>
      </c>
      <c r="CE239">
        <v>200</v>
      </c>
      <c r="CI239" t="s">
        <v>781</v>
      </c>
      <c r="CJ239">
        <v>0.01</v>
      </c>
      <c r="CK239">
        <v>625</v>
      </c>
      <c r="CL239" s="6" t="s">
        <v>782</v>
      </c>
      <c r="CP239">
        <v>200</v>
      </c>
      <c r="CQ239">
        <v>1.35</v>
      </c>
      <c r="CU239" s="6" t="s">
        <v>786</v>
      </c>
      <c r="CY239">
        <v>200</v>
      </c>
      <c r="CZ239">
        <v>1.46</v>
      </c>
      <c r="DD239" s="6" t="s">
        <v>789</v>
      </c>
      <c r="DH239">
        <v>200</v>
      </c>
      <c r="DI239">
        <v>1.5349999999999999</v>
      </c>
      <c r="EB239" s="17">
        <v>450</v>
      </c>
      <c r="EC239" s="17">
        <v>600</v>
      </c>
      <c r="ED239" s="17"/>
      <c r="EE239" s="17">
        <v>4.3449999999999998</v>
      </c>
      <c r="EF239" s="17">
        <v>0.35</v>
      </c>
      <c r="EG239" s="21">
        <f t="shared" si="6"/>
        <v>11.414285714285715</v>
      </c>
      <c r="EH239" s="17">
        <v>3.9949999999999997</v>
      </c>
      <c r="EI239" s="17">
        <v>1597.9999999999998</v>
      </c>
      <c r="EJ239" s="17">
        <f t="shared" si="7"/>
        <v>-1594.0049999999999</v>
      </c>
    </row>
    <row r="240" spans="1:141" x14ac:dyDescent="0.35">
      <c r="A240">
        <v>790</v>
      </c>
      <c r="B240" t="s">
        <v>146</v>
      </c>
      <c r="C240" t="s">
        <v>731</v>
      </c>
      <c r="D240" t="s">
        <v>773</v>
      </c>
      <c r="E240" t="s">
        <v>252</v>
      </c>
      <c r="F240" t="s">
        <v>172</v>
      </c>
      <c r="G240" t="s">
        <v>251</v>
      </c>
      <c r="H240" t="s">
        <v>776</v>
      </c>
      <c r="I240" s="7" t="s">
        <v>775</v>
      </c>
      <c r="L240" s="7" t="s">
        <v>772</v>
      </c>
      <c r="M240" t="s">
        <v>26</v>
      </c>
      <c r="N240" t="s">
        <v>27</v>
      </c>
      <c r="O240">
        <v>772826237</v>
      </c>
      <c r="P240" t="s">
        <v>774</v>
      </c>
      <c r="Q240">
        <v>24</v>
      </c>
      <c r="R240" t="s">
        <v>31</v>
      </c>
      <c r="S240" t="s">
        <v>588</v>
      </c>
      <c r="T240" t="s">
        <v>739</v>
      </c>
      <c r="U240" t="s">
        <v>32</v>
      </c>
      <c r="V240" t="s">
        <v>82</v>
      </c>
      <c r="W240" t="s">
        <v>32</v>
      </c>
      <c r="X240" t="s">
        <v>584</v>
      </c>
      <c r="Y240">
        <v>1</v>
      </c>
      <c r="Z240">
        <v>250</v>
      </c>
      <c r="AB240">
        <v>1.2500000000000001E-2</v>
      </c>
      <c r="AC240">
        <v>2</v>
      </c>
      <c r="AD240" t="s">
        <v>255</v>
      </c>
      <c r="AF240">
        <v>200</v>
      </c>
      <c r="AP240" t="s">
        <v>777</v>
      </c>
      <c r="AQ240">
        <v>5</v>
      </c>
      <c r="AS240">
        <v>200</v>
      </c>
      <c r="AT240">
        <v>3000</v>
      </c>
      <c r="AU240" t="s">
        <v>709</v>
      </c>
      <c r="AV240">
        <v>0.35</v>
      </c>
      <c r="AX240">
        <v>200</v>
      </c>
      <c r="AY240">
        <v>12000</v>
      </c>
      <c r="AZ240" t="s">
        <v>709</v>
      </c>
      <c r="BA240">
        <v>0.35</v>
      </c>
      <c r="BC240">
        <v>75</v>
      </c>
      <c r="BD240">
        <v>12000</v>
      </c>
      <c r="BO240">
        <v>4</v>
      </c>
      <c r="BP240">
        <v>200</v>
      </c>
      <c r="BW240">
        <v>10</v>
      </c>
      <c r="BX240">
        <v>200</v>
      </c>
      <c r="CA240">
        <v>6</v>
      </c>
      <c r="CB240">
        <v>200</v>
      </c>
      <c r="CC240">
        <v>9</v>
      </c>
      <c r="CE240">
        <v>200</v>
      </c>
      <c r="CI240" t="s">
        <v>781</v>
      </c>
      <c r="CJ240">
        <v>0.01</v>
      </c>
      <c r="CK240">
        <v>625</v>
      </c>
      <c r="CL240" s="6" t="s">
        <v>783</v>
      </c>
      <c r="CP240">
        <v>200</v>
      </c>
      <c r="CQ240">
        <v>5.5</v>
      </c>
      <c r="CU240" s="6" t="s">
        <v>786</v>
      </c>
      <c r="CY240">
        <v>200</v>
      </c>
      <c r="CZ240">
        <v>4.55</v>
      </c>
      <c r="DD240" s="6" t="s">
        <v>790</v>
      </c>
      <c r="DH240">
        <v>200</v>
      </c>
      <c r="DI240">
        <v>4.5250000000000004</v>
      </c>
      <c r="EB240" s="17">
        <v>450</v>
      </c>
      <c r="EC240" s="17">
        <v>600</v>
      </c>
      <c r="ED240" s="17"/>
      <c r="EE240" s="17">
        <v>14.575000000000001</v>
      </c>
      <c r="EF240" s="17">
        <v>0.57499999999999996</v>
      </c>
      <c r="EG240" s="21">
        <f t="shared" si="6"/>
        <v>24.347826086956527</v>
      </c>
      <c r="EH240" s="17">
        <v>14.000000000000002</v>
      </c>
      <c r="EI240" s="17">
        <v>5600.0000000000009</v>
      </c>
      <c r="EJ240" s="17">
        <f t="shared" si="7"/>
        <v>-5586.0000000000009</v>
      </c>
    </row>
    <row r="241" spans="1:140" x14ac:dyDescent="0.35">
      <c r="A241">
        <v>791</v>
      </c>
      <c r="B241" t="s">
        <v>146</v>
      </c>
      <c r="C241" t="s">
        <v>731</v>
      </c>
      <c r="D241" t="s">
        <v>773</v>
      </c>
      <c r="E241" t="s">
        <v>252</v>
      </c>
      <c r="F241" t="s">
        <v>172</v>
      </c>
      <c r="G241" t="s">
        <v>251</v>
      </c>
      <c r="H241" t="s">
        <v>776</v>
      </c>
      <c r="I241" s="7" t="s">
        <v>775</v>
      </c>
      <c r="L241" s="7" t="s">
        <v>772</v>
      </c>
      <c r="M241" t="s">
        <v>26</v>
      </c>
      <c r="N241" t="s">
        <v>27</v>
      </c>
      <c r="O241">
        <v>772826237</v>
      </c>
      <c r="P241" t="s">
        <v>774</v>
      </c>
      <c r="Q241">
        <v>24</v>
      </c>
      <c r="R241" t="s">
        <v>31</v>
      </c>
      <c r="S241" t="s">
        <v>588</v>
      </c>
      <c r="T241" t="s">
        <v>739</v>
      </c>
      <c r="U241" t="s">
        <v>32</v>
      </c>
      <c r="V241" t="s">
        <v>83</v>
      </c>
      <c r="W241" t="s">
        <v>85</v>
      </c>
      <c r="X241" t="s">
        <v>584</v>
      </c>
      <c r="Y241">
        <v>1</v>
      </c>
      <c r="Z241">
        <v>250</v>
      </c>
      <c r="AB241">
        <v>1.2500000000000001E-2</v>
      </c>
      <c r="AC241">
        <v>2</v>
      </c>
      <c r="AD241" t="s">
        <v>255</v>
      </c>
      <c r="AF241">
        <v>200</v>
      </c>
      <c r="AP241" t="s">
        <v>777</v>
      </c>
      <c r="AQ241">
        <v>5</v>
      </c>
      <c r="AS241">
        <v>200</v>
      </c>
      <c r="AT241">
        <v>3000</v>
      </c>
      <c r="AU241" t="s">
        <v>709</v>
      </c>
      <c r="AV241">
        <v>0.17499999999999999</v>
      </c>
      <c r="AX241">
        <v>200</v>
      </c>
      <c r="AY241">
        <v>12000</v>
      </c>
      <c r="AZ241" t="s">
        <v>709</v>
      </c>
      <c r="BA241">
        <v>0.17499999999999999</v>
      </c>
      <c r="BC241">
        <v>37.5</v>
      </c>
      <c r="BD241">
        <v>13000</v>
      </c>
      <c r="BO241">
        <v>4</v>
      </c>
      <c r="BP241">
        <v>200</v>
      </c>
      <c r="BW241">
        <v>10</v>
      </c>
      <c r="BX241">
        <v>200</v>
      </c>
      <c r="CA241">
        <v>6</v>
      </c>
      <c r="CB241">
        <v>200</v>
      </c>
      <c r="CC241">
        <v>9</v>
      </c>
      <c r="CE241">
        <v>200</v>
      </c>
      <c r="CI241" t="s">
        <v>781</v>
      </c>
      <c r="CJ241">
        <v>0.01</v>
      </c>
      <c r="CK241">
        <v>625</v>
      </c>
      <c r="CL241" s="6" t="s">
        <v>784</v>
      </c>
      <c r="CP241">
        <v>200</v>
      </c>
      <c r="CQ241">
        <v>6.01</v>
      </c>
      <c r="CU241" s="6" t="s">
        <v>787</v>
      </c>
      <c r="CY241">
        <v>200</v>
      </c>
      <c r="CZ241">
        <v>7.75</v>
      </c>
      <c r="DD241" s="6" t="s">
        <v>791</v>
      </c>
      <c r="DH241">
        <v>200</v>
      </c>
      <c r="DI241">
        <v>4.7750000000000004</v>
      </c>
      <c r="EB241" s="17">
        <v>450</v>
      </c>
      <c r="EC241" s="17">
        <v>600</v>
      </c>
      <c r="ED241" s="17"/>
      <c r="EE241" s="17">
        <v>18.535</v>
      </c>
      <c r="EF241" s="17">
        <v>0.53500000000000003</v>
      </c>
      <c r="EG241" s="21">
        <f t="shared" si="6"/>
        <v>33.644859813084111</v>
      </c>
      <c r="EH241" s="17">
        <v>18</v>
      </c>
      <c r="EI241" s="17">
        <v>7200</v>
      </c>
      <c r="EJ241" s="17">
        <f t="shared" si="7"/>
        <v>-7182</v>
      </c>
    </row>
    <row r="242" spans="1:140" x14ac:dyDescent="0.35">
      <c r="A242">
        <v>792</v>
      </c>
      <c r="B242" t="s">
        <v>146</v>
      </c>
      <c r="C242" t="s">
        <v>731</v>
      </c>
      <c r="D242" t="s">
        <v>773</v>
      </c>
      <c r="E242" t="s">
        <v>252</v>
      </c>
      <c r="F242" t="s">
        <v>172</v>
      </c>
      <c r="G242" t="s">
        <v>251</v>
      </c>
      <c r="H242" t="s">
        <v>776</v>
      </c>
      <c r="I242" s="7" t="s">
        <v>775</v>
      </c>
      <c r="L242" s="7" t="s">
        <v>772</v>
      </c>
      <c r="M242" t="s">
        <v>26</v>
      </c>
      <c r="N242" t="s">
        <v>27</v>
      </c>
      <c r="O242">
        <v>772826237</v>
      </c>
      <c r="P242" t="s">
        <v>774</v>
      </c>
      <c r="Q242">
        <v>24</v>
      </c>
      <c r="R242" t="s">
        <v>31</v>
      </c>
      <c r="S242" t="s">
        <v>588</v>
      </c>
      <c r="T242" t="s">
        <v>739</v>
      </c>
      <c r="U242" t="s">
        <v>32</v>
      </c>
      <c r="V242" t="s">
        <v>84</v>
      </c>
      <c r="W242" t="s">
        <v>86</v>
      </c>
      <c r="X242" t="s">
        <v>584</v>
      </c>
      <c r="Y242">
        <v>1</v>
      </c>
      <c r="Z242">
        <v>250</v>
      </c>
      <c r="AB242">
        <v>1.2500000000000001E-2</v>
      </c>
      <c r="AC242">
        <v>2</v>
      </c>
      <c r="AD242" t="s">
        <v>255</v>
      </c>
      <c r="AF242">
        <v>200</v>
      </c>
      <c r="BO242">
        <v>4</v>
      </c>
      <c r="BP242">
        <v>200</v>
      </c>
      <c r="BW242">
        <v>10</v>
      </c>
      <c r="BX242">
        <v>200</v>
      </c>
      <c r="CA242">
        <v>6</v>
      </c>
      <c r="CB242">
        <v>200</v>
      </c>
      <c r="CC242">
        <v>9</v>
      </c>
      <c r="CE242">
        <v>200</v>
      </c>
      <c r="CI242" t="s">
        <v>781</v>
      </c>
      <c r="CJ242">
        <v>0.01</v>
      </c>
      <c r="CK242">
        <v>625</v>
      </c>
      <c r="CL242" s="6" t="s">
        <v>785</v>
      </c>
      <c r="CP242">
        <v>200</v>
      </c>
      <c r="CQ242">
        <v>4.5</v>
      </c>
      <c r="CU242" s="6" t="s">
        <v>788</v>
      </c>
      <c r="CY242">
        <v>200</v>
      </c>
      <c r="CZ242">
        <v>3.8</v>
      </c>
      <c r="DD242" s="6" t="s">
        <v>792</v>
      </c>
      <c r="DH242">
        <v>200</v>
      </c>
      <c r="DI242">
        <v>2.75</v>
      </c>
      <c r="EB242" s="17">
        <v>450</v>
      </c>
      <c r="EC242" s="17">
        <v>600</v>
      </c>
      <c r="ED242" s="17"/>
      <c r="EE242" s="17">
        <v>11.05</v>
      </c>
      <c r="EF242" s="17">
        <v>0.05</v>
      </c>
      <c r="EG242" s="21">
        <f t="shared" si="6"/>
        <v>220</v>
      </c>
      <c r="EH242" s="17">
        <v>11</v>
      </c>
      <c r="EI242" s="17">
        <v>4400</v>
      </c>
      <c r="EJ242" s="17">
        <f t="shared" si="7"/>
        <v>-4389</v>
      </c>
    </row>
    <row r="243" spans="1:140" x14ac:dyDescent="0.35">
      <c r="A243">
        <v>793</v>
      </c>
      <c r="B243" t="s">
        <v>146</v>
      </c>
      <c r="C243" t="s">
        <v>731</v>
      </c>
      <c r="D243" t="s">
        <v>773</v>
      </c>
      <c r="E243" t="s">
        <v>252</v>
      </c>
      <c r="F243" t="s">
        <v>172</v>
      </c>
      <c r="G243" t="s">
        <v>251</v>
      </c>
      <c r="H243" t="s">
        <v>776</v>
      </c>
      <c r="I243" s="7" t="s">
        <v>798</v>
      </c>
      <c r="J243" t="s">
        <v>794</v>
      </c>
      <c r="K243" t="s">
        <v>793</v>
      </c>
      <c r="L243" s="7" t="s">
        <v>795</v>
      </c>
      <c r="M243" t="s">
        <v>26</v>
      </c>
      <c r="N243" t="s">
        <v>27</v>
      </c>
      <c r="O243">
        <v>775226180</v>
      </c>
      <c r="P243" t="s">
        <v>774</v>
      </c>
      <c r="Q243">
        <v>24</v>
      </c>
      <c r="R243" t="s">
        <v>31</v>
      </c>
      <c r="S243" t="s">
        <v>764</v>
      </c>
      <c r="T243" t="s">
        <v>765</v>
      </c>
      <c r="U243" t="s">
        <v>32</v>
      </c>
      <c r="V243" t="s">
        <v>34</v>
      </c>
      <c r="W243" t="s">
        <v>33</v>
      </c>
      <c r="X243" t="s">
        <v>796</v>
      </c>
      <c r="Y243">
        <v>7</v>
      </c>
      <c r="Z243">
        <v>200</v>
      </c>
      <c r="AG243">
        <v>0.72</v>
      </c>
      <c r="AH243">
        <v>1</v>
      </c>
      <c r="AI243">
        <v>0.5</v>
      </c>
      <c r="AK243">
        <v>200</v>
      </c>
      <c r="AL243">
        <v>5</v>
      </c>
      <c r="AM243" t="s">
        <v>797</v>
      </c>
      <c r="AO243">
        <v>200</v>
      </c>
      <c r="AT243">
        <v>0</v>
      </c>
      <c r="AY243">
        <v>0</v>
      </c>
      <c r="AZ243" t="s">
        <v>778</v>
      </c>
      <c r="BA243">
        <v>0.6</v>
      </c>
      <c r="BC243">
        <v>200</v>
      </c>
      <c r="BD243">
        <v>13000</v>
      </c>
      <c r="BW243">
        <v>200</v>
      </c>
      <c r="CB243">
        <v>200</v>
      </c>
      <c r="CE243">
        <v>200</v>
      </c>
      <c r="CI243" t="s">
        <v>779</v>
      </c>
      <c r="CJ243">
        <v>1.6E-2</v>
      </c>
      <c r="CK243">
        <v>625</v>
      </c>
      <c r="EB243" s="17"/>
      <c r="EC243" s="17"/>
      <c r="ED243" s="17"/>
      <c r="EE243" s="17"/>
      <c r="EF243" s="17"/>
      <c r="EG243" s="21" t="e">
        <f t="shared" si="6"/>
        <v>#DIV/0!</v>
      </c>
      <c r="EH243" s="17"/>
      <c r="EI243" s="17">
        <v>2225</v>
      </c>
      <c r="EJ243" s="17">
        <f t="shared" si="7"/>
        <v>-2225</v>
      </c>
    </row>
    <row r="244" spans="1:140" x14ac:dyDescent="0.35">
      <c r="A244">
        <v>794</v>
      </c>
      <c r="B244" t="s">
        <v>146</v>
      </c>
      <c r="C244" t="s">
        <v>731</v>
      </c>
      <c r="D244" t="s">
        <v>773</v>
      </c>
      <c r="E244" t="s">
        <v>252</v>
      </c>
      <c r="F244" t="s">
        <v>172</v>
      </c>
      <c r="G244" t="s">
        <v>251</v>
      </c>
      <c r="H244" t="s">
        <v>776</v>
      </c>
      <c r="I244" s="7" t="s">
        <v>798</v>
      </c>
      <c r="J244" t="s">
        <v>794</v>
      </c>
      <c r="K244" t="s">
        <v>793</v>
      </c>
      <c r="L244" s="7" t="s">
        <v>795</v>
      </c>
      <c r="M244" t="s">
        <v>26</v>
      </c>
      <c r="N244" t="s">
        <v>27</v>
      </c>
      <c r="O244">
        <v>775226180</v>
      </c>
      <c r="P244" t="s">
        <v>774</v>
      </c>
      <c r="Q244">
        <v>24</v>
      </c>
      <c r="R244" t="s">
        <v>31</v>
      </c>
      <c r="S244" t="s">
        <v>764</v>
      </c>
      <c r="T244" t="s">
        <v>765</v>
      </c>
      <c r="U244" t="s">
        <v>32</v>
      </c>
      <c r="V244" t="s">
        <v>82</v>
      </c>
      <c r="W244" t="s">
        <v>32</v>
      </c>
      <c r="X244" t="s">
        <v>796</v>
      </c>
      <c r="Y244">
        <v>7</v>
      </c>
      <c r="Z244">
        <v>200</v>
      </c>
      <c r="AG244">
        <v>0.72</v>
      </c>
      <c r="AH244">
        <v>1</v>
      </c>
      <c r="AI244">
        <v>0.5</v>
      </c>
      <c r="AK244">
        <v>200</v>
      </c>
      <c r="AL244">
        <v>5</v>
      </c>
      <c r="AM244" t="s">
        <v>797</v>
      </c>
      <c r="AO244">
        <v>200</v>
      </c>
      <c r="AP244">
        <v>44021</v>
      </c>
      <c r="AQ244" t="s">
        <v>777</v>
      </c>
      <c r="AR244">
        <v>25</v>
      </c>
      <c r="AT244">
        <v>200</v>
      </c>
      <c r="AU244">
        <v>44021</v>
      </c>
      <c r="AV244" t="s">
        <v>777</v>
      </c>
      <c r="AW244">
        <v>25</v>
      </c>
      <c r="AY244">
        <v>200</v>
      </c>
      <c r="AZ244" t="s">
        <v>183</v>
      </c>
      <c r="BA244">
        <v>0.34</v>
      </c>
      <c r="BC244">
        <v>300</v>
      </c>
      <c r="BD244">
        <v>12000</v>
      </c>
      <c r="BW244">
        <v>200</v>
      </c>
      <c r="CB244">
        <v>200</v>
      </c>
      <c r="CE244">
        <v>200</v>
      </c>
      <c r="CI244" t="s">
        <v>779</v>
      </c>
      <c r="CJ244">
        <v>1.6E-2</v>
      </c>
      <c r="CK244">
        <v>625</v>
      </c>
      <c r="EB244" s="17"/>
      <c r="EC244" s="17"/>
      <c r="ED244" s="17"/>
      <c r="EE244" s="17"/>
      <c r="EF244" s="17"/>
      <c r="EG244" s="21" t="e">
        <f t="shared" si="6"/>
        <v>#DIV/0!</v>
      </c>
      <c r="EH244" s="17"/>
      <c r="EI244" s="17">
        <v>2425</v>
      </c>
      <c r="EJ244" s="17">
        <f t="shared" si="7"/>
        <v>-2425</v>
      </c>
    </row>
    <row r="245" spans="1:140" x14ac:dyDescent="0.35">
      <c r="A245">
        <v>795</v>
      </c>
      <c r="B245" t="s">
        <v>146</v>
      </c>
      <c r="C245" t="s">
        <v>731</v>
      </c>
      <c r="D245" t="s">
        <v>773</v>
      </c>
      <c r="E245" t="s">
        <v>252</v>
      </c>
      <c r="F245" t="s">
        <v>172</v>
      </c>
      <c r="G245" t="s">
        <v>251</v>
      </c>
      <c r="H245" t="s">
        <v>776</v>
      </c>
      <c r="I245" s="7" t="s">
        <v>798</v>
      </c>
      <c r="J245" t="s">
        <v>794</v>
      </c>
      <c r="K245" t="s">
        <v>793</v>
      </c>
      <c r="L245" s="7" t="s">
        <v>795</v>
      </c>
      <c r="M245" t="s">
        <v>26</v>
      </c>
      <c r="N245" t="s">
        <v>27</v>
      </c>
      <c r="O245">
        <v>775226180</v>
      </c>
      <c r="P245" t="s">
        <v>774</v>
      </c>
      <c r="Q245">
        <v>24</v>
      </c>
      <c r="R245" t="s">
        <v>31</v>
      </c>
      <c r="S245" t="s">
        <v>764</v>
      </c>
      <c r="T245" t="s">
        <v>765</v>
      </c>
      <c r="U245" t="s">
        <v>32</v>
      </c>
      <c r="V245" t="s">
        <v>83</v>
      </c>
      <c r="W245" t="s">
        <v>85</v>
      </c>
      <c r="X245" t="s">
        <v>796</v>
      </c>
      <c r="Y245">
        <v>7</v>
      </c>
      <c r="Z245">
        <v>200</v>
      </c>
      <c r="AG245">
        <v>0.72</v>
      </c>
      <c r="AH245">
        <v>1</v>
      </c>
      <c r="AI245">
        <v>0.5</v>
      </c>
      <c r="AK245">
        <v>200</v>
      </c>
      <c r="AL245">
        <v>5</v>
      </c>
      <c r="AM245" t="s">
        <v>797</v>
      </c>
      <c r="AO245">
        <v>200</v>
      </c>
      <c r="AP245">
        <v>44021</v>
      </c>
      <c r="AQ245" t="s">
        <v>777</v>
      </c>
      <c r="AR245">
        <v>12.5</v>
      </c>
      <c r="AT245">
        <v>200</v>
      </c>
      <c r="AU245">
        <v>44021</v>
      </c>
      <c r="AV245" t="s">
        <v>777</v>
      </c>
      <c r="AW245">
        <v>12.5</v>
      </c>
      <c r="AY245">
        <v>200</v>
      </c>
      <c r="AZ245" t="s">
        <v>183</v>
      </c>
      <c r="BA245">
        <v>0.17</v>
      </c>
      <c r="BC245">
        <v>300</v>
      </c>
      <c r="BD245">
        <v>12000</v>
      </c>
      <c r="BW245">
        <v>200</v>
      </c>
      <c r="CB245">
        <v>200</v>
      </c>
      <c r="CE245">
        <v>200</v>
      </c>
      <c r="CI245" t="s">
        <v>779</v>
      </c>
      <c r="CJ245">
        <v>1.6E-2</v>
      </c>
      <c r="CK245">
        <v>625</v>
      </c>
      <c r="EB245" s="17"/>
      <c r="EC245" s="17"/>
      <c r="ED245" s="17"/>
      <c r="EE245" s="17"/>
      <c r="EF245" s="17"/>
      <c r="EG245" s="21" t="e">
        <f t="shared" si="6"/>
        <v>#DIV/0!</v>
      </c>
      <c r="EH245" s="17"/>
      <c r="EI245" s="17">
        <v>2425</v>
      </c>
      <c r="EJ245" s="17">
        <f t="shared" si="7"/>
        <v>-2425</v>
      </c>
    </row>
    <row r="246" spans="1:140" x14ac:dyDescent="0.35">
      <c r="A246">
        <v>796</v>
      </c>
      <c r="B246" t="s">
        <v>146</v>
      </c>
      <c r="C246" t="s">
        <v>731</v>
      </c>
      <c r="D246" t="s">
        <v>773</v>
      </c>
      <c r="E246" t="s">
        <v>252</v>
      </c>
      <c r="F246" t="s">
        <v>172</v>
      </c>
      <c r="G246" t="s">
        <v>251</v>
      </c>
      <c r="H246" t="s">
        <v>776</v>
      </c>
      <c r="I246" s="7" t="s">
        <v>798</v>
      </c>
      <c r="J246" t="s">
        <v>794</v>
      </c>
      <c r="K246" t="s">
        <v>793</v>
      </c>
      <c r="L246" s="7" t="s">
        <v>795</v>
      </c>
      <c r="M246" t="s">
        <v>26</v>
      </c>
      <c r="N246" t="s">
        <v>27</v>
      </c>
      <c r="O246">
        <v>775226180</v>
      </c>
      <c r="P246" t="s">
        <v>774</v>
      </c>
      <c r="Q246">
        <v>24</v>
      </c>
      <c r="R246" t="s">
        <v>31</v>
      </c>
      <c r="S246" t="s">
        <v>764</v>
      </c>
      <c r="T246" t="s">
        <v>765</v>
      </c>
      <c r="U246" t="s">
        <v>32</v>
      </c>
      <c r="V246" t="s">
        <v>84</v>
      </c>
      <c r="W246" t="s">
        <v>86</v>
      </c>
      <c r="X246" t="s">
        <v>796</v>
      </c>
      <c r="Y246">
        <v>7</v>
      </c>
      <c r="Z246">
        <v>200</v>
      </c>
      <c r="AG246">
        <v>0.72</v>
      </c>
      <c r="AH246">
        <v>1</v>
      </c>
      <c r="AI246">
        <v>0.5</v>
      </c>
      <c r="AK246">
        <v>200</v>
      </c>
      <c r="AL246">
        <v>5</v>
      </c>
      <c r="AM246" t="s">
        <v>797</v>
      </c>
      <c r="AO246">
        <v>200</v>
      </c>
      <c r="AT246">
        <v>0</v>
      </c>
      <c r="AY246">
        <v>0</v>
      </c>
      <c r="BC246">
        <v>0</v>
      </c>
      <c r="BW246">
        <v>200</v>
      </c>
      <c r="CB246">
        <v>200</v>
      </c>
      <c r="CE246">
        <v>200</v>
      </c>
      <c r="CI246" t="s">
        <v>779</v>
      </c>
      <c r="CJ246">
        <v>1.6E-2</v>
      </c>
      <c r="CK246">
        <v>625</v>
      </c>
      <c r="EB246" s="17"/>
      <c r="EC246" s="17"/>
      <c r="ED246" s="17"/>
      <c r="EE246" s="17"/>
      <c r="EF246" s="17"/>
      <c r="EG246" s="21" t="e">
        <f t="shared" si="6"/>
        <v>#DIV/0!</v>
      </c>
      <c r="EH246" s="17"/>
      <c r="EI246" s="17">
        <v>1825</v>
      </c>
      <c r="EJ246" s="17">
        <f t="shared" si="7"/>
        <v>-1825</v>
      </c>
    </row>
    <row r="247" spans="1:140" x14ac:dyDescent="0.35">
      <c r="A247">
        <v>797</v>
      </c>
      <c r="B247" t="s">
        <v>146</v>
      </c>
      <c r="C247" t="s">
        <v>731</v>
      </c>
      <c r="D247" t="s">
        <v>773</v>
      </c>
      <c r="E247" t="s">
        <v>252</v>
      </c>
      <c r="F247" t="s">
        <v>172</v>
      </c>
      <c r="G247" t="s">
        <v>251</v>
      </c>
      <c r="H247" t="s">
        <v>776</v>
      </c>
      <c r="I247" s="7" t="s">
        <v>798</v>
      </c>
      <c r="J247" s="7" t="s">
        <v>794</v>
      </c>
      <c r="K247" t="s">
        <v>793</v>
      </c>
      <c r="L247" s="7" t="s">
        <v>795</v>
      </c>
      <c r="M247" t="s">
        <v>26</v>
      </c>
      <c r="N247" t="s">
        <v>27</v>
      </c>
      <c r="O247">
        <v>775226180</v>
      </c>
      <c r="P247" t="s">
        <v>774</v>
      </c>
      <c r="Q247">
        <v>24</v>
      </c>
      <c r="R247" t="s">
        <v>31</v>
      </c>
      <c r="S247" t="s">
        <v>588</v>
      </c>
      <c r="T247" t="s">
        <v>739</v>
      </c>
      <c r="U247" t="s">
        <v>32</v>
      </c>
      <c r="V247" t="s">
        <v>34</v>
      </c>
      <c r="W247" t="s">
        <v>33</v>
      </c>
      <c r="X247" t="s">
        <v>181</v>
      </c>
      <c r="Y247">
        <v>7</v>
      </c>
      <c r="Z247">
        <v>300</v>
      </c>
      <c r="AB247">
        <v>1.2500000000000001E-2</v>
      </c>
      <c r="AC247">
        <v>2</v>
      </c>
      <c r="AD247">
        <v>0.16</v>
      </c>
      <c r="AF247" s="11">
        <v>200</v>
      </c>
      <c r="AU247" t="s">
        <v>780</v>
      </c>
      <c r="AV247">
        <v>0.6</v>
      </c>
      <c r="AX247">
        <v>100</v>
      </c>
      <c r="AY247">
        <v>13000</v>
      </c>
      <c r="AZ247" t="s">
        <v>780</v>
      </c>
      <c r="BA247" t="s">
        <v>800</v>
      </c>
      <c r="BC247">
        <v>300</v>
      </c>
      <c r="BD247">
        <v>13000</v>
      </c>
      <c r="BO247">
        <v>4</v>
      </c>
      <c r="BP247">
        <v>200</v>
      </c>
      <c r="BW247">
        <v>6</v>
      </c>
      <c r="BX247">
        <v>200</v>
      </c>
      <c r="CA247">
        <v>7</v>
      </c>
      <c r="CB247">
        <v>200</v>
      </c>
      <c r="CC247">
        <v>6</v>
      </c>
      <c r="CE247">
        <v>200</v>
      </c>
      <c r="CF247">
        <v>6</v>
      </c>
      <c r="CG247">
        <v>200</v>
      </c>
      <c r="CI247" t="s">
        <v>781</v>
      </c>
      <c r="CJ247">
        <v>0.01</v>
      </c>
      <c r="CK247">
        <v>200</v>
      </c>
      <c r="CL247" s="6" t="s">
        <v>802</v>
      </c>
      <c r="CP247">
        <v>200</v>
      </c>
      <c r="CQ247">
        <v>0.21000000000000002</v>
      </c>
      <c r="CU247" s="6" t="s">
        <v>803</v>
      </c>
      <c r="CY247">
        <v>200</v>
      </c>
      <c r="CZ247">
        <v>0.67500000000000004</v>
      </c>
      <c r="DD247" s="6" t="s">
        <v>804</v>
      </c>
      <c r="DH247">
        <v>200</v>
      </c>
      <c r="DI247">
        <v>0.66999999999999993</v>
      </c>
      <c r="DM247" s="6" t="s">
        <v>805</v>
      </c>
      <c r="DQ247">
        <v>200</v>
      </c>
      <c r="DR247">
        <v>0.02</v>
      </c>
      <c r="EB247" s="17">
        <v>450</v>
      </c>
      <c r="EC247" s="17">
        <v>600</v>
      </c>
      <c r="ED247" s="17"/>
      <c r="EE247" s="17">
        <v>1.575</v>
      </c>
      <c r="EF247" s="17">
        <v>0.25</v>
      </c>
      <c r="EG247" s="21">
        <f t="shared" si="6"/>
        <v>5.3</v>
      </c>
      <c r="EH247" s="17">
        <v>1.325</v>
      </c>
      <c r="EI247" s="17">
        <v>530</v>
      </c>
      <c r="EJ247" s="17">
        <f t="shared" si="7"/>
        <v>-528.67499999999995</v>
      </c>
    </row>
    <row r="248" spans="1:140" x14ac:dyDescent="0.35">
      <c r="A248">
        <v>798</v>
      </c>
      <c r="B248" t="s">
        <v>146</v>
      </c>
      <c r="C248" t="s">
        <v>731</v>
      </c>
      <c r="D248" t="s">
        <v>773</v>
      </c>
      <c r="E248" t="s">
        <v>252</v>
      </c>
      <c r="F248" t="s">
        <v>172</v>
      </c>
      <c r="G248" t="s">
        <v>251</v>
      </c>
      <c r="H248" t="s">
        <v>776</v>
      </c>
      <c r="I248" s="7" t="s">
        <v>798</v>
      </c>
      <c r="J248" s="7" t="s">
        <v>794</v>
      </c>
      <c r="K248" t="s">
        <v>793</v>
      </c>
      <c r="L248" s="7" t="s">
        <v>795</v>
      </c>
      <c r="M248" t="s">
        <v>26</v>
      </c>
      <c r="N248" t="s">
        <v>27</v>
      </c>
      <c r="O248">
        <v>775226180</v>
      </c>
      <c r="P248" t="s">
        <v>774</v>
      </c>
      <c r="Q248">
        <v>24</v>
      </c>
      <c r="R248" t="s">
        <v>31</v>
      </c>
      <c r="S248" t="s">
        <v>588</v>
      </c>
      <c r="T248" t="s">
        <v>739</v>
      </c>
      <c r="U248" t="s">
        <v>32</v>
      </c>
      <c r="V248" t="s">
        <v>82</v>
      </c>
      <c r="W248" t="s">
        <v>32</v>
      </c>
      <c r="X248" t="s">
        <v>181</v>
      </c>
      <c r="Y248">
        <v>7</v>
      </c>
      <c r="Z248">
        <v>300</v>
      </c>
      <c r="AB248">
        <v>1.2500000000000001E-2</v>
      </c>
      <c r="AC248">
        <v>2</v>
      </c>
      <c r="AD248">
        <v>0.16</v>
      </c>
      <c r="AF248" s="11">
        <v>200</v>
      </c>
      <c r="AP248" t="s">
        <v>777</v>
      </c>
      <c r="AQ248">
        <v>5</v>
      </c>
      <c r="AS248">
        <v>200</v>
      </c>
      <c r="AT248">
        <v>3000</v>
      </c>
      <c r="AU248" t="s">
        <v>799</v>
      </c>
      <c r="AV248">
        <v>0.35</v>
      </c>
      <c r="AX248">
        <v>200</v>
      </c>
      <c r="AY248">
        <v>12000</v>
      </c>
      <c r="AZ248" t="s">
        <v>799</v>
      </c>
      <c r="BA248">
        <v>0.35</v>
      </c>
      <c r="BC248">
        <v>300</v>
      </c>
      <c r="BD248">
        <v>12000</v>
      </c>
      <c r="BO248">
        <v>4</v>
      </c>
      <c r="BP248">
        <v>200</v>
      </c>
      <c r="BW248">
        <v>6</v>
      </c>
      <c r="BX248">
        <v>200</v>
      </c>
      <c r="CA248">
        <v>7</v>
      </c>
      <c r="CB248">
        <v>200</v>
      </c>
      <c r="CC248">
        <v>6</v>
      </c>
      <c r="CE248">
        <v>200</v>
      </c>
      <c r="CF248">
        <v>6</v>
      </c>
      <c r="CG248">
        <v>200</v>
      </c>
      <c r="CI248" t="s">
        <v>781</v>
      </c>
      <c r="CJ248">
        <v>0.01</v>
      </c>
      <c r="CK248">
        <v>200</v>
      </c>
      <c r="CL248" s="6" t="s">
        <v>802</v>
      </c>
      <c r="CP248">
        <v>200</v>
      </c>
      <c r="CQ248">
        <v>2.15</v>
      </c>
      <c r="CU248" s="6" t="s">
        <v>803</v>
      </c>
      <c r="CY248">
        <v>200</v>
      </c>
      <c r="CZ248">
        <v>2.5249999999999999</v>
      </c>
      <c r="DD248" s="6" t="s">
        <v>804</v>
      </c>
      <c r="DH248">
        <v>200</v>
      </c>
      <c r="DI248">
        <v>3.9</v>
      </c>
      <c r="DM248" s="6" t="s">
        <v>806</v>
      </c>
      <c r="DQ248">
        <v>200</v>
      </c>
      <c r="DR248">
        <v>1.0499999999999998</v>
      </c>
      <c r="EB248" s="17">
        <v>450</v>
      </c>
      <c r="EC248" s="17">
        <v>600</v>
      </c>
      <c r="ED248" s="17"/>
      <c r="EE248" s="17">
        <v>9.625</v>
      </c>
      <c r="EF248" s="17">
        <v>0.35</v>
      </c>
      <c r="EG248" s="21">
        <f t="shared" si="6"/>
        <v>26.500000000000004</v>
      </c>
      <c r="EH248" s="17">
        <v>9.2750000000000004</v>
      </c>
      <c r="EI248" s="17">
        <v>3710</v>
      </c>
      <c r="EJ248" s="17">
        <f t="shared" si="7"/>
        <v>-3700.7249999999999</v>
      </c>
    </row>
    <row r="249" spans="1:140" x14ac:dyDescent="0.35">
      <c r="A249">
        <v>799</v>
      </c>
      <c r="B249" t="s">
        <v>146</v>
      </c>
      <c r="C249" t="s">
        <v>731</v>
      </c>
      <c r="D249" t="s">
        <v>773</v>
      </c>
      <c r="E249" t="s">
        <v>252</v>
      </c>
      <c r="F249" t="s">
        <v>172</v>
      </c>
      <c r="G249" t="s">
        <v>251</v>
      </c>
      <c r="H249" t="s">
        <v>776</v>
      </c>
      <c r="I249" s="7" t="s">
        <v>798</v>
      </c>
      <c r="J249" s="7" t="s">
        <v>794</v>
      </c>
      <c r="K249" t="s">
        <v>793</v>
      </c>
      <c r="L249" s="7" t="s">
        <v>795</v>
      </c>
      <c r="M249" t="s">
        <v>26</v>
      </c>
      <c r="N249" t="s">
        <v>27</v>
      </c>
      <c r="O249">
        <v>775226180</v>
      </c>
      <c r="P249" t="s">
        <v>774</v>
      </c>
      <c r="Q249">
        <v>24</v>
      </c>
      <c r="R249" t="s">
        <v>31</v>
      </c>
      <c r="S249" t="s">
        <v>588</v>
      </c>
      <c r="T249" t="s">
        <v>739</v>
      </c>
      <c r="U249" t="s">
        <v>32</v>
      </c>
      <c r="V249" t="s">
        <v>83</v>
      </c>
      <c r="W249" t="s">
        <v>85</v>
      </c>
      <c r="X249" t="s">
        <v>181</v>
      </c>
      <c r="Y249">
        <v>7</v>
      </c>
      <c r="Z249">
        <v>300</v>
      </c>
      <c r="AB249">
        <v>1.2500000000000001E-2</v>
      </c>
      <c r="AC249">
        <v>2</v>
      </c>
      <c r="AD249">
        <v>0.16</v>
      </c>
      <c r="AF249" s="11">
        <v>200</v>
      </c>
      <c r="AP249" t="s">
        <v>777</v>
      </c>
      <c r="AQ249">
        <v>5</v>
      </c>
      <c r="AS249">
        <v>200</v>
      </c>
      <c r="AT249">
        <v>3000</v>
      </c>
      <c r="AU249" t="s">
        <v>799</v>
      </c>
      <c r="AV249">
        <v>0.17499999999999999</v>
      </c>
      <c r="AX249">
        <v>200</v>
      </c>
      <c r="AY249">
        <v>12000</v>
      </c>
      <c r="AZ249" t="s">
        <v>799</v>
      </c>
      <c r="BA249">
        <v>0.17499999999999999</v>
      </c>
      <c r="BC249">
        <v>300</v>
      </c>
      <c r="BD249">
        <v>13000</v>
      </c>
      <c r="BO249">
        <v>4</v>
      </c>
      <c r="BP249">
        <v>200</v>
      </c>
      <c r="BW249">
        <v>6</v>
      </c>
      <c r="BX249">
        <v>200</v>
      </c>
      <c r="CA249">
        <v>7</v>
      </c>
      <c r="CB249">
        <v>200</v>
      </c>
      <c r="CC249">
        <v>6</v>
      </c>
      <c r="CE249">
        <v>200</v>
      </c>
      <c r="CF249">
        <v>6</v>
      </c>
      <c r="CG249">
        <v>200</v>
      </c>
      <c r="CI249" t="s">
        <v>781</v>
      </c>
      <c r="CJ249">
        <v>0.01</v>
      </c>
      <c r="CK249">
        <v>200</v>
      </c>
      <c r="CL249" s="6" t="s">
        <v>802</v>
      </c>
      <c r="CP249">
        <v>200</v>
      </c>
      <c r="CQ249">
        <v>1.2999999999999998</v>
      </c>
      <c r="CU249" s="6" t="s">
        <v>803</v>
      </c>
      <c r="CY249">
        <v>200</v>
      </c>
      <c r="CZ249">
        <v>2.0750000000000002</v>
      </c>
      <c r="DD249" s="6" t="s">
        <v>804</v>
      </c>
      <c r="DH249">
        <v>200</v>
      </c>
      <c r="DI249">
        <v>2.2999999999999998</v>
      </c>
      <c r="DM249" s="6" t="s">
        <v>807</v>
      </c>
      <c r="DQ249">
        <v>200</v>
      </c>
      <c r="DR249">
        <v>1.9500000000000002</v>
      </c>
      <c r="EB249" s="17">
        <v>450</v>
      </c>
      <c r="EC249" s="17">
        <v>600</v>
      </c>
      <c r="ED249" s="17"/>
      <c r="EE249" s="17">
        <v>7.625</v>
      </c>
      <c r="EF249" s="17">
        <v>0.625</v>
      </c>
      <c r="EG249" s="21">
        <f t="shared" si="6"/>
        <v>11.2</v>
      </c>
      <c r="EH249" s="17">
        <v>7</v>
      </c>
      <c r="EI249" s="17">
        <v>2800</v>
      </c>
      <c r="EJ249" s="17">
        <f t="shared" si="7"/>
        <v>-2793</v>
      </c>
    </row>
    <row r="250" spans="1:140" x14ac:dyDescent="0.35">
      <c r="A250">
        <v>800</v>
      </c>
      <c r="B250" t="s">
        <v>146</v>
      </c>
      <c r="C250" t="s">
        <v>731</v>
      </c>
      <c r="D250" t="s">
        <v>773</v>
      </c>
      <c r="E250" t="s">
        <v>252</v>
      </c>
      <c r="F250" t="s">
        <v>172</v>
      </c>
      <c r="G250" t="s">
        <v>251</v>
      </c>
      <c r="H250" t="s">
        <v>776</v>
      </c>
      <c r="I250" s="7" t="s">
        <v>798</v>
      </c>
      <c r="J250" s="7" t="s">
        <v>794</v>
      </c>
      <c r="K250" t="s">
        <v>793</v>
      </c>
      <c r="L250" s="7" t="s">
        <v>795</v>
      </c>
      <c r="M250" t="s">
        <v>26</v>
      </c>
      <c r="N250" t="s">
        <v>27</v>
      </c>
      <c r="O250">
        <v>775226180</v>
      </c>
      <c r="P250" t="s">
        <v>774</v>
      </c>
      <c r="Q250">
        <v>24</v>
      </c>
      <c r="R250" t="s">
        <v>31</v>
      </c>
      <c r="S250" t="s">
        <v>588</v>
      </c>
      <c r="T250" t="s">
        <v>739</v>
      </c>
      <c r="U250" t="s">
        <v>32</v>
      </c>
      <c r="V250" t="s">
        <v>84</v>
      </c>
      <c r="W250" t="s">
        <v>86</v>
      </c>
      <c r="X250" t="s">
        <v>181</v>
      </c>
      <c r="Y250">
        <v>7</v>
      </c>
      <c r="Z250">
        <v>300</v>
      </c>
      <c r="AB250">
        <v>1.2500000000000001E-2</v>
      </c>
      <c r="AC250">
        <v>2</v>
      </c>
      <c r="AD250">
        <v>0.16</v>
      </c>
      <c r="AF250" s="11">
        <v>200</v>
      </c>
      <c r="BO250">
        <v>4</v>
      </c>
      <c r="BP250">
        <v>200</v>
      </c>
      <c r="BW250">
        <v>6</v>
      </c>
      <c r="BX250">
        <v>200</v>
      </c>
      <c r="CA250">
        <v>7</v>
      </c>
      <c r="CB250">
        <v>200</v>
      </c>
      <c r="CC250">
        <v>6</v>
      </c>
      <c r="CE250">
        <v>200</v>
      </c>
      <c r="CF250">
        <v>6</v>
      </c>
      <c r="CG250">
        <v>200</v>
      </c>
      <c r="CI250" t="s">
        <v>781</v>
      </c>
      <c r="CJ250">
        <v>0.01</v>
      </c>
      <c r="CK250">
        <v>200</v>
      </c>
      <c r="CL250" s="6" t="s">
        <v>802</v>
      </c>
      <c r="CP250">
        <v>200</v>
      </c>
      <c r="CQ250">
        <v>1.325</v>
      </c>
      <c r="CU250" s="6" t="s">
        <v>803</v>
      </c>
      <c r="CY250">
        <v>200</v>
      </c>
      <c r="CZ250">
        <v>0.75</v>
      </c>
      <c r="DD250" s="6" t="s">
        <v>804</v>
      </c>
      <c r="DH250">
        <v>200</v>
      </c>
      <c r="DI250">
        <v>1.575</v>
      </c>
      <c r="DM250" s="6" t="s">
        <v>808</v>
      </c>
      <c r="DQ250">
        <v>200</v>
      </c>
      <c r="DR250">
        <v>0.85</v>
      </c>
      <c r="EB250" s="17">
        <v>450</v>
      </c>
      <c r="EC250" s="17">
        <v>600</v>
      </c>
      <c r="ED250" s="17"/>
      <c r="EE250" s="17">
        <v>4.5</v>
      </c>
      <c r="EF250" s="17">
        <v>0.5</v>
      </c>
      <c r="EG250" s="21">
        <f t="shared" si="6"/>
        <v>8</v>
      </c>
      <c r="EH250" s="17">
        <v>4</v>
      </c>
      <c r="EI250" s="17">
        <v>1600</v>
      </c>
      <c r="EJ250" s="17">
        <f t="shared" si="7"/>
        <v>-1596</v>
      </c>
    </row>
    <row r="251" spans="1:140" x14ac:dyDescent="0.35">
      <c r="A251">
        <v>801</v>
      </c>
      <c r="B251" t="s">
        <v>146</v>
      </c>
      <c r="C251" t="s">
        <v>731</v>
      </c>
      <c r="D251" t="s">
        <v>809</v>
      </c>
      <c r="E251" t="s">
        <v>252</v>
      </c>
      <c r="F251" t="s">
        <v>172</v>
      </c>
      <c r="G251" t="s">
        <v>251</v>
      </c>
      <c r="H251" t="s">
        <v>462</v>
      </c>
      <c r="I251" s="7" t="s">
        <v>811</v>
      </c>
      <c r="J251" s="7" t="s">
        <v>813</v>
      </c>
      <c r="K251" t="s">
        <v>812</v>
      </c>
      <c r="L251" s="7" t="s">
        <v>810</v>
      </c>
      <c r="M251" t="s">
        <v>26</v>
      </c>
      <c r="N251" t="s">
        <v>27</v>
      </c>
      <c r="P251" t="s">
        <v>810</v>
      </c>
      <c r="Q251" t="s">
        <v>814</v>
      </c>
      <c r="R251" t="s">
        <v>31</v>
      </c>
      <c r="S251" t="s">
        <v>764</v>
      </c>
      <c r="T251" t="s">
        <v>765</v>
      </c>
      <c r="U251" t="s">
        <v>32</v>
      </c>
      <c r="V251" t="s">
        <v>34</v>
      </c>
      <c r="W251" t="s">
        <v>33</v>
      </c>
      <c r="Z251">
        <v>2000</v>
      </c>
      <c r="AB251">
        <v>0.72</v>
      </c>
      <c r="AD251">
        <v>2</v>
      </c>
      <c r="AF251">
        <v>750</v>
      </c>
      <c r="AG251">
        <v>1E-3</v>
      </c>
      <c r="AI251">
        <v>0.5</v>
      </c>
      <c r="AK251">
        <v>1500</v>
      </c>
      <c r="AM251">
        <v>0.5</v>
      </c>
      <c r="AO251">
        <v>200</v>
      </c>
      <c r="AP251" t="s">
        <v>815</v>
      </c>
      <c r="AQ251">
        <v>30</v>
      </c>
      <c r="AS251">
        <v>200</v>
      </c>
      <c r="AT251">
        <v>2000</v>
      </c>
      <c r="AU251" t="s">
        <v>112</v>
      </c>
      <c r="AV251">
        <v>1.5</v>
      </c>
      <c r="AX251">
        <v>500</v>
      </c>
      <c r="AY251">
        <v>12500</v>
      </c>
      <c r="AZ251" t="s">
        <v>817</v>
      </c>
      <c r="BA251">
        <v>1.7</v>
      </c>
      <c r="BC251">
        <v>500</v>
      </c>
      <c r="BD251">
        <v>12500</v>
      </c>
      <c r="BQ251" t="s">
        <v>818</v>
      </c>
      <c r="BR251">
        <v>0.08</v>
      </c>
      <c r="BS251">
        <v>1</v>
      </c>
      <c r="BU251">
        <v>200</v>
      </c>
      <c r="BX251">
        <v>100</v>
      </c>
      <c r="CA251">
        <v>100</v>
      </c>
      <c r="CE251">
        <v>100</v>
      </c>
      <c r="CI251" t="s">
        <v>819</v>
      </c>
      <c r="CJ251">
        <v>0.25</v>
      </c>
      <c r="CK251">
        <v>500</v>
      </c>
      <c r="CL251" s="6">
        <v>44474</v>
      </c>
      <c r="CN251">
        <v>0.16</v>
      </c>
      <c r="CP251">
        <v>100</v>
      </c>
      <c r="CQ251">
        <v>6</v>
      </c>
      <c r="CR251">
        <v>6</v>
      </c>
      <c r="CU251" s="6">
        <v>44480</v>
      </c>
      <c r="CW251" t="s">
        <v>110</v>
      </c>
      <c r="CY251">
        <v>100</v>
      </c>
      <c r="CZ251">
        <v>5</v>
      </c>
      <c r="DA251">
        <v>5</v>
      </c>
      <c r="DD251" s="6">
        <v>44496</v>
      </c>
      <c r="DF251" t="s">
        <v>110</v>
      </c>
      <c r="DH251">
        <v>100</v>
      </c>
      <c r="DI251">
        <v>5</v>
      </c>
      <c r="DJ251">
        <v>5</v>
      </c>
      <c r="EB251" s="17">
        <v>600</v>
      </c>
      <c r="EC251" s="17">
        <v>1000</v>
      </c>
      <c r="ED251" s="17">
        <v>16</v>
      </c>
      <c r="EE251" s="17">
        <v>16</v>
      </c>
      <c r="EF251" s="17"/>
      <c r="EG251" s="21" t="e">
        <f t="shared" si="6"/>
        <v>#DIV/0!</v>
      </c>
      <c r="EH251" s="17"/>
      <c r="EI251" s="17">
        <v>6350</v>
      </c>
      <c r="EJ251" s="17">
        <f t="shared" si="7"/>
        <v>-6350</v>
      </c>
    </row>
    <row r="252" spans="1:140" x14ac:dyDescent="0.35">
      <c r="A252">
        <v>802</v>
      </c>
      <c r="B252" t="s">
        <v>146</v>
      </c>
      <c r="C252" t="s">
        <v>731</v>
      </c>
      <c r="D252" t="s">
        <v>809</v>
      </c>
      <c r="E252" t="s">
        <v>252</v>
      </c>
      <c r="F252" t="s">
        <v>172</v>
      </c>
      <c r="G252" t="s">
        <v>251</v>
      </c>
      <c r="H252" t="s">
        <v>462</v>
      </c>
      <c r="I252" s="7" t="s">
        <v>811</v>
      </c>
      <c r="J252" s="7" t="s">
        <v>813</v>
      </c>
      <c r="K252" t="s">
        <v>812</v>
      </c>
      <c r="L252" s="7" t="s">
        <v>810</v>
      </c>
      <c r="M252" t="s">
        <v>26</v>
      </c>
      <c r="N252" t="s">
        <v>27</v>
      </c>
      <c r="P252" t="s">
        <v>810</v>
      </c>
      <c r="Q252" t="s">
        <v>814</v>
      </c>
      <c r="R252" t="s">
        <v>31</v>
      </c>
      <c r="S252" t="s">
        <v>764</v>
      </c>
      <c r="T252" t="s">
        <v>765</v>
      </c>
      <c r="U252" t="s">
        <v>32</v>
      </c>
      <c r="V252" t="s">
        <v>82</v>
      </c>
      <c r="W252" t="s">
        <v>32</v>
      </c>
      <c r="Z252">
        <v>1000</v>
      </c>
      <c r="AB252">
        <v>0.72</v>
      </c>
      <c r="AD252">
        <v>2</v>
      </c>
      <c r="AF252">
        <v>750</v>
      </c>
      <c r="AG252">
        <v>1E-3</v>
      </c>
      <c r="AI252">
        <v>0.5</v>
      </c>
      <c r="AK252">
        <v>1500</v>
      </c>
      <c r="AM252">
        <v>0.5</v>
      </c>
      <c r="AO252">
        <v>200</v>
      </c>
      <c r="AP252" t="s">
        <v>815</v>
      </c>
      <c r="AQ252">
        <v>15</v>
      </c>
      <c r="AS252">
        <v>200</v>
      </c>
      <c r="AT252">
        <v>2000</v>
      </c>
      <c r="AU252" t="s">
        <v>816</v>
      </c>
      <c r="AV252">
        <v>0.34</v>
      </c>
      <c r="AX252">
        <v>250</v>
      </c>
      <c r="AY252">
        <v>12500</v>
      </c>
      <c r="AZ252" t="s">
        <v>816</v>
      </c>
      <c r="BA252">
        <v>0.34</v>
      </c>
      <c r="BC252">
        <v>250</v>
      </c>
      <c r="BD252">
        <v>12500</v>
      </c>
      <c r="BQ252" t="s">
        <v>818</v>
      </c>
      <c r="BR252">
        <v>0.08</v>
      </c>
      <c r="BS252">
        <v>1</v>
      </c>
      <c r="BU252">
        <v>100</v>
      </c>
      <c r="BX252">
        <v>100</v>
      </c>
      <c r="CA252">
        <v>100</v>
      </c>
      <c r="CE252">
        <v>100</v>
      </c>
      <c r="CI252" t="s">
        <v>819</v>
      </c>
      <c r="CJ252">
        <v>0.05</v>
      </c>
      <c r="CK252">
        <v>500</v>
      </c>
      <c r="CL252" s="6">
        <v>44475</v>
      </c>
      <c r="CN252">
        <v>0.16</v>
      </c>
      <c r="CP252">
        <v>100</v>
      </c>
      <c r="CQ252">
        <v>4</v>
      </c>
      <c r="CR252">
        <v>4</v>
      </c>
      <c r="CU252" s="6">
        <v>44481</v>
      </c>
      <c r="CW252" t="s">
        <v>110</v>
      </c>
      <c r="CY252">
        <v>100</v>
      </c>
      <c r="CZ252">
        <v>4.5</v>
      </c>
      <c r="DA252">
        <v>4.5</v>
      </c>
      <c r="DD252" s="6">
        <v>44497</v>
      </c>
      <c r="DF252" t="s">
        <v>110</v>
      </c>
      <c r="DH252">
        <v>100</v>
      </c>
      <c r="DI252">
        <v>3</v>
      </c>
      <c r="DJ252">
        <v>3</v>
      </c>
      <c r="EB252" s="17">
        <v>600</v>
      </c>
      <c r="EC252" s="17">
        <v>1000</v>
      </c>
      <c r="ED252" s="17">
        <v>11.5</v>
      </c>
      <c r="EE252" s="17">
        <v>11.5</v>
      </c>
      <c r="EF252" s="17"/>
      <c r="EG252" s="21" t="e">
        <f t="shared" si="6"/>
        <v>#DIV/0!</v>
      </c>
      <c r="EH252" s="17"/>
      <c r="EI252" s="17">
        <v>4750</v>
      </c>
      <c r="EJ252" s="17">
        <f t="shared" si="7"/>
        <v>-4750</v>
      </c>
    </row>
    <row r="253" spans="1:140" x14ac:dyDescent="0.35">
      <c r="A253">
        <v>803</v>
      </c>
      <c r="B253" t="s">
        <v>146</v>
      </c>
      <c r="C253" t="s">
        <v>731</v>
      </c>
      <c r="D253" t="s">
        <v>809</v>
      </c>
      <c r="E253" t="s">
        <v>252</v>
      </c>
      <c r="F253" t="s">
        <v>172</v>
      </c>
      <c r="G253" t="s">
        <v>251</v>
      </c>
      <c r="H253" t="s">
        <v>462</v>
      </c>
      <c r="I253" s="7" t="s">
        <v>811</v>
      </c>
      <c r="J253" s="7" t="s">
        <v>813</v>
      </c>
      <c r="K253" t="s">
        <v>812</v>
      </c>
      <c r="L253" s="7" t="s">
        <v>810</v>
      </c>
      <c r="M253" t="s">
        <v>26</v>
      </c>
      <c r="N253" t="s">
        <v>27</v>
      </c>
      <c r="P253" t="s">
        <v>810</v>
      </c>
      <c r="Q253" t="s">
        <v>814</v>
      </c>
      <c r="R253" t="s">
        <v>31</v>
      </c>
      <c r="S253" t="s">
        <v>764</v>
      </c>
      <c r="T253" t="s">
        <v>765</v>
      </c>
      <c r="U253" t="s">
        <v>32</v>
      </c>
      <c r="V253" t="s">
        <v>83</v>
      </c>
      <c r="W253" t="s">
        <v>85</v>
      </c>
      <c r="Z253">
        <v>1000</v>
      </c>
      <c r="AB253">
        <v>0.72</v>
      </c>
      <c r="AD253">
        <v>2</v>
      </c>
      <c r="AF253">
        <v>750</v>
      </c>
      <c r="AG253">
        <v>1E-3</v>
      </c>
      <c r="AI253">
        <v>0.5</v>
      </c>
      <c r="AK253">
        <v>1500</v>
      </c>
      <c r="AM253">
        <v>0.5</v>
      </c>
      <c r="AO253">
        <v>200</v>
      </c>
      <c r="AP253" t="s">
        <v>815</v>
      </c>
      <c r="AQ253">
        <v>15</v>
      </c>
      <c r="AS253">
        <v>200</v>
      </c>
      <c r="AT253">
        <v>2000</v>
      </c>
      <c r="AU253" t="s">
        <v>816</v>
      </c>
      <c r="AV253">
        <v>0.17</v>
      </c>
      <c r="AX253">
        <v>250</v>
      </c>
      <c r="AY253">
        <v>12500</v>
      </c>
      <c r="AZ253" t="s">
        <v>816</v>
      </c>
      <c r="BA253">
        <v>0.17</v>
      </c>
      <c r="BC253">
        <v>250</v>
      </c>
      <c r="BD253">
        <v>12500</v>
      </c>
      <c r="BQ253" t="s">
        <v>818</v>
      </c>
      <c r="BR253">
        <v>0.08</v>
      </c>
      <c r="BS253">
        <v>1</v>
      </c>
      <c r="BU253">
        <v>100</v>
      </c>
      <c r="BX253">
        <v>100</v>
      </c>
      <c r="CA253">
        <v>100</v>
      </c>
      <c r="CE253">
        <v>100</v>
      </c>
      <c r="CI253" t="s">
        <v>819</v>
      </c>
      <c r="CJ253">
        <v>0.05</v>
      </c>
      <c r="CK253">
        <v>500</v>
      </c>
      <c r="CL253" s="6">
        <v>44476</v>
      </c>
      <c r="CN253">
        <v>0.16</v>
      </c>
      <c r="CP253">
        <v>100</v>
      </c>
      <c r="CQ253">
        <v>4</v>
      </c>
      <c r="CR253">
        <v>4</v>
      </c>
      <c r="CU253" s="6">
        <v>44482</v>
      </c>
      <c r="CW253" t="s">
        <v>110</v>
      </c>
      <c r="CY253">
        <v>100</v>
      </c>
      <c r="CZ253">
        <v>3</v>
      </c>
      <c r="DA253">
        <v>3</v>
      </c>
      <c r="DD253" s="6">
        <v>44498</v>
      </c>
      <c r="DF253" t="s">
        <v>110</v>
      </c>
      <c r="DH253">
        <v>100</v>
      </c>
      <c r="DI253">
        <v>3</v>
      </c>
      <c r="DJ253">
        <v>3</v>
      </c>
      <c r="EB253" s="17">
        <v>600</v>
      </c>
      <c r="EC253" s="17">
        <v>1000</v>
      </c>
      <c r="ED253" s="17">
        <v>10</v>
      </c>
      <c r="EE253" s="17">
        <v>10</v>
      </c>
      <c r="EF253" s="17"/>
      <c r="EG253" s="21" t="e">
        <f t="shared" si="6"/>
        <v>#DIV/0!</v>
      </c>
      <c r="EH253" s="17"/>
      <c r="EI253" s="17">
        <v>4750</v>
      </c>
      <c r="EJ253" s="17">
        <f t="shared" si="7"/>
        <v>-4750</v>
      </c>
    </row>
    <row r="254" spans="1:140" x14ac:dyDescent="0.35">
      <c r="A254">
        <v>804</v>
      </c>
      <c r="B254" t="s">
        <v>146</v>
      </c>
      <c r="C254" t="s">
        <v>731</v>
      </c>
      <c r="D254" t="s">
        <v>809</v>
      </c>
      <c r="E254" t="s">
        <v>252</v>
      </c>
      <c r="F254" t="s">
        <v>172</v>
      </c>
      <c r="G254" t="s">
        <v>251</v>
      </c>
      <c r="H254" t="s">
        <v>462</v>
      </c>
      <c r="I254" s="7" t="s">
        <v>811</v>
      </c>
      <c r="J254" s="7" t="s">
        <v>813</v>
      </c>
      <c r="K254" t="s">
        <v>812</v>
      </c>
      <c r="L254" s="7" t="s">
        <v>810</v>
      </c>
      <c r="M254" t="s">
        <v>26</v>
      </c>
      <c r="N254" t="s">
        <v>27</v>
      </c>
      <c r="P254" t="s">
        <v>810</v>
      </c>
      <c r="Q254" t="s">
        <v>814</v>
      </c>
      <c r="R254" t="s">
        <v>31</v>
      </c>
      <c r="S254" t="s">
        <v>764</v>
      </c>
      <c r="T254" t="s">
        <v>765</v>
      </c>
      <c r="U254" t="s">
        <v>32</v>
      </c>
      <c r="V254" t="s">
        <v>84</v>
      </c>
      <c r="W254" t="s">
        <v>86</v>
      </c>
      <c r="Z254">
        <v>1000</v>
      </c>
      <c r="AB254">
        <v>0.72</v>
      </c>
      <c r="AD254">
        <v>2</v>
      </c>
      <c r="AF254">
        <v>750</v>
      </c>
      <c r="AG254">
        <v>1E-3</v>
      </c>
      <c r="AI254">
        <v>0.5</v>
      </c>
      <c r="AK254">
        <v>1500</v>
      </c>
      <c r="AM254">
        <v>0.5</v>
      </c>
      <c r="AO254">
        <v>200</v>
      </c>
      <c r="BQ254" t="s">
        <v>818</v>
      </c>
      <c r="BR254">
        <v>0.08</v>
      </c>
      <c r="BS254">
        <v>1</v>
      </c>
      <c r="BU254">
        <v>100</v>
      </c>
      <c r="BX254">
        <v>100</v>
      </c>
      <c r="CA254">
        <v>100</v>
      </c>
      <c r="CE254">
        <v>100</v>
      </c>
      <c r="CI254" t="s">
        <v>820</v>
      </c>
      <c r="CJ254">
        <v>0.05</v>
      </c>
      <c r="CK254">
        <v>500</v>
      </c>
      <c r="CL254" s="6">
        <v>44477</v>
      </c>
      <c r="CN254">
        <v>0.16</v>
      </c>
      <c r="CP254">
        <v>100</v>
      </c>
      <c r="CQ254">
        <v>3</v>
      </c>
      <c r="CR254">
        <v>3</v>
      </c>
      <c r="CU254" s="6">
        <v>44483</v>
      </c>
      <c r="CW254" t="s">
        <v>110</v>
      </c>
      <c r="CY254">
        <v>100</v>
      </c>
      <c r="CZ254">
        <v>3</v>
      </c>
      <c r="DA254">
        <v>2</v>
      </c>
      <c r="DD254" s="6">
        <v>44499</v>
      </c>
      <c r="DF254" t="s">
        <v>110</v>
      </c>
      <c r="DH254">
        <v>100</v>
      </c>
      <c r="DI254">
        <v>1</v>
      </c>
      <c r="DJ254">
        <v>1</v>
      </c>
      <c r="EB254" s="17">
        <v>600</v>
      </c>
      <c r="EC254" s="17">
        <v>1000</v>
      </c>
      <c r="ED254" s="17">
        <v>7</v>
      </c>
      <c r="EE254" s="17">
        <v>6</v>
      </c>
      <c r="EF254" s="17"/>
      <c r="EG254" s="21" t="e">
        <f t="shared" si="6"/>
        <v>#DIV/0!</v>
      </c>
      <c r="EH254" s="17"/>
      <c r="EI254" s="17">
        <v>4050</v>
      </c>
      <c r="EJ254" s="17">
        <f t="shared" si="7"/>
        <v>-4050</v>
      </c>
    </row>
    <row r="255" spans="1:140" x14ac:dyDescent="0.35">
      <c r="A255">
        <v>809</v>
      </c>
      <c r="B255" t="s">
        <v>146</v>
      </c>
      <c r="C255" t="s">
        <v>823</v>
      </c>
      <c r="D255" t="s">
        <v>822</v>
      </c>
      <c r="E255" t="s">
        <v>722</v>
      </c>
      <c r="F255" t="s">
        <v>821</v>
      </c>
      <c r="G255" t="s">
        <v>830</v>
      </c>
      <c r="H255" t="s">
        <v>829</v>
      </c>
      <c r="I255" s="7" t="s">
        <v>828</v>
      </c>
      <c r="J255" t="s">
        <v>827</v>
      </c>
      <c r="K255" t="s">
        <v>826</v>
      </c>
      <c r="L255" s="7" t="s">
        <v>824</v>
      </c>
      <c r="N255" t="s">
        <v>27</v>
      </c>
      <c r="O255" t="s">
        <v>825</v>
      </c>
      <c r="R255" t="s">
        <v>31</v>
      </c>
      <c r="S255" t="s">
        <v>107</v>
      </c>
      <c r="T255" t="s">
        <v>106</v>
      </c>
      <c r="U255" t="s">
        <v>32</v>
      </c>
      <c r="V255" t="s">
        <v>34</v>
      </c>
      <c r="W255" t="s">
        <v>33</v>
      </c>
      <c r="X255" t="s">
        <v>831</v>
      </c>
      <c r="Y255">
        <v>5</v>
      </c>
      <c r="Z255">
        <v>1750</v>
      </c>
      <c r="AB255" t="s">
        <v>832</v>
      </c>
      <c r="AC255">
        <v>3</v>
      </c>
      <c r="AD255" t="s">
        <v>255</v>
      </c>
      <c r="AF255">
        <v>1500</v>
      </c>
      <c r="AP255" t="s">
        <v>90</v>
      </c>
      <c r="AQ255" t="s">
        <v>833</v>
      </c>
      <c r="AS255">
        <v>10000</v>
      </c>
      <c r="AT255">
        <v>2500</v>
      </c>
      <c r="AU255" t="s">
        <v>183</v>
      </c>
      <c r="AV255" t="s">
        <v>834</v>
      </c>
      <c r="AX255">
        <v>1000</v>
      </c>
      <c r="AY255">
        <v>16850</v>
      </c>
      <c r="DV255" t="s">
        <v>838</v>
      </c>
      <c r="DW255">
        <v>2</v>
      </c>
      <c r="DX255" t="s">
        <v>842</v>
      </c>
      <c r="DZ255" t="s">
        <v>843</v>
      </c>
      <c r="EA255" t="s">
        <v>847</v>
      </c>
      <c r="EB255" s="17">
        <v>10000</v>
      </c>
      <c r="EC255" s="17">
        <v>15000</v>
      </c>
      <c r="ED255" s="17" t="s">
        <v>850</v>
      </c>
      <c r="EE255" s="17">
        <v>7.5999999999999998E-2</v>
      </c>
      <c r="EF255" s="17">
        <v>0.05</v>
      </c>
      <c r="EG255" s="21">
        <f t="shared" si="6"/>
        <v>200000</v>
      </c>
      <c r="EH255" s="17">
        <v>10000</v>
      </c>
      <c r="EI255" s="17">
        <v>15000</v>
      </c>
      <c r="EJ255" s="17">
        <f t="shared" si="7"/>
        <v>-5000</v>
      </c>
    </row>
    <row r="256" spans="1:140" x14ac:dyDescent="0.35">
      <c r="A256">
        <v>810</v>
      </c>
      <c r="B256" t="s">
        <v>146</v>
      </c>
      <c r="C256" t="s">
        <v>823</v>
      </c>
      <c r="D256" t="s">
        <v>822</v>
      </c>
      <c r="E256" t="s">
        <v>722</v>
      </c>
      <c r="F256" t="s">
        <v>821</v>
      </c>
      <c r="G256" t="s">
        <v>830</v>
      </c>
      <c r="H256" t="s">
        <v>829</v>
      </c>
      <c r="I256" s="7" t="s">
        <v>828</v>
      </c>
      <c r="J256" t="s">
        <v>827</v>
      </c>
      <c r="K256" t="s">
        <v>826</v>
      </c>
      <c r="L256" s="7" t="s">
        <v>824</v>
      </c>
      <c r="N256" t="s">
        <v>27</v>
      </c>
      <c r="O256" t="s">
        <v>825</v>
      </c>
      <c r="R256" t="s">
        <v>31</v>
      </c>
      <c r="S256" t="s">
        <v>107</v>
      </c>
      <c r="T256" t="s">
        <v>106</v>
      </c>
      <c r="U256" t="s">
        <v>32</v>
      </c>
      <c r="V256" t="s">
        <v>82</v>
      </c>
      <c r="W256" t="s">
        <v>32</v>
      </c>
      <c r="X256" t="s">
        <v>831</v>
      </c>
      <c r="Y256">
        <v>5</v>
      </c>
      <c r="Z256">
        <v>1750</v>
      </c>
      <c r="AB256" t="s">
        <v>832</v>
      </c>
      <c r="AC256">
        <v>3</v>
      </c>
      <c r="AD256" t="s">
        <v>255</v>
      </c>
      <c r="AF256">
        <v>1500</v>
      </c>
      <c r="AP256" t="s">
        <v>90</v>
      </c>
      <c r="AQ256" t="s">
        <v>833</v>
      </c>
      <c r="AS256">
        <v>10000</v>
      </c>
      <c r="AT256">
        <v>2500</v>
      </c>
      <c r="AU256" t="s">
        <v>183</v>
      </c>
      <c r="AV256" t="s">
        <v>835</v>
      </c>
      <c r="AX256">
        <v>1000</v>
      </c>
      <c r="AY256">
        <v>16850</v>
      </c>
      <c r="AZ256" t="s">
        <v>304</v>
      </c>
      <c r="BA256" t="s">
        <v>836</v>
      </c>
      <c r="BC256">
        <v>1000</v>
      </c>
      <c r="BD256">
        <v>13950</v>
      </c>
      <c r="DV256" t="s">
        <v>839</v>
      </c>
      <c r="DW256">
        <v>2</v>
      </c>
      <c r="DX256" t="s">
        <v>535</v>
      </c>
      <c r="DZ256" t="s">
        <v>844</v>
      </c>
      <c r="EA256" t="s">
        <v>258</v>
      </c>
      <c r="EB256" s="17">
        <v>10000</v>
      </c>
      <c r="EC256" s="17">
        <v>15000</v>
      </c>
      <c r="ED256" s="17" t="s">
        <v>850</v>
      </c>
      <c r="EE256" s="17">
        <v>0.10199999999999999</v>
      </c>
      <c r="EF256" s="17">
        <v>0.1</v>
      </c>
      <c r="EG256" s="21">
        <f t="shared" si="6"/>
        <v>200000</v>
      </c>
      <c r="EH256" s="17">
        <v>20000</v>
      </c>
      <c r="EI256" s="17">
        <v>20000</v>
      </c>
      <c r="EJ256" s="17">
        <f t="shared" si="7"/>
        <v>0</v>
      </c>
    </row>
    <row r="257" spans="1:140" x14ac:dyDescent="0.35">
      <c r="A257">
        <v>811</v>
      </c>
      <c r="B257" t="s">
        <v>146</v>
      </c>
      <c r="C257" t="s">
        <v>823</v>
      </c>
      <c r="D257" t="s">
        <v>822</v>
      </c>
      <c r="E257" t="s">
        <v>722</v>
      </c>
      <c r="F257" t="s">
        <v>821</v>
      </c>
      <c r="G257" t="s">
        <v>830</v>
      </c>
      <c r="H257" t="s">
        <v>829</v>
      </c>
      <c r="I257" s="7" t="s">
        <v>828</v>
      </c>
      <c r="J257" t="s">
        <v>827</v>
      </c>
      <c r="K257" t="s">
        <v>826</v>
      </c>
      <c r="L257" s="7" t="s">
        <v>824</v>
      </c>
      <c r="N257" t="s">
        <v>27</v>
      </c>
      <c r="O257" t="s">
        <v>825</v>
      </c>
      <c r="R257" t="s">
        <v>31</v>
      </c>
      <c r="S257" t="s">
        <v>107</v>
      </c>
      <c r="T257" t="s">
        <v>106</v>
      </c>
      <c r="U257" t="s">
        <v>32</v>
      </c>
      <c r="V257" t="s">
        <v>83</v>
      </c>
      <c r="W257" t="s">
        <v>85</v>
      </c>
      <c r="X257" t="s">
        <v>831</v>
      </c>
      <c r="Y257">
        <v>5</v>
      </c>
      <c r="Z257">
        <v>1750</v>
      </c>
      <c r="AB257" t="s">
        <v>832</v>
      </c>
      <c r="AC257">
        <v>3</v>
      </c>
      <c r="AD257" t="s">
        <v>255</v>
      </c>
      <c r="AF257">
        <v>1500</v>
      </c>
      <c r="AP257" t="s">
        <v>90</v>
      </c>
      <c r="AQ257" t="s">
        <v>833</v>
      </c>
      <c r="AS257">
        <v>10000</v>
      </c>
      <c r="AT257">
        <v>2500</v>
      </c>
      <c r="AU257" t="s">
        <v>183</v>
      </c>
      <c r="AV257" t="s">
        <v>835</v>
      </c>
      <c r="AX257">
        <v>1000</v>
      </c>
      <c r="AY257">
        <v>16850</v>
      </c>
      <c r="AZ257" t="s">
        <v>304</v>
      </c>
      <c r="BA257" t="s">
        <v>837</v>
      </c>
      <c r="BC257">
        <v>1000</v>
      </c>
      <c r="BD257">
        <v>13950</v>
      </c>
      <c r="BE257" t="s">
        <v>304</v>
      </c>
      <c r="BF257" t="s">
        <v>837</v>
      </c>
      <c r="BG257">
        <v>1000</v>
      </c>
      <c r="BH257">
        <v>15950</v>
      </c>
      <c r="DV257" t="s">
        <v>840</v>
      </c>
      <c r="DW257">
        <v>2</v>
      </c>
      <c r="DX257" t="s">
        <v>81</v>
      </c>
      <c r="DZ257" t="s">
        <v>845</v>
      </c>
      <c r="EA257" t="s">
        <v>848</v>
      </c>
      <c r="EB257" s="17">
        <v>10000</v>
      </c>
      <c r="EC257" s="17">
        <v>15000</v>
      </c>
      <c r="ED257" s="17" t="s">
        <v>850</v>
      </c>
      <c r="EE257" s="17">
        <v>8.6999999999999994E-2</v>
      </c>
      <c r="EF257" s="17">
        <v>0.05</v>
      </c>
      <c r="EG257" s="21">
        <f t="shared" si="6"/>
        <v>200000</v>
      </c>
      <c r="EH257" s="17">
        <v>10000</v>
      </c>
      <c r="EI257" s="17">
        <v>17500</v>
      </c>
      <c r="EJ257" s="17">
        <f t="shared" si="7"/>
        <v>-7500</v>
      </c>
    </row>
    <row r="258" spans="1:140" x14ac:dyDescent="0.35">
      <c r="A258">
        <v>812</v>
      </c>
      <c r="B258" t="s">
        <v>146</v>
      </c>
      <c r="C258" t="s">
        <v>823</v>
      </c>
      <c r="D258" t="s">
        <v>822</v>
      </c>
      <c r="E258" t="s">
        <v>722</v>
      </c>
      <c r="F258" t="s">
        <v>821</v>
      </c>
      <c r="G258" t="s">
        <v>830</v>
      </c>
      <c r="H258" t="s">
        <v>829</v>
      </c>
      <c r="I258" s="7" t="s">
        <v>828</v>
      </c>
      <c r="J258" t="s">
        <v>827</v>
      </c>
      <c r="K258" t="s">
        <v>826</v>
      </c>
      <c r="L258" s="7" t="s">
        <v>824</v>
      </c>
      <c r="N258" t="s">
        <v>27</v>
      </c>
      <c r="O258" t="s">
        <v>825</v>
      </c>
      <c r="R258" t="s">
        <v>31</v>
      </c>
      <c r="S258" t="s">
        <v>107</v>
      </c>
      <c r="T258" t="s">
        <v>106</v>
      </c>
      <c r="U258" t="s">
        <v>32</v>
      </c>
      <c r="V258" t="s">
        <v>84</v>
      </c>
      <c r="W258" t="s">
        <v>86</v>
      </c>
      <c r="X258" t="s">
        <v>831</v>
      </c>
      <c r="Y258">
        <v>5</v>
      </c>
      <c r="Z258">
        <v>1750</v>
      </c>
      <c r="AB258" t="s">
        <v>832</v>
      </c>
      <c r="AC258">
        <v>3</v>
      </c>
      <c r="AD258" t="s">
        <v>255</v>
      </c>
      <c r="AF258">
        <v>1500</v>
      </c>
      <c r="AP258" t="s">
        <v>90</v>
      </c>
      <c r="AQ258" t="s">
        <v>833</v>
      </c>
      <c r="AS258">
        <v>10000</v>
      </c>
      <c r="AT258">
        <v>2500</v>
      </c>
      <c r="DV258" t="s">
        <v>841</v>
      </c>
      <c r="DW258">
        <v>2</v>
      </c>
      <c r="DX258" t="s">
        <v>110</v>
      </c>
      <c r="DZ258" t="s">
        <v>846</v>
      </c>
      <c r="EA258" t="s">
        <v>849</v>
      </c>
      <c r="EB258" s="17">
        <v>10000</v>
      </c>
      <c r="EC258" s="17">
        <v>15000</v>
      </c>
      <c r="ED258" s="17" t="s">
        <v>850</v>
      </c>
      <c r="EE258" s="17">
        <v>6.2E-2</v>
      </c>
      <c r="EF258" s="17">
        <v>0.05</v>
      </c>
      <c r="EG258" s="21">
        <f t="shared" si="6"/>
        <v>200000</v>
      </c>
      <c r="EH258" s="17">
        <v>10000</v>
      </c>
      <c r="EI258" s="17">
        <v>11000</v>
      </c>
      <c r="EJ258" s="17">
        <f t="shared" si="7"/>
        <v>-1000</v>
      </c>
    </row>
    <row r="259" spans="1:140" x14ac:dyDescent="0.35">
      <c r="A259">
        <v>893</v>
      </c>
      <c r="B259" t="s">
        <v>146</v>
      </c>
      <c r="C259" t="s">
        <v>853</v>
      </c>
      <c r="D259" t="s">
        <v>860</v>
      </c>
      <c r="E259" t="s">
        <v>275</v>
      </c>
      <c r="F259" t="s">
        <v>858</v>
      </c>
      <c r="G259" t="s">
        <v>163</v>
      </c>
      <c r="H259" t="s">
        <v>857</v>
      </c>
      <c r="I259" t="s">
        <v>856</v>
      </c>
      <c r="J259" t="s">
        <v>855</v>
      </c>
      <c r="K259" t="s">
        <v>854</v>
      </c>
      <c r="L259" s="7" t="s">
        <v>859</v>
      </c>
      <c r="M259" s="7" t="s">
        <v>26</v>
      </c>
      <c r="N259" t="s">
        <v>101</v>
      </c>
      <c r="O259">
        <v>783683411</v>
      </c>
      <c r="P259" t="s">
        <v>861</v>
      </c>
      <c r="Q259">
        <v>0.05</v>
      </c>
      <c r="R259" t="s">
        <v>31</v>
      </c>
      <c r="S259" t="s">
        <v>156</v>
      </c>
      <c r="T259" t="s">
        <v>851</v>
      </c>
      <c r="U259" t="s">
        <v>158</v>
      </c>
      <c r="V259" t="s">
        <v>34</v>
      </c>
      <c r="W259" t="s">
        <v>33</v>
      </c>
      <c r="X259" t="s">
        <v>584</v>
      </c>
      <c r="Y259">
        <v>4</v>
      </c>
      <c r="Z259">
        <v>3125</v>
      </c>
      <c r="AA259">
        <v>500</v>
      </c>
      <c r="AB259">
        <v>3</v>
      </c>
      <c r="AC259">
        <v>2</v>
      </c>
      <c r="AD259">
        <v>1</v>
      </c>
      <c r="AF259">
        <v>1000</v>
      </c>
      <c r="AU259" t="s">
        <v>183</v>
      </c>
      <c r="AV259">
        <v>7.5</v>
      </c>
      <c r="AX259">
        <v>250</v>
      </c>
      <c r="AY259">
        <v>15000</v>
      </c>
      <c r="AZ259" t="s">
        <v>92</v>
      </c>
      <c r="BA259">
        <v>5</v>
      </c>
      <c r="BC259">
        <v>250</v>
      </c>
      <c r="BD259">
        <v>15000</v>
      </c>
      <c r="BW259">
        <v>2</v>
      </c>
      <c r="BX259">
        <v>1000</v>
      </c>
      <c r="CA259">
        <v>2</v>
      </c>
      <c r="CB259">
        <v>1000</v>
      </c>
      <c r="DV259">
        <v>3900</v>
      </c>
      <c r="DW259">
        <v>4</v>
      </c>
      <c r="DX259">
        <v>2</v>
      </c>
      <c r="DZ259">
        <v>2500</v>
      </c>
      <c r="EB259" s="17">
        <v>5000</v>
      </c>
      <c r="EC259" s="17">
        <v>6250</v>
      </c>
      <c r="ED259" s="17">
        <v>500</v>
      </c>
      <c r="EE259" s="17">
        <v>76.55</v>
      </c>
      <c r="EF259" s="17">
        <v>0</v>
      </c>
      <c r="EG259" s="21" t="e">
        <f t="shared" si="6"/>
        <v>#DIV/0!</v>
      </c>
      <c r="EH259" s="17">
        <v>0</v>
      </c>
      <c r="EI259" s="17">
        <v>13250</v>
      </c>
      <c r="EJ259" s="17">
        <f t="shared" si="7"/>
        <v>-13250</v>
      </c>
    </row>
    <row r="260" spans="1:140" x14ac:dyDescent="0.35">
      <c r="A260">
        <v>894</v>
      </c>
      <c r="B260" t="s">
        <v>146</v>
      </c>
      <c r="C260" t="s">
        <v>853</v>
      </c>
      <c r="D260" t="s">
        <v>860</v>
      </c>
      <c r="E260" t="s">
        <v>275</v>
      </c>
      <c r="F260" t="s">
        <v>858</v>
      </c>
      <c r="G260" t="s">
        <v>163</v>
      </c>
      <c r="H260" t="s">
        <v>857</v>
      </c>
      <c r="I260" t="s">
        <v>856</v>
      </c>
      <c r="J260" t="s">
        <v>855</v>
      </c>
      <c r="K260" t="s">
        <v>854</v>
      </c>
      <c r="L260" s="7" t="s">
        <v>859</v>
      </c>
      <c r="M260" s="7" t="s">
        <v>26</v>
      </c>
      <c r="N260" t="s">
        <v>101</v>
      </c>
      <c r="O260">
        <v>783683411</v>
      </c>
      <c r="P260" t="s">
        <v>861</v>
      </c>
      <c r="Q260">
        <v>0.05</v>
      </c>
      <c r="R260" t="s">
        <v>31</v>
      </c>
      <c r="S260" t="s">
        <v>156</v>
      </c>
      <c r="T260" t="s">
        <v>851</v>
      </c>
      <c r="U260" t="s">
        <v>158</v>
      </c>
      <c r="V260" t="s">
        <v>82</v>
      </c>
      <c r="W260" t="s">
        <v>158</v>
      </c>
      <c r="X260" t="s">
        <v>584</v>
      </c>
      <c r="Y260">
        <v>4</v>
      </c>
      <c r="Z260">
        <v>3125</v>
      </c>
      <c r="AA260">
        <v>500</v>
      </c>
      <c r="AG260">
        <v>1.5</v>
      </c>
      <c r="AH260">
        <v>16</v>
      </c>
      <c r="AI260">
        <v>0.5</v>
      </c>
      <c r="AK260">
        <v>500</v>
      </c>
      <c r="AL260">
        <v>30</v>
      </c>
      <c r="AM260">
        <v>2</v>
      </c>
      <c r="AO260">
        <v>5000</v>
      </c>
      <c r="AU260" t="s">
        <v>586</v>
      </c>
      <c r="AV260">
        <v>5</v>
      </c>
      <c r="AX260">
        <v>250</v>
      </c>
      <c r="AY260">
        <v>15000</v>
      </c>
      <c r="AZ260" t="s">
        <v>587</v>
      </c>
      <c r="BA260">
        <v>6</v>
      </c>
      <c r="BC260">
        <v>1500</v>
      </c>
      <c r="BD260">
        <v>15000</v>
      </c>
      <c r="BW260">
        <v>30</v>
      </c>
      <c r="BX260">
        <v>2000</v>
      </c>
      <c r="DV260">
        <v>4500</v>
      </c>
      <c r="DW260">
        <v>23</v>
      </c>
      <c r="DX260">
        <v>1</v>
      </c>
      <c r="DZ260">
        <v>2500</v>
      </c>
      <c r="EB260" s="17">
        <v>5000</v>
      </c>
      <c r="EC260" s="17">
        <v>6250</v>
      </c>
      <c r="ED260" s="17">
        <v>500</v>
      </c>
      <c r="EE260" s="17">
        <v>95.25</v>
      </c>
      <c r="EF260" s="17">
        <v>0</v>
      </c>
      <c r="EG260" s="21" t="e">
        <f t="shared" ref="EG260:EG262" si="8">EH260/EF260</f>
        <v>#DIV/0!</v>
      </c>
      <c r="EH260" s="17">
        <v>0</v>
      </c>
      <c r="EI260" s="17">
        <v>16050</v>
      </c>
      <c r="EJ260" s="17">
        <f t="shared" ref="EJ260:EJ262" si="9">EH260-EI260</f>
        <v>-16050</v>
      </c>
    </row>
    <row r="261" spans="1:140" x14ac:dyDescent="0.35">
      <c r="A261">
        <v>895</v>
      </c>
      <c r="B261" t="s">
        <v>146</v>
      </c>
      <c r="C261" t="s">
        <v>853</v>
      </c>
      <c r="D261" t="s">
        <v>860</v>
      </c>
      <c r="E261" t="s">
        <v>275</v>
      </c>
      <c r="F261" t="s">
        <v>858</v>
      </c>
      <c r="G261" t="s">
        <v>163</v>
      </c>
      <c r="H261" t="s">
        <v>857</v>
      </c>
      <c r="I261" t="s">
        <v>856</v>
      </c>
      <c r="J261" t="s">
        <v>855</v>
      </c>
      <c r="K261" t="s">
        <v>854</v>
      </c>
      <c r="L261" s="7" t="s">
        <v>859</v>
      </c>
      <c r="M261" s="7" t="s">
        <v>26</v>
      </c>
      <c r="N261" t="s">
        <v>101</v>
      </c>
      <c r="O261">
        <v>783683411</v>
      </c>
      <c r="P261" t="s">
        <v>861</v>
      </c>
      <c r="Q261">
        <v>0.05</v>
      </c>
      <c r="R261" t="s">
        <v>31</v>
      </c>
      <c r="S261" t="s">
        <v>156</v>
      </c>
      <c r="T261" t="s">
        <v>851</v>
      </c>
      <c r="U261" t="s">
        <v>158</v>
      </c>
      <c r="V261" t="s">
        <v>83</v>
      </c>
      <c r="W261" t="s">
        <v>85</v>
      </c>
      <c r="X261" t="s">
        <v>584</v>
      </c>
      <c r="Y261">
        <v>4</v>
      </c>
      <c r="Z261">
        <v>3125</v>
      </c>
      <c r="AA261">
        <v>500</v>
      </c>
      <c r="AG261">
        <v>1.5</v>
      </c>
      <c r="AH261">
        <v>16</v>
      </c>
      <c r="AI261">
        <v>0.5</v>
      </c>
      <c r="AK261">
        <v>500</v>
      </c>
      <c r="AL261">
        <v>30</v>
      </c>
      <c r="AM261">
        <v>2</v>
      </c>
      <c r="AO261">
        <v>5000</v>
      </c>
      <c r="AU261" t="s">
        <v>586</v>
      </c>
      <c r="AV261">
        <v>5</v>
      </c>
      <c r="AX261">
        <v>250</v>
      </c>
      <c r="AY261">
        <v>15000</v>
      </c>
      <c r="AZ261" t="s">
        <v>92</v>
      </c>
      <c r="BA261">
        <v>5</v>
      </c>
      <c r="BC261">
        <v>250</v>
      </c>
      <c r="BD261">
        <v>15000</v>
      </c>
      <c r="BW261">
        <v>30</v>
      </c>
      <c r="BX261">
        <v>2000</v>
      </c>
      <c r="DV261">
        <v>4180</v>
      </c>
      <c r="DW261">
        <v>23</v>
      </c>
      <c r="DX261">
        <v>1</v>
      </c>
      <c r="DZ261">
        <v>2500</v>
      </c>
      <c r="EB261" s="17">
        <v>5000</v>
      </c>
      <c r="EC261" s="17">
        <v>6250</v>
      </c>
      <c r="ED261" s="17">
        <v>500</v>
      </c>
      <c r="EE261" s="17">
        <v>66.2</v>
      </c>
      <c r="EF261" s="17">
        <v>0</v>
      </c>
      <c r="EG261" s="21" t="e">
        <f t="shared" si="8"/>
        <v>#DIV/0!</v>
      </c>
      <c r="EH261" s="17">
        <v>0</v>
      </c>
      <c r="EI261" s="17">
        <v>14500</v>
      </c>
      <c r="EJ261" s="17">
        <f t="shared" si="9"/>
        <v>-14500</v>
      </c>
    </row>
    <row r="262" spans="1:140" x14ac:dyDescent="0.35">
      <c r="A262">
        <v>896</v>
      </c>
      <c r="B262" t="s">
        <v>146</v>
      </c>
      <c r="C262" t="s">
        <v>853</v>
      </c>
      <c r="D262" t="s">
        <v>860</v>
      </c>
      <c r="E262" t="s">
        <v>275</v>
      </c>
      <c r="F262" t="s">
        <v>858</v>
      </c>
      <c r="G262" t="s">
        <v>163</v>
      </c>
      <c r="H262" t="s">
        <v>857</v>
      </c>
      <c r="I262" t="s">
        <v>856</v>
      </c>
      <c r="J262" t="s">
        <v>855</v>
      </c>
      <c r="K262" t="s">
        <v>854</v>
      </c>
      <c r="L262" s="7" t="s">
        <v>859</v>
      </c>
      <c r="M262" s="7" t="s">
        <v>26</v>
      </c>
      <c r="N262" t="s">
        <v>101</v>
      </c>
      <c r="O262">
        <v>783683411</v>
      </c>
      <c r="P262" t="s">
        <v>861</v>
      </c>
      <c r="Q262">
        <v>0.05</v>
      </c>
      <c r="R262" t="s">
        <v>31</v>
      </c>
      <c r="S262" t="s">
        <v>156</v>
      </c>
      <c r="T262" t="s">
        <v>851</v>
      </c>
      <c r="U262" t="s">
        <v>158</v>
      </c>
      <c r="V262" t="s">
        <v>84</v>
      </c>
      <c r="W262" t="s">
        <v>86</v>
      </c>
      <c r="X262" t="s">
        <v>584</v>
      </c>
      <c r="Y262">
        <v>4</v>
      </c>
      <c r="Z262">
        <v>3125</v>
      </c>
      <c r="AA262">
        <v>500</v>
      </c>
      <c r="AG262">
        <v>1.5</v>
      </c>
      <c r="AH262">
        <v>16</v>
      </c>
      <c r="AI262">
        <v>0.5</v>
      </c>
      <c r="AK262">
        <v>500</v>
      </c>
      <c r="AL262">
        <v>30</v>
      </c>
      <c r="AM262">
        <v>2</v>
      </c>
      <c r="AO262">
        <v>5000</v>
      </c>
      <c r="BW262">
        <v>30</v>
      </c>
      <c r="BX262">
        <v>1000</v>
      </c>
      <c r="DV262">
        <v>2380</v>
      </c>
      <c r="DW262">
        <v>23</v>
      </c>
      <c r="DX262">
        <v>1</v>
      </c>
      <c r="DZ262">
        <v>1500</v>
      </c>
      <c r="EB262" s="17">
        <v>5000</v>
      </c>
      <c r="EC262" s="17">
        <v>6250</v>
      </c>
      <c r="ED262" s="17">
        <v>500</v>
      </c>
      <c r="EE262" s="17">
        <v>50</v>
      </c>
      <c r="EF262" s="17">
        <v>0</v>
      </c>
      <c r="EG262" s="21" t="e">
        <f t="shared" si="8"/>
        <v>#DIV/0!</v>
      </c>
      <c r="EH262" s="17">
        <v>0</v>
      </c>
      <c r="EI262" s="17">
        <v>9000</v>
      </c>
      <c r="EJ262" s="17">
        <f t="shared" si="9"/>
        <v>-9000</v>
      </c>
    </row>
    <row r="263" spans="1:140" x14ac:dyDescent="0.35">
      <c r="EB263" s="17"/>
      <c r="EC263" s="17"/>
      <c r="ED263" s="17"/>
      <c r="EE263" s="17"/>
      <c r="EF263" s="17"/>
      <c r="EG263" s="17"/>
      <c r="EH263" s="17"/>
      <c r="EI263" s="17"/>
      <c r="EJ263" s="17"/>
    </row>
    <row r="264" spans="1:140" x14ac:dyDescent="0.35">
      <c r="EB264" s="17"/>
      <c r="EC264" s="17"/>
      <c r="ED264" s="17"/>
      <c r="EE264" s="17"/>
      <c r="EF264" s="17"/>
      <c r="EG264" s="17"/>
      <c r="EH264" s="17"/>
      <c r="EI264" s="17"/>
      <c r="EJ264" s="17"/>
    </row>
    <row r="265" spans="1:140" x14ac:dyDescent="0.35">
      <c r="EB265" s="17"/>
      <c r="EC265" s="17"/>
      <c r="ED265" s="17"/>
      <c r="EE265" s="17"/>
      <c r="EF265" s="17"/>
      <c r="EG265" s="17"/>
      <c r="EH265" s="17"/>
      <c r="EI265" s="17"/>
      <c r="EJ265" s="17"/>
    </row>
    <row r="266" spans="1:140" x14ac:dyDescent="0.35">
      <c r="EB266" s="17"/>
      <c r="EC266" s="17"/>
      <c r="ED266" s="17"/>
      <c r="EE266" s="17"/>
      <c r="EF266" s="17"/>
      <c r="EG266" s="17"/>
      <c r="EH266" s="17"/>
      <c r="EI266" s="17"/>
      <c r="EJ266" s="17"/>
    </row>
  </sheetData>
  <mergeCells count="25">
    <mergeCell ref="ED1:EI1"/>
    <mergeCell ref="DW1:DZ1"/>
    <mergeCell ref="BY1:BZ1"/>
    <mergeCell ref="AG1:AK1"/>
    <mergeCell ref="AL1:AO1"/>
    <mergeCell ref="DM1:DU1"/>
    <mergeCell ref="DD1:DL1"/>
    <mergeCell ref="CL1:CT1"/>
    <mergeCell ref="CU1:DC1"/>
    <mergeCell ref="CF1:CH1"/>
    <mergeCell ref="CC1:CE1"/>
    <mergeCell ref="CI1:CK1"/>
    <mergeCell ref="AZ1:BD1"/>
    <mergeCell ref="BE1:BI1"/>
    <mergeCell ref="BJ1:BN1"/>
    <mergeCell ref="BW1:BX1"/>
    <mergeCell ref="BO1:BP1"/>
    <mergeCell ref="BQ1:BV1"/>
    <mergeCell ref="CA1:CB1"/>
    <mergeCell ref="J2:K2"/>
    <mergeCell ref="AP1:AT1"/>
    <mergeCell ref="AU1:AY1"/>
    <mergeCell ref="A1:W1"/>
    <mergeCell ref="X1:AA1"/>
    <mergeCell ref="AB1:AF1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5725-0E6F-4EA0-9A5C-A9CD96BACF31}">
  <dimension ref="A2:I9"/>
  <sheetViews>
    <sheetView workbookViewId="0">
      <selection activeCell="O9" sqref="O9"/>
    </sheetView>
  </sheetViews>
  <sheetFormatPr defaultRowHeight="14.5" x14ac:dyDescent="0.35"/>
  <cols>
    <col min="9" max="9" width="9.26953125" bestFit="1" customWidth="1"/>
  </cols>
  <sheetData>
    <row r="2" spans="1:9" x14ac:dyDescent="0.35">
      <c r="H2" t="s">
        <v>901</v>
      </c>
      <c r="I2" t="s">
        <v>899</v>
      </c>
    </row>
    <row r="3" spans="1:9" x14ac:dyDescent="0.35">
      <c r="F3" t="s">
        <v>34</v>
      </c>
      <c r="G3" t="s">
        <v>902</v>
      </c>
      <c r="H3">
        <v>2916667</v>
      </c>
      <c r="I3" s="8">
        <f>AVERAGE(A8:A9)</f>
        <v>208083.33333333302</v>
      </c>
    </row>
    <row r="4" spans="1:9" x14ac:dyDescent="0.35">
      <c r="F4" t="s">
        <v>897</v>
      </c>
      <c r="G4" t="s">
        <v>32</v>
      </c>
      <c r="H4">
        <v>3750000</v>
      </c>
      <c r="I4">
        <f>AVERAGE(B8:B9)</f>
        <v>812249.99999999953</v>
      </c>
    </row>
    <row r="6" spans="1:9" x14ac:dyDescent="0.35">
      <c r="A6" t="s">
        <v>899</v>
      </c>
    </row>
    <row r="7" spans="1:9" x14ac:dyDescent="0.35">
      <c r="A7" t="s">
        <v>34</v>
      </c>
      <c r="B7" t="s">
        <v>82</v>
      </c>
    </row>
    <row r="8" spans="1:9" x14ac:dyDescent="0.35">
      <c r="A8">
        <v>1249833.333333333</v>
      </c>
      <c r="B8">
        <v>1457999.9999999995</v>
      </c>
    </row>
    <row r="9" spans="1:9" x14ac:dyDescent="0.35">
      <c r="A9">
        <v>-833666.66666666698</v>
      </c>
      <c r="B9">
        <v>166499.99999999953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1918-4818-4FD9-A32B-5D6973409A8D}">
  <dimension ref="A2:H9"/>
  <sheetViews>
    <sheetView workbookViewId="0">
      <selection activeCell="M7" sqref="M7"/>
    </sheetView>
  </sheetViews>
  <sheetFormatPr defaultRowHeight="14.5" x14ac:dyDescent="0.35"/>
  <sheetData>
    <row r="2" spans="1:8" x14ac:dyDescent="0.35">
      <c r="G2" t="s">
        <v>901</v>
      </c>
      <c r="H2" t="s">
        <v>899</v>
      </c>
    </row>
    <row r="3" spans="1:8" x14ac:dyDescent="0.35">
      <c r="E3" t="s">
        <v>34</v>
      </c>
      <c r="F3" t="s">
        <v>902</v>
      </c>
      <c r="G3">
        <v>443333</v>
      </c>
      <c r="H3">
        <f>AVERAGE(A7:A9)</f>
        <v>2703819.444444445</v>
      </c>
    </row>
    <row r="4" spans="1:8" x14ac:dyDescent="0.35">
      <c r="E4" t="s">
        <v>897</v>
      </c>
      <c r="F4" t="s">
        <v>32</v>
      </c>
      <c r="G4">
        <v>1939583</v>
      </c>
      <c r="H4">
        <f>AVERAGE(B7:B9)</f>
        <v>2961805.5555555555</v>
      </c>
    </row>
    <row r="5" spans="1:8" x14ac:dyDescent="0.35">
      <c r="A5" t="s">
        <v>899</v>
      </c>
    </row>
    <row r="6" spans="1:8" x14ac:dyDescent="0.35">
      <c r="A6" t="s">
        <v>34</v>
      </c>
      <c r="B6" t="s">
        <v>82</v>
      </c>
    </row>
    <row r="7" spans="1:8" x14ac:dyDescent="0.35">
      <c r="A7">
        <v>7890000.0000000009</v>
      </c>
      <c r="B7">
        <v>8227083.333333334</v>
      </c>
    </row>
    <row r="8" spans="1:8" x14ac:dyDescent="0.35">
      <c r="A8">
        <v>371354.16666666663</v>
      </c>
      <c r="B8">
        <v>793229.16666666698</v>
      </c>
    </row>
    <row r="9" spans="1:8" x14ac:dyDescent="0.35">
      <c r="A9">
        <v>-149895.83333333337</v>
      </c>
      <c r="B9">
        <v>-134895.83333333326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FAEC-4DA2-4609-B71D-1B780DB44493}">
  <dimension ref="A1:AB170"/>
  <sheetViews>
    <sheetView topLeftCell="S1" workbookViewId="0">
      <pane ySplit="1" topLeftCell="A2" activePane="bottomLeft" state="frozen"/>
      <selection activeCell="N1" sqref="N1"/>
      <selection pane="bottomLeft" activeCell="AB162" sqref="AB162:AB170"/>
    </sheetView>
  </sheetViews>
  <sheetFormatPr defaultRowHeight="14.5" x14ac:dyDescent="0.35"/>
  <cols>
    <col min="1" max="1" width="5.7265625" customWidth="1"/>
    <col min="2" max="2" width="19.6328125" customWidth="1"/>
    <col min="3" max="3" width="12.7265625" customWidth="1"/>
    <col min="4" max="4" width="14.81640625" customWidth="1"/>
    <col min="5" max="5" width="17.1796875" customWidth="1"/>
    <col min="6" max="6" width="14.81640625" customWidth="1"/>
    <col min="7" max="7" width="16.6328125" customWidth="1"/>
    <col min="8" max="8" width="18.81640625" customWidth="1"/>
    <col min="9" max="9" width="19.08984375" customWidth="1"/>
    <col min="10" max="10" width="16" customWidth="1"/>
    <col min="11" max="11" width="12" customWidth="1"/>
    <col min="12" max="12" width="7.453125" customWidth="1"/>
    <col min="13" max="13" width="10.453125" customWidth="1"/>
    <col min="14" max="14" width="11.1796875" customWidth="1"/>
    <col min="15" max="15" width="10.26953125" customWidth="1"/>
    <col min="16" max="16" width="20.26953125" customWidth="1"/>
    <col min="17" max="17" width="14.7265625" customWidth="1"/>
    <col min="18" max="18" width="13.26953125" customWidth="1"/>
    <col min="19" max="20" width="14.7265625" customWidth="1"/>
    <col min="21" max="26" width="16.81640625" customWidth="1"/>
    <col min="27" max="27" width="15.26953125" customWidth="1"/>
    <col min="28" max="28" width="16.81640625" customWidth="1"/>
  </cols>
  <sheetData>
    <row r="1" spans="1:28" ht="43.5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3" t="s">
        <v>6</v>
      </c>
      <c r="H1" s="33"/>
      <c r="I1" s="2" t="s">
        <v>7</v>
      </c>
      <c r="J1" s="4" t="s">
        <v>97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47</v>
      </c>
      <c r="R1" s="2" t="s">
        <v>47</v>
      </c>
      <c r="S1" s="2" t="s">
        <v>73</v>
      </c>
      <c r="T1" s="2" t="s">
        <v>74</v>
      </c>
      <c r="U1" s="2" t="s">
        <v>75</v>
      </c>
      <c r="V1" s="20" t="s">
        <v>864</v>
      </c>
      <c r="W1" s="20" t="s">
        <v>865</v>
      </c>
      <c r="X1" s="27" t="s">
        <v>868</v>
      </c>
      <c r="Y1" s="27" t="s">
        <v>869</v>
      </c>
      <c r="Z1" s="27" t="s">
        <v>870</v>
      </c>
      <c r="AA1" s="2" t="s">
        <v>76</v>
      </c>
      <c r="AB1" s="2" t="s">
        <v>77</v>
      </c>
    </row>
    <row r="2" spans="1:28" x14ac:dyDescent="0.35">
      <c r="A2">
        <v>2</v>
      </c>
      <c r="B2" t="s">
        <v>21</v>
      </c>
      <c r="C2" t="s">
        <v>20</v>
      </c>
      <c r="D2" t="s">
        <v>22</v>
      </c>
      <c r="E2" t="s">
        <v>23</v>
      </c>
      <c r="F2" t="s">
        <v>24</v>
      </c>
      <c r="I2" t="s">
        <v>25</v>
      </c>
      <c r="J2">
        <v>0.12</v>
      </c>
      <c r="K2" t="s">
        <v>31</v>
      </c>
      <c r="L2" t="s">
        <v>30</v>
      </c>
      <c r="M2" t="s">
        <v>130</v>
      </c>
      <c r="N2" t="s">
        <v>32</v>
      </c>
      <c r="O2" t="s">
        <v>82</v>
      </c>
      <c r="P2" t="s">
        <v>32</v>
      </c>
      <c r="Q2" s="22">
        <v>10000</v>
      </c>
      <c r="R2">
        <v>250</v>
      </c>
      <c r="S2">
        <v>0.12</v>
      </c>
      <c r="T2" s="7">
        <v>24.63</v>
      </c>
      <c r="U2" s="7">
        <v>37.950000000000003</v>
      </c>
      <c r="V2" s="21">
        <f>Q2/50</f>
        <v>200</v>
      </c>
      <c r="W2" s="21">
        <v>1265</v>
      </c>
      <c r="X2" s="28">
        <f t="shared" ref="X2:X33" si="0">AB2/S2</f>
        <v>50.250000000000007</v>
      </c>
      <c r="Y2" s="28">
        <f>W2*V2</f>
        <v>253000</v>
      </c>
      <c r="Z2" s="28">
        <f>Y2-X2</f>
        <v>252949.75</v>
      </c>
      <c r="AA2" s="7">
        <v>73.319999999999993</v>
      </c>
      <c r="AB2" s="7">
        <v>6.03</v>
      </c>
    </row>
    <row r="3" spans="1:28" x14ac:dyDescent="0.35">
      <c r="A3">
        <v>3</v>
      </c>
      <c r="B3" t="s">
        <v>21</v>
      </c>
      <c r="C3" t="s">
        <v>20</v>
      </c>
      <c r="D3" t="s">
        <v>22</v>
      </c>
      <c r="E3" t="s">
        <v>23</v>
      </c>
      <c r="F3" t="s">
        <v>24</v>
      </c>
      <c r="I3" t="s">
        <v>25</v>
      </c>
      <c r="J3">
        <v>0.12</v>
      </c>
      <c r="K3" t="s">
        <v>31</v>
      </c>
      <c r="L3" t="s">
        <v>30</v>
      </c>
      <c r="M3" t="s">
        <v>130</v>
      </c>
      <c r="N3" t="s">
        <v>32</v>
      </c>
      <c r="O3" t="s">
        <v>83</v>
      </c>
      <c r="P3" t="s">
        <v>85</v>
      </c>
      <c r="Q3" s="22">
        <v>10000</v>
      </c>
      <c r="R3">
        <v>250</v>
      </c>
      <c r="S3">
        <v>0.12</v>
      </c>
      <c r="T3" s="7">
        <v>24</v>
      </c>
      <c r="U3" s="7">
        <v>37</v>
      </c>
      <c r="V3" s="21">
        <f t="shared" ref="V3:V54" si="1">Q3/50</f>
        <v>200</v>
      </c>
      <c r="W3" s="21">
        <v>2444</v>
      </c>
      <c r="X3" s="28">
        <f t="shared" si="0"/>
        <v>50</v>
      </c>
      <c r="Y3" s="28">
        <f t="shared" ref="Y3:Y66" si="2">W3*V3</f>
        <v>488800</v>
      </c>
      <c r="Z3" s="28">
        <f t="shared" ref="Z3:Z66" si="3">Y3-X3</f>
        <v>488750</v>
      </c>
      <c r="AA3" s="7">
        <v>73</v>
      </c>
      <c r="AB3" s="7">
        <v>6</v>
      </c>
    </row>
    <row r="4" spans="1:28" x14ac:dyDescent="0.35">
      <c r="A4">
        <v>4</v>
      </c>
      <c r="B4" t="s">
        <v>21</v>
      </c>
      <c r="C4" t="s">
        <v>20</v>
      </c>
      <c r="D4" t="s">
        <v>22</v>
      </c>
      <c r="E4" t="s">
        <v>23</v>
      </c>
      <c r="F4" t="s">
        <v>24</v>
      </c>
      <c r="I4" t="s">
        <v>25</v>
      </c>
      <c r="J4">
        <v>0.12</v>
      </c>
      <c r="K4" t="s">
        <v>31</v>
      </c>
      <c r="L4" t="s">
        <v>30</v>
      </c>
      <c r="M4" t="s">
        <v>130</v>
      </c>
      <c r="N4" t="s">
        <v>32</v>
      </c>
      <c r="O4" t="s">
        <v>84</v>
      </c>
      <c r="P4" t="s">
        <v>86</v>
      </c>
      <c r="Q4" s="22">
        <v>10000</v>
      </c>
      <c r="R4">
        <v>250</v>
      </c>
      <c r="S4">
        <v>0.12</v>
      </c>
      <c r="T4">
        <v>5160</v>
      </c>
      <c r="U4">
        <v>7955</v>
      </c>
      <c r="V4" s="21">
        <f t="shared" si="1"/>
        <v>200</v>
      </c>
      <c r="W4" s="21">
        <v>201</v>
      </c>
      <c r="X4" s="28">
        <f t="shared" si="0"/>
        <v>10750</v>
      </c>
      <c r="Y4" s="28">
        <f t="shared" si="2"/>
        <v>40200</v>
      </c>
      <c r="Z4" s="28">
        <f t="shared" si="3"/>
        <v>29450</v>
      </c>
      <c r="AA4">
        <v>15695</v>
      </c>
      <c r="AB4">
        <v>1290</v>
      </c>
    </row>
    <row r="5" spans="1:28" x14ac:dyDescent="0.35">
      <c r="A5">
        <v>5</v>
      </c>
      <c r="B5" t="s">
        <v>21</v>
      </c>
      <c r="C5" t="s">
        <v>20</v>
      </c>
      <c r="D5" t="s">
        <v>22</v>
      </c>
      <c r="E5" t="s">
        <v>98</v>
      </c>
      <c r="F5" t="s">
        <v>99</v>
      </c>
      <c r="G5" t="s">
        <v>108</v>
      </c>
      <c r="H5" t="s">
        <v>109</v>
      </c>
      <c r="I5" t="s">
        <v>104</v>
      </c>
      <c r="J5">
        <v>3</v>
      </c>
      <c r="K5" t="s">
        <v>31</v>
      </c>
      <c r="L5" t="s">
        <v>107</v>
      </c>
      <c r="M5" t="s">
        <v>106</v>
      </c>
      <c r="N5" t="s">
        <v>32</v>
      </c>
      <c r="O5" t="s">
        <v>34</v>
      </c>
      <c r="P5" t="s">
        <v>33</v>
      </c>
      <c r="Q5">
        <v>8000</v>
      </c>
      <c r="R5">
        <v>11250</v>
      </c>
      <c r="S5">
        <v>0.03</v>
      </c>
      <c r="T5">
        <v>8000</v>
      </c>
      <c r="U5">
        <v>7450</v>
      </c>
      <c r="V5" s="21">
        <f t="shared" si="1"/>
        <v>160</v>
      </c>
      <c r="W5" s="21">
        <v>1833</v>
      </c>
      <c r="X5" s="28">
        <f t="shared" si="0"/>
        <v>203666.66666666669</v>
      </c>
      <c r="Y5" s="28">
        <f t="shared" si="2"/>
        <v>293280</v>
      </c>
      <c r="Z5" s="28">
        <f t="shared" si="3"/>
        <v>89613.333333333314</v>
      </c>
      <c r="AA5">
        <v>8210</v>
      </c>
      <c r="AB5">
        <v>6110</v>
      </c>
    </row>
    <row r="6" spans="1:28" x14ac:dyDescent="0.35">
      <c r="A6">
        <v>6</v>
      </c>
      <c r="B6" t="s">
        <v>119</v>
      </c>
      <c r="C6" t="s">
        <v>20</v>
      </c>
      <c r="D6" t="s">
        <v>22</v>
      </c>
      <c r="E6" t="s">
        <v>98</v>
      </c>
      <c r="F6" t="s">
        <v>99</v>
      </c>
      <c r="G6" t="s">
        <v>108</v>
      </c>
      <c r="H6" t="s">
        <v>109</v>
      </c>
      <c r="I6" t="s">
        <v>104</v>
      </c>
      <c r="J6">
        <v>3</v>
      </c>
      <c r="K6" t="s">
        <v>31</v>
      </c>
      <c r="L6" t="s">
        <v>107</v>
      </c>
      <c r="M6" t="s">
        <v>106</v>
      </c>
      <c r="N6" t="s">
        <v>32</v>
      </c>
      <c r="O6" t="s">
        <v>82</v>
      </c>
      <c r="P6" t="s">
        <v>32</v>
      </c>
      <c r="Q6">
        <v>8000</v>
      </c>
      <c r="R6">
        <v>11250</v>
      </c>
      <c r="S6">
        <v>0.03</v>
      </c>
      <c r="T6">
        <v>82</v>
      </c>
      <c r="U6" s="9">
        <v>0</v>
      </c>
      <c r="V6" s="21">
        <f t="shared" si="1"/>
        <v>160</v>
      </c>
      <c r="W6" s="21">
        <v>2733</v>
      </c>
      <c r="X6" s="28">
        <f t="shared" si="0"/>
        <v>436500</v>
      </c>
      <c r="Y6" s="28">
        <f t="shared" si="2"/>
        <v>437280</v>
      </c>
      <c r="Z6" s="28">
        <f t="shared" si="3"/>
        <v>780</v>
      </c>
      <c r="AA6" s="7">
        <v>0</v>
      </c>
      <c r="AB6">
        <v>13095</v>
      </c>
    </row>
    <row r="7" spans="1:28" x14ac:dyDescent="0.35">
      <c r="A7">
        <v>7</v>
      </c>
      <c r="B7" t="s">
        <v>119</v>
      </c>
      <c r="C7" t="s">
        <v>20</v>
      </c>
      <c r="D7" t="s">
        <v>22</v>
      </c>
      <c r="E7" t="s">
        <v>98</v>
      </c>
      <c r="F7" t="s">
        <v>99</v>
      </c>
      <c r="G7" t="s">
        <v>108</v>
      </c>
      <c r="H7" t="s">
        <v>109</v>
      </c>
      <c r="I7" t="s">
        <v>104</v>
      </c>
      <c r="J7">
        <v>3</v>
      </c>
      <c r="K7" t="s">
        <v>31</v>
      </c>
      <c r="L7" t="s">
        <v>107</v>
      </c>
      <c r="M7" t="s">
        <v>106</v>
      </c>
      <c r="N7" t="s">
        <v>32</v>
      </c>
      <c r="O7" t="s">
        <v>83</v>
      </c>
      <c r="P7" t="s">
        <v>85</v>
      </c>
      <c r="Q7">
        <v>8000</v>
      </c>
      <c r="R7">
        <v>11250</v>
      </c>
      <c r="S7">
        <v>0.03</v>
      </c>
      <c r="T7">
        <v>58</v>
      </c>
      <c r="U7" s="9">
        <v>0</v>
      </c>
      <c r="V7" s="21">
        <f t="shared" si="1"/>
        <v>160</v>
      </c>
      <c r="W7" s="21">
        <v>1933</v>
      </c>
      <c r="X7" s="28">
        <f t="shared" si="0"/>
        <v>410800</v>
      </c>
      <c r="Y7" s="28">
        <f t="shared" si="2"/>
        <v>309280</v>
      </c>
      <c r="Z7" s="28">
        <f t="shared" si="3"/>
        <v>-101520</v>
      </c>
      <c r="AA7" s="7">
        <v>0</v>
      </c>
      <c r="AB7">
        <v>12324</v>
      </c>
    </row>
    <row r="8" spans="1:28" x14ac:dyDescent="0.35">
      <c r="A8">
        <v>8</v>
      </c>
      <c r="B8" t="s">
        <v>119</v>
      </c>
      <c r="C8" t="s">
        <v>20</v>
      </c>
      <c r="D8" t="s">
        <v>22</v>
      </c>
      <c r="E8" t="s">
        <v>98</v>
      </c>
      <c r="F8" t="s">
        <v>99</v>
      </c>
      <c r="G8" t="s">
        <v>108</v>
      </c>
      <c r="H8" t="s">
        <v>109</v>
      </c>
      <c r="I8" t="s">
        <v>104</v>
      </c>
      <c r="J8">
        <v>3</v>
      </c>
      <c r="K8" t="s">
        <v>31</v>
      </c>
      <c r="L8" t="s">
        <v>107</v>
      </c>
      <c r="M8" t="s">
        <v>106</v>
      </c>
      <c r="N8" t="s">
        <v>32</v>
      </c>
      <c r="O8" t="s">
        <v>84</v>
      </c>
      <c r="P8" t="s">
        <v>86</v>
      </c>
      <c r="Q8">
        <v>8000</v>
      </c>
      <c r="R8">
        <v>11250</v>
      </c>
      <c r="S8">
        <v>0.03</v>
      </c>
      <c r="T8">
        <v>44</v>
      </c>
      <c r="U8" s="9">
        <v>0</v>
      </c>
      <c r="V8" s="21">
        <f t="shared" si="1"/>
        <v>160</v>
      </c>
      <c r="W8" s="21">
        <v>1467</v>
      </c>
      <c r="X8" s="28">
        <f t="shared" si="0"/>
        <v>320800</v>
      </c>
      <c r="Y8" s="28">
        <f t="shared" si="2"/>
        <v>234720</v>
      </c>
      <c r="Z8" s="28">
        <f t="shared" si="3"/>
        <v>-86080</v>
      </c>
      <c r="AA8" s="7">
        <v>0</v>
      </c>
      <c r="AB8">
        <v>9624</v>
      </c>
    </row>
    <row r="9" spans="1:28" x14ac:dyDescent="0.35">
      <c r="A9">
        <v>9</v>
      </c>
      <c r="B9" t="s">
        <v>119</v>
      </c>
      <c r="C9" t="s">
        <v>120</v>
      </c>
      <c r="D9" t="s">
        <v>120</v>
      </c>
      <c r="E9" t="s">
        <v>121</v>
      </c>
      <c r="F9" t="s">
        <v>122</v>
      </c>
      <c r="G9" t="s">
        <v>129</v>
      </c>
      <c r="H9" t="s">
        <v>128</v>
      </c>
      <c r="I9" t="s">
        <v>127</v>
      </c>
      <c r="J9">
        <v>5</v>
      </c>
      <c r="K9" t="s">
        <v>31</v>
      </c>
      <c r="L9" t="s">
        <v>30</v>
      </c>
      <c r="M9" t="s">
        <v>130</v>
      </c>
      <c r="N9" t="s">
        <v>32</v>
      </c>
      <c r="O9" t="s">
        <v>34</v>
      </c>
      <c r="P9" t="s">
        <v>33</v>
      </c>
      <c r="Q9">
        <v>10000</v>
      </c>
      <c r="R9">
        <v>12500</v>
      </c>
      <c r="S9">
        <v>0.03</v>
      </c>
      <c r="T9">
        <v>39.659999999999997</v>
      </c>
      <c r="U9">
        <v>39</v>
      </c>
      <c r="V9" s="21">
        <f t="shared" si="1"/>
        <v>200</v>
      </c>
      <c r="W9" s="21">
        <v>1322</v>
      </c>
      <c r="X9" s="28">
        <f t="shared" si="0"/>
        <v>246000</v>
      </c>
      <c r="Y9" s="28">
        <f t="shared" si="2"/>
        <v>264400</v>
      </c>
      <c r="Z9" s="28">
        <f t="shared" si="3"/>
        <v>18400</v>
      </c>
      <c r="AA9">
        <v>7800</v>
      </c>
      <c r="AB9">
        <v>7380</v>
      </c>
    </row>
    <row r="10" spans="1:28" x14ac:dyDescent="0.35">
      <c r="A10">
        <v>10</v>
      </c>
      <c r="B10" t="s">
        <v>119</v>
      </c>
      <c r="C10" t="s">
        <v>120</v>
      </c>
      <c r="D10" t="s">
        <v>120</v>
      </c>
      <c r="E10" t="s">
        <v>121</v>
      </c>
      <c r="F10" t="s">
        <v>122</v>
      </c>
      <c r="G10" t="s">
        <v>129</v>
      </c>
      <c r="H10" t="s">
        <v>128</v>
      </c>
      <c r="I10" t="s">
        <v>127</v>
      </c>
      <c r="J10">
        <v>5</v>
      </c>
      <c r="K10" t="s">
        <v>31</v>
      </c>
      <c r="L10" t="s">
        <v>30</v>
      </c>
      <c r="M10" t="s">
        <v>130</v>
      </c>
      <c r="N10" t="s">
        <v>32</v>
      </c>
      <c r="O10" t="s">
        <v>82</v>
      </c>
      <c r="P10" t="s">
        <v>32</v>
      </c>
      <c r="Q10">
        <v>10000</v>
      </c>
      <c r="R10">
        <v>12500</v>
      </c>
      <c r="S10">
        <v>0.03</v>
      </c>
      <c r="T10">
        <v>63.15</v>
      </c>
      <c r="U10">
        <v>63</v>
      </c>
      <c r="V10" s="21">
        <f t="shared" si="1"/>
        <v>200</v>
      </c>
      <c r="W10" s="21">
        <v>2105</v>
      </c>
      <c r="X10" s="28">
        <f t="shared" si="0"/>
        <v>443266.66666666669</v>
      </c>
      <c r="Y10" s="28">
        <f t="shared" si="2"/>
        <v>421000</v>
      </c>
      <c r="Z10" s="28">
        <f t="shared" si="3"/>
        <v>-22266.666666666686</v>
      </c>
      <c r="AA10">
        <v>12600</v>
      </c>
      <c r="AB10">
        <v>13298</v>
      </c>
    </row>
    <row r="11" spans="1:28" x14ac:dyDescent="0.35">
      <c r="A11">
        <v>11</v>
      </c>
      <c r="B11" t="s">
        <v>119</v>
      </c>
      <c r="C11" t="s">
        <v>120</v>
      </c>
      <c r="D11" t="s">
        <v>120</v>
      </c>
      <c r="E11" t="s">
        <v>121</v>
      </c>
      <c r="F11" t="s">
        <v>122</v>
      </c>
      <c r="G11" t="s">
        <v>129</v>
      </c>
      <c r="H11" t="s">
        <v>128</v>
      </c>
      <c r="I11" t="s">
        <v>127</v>
      </c>
      <c r="J11">
        <v>5</v>
      </c>
      <c r="K11" t="s">
        <v>31</v>
      </c>
      <c r="L11" t="s">
        <v>30</v>
      </c>
      <c r="M11" t="s">
        <v>130</v>
      </c>
      <c r="N11" t="s">
        <v>32</v>
      </c>
      <c r="O11" t="s">
        <v>83</v>
      </c>
      <c r="P11" t="s">
        <v>85</v>
      </c>
      <c r="Q11">
        <v>10000</v>
      </c>
      <c r="R11">
        <v>12500</v>
      </c>
      <c r="S11">
        <v>0.03</v>
      </c>
      <c r="T11">
        <v>82.77</v>
      </c>
      <c r="U11">
        <v>82</v>
      </c>
      <c r="V11" s="21">
        <f t="shared" si="1"/>
        <v>200</v>
      </c>
      <c r="W11" s="21">
        <v>2759</v>
      </c>
      <c r="X11" s="28">
        <f t="shared" si="0"/>
        <v>403000</v>
      </c>
      <c r="Y11" s="28">
        <f t="shared" si="2"/>
        <v>551800</v>
      </c>
      <c r="Z11" s="28">
        <f t="shared" si="3"/>
        <v>148800</v>
      </c>
      <c r="AA11">
        <v>16400</v>
      </c>
      <c r="AB11">
        <v>12090</v>
      </c>
    </row>
    <row r="12" spans="1:28" x14ac:dyDescent="0.35">
      <c r="A12">
        <v>12</v>
      </c>
      <c r="B12" t="s">
        <v>119</v>
      </c>
      <c r="C12" t="s">
        <v>120</v>
      </c>
      <c r="D12" t="s">
        <v>120</v>
      </c>
      <c r="E12" t="s">
        <v>121</v>
      </c>
      <c r="F12" t="s">
        <v>122</v>
      </c>
      <c r="G12" t="s">
        <v>129</v>
      </c>
      <c r="H12" t="s">
        <v>128</v>
      </c>
      <c r="I12" t="s">
        <v>127</v>
      </c>
      <c r="J12">
        <v>5</v>
      </c>
      <c r="K12" t="s">
        <v>31</v>
      </c>
      <c r="L12" t="s">
        <v>30</v>
      </c>
      <c r="M12" t="s">
        <v>130</v>
      </c>
      <c r="N12" t="s">
        <v>32</v>
      </c>
      <c r="O12" t="s">
        <v>84</v>
      </c>
      <c r="P12" t="s">
        <v>86</v>
      </c>
      <c r="Q12">
        <v>10000</v>
      </c>
      <c r="R12">
        <v>12500</v>
      </c>
      <c r="S12">
        <v>0.03</v>
      </c>
      <c r="T12">
        <v>36.93</v>
      </c>
      <c r="U12">
        <v>36</v>
      </c>
      <c r="V12" s="21">
        <f t="shared" si="1"/>
        <v>200</v>
      </c>
      <c r="W12" s="21">
        <v>1231</v>
      </c>
      <c r="X12" s="28">
        <f t="shared" si="0"/>
        <v>231333.33333333334</v>
      </c>
      <c r="Y12" s="28">
        <f t="shared" si="2"/>
        <v>246200</v>
      </c>
      <c r="Z12" s="28">
        <f t="shared" si="3"/>
        <v>14866.666666666657</v>
      </c>
      <c r="AA12">
        <v>7200</v>
      </c>
      <c r="AB12">
        <v>6940</v>
      </c>
    </row>
    <row r="13" spans="1:28" x14ac:dyDescent="0.35">
      <c r="A13">
        <v>13</v>
      </c>
      <c r="B13" t="s">
        <v>119</v>
      </c>
      <c r="C13" t="s">
        <v>120</v>
      </c>
      <c r="D13" t="s">
        <v>137</v>
      </c>
      <c r="E13" t="s">
        <v>139</v>
      </c>
      <c r="F13" t="s">
        <v>138</v>
      </c>
      <c r="G13" t="s">
        <v>143</v>
      </c>
      <c r="H13" t="s">
        <v>142</v>
      </c>
      <c r="I13" t="s">
        <v>144</v>
      </c>
      <c r="J13" s="17" t="s">
        <v>863</v>
      </c>
      <c r="K13" t="s">
        <v>31</v>
      </c>
      <c r="L13" t="s">
        <v>107</v>
      </c>
      <c r="M13" t="s">
        <v>106</v>
      </c>
      <c r="N13" t="s">
        <v>32</v>
      </c>
      <c r="O13" t="s">
        <v>34</v>
      </c>
      <c r="P13" t="s">
        <v>33</v>
      </c>
      <c r="Q13">
        <v>10000</v>
      </c>
      <c r="R13">
        <v>115000</v>
      </c>
      <c r="S13">
        <v>0.03</v>
      </c>
      <c r="T13">
        <v>35.19</v>
      </c>
      <c r="U13">
        <v>0</v>
      </c>
      <c r="V13" s="21">
        <f t="shared" si="1"/>
        <v>200</v>
      </c>
      <c r="W13" s="21">
        <v>1173</v>
      </c>
      <c r="X13" s="28">
        <f t="shared" si="0"/>
        <v>366666.66666666669</v>
      </c>
      <c r="Y13" s="28">
        <f t="shared" si="2"/>
        <v>234600</v>
      </c>
      <c r="Z13" s="28">
        <f t="shared" si="3"/>
        <v>-132066.66666666669</v>
      </c>
      <c r="AA13">
        <v>0</v>
      </c>
      <c r="AB13">
        <v>11000</v>
      </c>
    </row>
    <row r="14" spans="1:28" x14ac:dyDescent="0.35">
      <c r="A14">
        <v>14</v>
      </c>
      <c r="B14" t="s">
        <v>119</v>
      </c>
      <c r="C14" t="s">
        <v>120</v>
      </c>
      <c r="D14" t="s">
        <v>137</v>
      </c>
      <c r="E14" t="s">
        <v>139</v>
      </c>
      <c r="F14" t="s">
        <v>138</v>
      </c>
      <c r="G14" t="s">
        <v>143</v>
      </c>
      <c r="H14" t="s">
        <v>142</v>
      </c>
      <c r="I14" t="s">
        <v>144</v>
      </c>
      <c r="J14" s="17" t="s">
        <v>863</v>
      </c>
      <c r="K14" t="s">
        <v>31</v>
      </c>
      <c r="L14" t="s">
        <v>107</v>
      </c>
      <c r="M14" t="s">
        <v>106</v>
      </c>
      <c r="N14" t="s">
        <v>32</v>
      </c>
      <c r="O14" t="s">
        <v>82</v>
      </c>
      <c r="P14" t="s">
        <v>32</v>
      </c>
      <c r="Q14">
        <v>10000</v>
      </c>
      <c r="R14">
        <v>115000</v>
      </c>
      <c r="S14">
        <v>0.03</v>
      </c>
      <c r="T14">
        <v>70.38</v>
      </c>
      <c r="U14">
        <v>0</v>
      </c>
      <c r="V14" s="21">
        <f t="shared" si="1"/>
        <v>200</v>
      </c>
      <c r="W14" s="21">
        <v>2346</v>
      </c>
      <c r="X14" s="28">
        <f t="shared" si="0"/>
        <v>534666.66666666674</v>
      </c>
      <c r="Y14" s="28">
        <f t="shared" si="2"/>
        <v>469200</v>
      </c>
      <c r="Z14" s="28">
        <f t="shared" si="3"/>
        <v>-65466.666666666744</v>
      </c>
      <c r="AA14">
        <v>0</v>
      </c>
      <c r="AB14">
        <v>16040</v>
      </c>
    </row>
    <row r="15" spans="1:28" x14ac:dyDescent="0.35">
      <c r="A15">
        <v>15</v>
      </c>
      <c r="B15" t="s">
        <v>119</v>
      </c>
      <c r="C15" t="s">
        <v>120</v>
      </c>
      <c r="D15" t="s">
        <v>137</v>
      </c>
      <c r="E15" t="s">
        <v>139</v>
      </c>
      <c r="F15" t="s">
        <v>138</v>
      </c>
      <c r="G15" t="s">
        <v>143</v>
      </c>
      <c r="H15" t="s">
        <v>142</v>
      </c>
      <c r="I15" t="s">
        <v>144</v>
      </c>
      <c r="J15" s="17" t="s">
        <v>863</v>
      </c>
      <c r="K15" t="s">
        <v>31</v>
      </c>
      <c r="L15" t="s">
        <v>107</v>
      </c>
      <c r="M15" t="s">
        <v>106</v>
      </c>
      <c r="N15" t="s">
        <v>32</v>
      </c>
      <c r="O15" t="s">
        <v>83</v>
      </c>
      <c r="P15" t="s">
        <v>85</v>
      </c>
      <c r="Q15">
        <v>10000</v>
      </c>
      <c r="R15">
        <v>115000</v>
      </c>
      <c r="S15">
        <v>0.03</v>
      </c>
      <c r="T15">
        <v>29.61</v>
      </c>
      <c r="U15">
        <v>0</v>
      </c>
      <c r="V15" s="21">
        <f t="shared" si="1"/>
        <v>200</v>
      </c>
      <c r="W15" s="21">
        <v>987</v>
      </c>
      <c r="X15" s="28">
        <f t="shared" si="0"/>
        <v>434000</v>
      </c>
      <c r="Y15" s="28">
        <f t="shared" si="2"/>
        <v>197400</v>
      </c>
      <c r="Z15" s="28">
        <f t="shared" si="3"/>
        <v>-236600</v>
      </c>
      <c r="AA15">
        <v>0</v>
      </c>
      <c r="AB15">
        <v>13020</v>
      </c>
    </row>
    <row r="16" spans="1:28" x14ac:dyDescent="0.35">
      <c r="A16">
        <v>16</v>
      </c>
      <c r="B16" t="s">
        <v>119</v>
      </c>
      <c r="C16" t="s">
        <v>120</v>
      </c>
      <c r="D16" t="s">
        <v>137</v>
      </c>
      <c r="E16" t="s">
        <v>139</v>
      </c>
      <c r="F16" t="s">
        <v>138</v>
      </c>
      <c r="G16" t="s">
        <v>143</v>
      </c>
      <c r="H16" t="s">
        <v>142</v>
      </c>
      <c r="I16" t="s">
        <v>144</v>
      </c>
      <c r="J16" s="17" t="s">
        <v>863</v>
      </c>
      <c r="K16" t="s">
        <v>31</v>
      </c>
      <c r="L16" t="s">
        <v>107</v>
      </c>
      <c r="M16" t="s">
        <v>106</v>
      </c>
      <c r="N16" t="s">
        <v>32</v>
      </c>
      <c r="O16" t="s">
        <v>84</v>
      </c>
      <c r="P16" t="s">
        <v>86</v>
      </c>
      <c r="Q16">
        <v>10000</v>
      </c>
      <c r="R16" s="22">
        <v>115000</v>
      </c>
      <c r="S16">
        <v>0.03</v>
      </c>
      <c r="T16">
        <v>0</v>
      </c>
      <c r="U16">
        <v>0</v>
      </c>
      <c r="V16" s="21">
        <f t="shared" si="1"/>
        <v>200</v>
      </c>
      <c r="W16" s="21"/>
      <c r="X16" s="28">
        <f t="shared" si="0"/>
        <v>264000</v>
      </c>
      <c r="Y16" s="28">
        <f t="shared" si="2"/>
        <v>0</v>
      </c>
      <c r="Z16" s="28">
        <f t="shared" si="3"/>
        <v>-264000</v>
      </c>
      <c r="AA16">
        <v>0</v>
      </c>
      <c r="AB16">
        <v>7920</v>
      </c>
    </row>
    <row r="17" spans="1:28" x14ac:dyDescent="0.35">
      <c r="A17">
        <v>21</v>
      </c>
      <c r="B17" t="s">
        <v>173</v>
      </c>
      <c r="C17" t="s">
        <v>161</v>
      </c>
      <c r="D17" t="s">
        <v>163</v>
      </c>
      <c r="E17" t="s">
        <v>164</v>
      </c>
      <c r="F17" t="s">
        <v>165</v>
      </c>
      <c r="G17" t="s">
        <v>167</v>
      </c>
      <c r="H17" t="s">
        <v>166</v>
      </c>
      <c r="I17" t="s">
        <v>168</v>
      </c>
      <c r="K17" t="s">
        <v>31</v>
      </c>
      <c r="L17" t="s">
        <v>30</v>
      </c>
      <c r="M17" t="s">
        <v>130</v>
      </c>
      <c r="N17" t="s">
        <v>32</v>
      </c>
      <c r="O17" t="s">
        <v>34</v>
      </c>
      <c r="P17" t="s">
        <v>33</v>
      </c>
      <c r="Q17">
        <v>9500</v>
      </c>
      <c r="R17">
        <v>12500</v>
      </c>
      <c r="S17">
        <v>0.03</v>
      </c>
      <c r="T17">
        <v>37.29</v>
      </c>
      <c r="U17">
        <v>0</v>
      </c>
      <c r="V17" s="21">
        <f t="shared" si="1"/>
        <v>190</v>
      </c>
      <c r="W17" s="21">
        <v>1243</v>
      </c>
      <c r="X17" s="28">
        <f t="shared" si="0"/>
        <v>202000</v>
      </c>
      <c r="Y17" s="28">
        <f t="shared" si="2"/>
        <v>236170</v>
      </c>
      <c r="Z17" s="28">
        <f t="shared" si="3"/>
        <v>34170</v>
      </c>
      <c r="AA17">
        <v>0</v>
      </c>
      <c r="AB17">
        <v>6060</v>
      </c>
    </row>
    <row r="18" spans="1:28" x14ac:dyDescent="0.35">
      <c r="A18">
        <v>22</v>
      </c>
      <c r="B18" t="s">
        <v>173</v>
      </c>
      <c r="C18" t="s">
        <v>161</v>
      </c>
      <c r="D18" t="s">
        <v>163</v>
      </c>
      <c r="E18" t="s">
        <v>164</v>
      </c>
      <c r="F18" t="s">
        <v>165</v>
      </c>
      <c r="G18" t="s">
        <v>167</v>
      </c>
      <c r="H18" t="s">
        <v>166</v>
      </c>
      <c r="I18" t="s">
        <v>168</v>
      </c>
      <c r="K18" t="s">
        <v>31</v>
      </c>
      <c r="L18" t="s">
        <v>30</v>
      </c>
      <c r="M18" t="s">
        <v>130</v>
      </c>
      <c r="N18" t="s">
        <v>32</v>
      </c>
      <c r="O18" t="s">
        <v>82</v>
      </c>
      <c r="P18" t="s">
        <v>32</v>
      </c>
      <c r="Q18">
        <v>9500</v>
      </c>
      <c r="R18">
        <v>12500</v>
      </c>
      <c r="S18">
        <v>0.03</v>
      </c>
      <c r="T18">
        <v>46.38</v>
      </c>
      <c r="U18">
        <v>0</v>
      </c>
      <c r="V18" s="21">
        <f t="shared" si="1"/>
        <v>190</v>
      </c>
      <c r="W18" s="21">
        <v>1546</v>
      </c>
      <c r="X18" s="28">
        <f t="shared" si="0"/>
        <v>203966.66666666669</v>
      </c>
      <c r="Y18" s="28">
        <f t="shared" si="2"/>
        <v>293740</v>
      </c>
      <c r="Z18" s="28">
        <f t="shared" si="3"/>
        <v>89773.333333333314</v>
      </c>
      <c r="AA18">
        <v>0</v>
      </c>
      <c r="AB18">
        <v>6119</v>
      </c>
    </row>
    <row r="19" spans="1:28" x14ac:dyDescent="0.35">
      <c r="A19">
        <v>23</v>
      </c>
      <c r="B19" t="s">
        <v>173</v>
      </c>
      <c r="C19" t="s">
        <v>161</v>
      </c>
      <c r="D19" t="s">
        <v>163</v>
      </c>
      <c r="E19" t="s">
        <v>164</v>
      </c>
      <c r="F19" t="s">
        <v>165</v>
      </c>
      <c r="G19" t="s">
        <v>167</v>
      </c>
      <c r="H19" t="s">
        <v>166</v>
      </c>
      <c r="I19" t="s">
        <v>168</v>
      </c>
      <c r="K19" t="s">
        <v>31</v>
      </c>
      <c r="L19" t="s">
        <v>30</v>
      </c>
      <c r="M19" t="s">
        <v>130</v>
      </c>
      <c r="N19" t="s">
        <v>32</v>
      </c>
      <c r="O19" t="s">
        <v>83</v>
      </c>
      <c r="P19" t="s">
        <v>85</v>
      </c>
      <c r="Q19">
        <v>9500</v>
      </c>
      <c r="R19">
        <v>12500</v>
      </c>
      <c r="S19">
        <v>0.03</v>
      </c>
      <c r="T19">
        <v>53.52</v>
      </c>
      <c r="U19">
        <v>0</v>
      </c>
      <c r="V19" s="21">
        <f t="shared" si="1"/>
        <v>190</v>
      </c>
      <c r="W19" s="21">
        <v>1784</v>
      </c>
      <c r="X19" s="28">
        <f t="shared" si="0"/>
        <v>227066.66666666669</v>
      </c>
      <c r="Y19" s="28">
        <f t="shared" si="2"/>
        <v>338960</v>
      </c>
      <c r="Z19" s="28">
        <f t="shared" si="3"/>
        <v>111893.33333333331</v>
      </c>
      <c r="AA19">
        <v>0</v>
      </c>
      <c r="AB19">
        <v>6812</v>
      </c>
    </row>
    <row r="20" spans="1:28" x14ac:dyDescent="0.35">
      <c r="A20">
        <v>24</v>
      </c>
      <c r="B20" t="s">
        <v>173</v>
      </c>
      <c r="C20" t="s">
        <v>161</v>
      </c>
      <c r="D20" t="s">
        <v>163</v>
      </c>
      <c r="E20" t="s">
        <v>164</v>
      </c>
      <c r="F20" t="s">
        <v>165</v>
      </c>
      <c r="G20" t="s">
        <v>167</v>
      </c>
      <c r="H20" t="s">
        <v>166</v>
      </c>
      <c r="I20" t="s">
        <v>168</v>
      </c>
      <c r="K20" t="s">
        <v>31</v>
      </c>
      <c r="L20" t="s">
        <v>30</v>
      </c>
      <c r="M20" t="s">
        <v>130</v>
      </c>
      <c r="N20" t="s">
        <v>32</v>
      </c>
      <c r="O20" t="s">
        <v>84</v>
      </c>
      <c r="P20" t="s">
        <v>86</v>
      </c>
      <c r="Q20">
        <v>9500</v>
      </c>
      <c r="R20">
        <v>12500</v>
      </c>
      <c r="S20">
        <v>0.03</v>
      </c>
      <c r="T20">
        <v>33.4</v>
      </c>
      <c r="U20">
        <v>0</v>
      </c>
      <c r="V20" s="21">
        <f t="shared" si="1"/>
        <v>190</v>
      </c>
      <c r="W20" s="21">
        <v>1120</v>
      </c>
      <c r="X20" s="28">
        <f t="shared" si="0"/>
        <v>152100</v>
      </c>
      <c r="Y20" s="28">
        <f t="shared" si="2"/>
        <v>212800</v>
      </c>
      <c r="Z20" s="28">
        <f t="shared" si="3"/>
        <v>60700</v>
      </c>
      <c r="AA20">
        <v>0</v>
      </c>
      <c r="AB20">
        <v>4563</v>
      </c>
    </row>
    <row r="21" spans="1:28" x14ac:dyDescent="0.35">
      <c r="A21">
        <v>25</v>
      </c>
      <c r="B21" t="s">
        <v>173</v>
      </c>
      <c r="C21" t="s">
        <v>172</v>
      </c>
      <c r="E21" t="s">
        <v>174</v>
      </c>
      <c r="F21" t="s">
        <v>175</v>
      </c>
      <c r="I21" t="s">
        <v>176</v>
      </c>
      <c r="K21" t="s">
        <v>31</v>
      </c>
      <c r="L21" t="s">
        <v>30</v>
      </c>
      <c r="M21" t="s">
        <v>180</v>
      </c>
      <c r="N21" t="s">
        <v>32</v>
      </c>
      <c r="O21" t="s">
        <v>34</v>
      </c>
      <c r="P21" t="s">
        <v>33</v>
      </c>
      <c r="Q21">
        <v>10500</v>
      </c>
      <c r="R21">
        <v>16250</v>
      </c>
      <c r="S21">
        <v>0.03</v>
      </c>
      <c r="T21">
        <v>3.7999999999999999E-2</v>
      </c>
      <c r="V21" s="21">
        <f t="shared" si="1"/>
        <v>210</v>
      </c>
      <c r="W21" s="21">
        <v>2520</v>
      </c>
      <c r="X21" s="28">
        <f t="shared" si="0"/>
        <v>411666.66666666669</v>
      </c>
      <c r="Y21" s="28">
        <f t="shared" si="2"/>
        <v>529200</v>
      </c>
      <c r="Z21" s="28">
        <f t="shared" si="3"/>
        <v>117533.33333333331</v>
      </c>
      <c r="AB21">
        <v>12350</v>
      </c>
    </row>
    <row r="22" spans="1:28" x14ac:dyDescent="0.35">
      <c r="A22">
        <v>26</v>
      </c>
      <c r="B22" t="s">
        <v>173</v>
      </c>
      <c r="C22" t="s">
        <v>172</v>
      </c>
      <c r="E22" t="s">
        <v>174</v>
      </c>
      <c r="F22" t="s">
        <v>175</v>
      </c>
      <c r="I22" t="s">
        <v>176</v>
      </c>
      <c r="K22" t="s">
        <v>31</v>
      </c>
      <c r="L22" t="s">
        <v>30</v>
      </c>
      <c r="M22" t="s">
        <v>180</v>
      </c>
      <c r="N22" t="s">
        <v>32</v>
      </c>
      <c r="O22" t="s">
        <v>82</v>
      </c>
      <c r="P22" t="s">
        <v>32</v>
      </c>
      <c r="Q22">
        <v>10500</v>
      </c>
      <c r="R22">
        <v>16250</v>
      </c>
      <c r="S22">
        <v>0.03</v>
      </c>
      <c r="T22">
        <v>7.8E-2</v>
      </c>
      <c r="V22" s="21">
        <f t="shared" si="1"/>
        <v>210</v>
      </c>
      <c r="W22" s="21">
        <v>3500</v>
      </c>
      <c r="X22" s="29">
        <f t="shared" si="0"/>
        <v>845000</v>
      </c>
      <c r="Y22" s="28">
        <f t="shared" si="2"/>
        <v>735000</v>
      </c>
      <c r="Z22" s="28">
        <f t="shared" si="3"/>
        <v>-110000</v>
      </c>
      <c r="AB22">
        <v>25350</v>
      </c>
    </row>
    <row r="23" spans="1:28" x14ac:dyDescent="0.35">
      <c r="A23">
        <v>27</v>
      </c>
      <c r="B23" t="s">
        <v>173</v>
      </c>
      <c r="C23" t="s">
        <v>172</v>
      </c>
      <c r="E23" t="s">
        <v>174</v>
      </c>
      <c r="F23" t="s">
        <v>175</v>
      </c>
      <c r="I23" t="s">
        <v>176</v>
      </c>
      <c r="K23" t="s">
        <v>31</v>
      </c>
      <c r="L23" t="s">
        <v>30</v>
      </c>
      <c r="M23" t="s">
        <v>180</v>
      </c>
      <c r="N23" t="s">
        <v>32</v>
      </c>
      <c r="O23" t="s">
        <v>83</v>
      </c>
      <c r="P23" t="s">
        <v>85</v>
      </c>
      <c r="Q23">
        <v>10500</v>
      </c>
      <c r="R23">
        <v>16250</v>
      </c>
      <c r="S23">
        <v>0.03</v>
      </c>
      <c r="T23">
        <v>9.7000000000000003E-2</v>
      </c>
      <c r="U23">
        <v>0</v>
      </c>
      <c r="V23" s="21">
        <f t="shared" si="1"/>
        <v>210</v>
      </c>
      <c r="W23" s="21">
        <v>2480</v>
      </c>
      <c r="X23" s="29">
        <f t="shared" si="0"/>
        <v>1050833.3333333335</v>
      </c>
      <c r="Y23" s="28">
        <f t="shared" si="2"/>
        <v>520800</v>
      </c>
      <c r="Z23" s="28">
        <f t="shared" si="3"/>
        <v>-530033.33333333349</v>
      </c>
      <c r="AB23">
        <v>31525</v>
      </c>
    </row>
    <row r="24" spans="1:28" x14ac:dyDescent="0.35">
      <c r="A24">
        <v>28</v>
      </c>
      <c r="B24" t="s">
        <v>173</v>
      </c>
      <c r="C24" t="s">
        <v>172</v>
      </c>
      <c r="E24" t="s">
        <v>174</v>
      </c>
      <c r="F24" t="s">
        <v>175</v>
      </c>
      <c r="I24" t="s">
        <v>176</v>
      </c>
      <c r="K24" t="s">
        <v>31</v>
      </c>
      <c r="L24" t="s">
        <v>30</v>
      </c>
      <c r="M24" t="s">
        <v>180</v>
      </c>
      <c r="N24" t="s">
        <v>32</v>
      </c>
      <c r="O24" t="s">
        <v>84</v>
      </c>
      <c r="P24" t="s">
        <v>86</v>
      </c>
      <c r="Q24">
        <v>10500</v>
      </c>
      <c r="R24">
        <v>16250</v>
      </c>
      <c r="S24">
        <v>0.03</v>
      </c>
      <c r="T24">
        <v>2.1000000000000001E-2</v>
      </c>
      <c r="V24" s="21">
        <f t="shared" si="1"/>
        <v>210</v>
      </c>
      <c r="W24" s="21"/>
      <c r="X24" s="28">
        <f t="shared" si="0"/>
        <v>227500</v>
      </c>
      <c r="Y24" s="28">
        <f t="shared" si="2"/>
        <v>0</v>
      </c>
      <c r="Z24" s="28">
        <f t="shared" si="3"/>
        <v>-227500</v>
      </c>
      <c r="AB24">
        <v>6825</v>
      </c>
    </row>
    <row r="25" spans="1:28" x14ac:dyDescent="0.35">
      <c r="A25">
        <v>33</v>
      </c>
      <c r="B25" t="s">
        <v>173</v>
      </c>
      <c r="C25" t="s">
        <v>161</v>
      </c>
      <c r="D25" t="s">
        <v>163</v>
      </c>
      <c r="E25" t="s">
        <v>205</v>
      </c>
      <c r="F25" t="s">
        <v>208</v>
      </c>
      <c r="G25" t="s">
        <v>204</v>
      </c>
      <c r="H25" t="s">
        <v>203</v>
      </c>
      <c r="I25" t="s">
        <v>209</v>
      </c>
      <c r="K25" t="s">
        <v>31</v>
      </c>
      <c r="L25" t="s">
        <v>30</v>
      </c>
      <c r="M25" t="s">
        <v>130</v>
      </c>
      <c r="N25" t="s">
        <v>32</v>
      </c>
      <c r="O25" t="s">
        <v>34</v>
      </c>
      <c r="P25" t="s">
        <v>33</v>
      </c>
      <c r="Q25">
        <v>12000</v>
      </c>
      <c r="S25">
        <v>0.03</v>
      </c>
      <c r="T25">
        <v>2.4E-2</v>
      </c>
      <c r="U25">
        <v>2</v>
      </c>
      <c r="V25" s="21">
        <f t="shared" si="1"/>
        <v>240</v>
      </c>
      <c r="W25" s="21">
        <v>800</v>
      </c>
      <c r="X25" s="28">
        <f t="shared" si="0"/>
        <v>192000</v>
      </c>
      <c r="Y25" s="28">
        <f t="shared" si="2"/>
        <v>192000</v>
      </c>
      <c r="Z25" s="28">
        <f t="shared" si="3"/>
        <v>0</v>
      </c>
      <c r="AB25">
        <v>5760</v>
      </c>
    </row>
    <row r="26" spans="1:28" x14ac:dyDescent="0.35">
      <c r="A26">
        <v>34</v>
      </c>
      <c r="B26" t="s">
        <v>173</v>
      </c>
      <c r="C26" t="s">
        <v>161</v>
      </c>
      <c r="D26" t="s">
        <v>163</v>
      </c>
      <c r="E26" t="s">
        <v>205</v>
      </c>
      <c r="F26" t="s">
        <v>208</v>
      </c>
      <c r="G26" t="s">
        <v>204</v>
      </c>
      <c r="H26" t="s">
        <v>203</v>
      </c>
      <c r="I26" t="s">
        <v>209</v>
      </c>
      <c r="K26" t="s">
        <v>31</v>
      </c>
      <c r="L26" t="s">
        <v>30</v>
      </c>
      <c r="M26" t="s">
        <v>130</v>
      </c>
      <c r="N26" t="s">
        <v>32</v>
      </c>
      <c r="O26" t="s">
        <v>82</v>
      </c>
      <c r="P26" t="s">
        <v>32</v>
      </c>
      <c r="Q26">
        <v>12000</v>
      </c>
      <c r="S26">
        <v>0.03</v>
      </c>
      <c r="T26">
        <v>5.0999999999999997E-2</v>
      </c>
      <c r="U26">
        <v>2</v>
      </c>
      <c r="V26" s="21">
        <f t="shared" si="1"/>
        <v>240</v>
      </c>
      <c r="W26" s="21">
        <v>1700</v>
      </c>
      <c r="X26" s="28">
        <f t="shared" si="0"/>
        <v>408000</v>
      </c>
      <c r="Y26" s="28">
        <f t="shared" si="2"/>
        <v>408000</v>
      </c>
      <c r="Z26" s="28">
        <f t="shared" si="3"/>
        <v>0</v>
      </c>
      <c r="AB26">
        <v>12240</v>
      </c>
    </row>
    <row r="27" spans="1:28" x14ac:dyDescent="0.35">
      <c r="A27">
        <v>35</v>
      </c>
      <c r="B27" t="s">
        <v>173</v>
      </c>
      <c r="C27" t="s">
        <v>161</v>
      </c>
      <c r="D27" t="s">
        <v>163</v>
      </c>
      <c r="E27" t="s">
        <v>205</v>
      </c>
      <c r="F27" t="s">
        <v>208</v>
      </c>
      <c r="G27" t="s">
        <v>204</v>
      </c>
      <c r="H27" t="s">
        <v>203</v>
      </c>
      <c r="I27" t="s">
        <v>209</v>
      </c>
      <c r="K27" t="s">
        <v>31</v>
      </c>
      <c r="L27" t="s">
        <v>30</v>
      </c>
      <c r="M27" t="s">
        <v>130</v>
      </c>
      <c r="N27" t="s">
        <v>32</v>
      </c>
      <c r="O27" t="s">
        <v>83</v>
      </c>
      <c r="P27" t="s">
        <v>85</v>
      </c>
      <c r="Q27">
        <v>12000</v>
      </c>
      <c r="S27">
        <v>0.03</v>
      </c>
      <c r="T27">
        <v>3.5999999999999997E-2</v>
      </c>
      <c r="U27">
        <v>2</v>
      </c>
      <c r="V27" s="21">
        <f t="shared" si="1"/>
        <v>240</v>
      </c>
      <c r="W27" s="21">
        <v>1200</v>
      </c>
      <c r="X27" s="28">
        <f t="shared" si="0"/>
        <v>288000</v>
      </c>
      <c r="Y27" s="28">
        <f t="shared" si="2"/>
        <v>288000</v>
      </c>
      <c r="Z27" s="28">
        <f t="shared" si="3"/>
        <v>0</v>
      </c>
      <c r="AB27">
        <v>8640</v>
      </c>
    </row>
    <row r="28" spans="1:28" x14ac:dyDescent="0.35">
      <c r="A28">
        <v>36</v>
      </c>
      <c r="B28" t="s">
        <v>173</v>
      </c>
      <c r="C28" t="s">
        <v>161</v>
      </c>
      <c r="D28" t="s">
        <v>163</v>
      </c>
      <c r="E28" t="s">
        <v>205</v>
      </c>
      <c r="F28" t="s">
        <v>208</v>
      </c>
      <c r="G28" t="s">
        <v>204</v>
      </c>
      <c r="H28" t="s">
        <v>203</v>
      </c>
      <c r="I28" t="s">
        <v>209</v>
      </c>
      <c r="K28" t="s">
        <v>31</v>
      </c>
      <c r="L28" t="s">
        <v>30</v>
      </c>
      <c r="M28" t="s">
        <v>130</v>
      </c>
      <c r="N28" t="s">
        <v>32</v>
      </c>
      <c r="O28" t="s">
        <v>84</v>
      </c>
      <c r="P28" t="s">
        <v>86</v>
      </c>
      <c r="Q28">
        <v>12000</v>
      </c>
      <c r="S28">
        <v>0.03</v>
      </c>
      <c r="T28">
        <v>6.0000000000000001E-3</v>
      </c>
      <c r="U28">
        <v>2</v>
      </c>
      <c r="V28" s="21">
        <f t="shared" si="1"/>
        <v>240</v>
      </c>
      <c r="W28" s="21"/>
      <c r="X28" s="28">
        <f t="shared" si="0"/>
        <v>48000</v>
      </c>
      <c r="Y28" s="28">
        <f t="shared" si="2"/>
        <v>0</v>
      </c>
      <c r="Z28" s="28">
        <f t="shared" si="3"/>
        <v>-48000</v>
      </c>
      <c r="AB28">
        <v>1440</v>
      </c>
    </row>
    <row r="29" spans="1:28" x14ac:dyDescent="0.35">
      <c r="A29">
        <v>37</v>
      </c>
      <c r="B29" t="s">
        <v>173</v>
      </c>
      <c r="C29" t="s">
        <v>161</v>
      </c>
      <c r="D29" t="s">
        <v>163</v>
      </c>
      <c r="E29" t="s">
        <v>205</v>
      </c>
      <c r="F29" t="s">
        <v>210</v>
      </c>
      <c r="G29" t="s">
        <v>212</v>
      </c>
      <c r="H29" t="s">
        <v>203</v>
      </c>
      <c r="I29" t="s">
        <v>211</v>
      </c>
      <c r="K29" t="s">
        <v>31</v>
      </c>
      <c r="L29" t="s">
        <v>213</v>
      </c>
      <c r="M29" t="s">
        <v>214</v>
      </c>
      <c r="N29" t="s">
        <v>32</v>
      </c>
      <c r="O29" t="s">
        <v>34</v>
      </c>
      <c r="P29" t="s">
        <v>33</v>
      </c>
      <c r="Q29">
        <v>15000</v>
      </c>
      <c r="R29">
        <v>15000</v>
      </c>
      <c r="S29">
        <v>0.03</v>
      </c>
      <c r="T29" t="s">
        <v>215</v>
      </c>
      <c r="U29">
        <v>0</v>
      </c>
      <c r="V29" s="21">
        <f t="shared" si="1"/>
        <v>300</v>
      </c>
      <c r="W29" s="21">
        <v>790</v>
      </c>
      <c r="X29" s="28">
        <f t="shared" si="0"/>
        <v>200000</v>
      </c>
      <c r="Y29" s="28">
        <f t="shared" si="2"/>
        <v>237000</v>
      </c>
      <c r="Z29" s="28">
        <f t="shared" si="3"/>
        <v>37000</v>
      </c>
      <c r="AA29">
        <v>0</v>
      </c>
      <c r="AB29">
        <v>6000</v>
      </c>
    </row>
    <row r="30" spans="1:28" x14ac:dyDescent="0.35">
      <c r="A30">
        <v>38</v>
      </c>
      <c r="B30" t="s">
        <v>173</v>
      </c>
      <c r="C30" t="s">
        <v>161</v>
      </c>
      <c r="D30" t="s">
        <v>163</v>
      </c>
      <c r="E30" t="s">
        <v>205</v>
      </c>
      <c r="F30" t="s">
        <v>210</v>
      </c>
      <c r="G30" t="s">
        <v>212</v>
      </c>
      <c r="H30" t="s">
        <v>203</v>
      </c>
      <c r="I30" t="s">
        <v>211</v>
      </c>
      <c r="K30" t="s">
        <v>31</v>
      </c>
      <c r="L30" t="s">
        <v>213</v>
      </c>
      <c r="M30" t="s">
        <v>214</v>
      </c>
      <c r="N30" t="s">
        <v>32</v>
      </c>
      <c r="O30" t="s">
        <v>82</v>
      </c>
      <c r="P30" t="s">
        <v>32</v>
      </c>
      <c r="Q30">
        <v>15000</v>
      </c>
      <c r="R30">
        <v>15000</v>
      </c>
      <c r="S30">
        <v>0.03</v>
      </c>
      <c r="T30" t="s">
        <v>216</v>
      </c>
      <c r="U30">
        <v>0</v>
      </c>
      <c r="V30" s="21">
        <f t="shared" si="1"/>
        <v>300</v>
      </c>
      <c r="W30" s="21">
        <v>1698</v>
      </c>
      <c r="X30" s="28">
        <f t="shared" si="0"/>
        <v>425000</v>
      </c>
      <c r="Y30" s="28">
        <f t="shared" si="2"/>
        <v>509400</v>
      </c>
      <c r="Z30" s="28">
        <f t="shared" si="3"/>
        <v>84400</v>
      </c>
      <c r="AA30">
        <v>0</v>
      </c>
      <c r="AB30">
        <v>12750</v>
      </c>
    </row>
    <row r="31" spans="1:28" x14ac:dyDescent="0.35">
      <c r="A31">
        <v>39</v>
      </c>
      <c r="B31" t="s">
        <v>173</v>
      </c>
      <c r="C31" t="s">
        <v>161</v>
      </c>
      <c r="D31" t="s">
        <v>163</v>
      </c>
      <c r="E31" t="s">
        <v>205</v>
      </c>
      <c r="F31" t="s">
        <v>210</v>
      </c>
      <c r="G31" t="s">
        <v>212</v>
      </c>
      <c r="H31" t="s">
        <v>203</v>
      </c>
      <c r="I31" t="s">
        <v>211</v>
      </c>
      <c r="K31" t="s">
        <v>31</v>
      </c>
      <c r="L31" t="s">
        <v>213</v>
      </c>
      <c r="M31" t="s">
        <v>214</v>
      </c>
      <c r="N31" t="s">
        <v>32</v>
      </c>
      <c r="O31" t="s">
        <v>83</v>
      </c>
      <c r="P31" t="s">
        <v>85</v>
      </c>
      <c r="Q31">
        <v>15000</v>
      </c>
      <c r="R31">
        <v>15000</v>
      </c>
      <c r="S31">
        <v>0.03</v>
      </c>
      <c r="T31" t="s">
        <v>217</v>
      </c>
      <c r="U31">
        <v>0</v>
      </c>
      <c r="V31" s="21">
        <f t="shared" si="1"/>
        <v>300</v>
      </c>
      <c r="W31" s="21">
        <v>1196</v>
      </c>
      <c r="X31" s="28">
        <f t="shared" si="0"/>
        <v>300000</v>
      </c>
      <c r="Y31" s="28">
        <f t="shared" si="2"/>
        <v>358800</v>
      </c>
      <c r="Z31" s="28">
        <f t="shared" si="3"/>
        <v>58800</v>
      </c>
      <c r="AA31">
        <v>0</v>
      </c>
      <c r="AB31">
        <v>9000</v>
      </c>
    </row>
    <row r="32" spans="1:28" x14ac:dyDescent="0.35">
      <c r="A32">
        <v>40</v>
      </c>
      <c r="B32" t="s">
        <v>173</v>
      </c>
      <c r="C32" t="s">
        <v>161</v>
      </c>
      <c r="D32" t="s">
        <v>163</v>
      </c>
      <c r="E32" t="s">
        <v>205</v>
      </c>
      <c r="F32" t="s">
        <v>210</v>
      </c>
      <c r="G32" t="s">
        <v>212</v>
      </c>
      <c r="H32" t="s">
        <v>203</v>
      </c>
      <c r="I32" t="s">
        <v>211</v>
      </c>
      <c r="K32" t="s">
        <v>31</v>
      </c>
      <c r="L32" t="s">
        <v>213</v>
      </c>
      <c r="M32" t="s">
        <v>214</v>
      </c>
      <c r="N32" t="s">
        <v>32</v>
      </c>
      <c r="O32" t="s">
        <v>84</v>
      </c>
      <c r="P32" t="s">
        <v>86</v>
      </c>
      <c r="Q32">
        <v>15000</v>
      </c>
      <c r="R32">
        <v>15000</v>
      </c>
      <c r="S32">
        <v>0.03</v>
      </c>
      <c r="T32" t="s">
        <v>218</v>
      </c>
      <c r="U32">
        <v>0</v>
      </c>
      <c r="V32" s="21">
        <f t="shared" si="1"/>
        <v>300</v>
      </c>
      <c r="W32" s="21"/>
      <c r="X32" s="28">
        <f t="shared" si="0"/>
        <v>166666.66666666669</v>
      </c>
      <c r="Y32" s="28">
        <f t="shared" si="2"/>
        <v>0</v>
      </c>
      <c r="Z32" s="28">
        <f t="shared" si="3"/>
        <v>-166666.66666666669</v>
      </c>
      <c r="AA32">
        <v>0</v>
      </c>
      <c r="AB32">
        <v>5000</v>
      </c>
    </row>
    <row r="33" spans="1:28" x14ac:dyDescent="0.35">
      <c r="A33">
        <v>41</v>
      </c>
      <c r="B33" t="s">
        <v>173</v>
      </c>
      <c r="C33" t="s">
        <v>172</v>
      </c>
      <c r="D33" t="s">
        <v>219</v>
      </c>
      <c r="E33" t="s">
        <v>220</v>
      </c>
      <c r="F33" t="s">
        <v>221</v>
      </c>
      <c r="G33" t="s">
        <v>223</v>
      </c>
      <c r="H33" t="s">
        <v>222</v>
      </c>
      <c r="I33" t="s">
        <v>225</v>
      </c>
      <c r="K33" t="s">
        <v>31</v>
      </c>
      <c r="L33" t="s">
        <v>30</v>
      </c>
      <c r="M33" t="s">
        <v>228</v>
      </c>
      <c r="N33" t="s">
        <v>32</v>
      </c>
      <c r="O33" t="s">
        <v>34</v>
      </c>
      <c r="P33" t="s">
        <v>33</v>
      </c>
      <c r="Q33">
        <v>15000</v>
      </c>
      <c r="R33">
        <v>15000</v>
      </c>
      <c r="S33">
        <v>0.03</v>
      </c>
      <c r="T33">
        <v>1.4999999999999999E-2</v>
      </c>
      <c r="U33">
        <v>0</v>
      </c>
      <c r="V33" s="21">
        <f t="shared" si="1"/>
        <v>300</v>
      </c>
      <c r="W33" s="21">
        <v>500</v>
      </c>
      <c r="X33" s="28">
        <f t="shared" si="0"/>
        <v>160000</v>
      </c>
      <c r="Y33" s="28">
        <f t="shared" si="2"/>
        <v>150000</v>
      </c>
      <c r="Z33" s="28">
        <f t="shared" si="3"/>
        <v>-10000</v>
      </c>
      <c r="AA33">
        <v>3750</v>
      </c>
      <c r="AB33">
        <v>4800</v>
      </c>
    </row>
    <row r="34" spans="1:28" x14ac:dyDescent="0.35">
      <c r="A34">
        <v>42</v>
      </c>
      <c r="B34" t="s">
        <v>173</v>
      </c>
      <c r="C34" t="s">
        <v>172</v>
      </c>
      <c r="D34" t="s">
        <v>219</v>
      </c>
      <c r="E34" t="s">
        <v>220</v>
      </c>
      <c r="F34" t="s">
        <v>221</v>
      </c>
      <c r="G34" t="s">
        <v>223</v>
      </c>
      <c r="H34" t="s">
        <v>222</v>
      </c>
      <c r="I34" t="s">
        <v>225</v>
      </c>
      <c r="K34" t="s">
        <v>31</v>
      </c>
      <c r="L34" t="s">
        <v>30</v>
      </c>
      <c r="M34" t="s">
        <v>228</v>
      </c>
      <c r="N34" t="s">
        <v>32</v>
      </c>
      <c r="O34" t="s">
        <v>82</v>
      </c>
      <c r="P34" t="s">
        <v>32</v>
      </c>
      <c r="Q34">
        <v>12000</v>
      </c>
      <c r="S34">
        <v>0.03</v>
      </c>
      <c r="T34">
        <v>4.8000000000000001E-2</v>
      </c>
      <c r="U34">
        <v>0</v>
      </c>
      <c r="V34" s="21">
        <f t="shared" si="1"/>
        <v>240</v>
      </c>
      <c r="W34" s="21">
        <v>1600</v>
      </c>
      <c r="X34" s="28">
        <f t="shared" ref="X34:X65" si="4">AB34/S34</f>
        <v>175000</v>
      </c>
      <c r="Y34" s="28">
        <f t="shared" si="2"/>
        <v>384000</v>
      </c>
      <c r="Z34" s="28">
        <f t="shared" si="3"/>
        <v>209000</v>
      </c>
      <c r="AA34">
        <v>12000</v>
      </c>
      <c r="AB34">
        <v>5250</v>
      </c>
    </row>
    <row r="35" spans="1:28" x14ac:dyDescent="0.35">
      <c r="A35">
        <v>43</v>
      </c>
      <c r="B35" t="s">
        <v>173</v>
      </c>
      <c r="C35" t="s">
        <v>172</v>
      </c>
      <c r="D35" t="s">
        <v>219</v>
      </c>
      <c r="E35" t="s">
        <v>220</v>
      </c>
      <c r="F35" t="s">
        <v>221</v>
      </c>
      <c r="G35" t="s">
        <v>223</v>
      </c>
      <c r="H35" t="s">
        <v>222</v>
      </c>
      <c r="I35" t="s">
        <v>225</v>
      </c>
      <c r="K35" t="s">
        <v>31</v>
      </c>
      <c r="L35" t="s">
        <v>30</v>
      </c>
      <c r="M35" t="s">
        <v>228</v>
      </c>
      <c r="N35" t="s">
        <v>32</v>
      </c>
      <c r="O35" t="s">
        <v>83</v>
      </c>
      <c r="P35" t="s">
        <v>85</v>
      </c>
      <c r="Q35">
        <v>12000</v>
      </c>
      <c r="S35">
        <v>0.03</v>
      </c>
      <c r="T35">
        <v>5.3999999999999999E-2</v>
      </c>
      <c r="U35">
        <v>0</v>
      </c>
      <c r="V35" s="21">
        <f t="shared" si="1"/>
        <v>240</v>
      </c>
      <c r="W35" s="21">
        <v>1800</v>
      </c>
      <c r="X35" s="28">
        <f t="shared" si="4"/>
        <v>210000</v>
      </c>
      <c r="Y35" s="28">
        <f t="shared" si="2"/>
        <v>432000</v>
      </c>
      <c r="Z35" s="28">
        <f t="shared" si="3"/>
        <v>222000</v>
      </c>
      <c r="AA35">
        <v>13500</v>
      </c>
      <c r="AB35">
        <v>6300</v>
      </c>
    </row>
    <row r="36" spans="1:28" x14ac:dyDescent="0.35">
      <c r="A36">
        <v>44</v>
      </c>
      <c r="B36" t="s">
        <v>173</v>
      </c>
      <c r="C36" t="s">
        <v>172</v>
      </c>
      <c r="D36" t="s">
        <v>219</v>
      </c>
      <c r="E36" t="s">
        <v>220</v>
      </c>
      <c r="F36" t="s">
        <v>221</v>
      </c>
      <c r="G36" t="s">
        <v>223</v>
      </c>
      <c r="H36" t="s">
        <v>222</v>
      </c>
      <c r="I36" t="s">
        <v>225</v>
      </c>
      <c r="K36" t="s">
        <v>31</v>
      </c>
      <c r="L36" t="s">
        <v>30</v>
      </c>
      <c r="M36" t="s">
        <v>228</v>
      </c>
      <c r="N36" t="s">
        <v>32</v>
      </c>
      <c r="O36" t="s">
        <v>84</v>
      </c>
      <c r="P36" t="s">
        <v>86</v>
      </c>
      <c r="Q36">
        <v>12000</v>
      </c>
      <c r="S36">
        <v>0.03</v>
      </c>
      <c r="T36">
        <v>8.9999999999999993E-3</v>
      </c>
      <c r="U36">
        <v>0</v>
      </c>
      <c r="V36" s="21">
        <f t="shared" si="1"/>
        <v>240</v>
      </c>
      <c r="W36" s="21"/>
      <c r="X36" s="28">
        <f t="shared" si="4"/>
        <v>96666.666666666672</v>
      </c>
      <c r="Y36" s="28">
        <f t="shared" si="2"/>
        <v>0</v>
      </c>
      <c r="Z36" s="28">
        <f t="shared" si="3"/>
        <v>-96666.666666666672</v>
      </c>
      <c r="AA36">
        <v>2250</v>
      </c>
      <c r="AB36">
        <v>2900</v>
      </c>
    </row>
    <row r="37" spans="1:28" x14ac:dyDescent="0.35">
      <c r="A37">
        <v>45</v>
      </c>
      <c r="B37" t="s">
        <v>173</v>
      </c>
      <c r="C37" t="s">
        <v>172</v>
      </c>
      <c r="D37" t="s">
        <v>219</v>
      </c>
      <c r="E37" t="s">
        <v>239</v>
      </c>
      <c r="F37" t="s">
        <v>239</v>
      </c>
      <c r="I37" t="s">
        <v>240</v>
      </c>
      <c r="K37" t="s">
        <v>31</v>
      </c>
      <c r="L37" t="s">
        <v>213</v>
      </c>
      <c r="M37" t="s">
        <v>243</v>
      </c>
      <c r="N37" t="s">
        <v>32</v>
      </c>
      <c r="O37" t="s">
        <v>34</v>
      </c>
      <c r="P37" t="s">
        <v>33</v>
      </c>
      <c r="Q37">
        <v>12500</v>
      </c>
      <c r="R37">
        <v>17500</v>
      </c>
      <c r="S37">
        <v>0.03</v>
      </c>
      <c r="T37">
        <v>2.1999999999999999E-2</v>
      </c>
      <c r="V37" s="21">
        <f t="shared" si="1"/>
        <v>250</v>
      </c>
      <c r="W37" s="21">
        <v>833</v>
      </c>
      <c r="X37" s="28">
        <f t="shared" si="4"/>
        <v>183333.33333333334</v>
      </c>
      <c r="Y37" s="28">
        <f t="shared" si="2"/>
        <v>208250</v>
      </c>
      <c r="Z37" s="28">
        <f t="shared" si="3"/>
        <v>24916.666666666657</v>
      </c>
      <c r="AB37">
        <v>5500</v>
      </c>
    </row>
    <row r="38" spans="1:28" x14ac:dyDescent="0.35">
      <c r="A38">
        <v>46</v>
      </c>
      <c r="B38" t="s">
        <v>173</v>
      </c>
      <c r="C38" t="s">
        <v>172</v>
      </c>
      <c r="D38" t="s">
        <v>219</v>
      </c>
      <c r="E38" t="s">
        <v>239</v>
      </c>
      <c r="F38" t="s">
        <v>239</v>
      </c>
      <c r="I38" t="s">
        <v>240</v>
      </c>
      <c r="K38" t="s">
        <v>31</v>
      </c>
      <c r="L38" t="s">
        <v>213</v>
      </c>
      <c r="M38" t="s">
        <v>243</v>
      </c>
      <c r="N38" t="s">
        <v>32</v>
      </c>
      <c r="O38" t="s">
        <v>82</v>
      </c>
      <c r="P38" t="s">
        <v>32</v>
      </c>
      <c r="Q38">
        <v>12500</v>
      </c>
      <c r="R38">
        <v>17500</v>
      </c>
      <c r="S38">
        <v>0.03</v>
      </c>
      <c r="T38">
        <v>2.4E-2</v>
      </c>
      <c r="V38" s="21">
        <f t="shared" si="1"/>
        <v>250</v>
      </c>
      <c r="W38" s="21">
        <v>1800</v>
      </c>
      <c r="X38" s="28">
        <f t="shared" si="4"/>
        <v>200000</v>
      </c>
      <c r="Y38" s="28">
        <f t="shared" si="2"/>
        <v>450000</v>
      </c>
      <c r="Z38" s="28">
        <f t="shared" si="3"/>
        <v>250000</v>
      </c>
      <c r="AB38">
        <v>6000</v>
      </c>
    </row>
    <row r="39" spans="1:28" x14ac:dyDescent="0.35">
      <c r="A39">
        <v>47</v>
      </c>
      <c r="B39" t="s">
        <v>173</v>
      </c>
      <c r="C39" t="s">
        <v>172</v>
      </c>
      <c r="D39" t="s">
        <v>219</v>
      </c>
      <c r="E39" t="s">
        <v>239</v>
      </c>
      <c r="F39" t="s">
        <v>239</v>
      </c>
      <c r="I39" t="s">
        <v>240</v>
      </c>
      <c r="K39" t="s">
        <v>31</v>
      </c>
      <c r="L39" t="s">
        <v>213</v>
      </c>
      <c r="M39" t="s">
        <v>243</v>
      </c>
      <c r="N39" t="s">
        <v>32</v>
      </c>
      <c r="O39" t="s">
        <v>83</v>
      </c>
      <c r="P39" t="s">
        <v>85</v>
      </c>
      <c r="Q39">
        <v>12500</v>
      </c>
      <c r="R39">
        <v>17500</v>
      </c>
      <c r="S39">
        <v>0.03</v>
      </c>
      <c r="T39">
        <v>0.03</v>
      </c>
      <c r="V39" s="21">
        <f t="shared" si="1"/>
        <v>250</v>
      </c>
      <c r="W39" s="21">
        <v>1600</v>
      </c>
      <c r="X39" s="28">
        <f t="shared" si="4"/>
        <v>250000</v>
      </c>
      <c r="Y39" s="28">
        <f t="shared" si="2"/>
        <v>400000</v>
      </c>
      <c r="Z39" s="28">
        <f t="shared" si="3"/>
        <v>150000</v>
      </c>
      <c r="AB39">
        <v>7500</v>
      </c>
    </row>
    <row r="40" spans="1:28" x14ac:dyDescent="0.35">
      <c r="A40">
        <v>48</v>
      </c>
      <c r="B40" t="s">
        <v>173</v>
      </c>
      <c r="C40" t="s">
        <v>172</v>
      </c>
      <c r="D40" t="s">
        <v>219</v>
      </c>
      <c r="E40" t="s">
        <v>239</v>
      </c>
      <c r="F40" t="s">
        <v>239</v>
      </c>
      <c r="I40" t="s">
        <v>240</v>
      </c>
      <c r="K40" t="s">
        <v>31</v>
      </c>
      <c r="L40" t="s">
        <v>213</v>
      </c>
      <c r="M40" t="s">
        <v>243</v>
      </c>
      <c r="N40" t="s">
        <v>32</v>
      </c>
      <c r="O40" t="s">
        <v>84</v>
      </c>
      <c r="P40" t="s">
        <v>86</v>
      </c>
      <c r="Q40">
        <v>12500</v>
      </c>
      <c r="R40">
        <v>17500</v>
      </c>
      <c r="S40">
        <v>0.03</v>
      </c>
      <c r="T40">
        <v>0.02</v>
      </c>
      <c r="V40" s="21">
        <f t="shared" si="1"/>
        <v>250</v>
      </c>
      <c r="W40" s="21"/>
      <c r="X40" s="28">
        <f t="shared" si="4"/>
        <v>166666.66666666669</v>
      </c>
      <c r="Y40" s="28">
        <f t="shared" si="2"/>
        <v>0</v>
      </c>
      <c r="Z40" s="28">
        <f t="shared" si="3"/>
        <v>-166666.66666666669</v>
      </c>
      <c r="AB40">
        <v>5000</v>
      </c>
    </row>
    <row r="41" spans="1:28" x14ac:dyDescent="0.35">
      <c r="A41">
        <v>53</v>
      </c>
      <c r="B41" t="s">
        <v>173</v>
      </c>
      <c r="C41" t="s">
        <v>274</v>
      </c>
      <c r="D41" t="s">
        <v>274</v>
      </c>
      <c r="E41" t="s">
        <v>273</v>
      </c>
      <c r="F41" t="s">
        <v>272</v>
      </c>
      <c r="I41" t="s">
        <v>277</v>
      </c>
      <c r="K41" t="s">
        <v>31</v>
      </c>
      <c r="L41" t="s">
        <v>30</v>
      </c>
      <c r="M41" t="s">
        <v>228</v>
      </c>
      <c r="N41" t="s">
        <v>32</v>
      </c>
      <c r="O41" t="s">
        <v>34</v>
      </c>
      <c r="P41" t="s">
        <v>33</v>
      </c>
      <c r="Q41">
        <v>10500</v>
      </c>
      <c r="R41">
        <v>12500</v>
      </c>
      <c r="S41">
        <v>0.03</v>
      </c>
      <c r="T41">
        <v>1.4999999999999999E-2</v>
      </c>
      <c r="U41">
        <v>0</v>
      </c>
      <c r="V41" s="21">
        <f t="shared" si="1"/>
        <v>210</v>
      </c>
      <c r="W41" s="21">
        <v>516.6</v>
      </c>
      <c r="X41" s="28">
        <f t="shared" si="4"/>
        <v>105000</v>
      </c>
      <c r="Y41" s="28">
        <f t="shared" si="2"/>
        <v>108486</v>
      </c>
      <c r="Z41" s="28">
        <f t="shared" si="3"/>
        <v>3486</v>
      </c>
      <c r="AA41">
        <v>0</v>
      </c>
      <c r="AB41">
        <v>3150</v>
      </c>
    </row>
    <row r="42" spans="1:28" x14ac:dyDescent="0.35">
      <c r="A42">
        <v>54</v>
      </c>
      <c r="B42" t="s">
        <v>173</v>
      </c>
      <c r="C42" t="s">
        <v>274</v>
      </c>
      <c r="D42" t="s">
        <v>274</v>
      </c>
      <c r="E42" t="s">
        <v>273</v>
      </c>
      <c r="F42" t="s">
        <v>272</v>
      </c>
      <c r="I42" t="s">
        <v>277</v>
      </c>
      <c r="K42" t="s">
        <v>31</v>
      </c>
      <c r="L42" t="s">
        <v>30</v>
      </c>
      <c r="M42" t="s">
        <v>228</v>
      </c>
      <c r="N42" t="s">
        <v>32</v>
      </c>
      <c r="O42" t="s">
        <v>82</v>
      </c>
      <c r="P42" t="s">
        <v>32</v>
      </c>
      <c r="Q42" s="22">
        <v>10000</v>
      </c>
      <c r="S42">
        <v>0.03</v>
      </c>
      <c r="T42">
        <v>4.7E-2</v>
      </c>
      <c r="V42" s="21">
        <f t="shared" si="1"/>
        <v>200</v>
      </c>
      <c r="W42" s="21">
        <v>1566.6</v>
      </c>
      <c r="X42" s="28">
        <f t="shared" si="4"/>
        <v>329000</v>
      </c>
      <c r="Y42" s="28">
        <f t="shared" si="2"/>
        <v>313320</v>
      </c>
      <c r="Z42" s="28">
        <f t="shared" si="3"/>
        <v>-15680</v>
      </c>
      <c r="AB42">
        <v>9870</v>
      </c>
    </row>
    <row r="43" spans="1:28" x14ac:dyDescent="0.35">
      <c r="A43">
        <v>55</v>
      </c>
      <c r="B43" t="s">
        <v>173</v>
      </c>
      <c r="C43" t="s">
        <v>274</v>
      </c>
      <c r="D43" t="s">
        <v>274</v>
      </c>
      <c r="E43" t="s">
        <v>273</v>
      </c>
      <c r="F43" t="s">
        <v>272</v>
      </c>
      <c r="I43" t="s">
        <v>277</v>
      </c>
      <c r="K43" t="s">
        <v>31</v>
      </c>
      <c r="L43" t="s">
        <v>30</v>
      </c>
      <c r="M43" t="s">
        <v>228</v>
      </c>
      <c r="N43" t="s">
        <v>32</v>
      </c>
      <c r="O43" t="s">
        <v>83</v>
      </c>
      <c r="P43" t="s">
        <v>85</v>
      </c>
      <c r="Q43" s="22">
        <v>10000</v>
      </c>
      <c r="S43">
        <v>0.03</v>
      </c>
      <c r="T43">
        <v>4.2999999999999997E-2</v>
      </c>
      <c r="V43" s="21">
        <f t="shared" si="1"/>
        <v>200</v>
      </c>
      <c r="W43" s="21">
        <v>1433.3</v>
      </c>
      <c r="X43" s="28">
        <f t="shared" si="4"/>
        <v>301000</v>
      </c>
      <c r="Y43" s="28">
        <f t="shared" si="2"/>
        <v>286660</v>
      </c>
      <c r="Z43" s="28">
        <f t="shared" si="3"/>
        <v>-14340</v>
      </c>
      <c r="AB43">
        <v>9030</v>
      </c>
    </row>
    <row r="44" spans="1:28" x14ac:dyDescent="0.35">
      <c r="A44">
        <v>56</v>
      </c>
      <c r="B44" t="s">
        <v>173</v>
      </c>
      <c r="C44" t="s">
        <v>274</v>
      </c>
      <c r="D44" t="s">
        <v>274</v>
      </c>
      <c r="E44" t="s">
        <v>273</v>
      </c>
      <c r="F44" t="s">
        <v>272</v>
      </c>
      <c r="I44" t="s">
        <v>277</v>
      </c>
      <c r="K44" t="s">
        <v>31</v>
      </c>
      <c r="L44" t="s">
        <v>30</v>
      </c>
      <c r="M44" t="s">
        <v>228</v>
      </c>
      <c r="N44" t="s">
        <v>32</v>
      </c>
      <c r="O44" t="s">
        <v>84</v>
      </c>
      <c r="P44" t="s">
        <v>86</v>
      </c>
      <c r="Q44" s="22">
        <v>10000</v>
      </c>
      <c r="S44">
        <v>0.03</v>
      </c>
      <c r="T44">
        <v>7.0000000000000001E-3</v>
      </c>
      <c r="V44" s="21">
        <f t="shared" si="1"/>
        <v>200</v>
      </c>
      <c r="W44" s="21"/>
      <c r="X44" s="28">
        <f t="shared" si="4"/>
        <v>49000</v>
      </c>
      <c r="Y44" s="28">
        <f t="shared" si="2"/>
        <v>0</v>
      </c>
      <c r="Z44" s="28">
        <f t="shared" si="3"/>
        <v>-49000</v>
      </c>
      <c r="AB44">
        <v>1470</v>
      </c>
    </row>
    <row r="45" spans="1:28" x14ac:dyDescent="0.35">
      <c r="A45">
        <v>57</v>
      </c>
      <c r="B45" t="s">
        <v>275</v>
      </c>
      <c r="D45" t="s">
        <v>219</v>
      </c>
      <c r="E45" t="s">
        <v>220</v>
      </c>
      <c r="F45" t="s">
        <v>280</v>
      </c>
      <c r="G45" t="s">
        <v>284</v>
      </c>
      <c r="H45" t="s">
        <v>283</v>
      </c>
      <c r="I45" t="s">
        <v>282</v>
      </c>
      <c r="K45" t="s">
        <v>31</v>
      </c>
      <c r="L45" t="s">
        <v>213</v>
      </c>
      <c r="M45" t="s">
        <v>243</v>
      </c>
      <c r="N45" t="s">
        <v>32</v>
      </c>
      <c r="O45" t="s">
        <v>34</v>
      </c>
      <c r="P45" t="s">
        <v>33</v>
      </c>
      <c r="Q45">
        <v>15000</v>
      </c>
      <c r="R45">
        <v>15000</v>
      </c>
      <c r="S45">
        <v>0.03</v>
      </c>
      <c r="T45">
        <v>0.06</v>
      </c>
      <c r="U45">
        <v>0</v>
      </c>
      <c r="V45" s="21">
        <f t="shared" si="1"/>
        <v>300</v>
      </c>
      <c r="W45" s="21">
        <v>2000</v>
      </c>
      <c r="X45" s="28">
        <f t="shared" si="4"/>
        <v>248333.33333333334</v>
      </c>
      <c r="Y45" s="28">
        <f t="shared" si="2"/>
        <v>600000</v>
      </c>
      <c r="Z45" s="28">
        <f t="shared" si="3"/>
        <v>351666.66666666663</v>
      </c>
      <c r="AA45">
        <v>18000</v>
      </c>
      <c r="AB45">
        <v>7450</v>
      </c>
    </row>
    <row r="46" spans="1:28" x14ac:dyDescent="0.35">
      <c r="A46">
        <v>58</v>
      </c>
      <c r="B46" t="s">
        <v>275</v>
      </c>
      <c r="D46" t="s">
        <v>219</v>
      </c>
      <c r="E46" t="s">
        <v>220</v>
      </c>
      <c r="F46" t="s">
        <v>280</v>
      </c>
      <c r="G46" t="s">
        <v>284</v>
      </c>
      <c r="H46" t="s">
        <v>283</v>
      </c>
      <c r="I46" t="s">
        <v>282</v>
      </c>
      <c r="K46" t="s">
        <v>31</v>
      </c>
      <c r="L46" t="s">
        <v>213</v>
      </c>
      <c r="M46" t="s">
        <v>243</v>
      </c>
      <c r="N46" t="s">
        <v>32</v>
      </c>
      <c r="O46" t="s">
        <v>82</v>
      </c>
      <c r="P46" t="s">
        <v>32</v>
      </c>
      <c r="Q46">
        <v>15000</v>
      </c>
      <c r="R46">
        <v>15000</v>
      </c>
      <c r="S46">
        <v>0.03</v>
      </c>
      <c r="T46">
        <v>9.6000000000000002E-2</v>
      </c>
      <c r="U46">
        <v>0</v>
      </c>
      <c r="V46" s="21">
        <f t="shared" si="1"/>
        <v>300</v>
      </c>
      <c r="W46" s="21">
        <v>3200</v>
      </c>
      <c r="X46" s="28">
        <f t="shared" si="4"/>
        <v>311666.66666666669</v>
      </c>
      <c r="Y46" s="28">
        <f t="shared" si="2"/>
        <v>960000</v>
      </c>
      <c r="Z46" s="28">
        <f t="shared" si="3"/>
        <v>648333.33333333326</v>
      </c>
      <c r="AA46">
        <v>28800</v>
      </c>
      <c r="AB46">
        <v>9350</v>
      </c>
    </row>
    <row r="47" spans="1:28" x14ac:dyDescent="0.35">
      <c r="A47">
        <v>59</v>
      </c>
      <c r="B47" t="s">
        <v>275</v>
      </c>
      <c r="D47" t="s">
        <v>219</v>
      </c>
      <c r="E47" t="s">
        <v>220</v>
      </c>
      <c r="F47" t="s">
        <v>280</v>
      </c>
      <c r="G47" t="s">
        <v>284</v>
      </c>
      <c r="H47" t="s">
        <v>283</v>
      </c>
      <c r="I47" t="s">
        <v>282</v>
      </c>
      <c r="K47" t="s">
        <v>31</v>
      </c>
      <c r="L47" t="s">
        <v>213</v>
      </c>
      <c r="M47" t="s">
        <v>243</v>
      </c>
      <c r="N47" t="s">
        <v>32</v>
      </c>
      <c r="O47" t="s">
        <v>83</v>
      </c>
      <c r="P47" t="s">
        <v>85</v>
      </c>
      <c r="Q47">
        <v>15000</v>
      </c>
      <c r="R47">
        <v>15000</v>
      </c>
      <c r="S47">
        <v>0.03</v>
      </c>
      <c r="T47">
        <v>0.105</v>
      </c>
      <c r="U47">
        <v>0</v>
      </c>
      <c r="V47" s="21">
        <f t="shared" si="1"/>
        <v>300</v>
      </c>
      <c r="W47" s="21">
        <v>3500</v>
      </c>
      <c r="X47" s="28">
        <f t="shared" si="4"/>
        <v>305000</v>
      </c>
      <c r="Y47" s="28">
        <f t="shared" si="2"/>
        <v>1050000</v>
      </c>
      <c r="Z47" s="28">
        <f t="shared" si="3"/>
        <v>745000</v>
      </c>
      <c r="AA47">
        <v>31500</v>
      </c>
      <c r="AB47">
        <v>9150</v>
      </c>
    </row>
    <row r="48" spans="1:28" x14ac:dyDescent="0.35">
      <c r="A48">
        <v>60</v>
      </c>
      <c r="B48" t="s">
        <v>275</v>
      </c>
      <c r="D48" t="s">
        <v>219</v>
      </c>
      <c r="E48" t="s">
        <v>220</v>
      </c>
      <c r="F48" t="s">
        <v>280</v>
      </c>
      <c r="G48" t="s">
        <v>284</v>
      </c>
      <c r="H48" t="s">
        <v>283</v>
      </c>
      <c r="I48" t="s">
        <v>282</v>
      </c>
      <c r="K48" t="s">
        <v>31</v>
      </c>
      <c r="L48" t="s">
        <v>213</v>
      </c>
      <c r="M48" t="s">
        <v>243</v>
      </c>
      <c r="N48" t="s">
        <v>32</v>
      </c>
      <c r="O48" t="s">
        <v>84</v>
      </c>
      <c r="P48" t="s">
        <v>86</v>
      </c>
      <c r="Q48">
        <v>15000</v>
      </c>
      <c r="R48">
        <v>15000</v>
      </c>
      <c r="S48">
        <v>0.03</v>
      </c>
      <c r="T48">
        <v>3.9E-2</v>
      </c>
      <c r="U48">
        <v>0</v>
      </c>
      <c r="V48" s="21">
        <f t="shared" si="1"/>
        <v>300</v>
      </c>
      <c r="W48" s="21"/>
      <c r="X48" s="28">
        <f t="shared" si="4"/>
        <v>193333.33333333334</v>
      </c>
      <c r="Y48" s="28">
        <f t="shared" si="2"/>
        <v>0</v>
      </c>
      <c r="Z48" s="28">
        <f t="shared" si="3"/>
        <v>-193333.33333333334</v>
      </c>
      <c r="AA48">
        <v>11500</v>
      </c>
      <c r="AB48">
        <v>5800</v>
      </c>
    </row>
    <row r="49" spans="1:28" x14ac:dyDescent="0.35">
      <c r="A49">
        <v>61</v>
      </c>
      <c r="B49" t="s">
        <v>173</v>
      </c>
      <c r="C49" t="s">
        <v>274</v>
      </c>
      <c r="D49" t="s">
        <v>296</v>
      </c>
      <c r="E49" t="s">
        <v>299</v>
      </c>
      <c r="F49" t="s">
        <v>300</v>
      </c>
      <c r="I49" t="s">
        <v>297</v>
      </c>
      <c r="K49" t="s">
        <v>31</v>
      </c>
      <c r="L49" t="s">
        <v>30</v>
      </c>
      <c r="M49" t="s">
        <v>228</v>
      </c>
      <c r="N49" t="s">
        <v>32</v>
      </c>
      <c r="O49" t="s">
        <v>34</v>
      </c>
      <c r="P49" t="s">
        <v>33</v>
      </c>
      <c r="Q49">
        <v>10000</v>
      </c>
      <c r="R49">
        <v>12500</v>
      </c>
      <c r="S49">
        <v>0.03</v>
      </c>
      <c r="T49">
        <v>1.7999999999999999E-2</v>
      </c>
      <c r="V49" s="21">
        <f t="shared" si="1"/>
        <v>200</v>
      </c>
      <c r="W49" s="21">
        <v>500</v>
      </c>
      <c r="X49" s="28">
        <f t="shared" si="4"/>
        <v>126000</v>
      </c>
      <c r="Y49" s="28">
        <f t="shared" si="2"/>
        <v>100000</v>
      </c>
      <c r="Z49" s="28">
        <f t="shared" si="3"/>
        <v>-26000</v>
      </c>
      <c r="AA49">
        <v>0</v>
      </c>
      <c r="AB49">
        <v>3780</v>
      </c>
    </row>
    <row r="50" spans="1:28" x14ac:dyDescent="0.35">
      <c r="A50">
        <v>62</v>
      </c>
      <c r="B50" t="s">
        <v>173</v>
      </c>
      <c r="C50" t="s">
        <v>274</v>
      </c>
      <c r="D50" t="s">
        <v>296</v>
      </c>
      <c r="E50" t="s">
        <v>299</v>
      </c>
      <c r="F50" t="s">
        <v>300</v>
      </c>
      <c r="I50" t="s">
        <v>297</v>
      </c>
      <c r="K50" t="s">
        <v>31</v>
      </c>
      <c r="L50" t="s">
        <v>30</v>
      </c>
      <c r="M50" t="s">
        <v>228</v>
      </c>
      <c r="N50" t="s">
        <v>32</v>
      </c>
      <c r="O50" t="s">
        <v>82</v>
      </c>
      <c r="P50" t="s">
        <v>32</v>
      </c>
      <c r="Q50">
        <v>10000</v>
      </c>
      <c r="R50">
        <v>12500</v>
      </c>
      <c r="S50">
        <v>0.03</v>
      </c>
      <c r="T50">
        <v>2.5000000000000001E-2</v>
      </c>
      <c r="V50" s="21">
        <f t="shared" si="1"/>
        <v>200</v>
      </c>
      <c r="W50" s="21">
        <v>1333.3</v>
      </c>
      <c r="X50" s="28">
        <f t="shared" si="4"/>
        <v>175000</v>
      </c>
      <c r="Y50" s="28">
        <f t="shared" si="2"/>
        <v>266660</v>
      </c>
      <c r="Z50" s="28">
        <f t="shared" si="3"/>
        <v>91660</v>
      </c>
      <c r="AA50">
        <v>0</v>
      </c>
      <c r="AB50">
        <v>5250</v>
      </c>
    </row>
    <row r="51" spans="1:28" x14ac:dyDescent="0.35">
      <c r="A51">
        <v>63</v>
      </c>
      <c r="B51" t="s">
        <v>173</v>
      </c>
      <c r="C51" t="s">
        <v>274</v>
      </c>
      <c r="D51" t="s">
        <v>296</v>
      </c>
      <c r="E51" t="s">
        <v>299</v>
      </c>
      <c r="F51" t="s">
        <v>300</v>
      </c>
      <c r="I51" t="s">
        <v>297</v>
      </c>
      <c r="K51" t="s">
        <v>31</v>
      </c>
      <c r="L51" t="s">
        <v>30</v>
      </c>
      <c r="M51" t="s">
        <v>228</v>
      </c>
      <c r="N51" t="s">
        <v>32</v>
      </c>
      <c r="O51" t="s">
        <v>83</v>
      </c>
      <c r="P51" t="s">
        <v>85</v>
      </c>
      <c r="Q51">
        <v>10000</v>
      </c>
      <c r="R51">
        <v>12500</v>
      </c>
      <c r="S51">
        <v>0.03</v>
      </c>
      <c r="T51">
        <v>2.1999999999999999E-2</v>
      </c>
      <c r="V51" s="21">
        <f t="shared" si="1"/>
        <v>200</v>
      </c>
      <c r="W51" s="21">
        <v>666.6</v>
      </c>
      <c r="X51" s="28">
        <f t="shared" si="4"/>
        <v>154000</v>
      </c>
      <c r="Y51" s="28">
        <f t="shared" si="2"/>
        <v>133320</v>
      </c>
      <c r="Z51" s="28">
        <f t="shared" si="3"/>
        <v>-20680</v>
      </c>
      <c r="AA51">
        <v>0</v>
      </c>
      <c r="AB51">
        <v>4620</v>
      </c>
    </row>
    <row r="52" spans="1:28" x14ac:dyDescent="0.35">
      <c r="A52">
        <v>64</v>
      </c>
      <c r="B52" t="s">
        <v>173</v>
      </c>
      <c r="C52" t="s">
        <v>274</v>
      </c>
      <c r="D52" t="s">
        <v>296</v>
      </c>
      <c r="E52" t="s">
        <v>299</v>
      </c>
      <c r="F52" t="s">
        <v>300</v>
      </c>
      <c r="I52" t="s">
        <v>297</v>
      </c>
      <c r="K52" t="s">
        <v>31</v>
      </c>
      <c r="L52" t="s">
        <v>30</v>
      </c>
      <c r="M52" t="s">
        <v>228</v>
      </c>
      <c r="N52" t="s">
        <v>32</v>
      </c>
      <c r="O52" t="s">
        <v>84</v>
      </c>
      <c r="P52" t="s">
        <v>86</v>
      </c>
      <c r="Q52">
        <v>10000</v>
      </c>
      <c r="R52">
        <v>12500</v>
      </c>
      <c r="S52">
        <v>0.03</v>
      </c>
      <c r="T52">
        <v>0.01</v>
      </c>
      <c r="V52" s="21">
        <f t="shared" si="1"/>
        <v>200</v>
      </c>
      <c r="W52" s="21"/>
      <c r="X52" s="28">
        <f t="shared" si="4"/>
        <v>70000</v>
      </c>
      <c r="Y52" s="28">
        <f t="shared" si="2"/>
        <v>0</v>
      </c>
      <c r="Z52" s="28">
        <f t="shared" si="3"/>
        <v>-70000</v>
      </c>
      <c r="AA52">
        <v>0</v>
      </c>
      <c r="AB52">
        <v>2100</v>
      </c>
    </row>
    <row r="53" spans="1:28" x14ac:dyDescent="0.35">
      <c r="A53">
        <v>65</v>
      </c>
      <c r="B53" t="s">
        <v>173</v>
      </c>
      <c r="C53" t="s">
        <v>274</v>
      </c>
      <c r="D53" t="s">
        <v>296</v>
      </c>
      <c r="E53" t="s">
        <v>306</v>
      </c>
      <c r="F53" t="s">
        <v>307</v>
      </c>
      <c r="I53" t="s">
        <v>308</v>
      </c>
      <c r="K53" t="s">
        <v>31</v>
      </c>
      <c r="L53" t="s">
        <v>30</v>
      </c>
      <c r="M53" t="s">
        <v>228</v>
      </c>
      <c r="N53" t="s">
        <v>32</v>
      </c>
      <c r="O53" t="s">
        <v>34</v>
      </c>
      <c r="P53" t="s">
        <v>33</v>
      </c>
      <c r="Q53">
        <v>10000</v>
      </c>
      <c r="R53">
        <v>13750</v>
      </c>
      <c r="S53">
        <v>0.03</v>
      </c>
      <c r="T53">
        <v>0.01</v>
      </c>
      <c r="U53">
        <v>0</v>
      </c>
      <c r="V53" s="21">
        <f t="shared" si="1"/>
        <v>200</v>
      </c>
      <c r="W53" s="21">
        <v>333.3</v>
      </c>
      <c r="X53" s="28">
        <f t="shared" si="4"/>
        <v>91666.666666666672</v>
      </c>
      <c r="Y53" s="28">
        <f t="shared" si="2"/>
        <v>66660</v>
      </c>
      <c r="Z53" s="28">
        <f t="shared" si="3"/>
        <v>-25006.666666666672</v>
      </c>
      <c r="AA53">
        <v>0</v>
      </c>
      <c r="AB53">
        <v>2750</v>
      </c>
    </row>
    <row r="54" spans="1:28" x14ac:dyDescent="0.35">
      <c r="A54">
        <v>66</v>
      </c>
      <c r="B54" t="s">
        <v>173</v>
      </c>
      <c r="C54" t="s">
        <v>274</v>
      </c>
      <c r="D54" t="s">
        <v>296</v>
      </c>
      <c r="E54" t="s">
        <v>306</v>
      </c>
      <c r="F54" t="s">
        <v>307</v>
      </c>
      <c r="I54" t="s">
        <v>308</v>
      </c>
      <c r="K54" t="s">
        <v>31</v>
      </c>
      <c r="L54" t="s">
        <v>30</v>
      </c>
      <c r="M54" t="s">
        <v>228</v>
      </c>
      <c r="N54" t="s">
        <v>32</v>
      </c>
      <c r="O54" t="s">
        <v>82</v>
      </c>
      <c r="P54" t="s">
        <v>32</v>
      </c>
      <c r="Q54" s="22">
        <v>10000</v>
      </c>
      <c r="S54">
        <v>0.03</v>
      </c>
      <c r="T54">
        <v>0.03</v>
      </c>
      <c r="U54">
        <v>0</v>
      </c>
      <c r="V54" s="21">
        <f t="shared" si="1"/>
        <v>200</v>
      </c>
      <c r="W54" s="21">
        <v>1000</v>
      </c>
      <c r="X54" s="28">
        <f t="shared" si="4"/>
        <v>275000</v>
      </c>
      <c r="Y54" s="28">
        <f t="shared" si="2"/>
        <v>200000</v>
      </c>
      <c r="Z54" s="28">
        <f t="shared" si="3"/>
        <v>-75000</v>
      </c>
      <c r="AA54">
        <v>0</v>
      </c>
      <c r="AB54">
        <v>8250</v>
      </c>
    </row>
    <row r="55" spans="1:28" x14ac:dyDescent="0.35">
      <c r="A55">
        <v>67</v>
      </c>
      <c r="B55" t="s">
        <v>173</v>
      </c>
      <c r="C55" t="s">
        <v>274</v>
      </c>
      <c r="D55" t="s">
        <v>296</v>
      </c>
      <c r="E55" t="s">
        <v>306</v>
      </c>
      <c r="F55" t="s">
        <v>307</v>
      </c>
      <c r="I55" t="s">
        <v>308</v>
      </c>
      <c r="K55" t="s">
        <v>31</v>
      </c>
      <c r="L55" t="s">
        <v>30</v>
      </c>
      <c r="M55" t="s">
        <v>228</v>
      </c>
      <c r="N55" t="s">
        <v>32</v>
      </c>
      <c r="O55" t="s">
        <v>83</v>
      </c>
      <c r="P55" t="s">
        <v>85</v>
      </c>
      <c r="Q55" s="22">
        <v>10000</v>
      </c>
      <c r="S55">
        <v>0.03</v>
      </c>
      <c r="T55">
        <v>2.5000000000000001E-2</v>
      </c>
      <c r="U55">
        <v>0</v>
      </c>
      <c r="V55" s="21">
        <f t="shared" ref="V55:V103" si="5">Q55/50</f>
        <v>200</v>
      </c>
      <c r="W55" s="21">
        <v>833.3</v>
      </c>
      <c r="X55" s="28">
        <f t="shared" si="4"/>
        <v>229166.66666666669</v>
      </c>
      <c r="Y55" s="28">
        <f t="shared" si="2"/>
        <v>166660</v>
      </c>
      <c r="Z55" s="28">
        <f t="shared" si="3"/>
        <v>-62506.666666666686</v>
      </c>
      <c r="AA55">
        <v>0</v>
      </c>
      <c r="AB55">
        <v>6875</v>
      </c>
    </row>
    <row r="56" spans="1:28" x14ac:dyDescent="0.35">
      <c r="A56">
        <v>68</v>
      </c>
      <c r="B56" t="s">
        <v>173</v>
      </c>
      <c r="C56" t="s">
        <v>274</v>
      </c>
      <c r="D56" t="s">
        <v>296</v>
      </c>
      <c r="E56" t="s">
        <v>306</v>
      </c>
      <c r="F56" t="s">
        <v>307</v>
      </c>
      <c r="I56" t="s">
        <v>308</v>
      </c>
      <c r="K56" t="s">
        <v>31</v>
      </c>
      <c r="L56" t="s">
        <v>30</v>
      </c>
      <c r="M56" t="s">
        <v>228</v>
      </c>
      <c r="N56" t="s">
        <v>32</v>
      </c>
      <c r="O56" t="s">
        <v>84</v>
      </c>
      <c r="P56" t="s">
        <v>86</v>
      </c>
      <c r="Q56" s="22">
        <v>10000</v>
      </c>
      <c r="S56">
        <v>0.03</v>
      </c>
      <c r="T56">
        <v>8.0000000000000002E-3</v>
      </c>
      <c r="U56">
        <v>0</v>
      </c>
      <c r="V56" s="21">
        <f t="shared" si="5"/>
        <v>200</v>
      </c>
      <c r="W56" s="21"/>
      <c r="X56" s="28">
        <f t="shared" si="4"/>
        <v>73333.333333333343</v>
      </c>
      <c r="Y56" s="28">
        <f t="shared" si="2"/>
        <v>0</v>
      </c>
      <c r="Z56" s="28">
        <f t="shared" si="3"/>
        <v>-73333.333333333343</v>
      </c>
      <c r="AA56">
        <v>0</v>
      </c>
      <c r="AB56">
        <v>2200</v>
      </c>
    </row>
    <row r="57" spans="1:28" x14ac:dyDescent="0.35">
      <c r="A57">
        <v>73</v>
      </c>
      <c r="B57" t="s">
        <v>275</v>
      </c>
      <c r="C57" t="s">
        <v>316</v>
      </c>
      <c r="D57" t="s">
        <v>317</v>
      </c>
      <c r="E57" t="s">
        <v>318</v>
      </c>
      <c r="F57" t="s">
        <v>319</v>
      </c>
      <c r="I57" t="s">
        <v>321</v>
      </c>
      <c r="K57" t="s">
        <v>31</v>
      </c>
      <c r="L57" t="s">
        <v>30</v>
      </c>
      <c r="M57" t="s">
        <v>324</v>
      </c>
      <c r="N57" t="s">
        <v>32</v>
      </c>
      <c r="O57" t="s">
        <v>34</v>
      </c>
      <c r="P57" t="s">
        <v>33</v>
      </c>
      <c r="Q57">
        <v>12500</v>
      </c>
      <c r="R57">
        <v>13000</v>
      </c>
      <c r="S57">
        <v>0.03</v>
      </c>
      <c r="T57">
        <v>6.3E-2</v>
      </c>
      <c r="U57">
        <v>0.05</v>
      </c>
      <c r="V57" s="21">
        <f t="shared" si="5"/>
        <v>250</v>
      </c>
      <c r="W57" s="21">
        <v>2100</v>
      </c>
      <c r="X57" s="28">
        <f t="shared" si="4"/>
        <v>504666.66666666669</v>
      </c>
      <c r="Y57" s="28">
        <f t="shared" si="2"/>
        <v>525000</v>
      </c>
      <c r="Z57" s="28">
        <f t="shared" si="3"/>
        <v>20333.333333333314</v>
      </c>
      <c r="AA57">
        <v>11250</v>
      </c>
      <c r="AB57">
        <v>15140</v>
      </c>
    </row>
    <row r="58" spans="1:28" x14ac:dyDescent="0.35">
      <c r="A58">
        <v>74</v>
      </c>
      <c r="B58" t="s">
        <v>275</v>
      </c>
      <c r="C58" t="s">
        <v>316</v>
      </c>
      <c r="D58" t="s">
        <v>317</v>
      </c>
      <c r="E58" t="s">
        <v>318</v>
      </c>
      <c r="F58" t="s">
        <v>319</v>
      </c>
      <c r="I58" t="s">
        <v>321</v>
      </c>
      <c r="K58" t="s">
        <v>31</v>
      </c>
      <c r="L58" t="s">
        <v>30</v>
      </c>
      <c r="M58" t="s">
        <v>324</v>
      </c>
      <c r="N58" t="s">
        <v>32</v>
      </c>
      <c r="O58" t="s">
        <v>82</v>
      </c>
      <c r="P58" t="s">
        <v>32</v>
      </c>
      <c r="Q58" s="22">
        <v>12000</v>
      </c>
      <c r="S58">
        <v>0.03</v>
      </c>
      <c r="T58">
        <v>9.6000000000000002E-2</v>
      </c>
      <c r="U58">
        <v>0.05</v>
      </c>
      <c r="V58" s="21">
        <f t="shared" si="5"/>
        <v>240</v>
      </c>
      <c r="W58" s="21">
        <v>3200</v>
      </c>
      <c r="X58" s="28">
        <f t="shared" si="4"/>
        <v>493333.33333333337</v>
      </c>
      <c r="Y58" s="28">
        <f t="shared" si="2"/>
        <v>768000</v>
      </c>
      <c r="Z58" s="28">
        <f t="shared" si="3"/>
        <v>274666.66666666663</v>
      </c>
      <c r="AA58">
        <v>11250</v>
      </c>
      <c r="AB58">
        <v>14800</v>
      </c>
    </row>
    <row r="59" spans="1:28" x14ac:dyDescent="0.35">
      <c r="A59">
        <v>75</v>
      </c>
      <c r="B59" t="s">
        <v>275</v>
      </c>
      <c r="C59" t="s">
        <v>316</v>
      </c>
      <c r="D59" t="s">
        <v>317</v>
      </c>
      <c r="E59" t="s">
        <v>318</v>
      </c>
      <c r="F59" t="s">
        <v>319</v>
      </c>
      <c r="I59" t="s">
        <v>321</v>
      </c>
      <c r="K59" t="s">
        <v>31</v>
      </c>
      <c r="L59" t="s">
        <v>30</v>
      </c>
      <c r="M59" t="s">
        <v>324</v>
      </c>
      <c r="N59" t="s">
        <v>32</v>
      </c>
      <c r="O59" t="s">
        <v>83</v>
      </c>
      <c r="P59" t="s">
        <v>85</v>
      </c>
      <c r="Q59" s="22">
        <v>12000</v>
      </c>
      <c r="S59">
        <v>0.03</v>
      </c>
      <c r="T59">
        <v>9.6000000000000002E-2</v>
      </c>
      <c r="U59">
        <v>0.05</v>
      </c>
      <c r="V59" s="21">
        <f t="shared" si="5"/>
        <v>240</v>
      </c>
      <c r="W59" s="21">
        <v>3200</v>
      </c>
      <c r="X59" s="28">
        <f t="shared" si="4"/>
        <v>499333.33333333337</v>
      </c>
      <c r="Y59" s="28">
        <f t="shared" si="2"/>
        <v>768000</v>
      </c>
      <c r="Z59" s="28">
        <f t="shared" si="3"/>
        <v>268666.66666666663</v>
      </c>
      <c r="AA59">
        <v>11250</v>
      </c>
      <c r="AB59">
        <v>14980</v>
      </c>
    </row>
    <row r="60" spans="1:28" x14ac:dyDescent="0.35">
      <c r="A60">
        <v>76</v>
      </c>
      <c r="B60" t="s">
        <v>275</v>
      </c>
      <c r="C60" t="s">
        <v>316</v>
      </c>
      <c r="D60" t="s">
        <v>317</v>
      </c>
      <c r="E60" t="s">
        <v>318</v>
      </c>
      <c r="F60" t="s">
        <v>319</v>
      </c>
      <c r="I60" t="s">
        <v>321</v>
      </c>
      <c r="K60" t="s">
        <v>31</v>
      </c>
      <c r="L60" t="s">
        <v>30</v>
      </c>
      <c r="M60" t="s">
        <v>324</v>
      </c>
      <c r="N60" t="s">
        <v>32</v>
      </c>
      <c r="O60" t="s">
        <v>84</v>
      </c>
      <c r="P60" t="s">
        <v>86</v>
      </c>
      <c r="Q60" s="22">
        <v>12000</v>
      </c>
      <c r="S60">
        <v>0.03</v>
      </c>
      <c r="T60">
        <v>0.04</v>
      </c>
      <c r="U60" t="s">
        <v>337</v>
      </c>
      <c r="V60" s="25">
        <f t="shared" si="5"/>
        <v>240</v>
      </c>
      <c r="W60" s="25"/>
      <c r="X60" s="28">
        <f t="shared" si="4"/>
        <v>376666.66666666669</v>
      </c>
      <c r="Y60" s="28">
        <f t="shared" si="2"/>
        <v>0</v>
      </c>
      <c r="Z60" s="28">
        <f t="shared" si="3"/>
        <v>-376666.66666666669</v>
      </c>
      <c r="AA60" t="s">
        <v>337</v>
      </c>
      <c r="AB60">
        <v>11300</v>
      </c>
    </row>
    <row r="61" spans="1:28" x14ac:dyDescent="0.35">
      <c r="A61" s="7">
        <v>77</v>
      </c>
      <c r="B61" s="7" t="s">
        <v>173</v>
      </c>
      <c r="C61" s="7" t="s">
        <v>161</v>
      </c>
      <c r="D61" s="7" t="s">
        <v>163</v>
      </c>
      <c r="E61" s="7" t="s">
        <v>205</v>
      </c>
      <c r="F61" s="7" t="s">
        <v>339</v>
      </c>
      <c r="G61" s="7" t="s">
        <v>212</v>
      </c>
      <c r="H61" s="7" t="s">
        <v>203</v>
      </c>
      <c r="I61" s="7" t="s">
        <v>338</v>
      </c>
      <c r="J61" s="7"/>
      <c r="K61" s="7" t="s">
        <v>31</v>
      </c>
      <c r="L61" s="7" t="s">
        <v>30</v>
      </c>
      <c r="M61" s="7" t="s">
        <v>130</v>
      </c>
      <c r="N61" s="7" t="s">
        <v>32</v>
      </c>
      <c r="O61" s="7" t="s">
        <v>34</v>
      </c>
      <c r="P61" s="7" t="s">
        <v>33</v>
      </c>
      <c r="Q61" s="7">
        <v>12000</v>
      </c>
      <c r="R61" s="7">
        <v>15000</v>
      </c>
      <c r="S61" s="7">
        <v>0.03</v>
      </c>
      <c r="T61" s="7">
        <v>2.5999999999999999E-2</v>
      </c>
      <c r="U61" s="7">
        <v>0</v>
      </c>
      <c r="V61" s="25">
        <f t="shared" si="5"/>
        <v>240</v>
      </c>
      <c r="W61" s="25">
        <v>866</v>
      </c>
      <c r="X61" s="28">
        <f t="shared" si="4"/>
        <v>260000</v>
      </c>
      <c r="Y61" s="28">
        <f t="shared" si="2"/>
        <v>207840</v>
      </c>
      <c r="Z61" s="28">
        <f t="shared" si="3"/>
        <v>-52160</v>
      </c>
      <c r="AA61" s="7">
        <v>0</v>
      </c>
      <c r="AB61" s="7">
        <v>7800</v>
      </c>
    </row>
    <row r="62" spans="1:28" x14ac:dyDescent="0.35">
      <c r="A62" s="7">
        <v>78</v>
      </c>
      <c r="B62" s="7" t="s">
        <v>173</v>
      </c>
      <c r="C62" s="7" t="s">
        <v>161</v>
      </c>
      <c r="D62" s="7" t="s">
        <v>163</v>
      </c>
      <c r="E62" s="7" t="s">
        <v>205</v>
      </c>
      <c r="F62" s="7" t="s">
        <v>339</v>
      </c>
      <c r="G62" s="7" t="s">
        <v>212</v>
      </c>
      <c r="H62" s="7" t="s">
        <v>203</v>
      </c>
      <c r="I62" s="7" t="s">
        <v>338</v>
      </c>
      <c r="J62" s="7"/>
      <c r="K62" s="7" t="s">
        <v>31</v>
      </c>
      <c r="L62" s="7" t="s">
        <v>30</v>
      </c>
      <c r="M62" s="7" t="s">
        <v>130</v>
      </c>
      <c r="N62" s="7" t="s">
        <v>32</v>
      </c>
      <c r="O62" s="7" t="s">
        <v>82</v>
      </c>
      <c r="P62" s="7" t="s">
        <v>32</v>
      </c>
      <c r="Q62" s="7">
        <v>12000</v>
      </c>
      <c r="R62" s="7">
        <v>15000</v>
      </c>
      <c r="S62" s="7">
        <v>0.03</v>
      </c>
      <c r="T62" s="7">
        <v>0.04</v>
      </c>
      <c r="U62" s="7">
        <v>0</v>
      </c>
      <c r="V62" s="25">
        <f t="shared" si="5"/>
        <v>240</v>
      </c>
      <c r="W62" s="25">
        <v>1333</v>
      </c>
      <c r="X62" s="28">
        <f t="shared" si="4"/>
        <v>400000</v>
      </c>
      <c r="Y62" s="28">
        <f t="shared" si="2"/>
        <v>319920</v>
      </c>
      <c r="Z62" s="28">
        <f t="shared" si="3"/>
        <v>-80080</v>
      </c>
      <c r="AA62" s="7">
        <v>0</v>
      </c>
      <c r="AB62" s="7">
        <v>12000</v>
      </c>
    </row>
    <row r="63" spans="1:28" x14ac:dyDescent="0.35">
      <c r="A63">
        <v>113</v>
      </c>
      <c r="B63" t="s">
        <v>275</v>
      </c>
      <c r="C63" t="s">
        <v>20</v>
      </c>
      <c r="D63" t="s">
        <v>344</v>
      </c>
      <c r="I63" t="s">
        <v>349</v>
      </c>
      <c r="J63">
        <v>0.03</v>
      </c>
      <c r="K63" t="s">
        <v>31</v>
      </c>
      <c r="L63" t="s">
        <v>30</v>
      </c>
      <c r="M63" t="s">
        <v>191</v>
      </c>
      <c r="N63" t="s">
        <v>32</v>
      </c>
      <c r="O63" t="s">
        <v>34</v>
      </c>
      <c r="P63" t="s">
        <v>33</v>
      </c>
      <c r="Q63" s="22">
        <v>12000</v>
      </c>
      <c r="S63">
        <v>0.03</v>
      </c>
      <c r="T63">
        <v>0.75</v>
      </c>
      <c r="U63">
        <v>0.6</v>
      </c>
      <c r="V63" s="21">
        <f t="shared" si="5"/>
        <v>240</v>
      </c>
      <c r="W63" s="21">
        <v>750</v>
      </c>
      <c r="X63" s="29">
        <f t="shared" si="4"/>
        <v>1276666.6666666667</v>
      </c>
      <c r="Y63" s="28">
        <f t="shared" si="2"/>
        <v>180000</v>
      </c>
      <c r="Z63" s="28">
        <f t="shared" si="3"/>
        <v>-1096666.6666666667</v>
      </c>
      <c r="AA63">
        <v>126000</v>
      </c>
      <c r="AB63" s="16">
        <v>38300</v>
      </c>
    </row>
    <row r="64" spans="1:28" x14ac:dyDescent="0.35">
      <c r="A64">
        <v>114</v>
      </c>
      <c r="B64" t="s">
        <v>275</v>
      </c>
      <c r="C64" t="s">
        <v>20</v>
      </c>
      <c r="D64" t="s">
        <v>344</v>
      </c>
      <c r="I64" t="s">
        <v>349</v>
      </c>
      <c r="J64">
        <v>0.03</v>
      </c>
      <c r="K64" t="s">
        <v>31</v>
      </c>
      <c r="L64" t="s">
        <v>30</v>
      </c>
      <c r="M64" t="s">
        <v>191</v>
      </c>
      <c r="N64" t="s">
        <v>32</v>
      </c>
      <c r="O64" t="s">
        <v>82</v>
      </c>
      <c r="P64" t="s">
        <v>32</v>
      </c>
      <c r="Q64" s="22">
        <v>12000</v>
      </c>
      <c r="S64">
        <v>0.03</v>
      </c>
      <c r="T64">
        <v>1.2</v>
      </c>
      <c r="U64">
        <v>0.9</v>
      </c>
      <c r="V64" s="21">
        <f t="shared" si="5"/>
        <v>240</v>
      </c>
      <c r="W64" s="21">
        <v>1200</v>
      </c>
      <c r="X64" s="29">
        <f t="shared" si="4"/>
        <v>1276666.6666666667</v>
      </c>
      <c r="Y64" s="28">
        <f t="shared" si="2"/>
        <v>288000</v>
      </c>
      <c r="Z64" s="28">
        <f t="shared" si="3"/>
        <v>-988666.66666666674</v>
      </c>
      <c r="AA64">
        <v>189000</v>
      </c>
      <c r="AB64" s="16">
        <v>38300</v>
      </c>
    </row>
    <row r="65" spans="1:28" x14ac:dyDescent="0.35">
      <c r="A65">
        <v>117</v>
      </c>
      <c r="B65" t="s">
        <v>275</v>
      </c>
      <c r="C65" t="s">
        <v>20</v>
      </c>
      <c r="D65" t="s">
        <v>344</v>
      </c>
      <c r="I65" t="s">
        <v>350</v>
      </c>
      <c r="J65">
        <v>0.03</v>
      </c>
      <c r="K65" t="s">
        <v>31</v>
      </c>
      <c r="L65" t="s">
        <v>30</v>
      </c>
      <c r="M65" t="s">
        <v>191</v>
      </c>
      <c r="N65" t="s">
        <v>32</v>
      </c>
      <c r="O65" t="s">
        <v>34</v>
      </c>
      <c r="P65" t="s">
        <v>33</v>
      </c>
      <c r="Q65" s="22">
        <v>12000</v>
      </c>
      <c r="S65">
        <v>0.03</v>
      </c>
      <c r="T65">
        <v>0.7</v>
      </c>
      <c r="U65">
        <v>0.5</v>
      </c>
      <c r="V65" s="21">
        <f t="shared" si="5"/>
        <v>240</v>
      </c>
      <c r="W65" s="21">
        <v>700</v>
      </c>
      <c r="X65" s="29">
        <f t="shared" si="4"/>
        <v>1276666.6666666667</v>
      </c>
      <c r="Y65" s="28">
        <f t="shared" si="2"/>
        <v>168000</v>
      </c>
      <c r="Z65" s="28">
        <f t="shared" si="3"/>
        <v>-1108666.6666666667</v>
      </c>
      <c r="AA65">
        <v>105000</v>
      </c>
      <c r="AB65" s="16">
        <v>38300</v>
      </c>
    </row>
    <row r="66" spans="1:28" x14ac:dyDescent="0.35">
      <c r="A66">
        <v>118</v>
      </c>
      <c r="B66" t="s">
        <v>275</v>
      </c>
      <c r="C66" t="s">
        <v>20</v>
      </c>
      <c r="D66" t="s">
        <v>344</v>
      </c>
      <c r="I66" t="s">
        <v>350</v>
      </c>
      <c r="J66">
        <v>0.03</v>
      </c>
      <c r="K66" t="s">
        <v>31</v>
      </c>
      <c r="L66" t="s">
        <v>30</v>
      </c>
      <c r="M66" t="s">
        <v>191</v>
      </c>
      <c r="N66" t="s">
        <v>32</v>
      </c>
      <c r="O66" t="s">
        <v>82</v>
      </c>
      <c r="P66" t="s">
        <v>32</v>
      </c>
      <c r="Q66" s="22">
        <v>12000</v>
      </c>
      <c r="S66">
        <v>0.03</v>
      </c>
      <c r="T66">
        <v>1.3</v>
      </c>
      <c r="U66">
        <v>1</v>
      </c>
      <c r="V66" s="21">
        <f t="shared" si="5"/>
        <v>240</v>
      </c>
      <c r="W66" s="21">
        <v>1300</v>
      </c>
      <c r="X66" s="29">
        <f t="shared" ref="X66:X97" si="6">AB66/S66</f>
        <v>1276666.6666666667</v>
      </c>
      <c r="Y66" s="28">
        <f t="shared" si="2"/>
        <v>312000</v>
      </c>
      <c r="Z66" s="28">
        <f t="shared" si="3"/>
        <v>-964666.66666666674</v>
      </c>
      <c r="AA66">
        <v>210000</v>
      </c>
      <c r="AB66" s="16">
        <v>38300</v>
      </c>
    </row>
    <row r="67" spans="1:28" x14ac:dyDescent="0.35">
      <c r="A67">
        <v>121</v>
      </c>
      <c r="B67" t="s">
        <v>275</v>
      </c>
      <c r="C67" t="s">
        <v>20</v>
      </c>
      <c r="D67" t="s">
        <v>344</v>
      </c>
      <c r="I67" t="s">
        <v>353</v>
      </c>
      <c r="J67">
        <v>0.03</v>
      </c>
      <c r="K67" t="s">
        <v>31</v>
      </c>
      <c r="L67" t="s">
        <v>30</v>
      </c>
      <c r="M67" t="s">
        <v>191</v>
      </c>
      <c r="N67" t="s">
        <v>32</v>
      </c>
      <c r="O67" t="s">
        <v>34</v>
      </c>
      <c r="P67" t="s">
        <v>33</v>
      </c>
      <c r="Q67" s="22">
        <v>12000</v>
      </c>
      <c r="S67">
        <v>0.03</v>
      </c>
      <c r="T67">
        <v>0.7</v>
      </c>
      <c r="U67">
        <v>0.5</v>
      </c>
      <c r="V67" s="21">
        <f t="shared" si="5"/>
        <v>240</v>
      </c>
      <c r="W67" s="21">
        <v>800</v>
      </c>
      <c r="X67" s="29">
        <f t="shared" si="6"/>
        <v>1276666.6666666667</v>
      </c>
      <c r="Y67" s="28">
        <f t="shared" ref="Y67:Y130" si="7">W67*V67</f>
        <v>192000</v>
      </c>
      <c r="Z67" s="28">
        <f t="shared" ref="Z67:Z130" si="8">Y67-X67</f>
        <v>-1084666.6666666667</v>
      </c>
      <c r="AA67">
        <v>105000</v>
      </c>
      <c r="AB67" s="16">
        <v>38300</v>
      </c>
    </row>
    <row r="68" spans="1:28" x14ac:dyDescent="0.35">
      <c r="A68">
        <v>122</v>
      </c>
      <c r="B68" t="s">
        <v>275</v>
      </c>
      <c r="C68" t="s">
        <v>20</v>
      </c>
      <c r="D68" t="s">
        <v>344</v>
      </c>
      <c r="I68" t="s">
        <v>353</v>
      </c>
      <c r="J68">
        <v>0.03</v>
      </c>
      <c r="K68" t="s">
        <v>31</v>
      </c>
      <c r="L68" t="s">
        <v>30</v>
      </c>
      <c r="M68" t="s">
        <v>191</v>
      </c>
      <c r="N68" t="s">
        <v>32</v>
      </c>
      <c r="O68" t="s">
        <v>82</v>
      </c>
      <c r="P68" t="s">
        <v>32</v>
      </c>
      <c r="Q68" s="22">
        <v>12000</v>
      </c>
      <c r="S68">
        <v>0.03</v>
      </c>
      <c r="T68">
        <v>1.3</v>
      </c>
      <c r="U68">
        <v>1</v>
      </c>
      <c r="V68" s="21">
        <f t="shared" si="5"/>
        <v>240</v>
      </c>
      <c r="W68" s="21">
        <v>1150</v>
      </c>
      <c r="X68" s="29">
        <f t="shared" si="6"/>
        <v>1276666.6666666667</v>
      </c>
      <c r="Y68" s="28">
        <f t="shared" si="7"/>
        <v>276000</v>
      </c>
      <c r="Z68" s="28">
        <f t="shared" si="8"/>
        <v>-1000666.6666666667</v>
      </c>
      <c r="AA68">
        <v>210000</v>
      </c>
      <c r="AB68" s="16">
        <v>38300</v>
      </c>
    </row>
    <row r="69" spans="1:28" x14ac:dyDescent="0.35">
      <c r="A69">
        <v>125</v>
      </c>
      <c r="B69" t="s">
        <v>275</v>
      </c>
      <c r="C69" t="s">
        <v>20</v>
      </c>
      <c r="D69" t="s">
        <v>344</v>
      </c>
      <c r="I69" t="s">
        <v>355</v>
      </c>
      <c r="J69">
        <v>0.03</v>
      </c>
      <c r="K69" t="s">
        <v>31</v>
      </c>
      <c r="L69" t="s">
        <v>30</v>
      </c>
      <c r="M69" t="s">
        <v>191</v>
      </c>
      <c r="N69" t="s">
        <v>32</v>
      </c>
      <c r="O69" t="s">
        <v>34</v>
      </c>
      <c r="P69" t="s">
        <v>33</v>
      </c>
      <c r="Q69" s="22">
        <v>12000</v>
      </c>
      <c r="S69">
        <v>0.03</v>
      </c>
      <c r="T69">
        <v>0.75</v>
      </c>
      <c r="U69">
        <v>0.55000000000000004</v>
      </c>
      <c r="V69" s="21">
        <f t="shared" si="5"/>
        <v>240</v>
      </c>
      <c r="W69" s="21">
        <v>750</v>
      </c>
      <c r="X69" s="29">
        <f t="shared" si="6"/>
        <v>1126666.6666666667</v>
      </c>
      <c r="Y69" s="28">
        <f t="shared" si="7"/>
        <v>180000</v>
      </c>
      <c r="Z69" s="28">
        <f t="shared" si="8"/>
        <v>-946666.66666666674</v>
      </c>
      <c r="AA69">
        <v>115500</v>
      </c>
      <c r="AB69" s="16">
        <v>33800</v>
      </c>
    </row>
    <row r="70" spans="1:28" x14ac:dyDescent="0.35">
      <c r="A70">
        <v>126</v>
      </c>
      <c r="B70" t="s">
        <v>275</v>
      </c>
      <c r="C70" t="s">
        <v>20</v>
      </c>
      <c r="D70" t="s">
        <v>344</v>
      </c>
      <c r="I70" t="s">
        <v>355</v>
      </c>
      <c r="J70">
        <v>0.03</v>
      </c>
      <c r="K70" t="s">
        <v>31</v>
      </c>
      <c r="L70" t="s">
        <v>30</v>
      </c>
      <c r="M70" t="s">
        <v>191</v>
      </c>
      <c r="N70" t="s">
        <v>32</v>
      </c>
      <c r="O70" t="s">
        <v>82</v>
      </c>
      <c r="P70" t="s">
        <v>32</v>
      </c>
      <c r="Q70" s="22">
        <v>12000</v>
      </c>
      <c r="S70">
        <v>0.03</v>
      </c>
      <c r="T70">
        <v>1.2</v>
      </c>
      <c r="U70">
        <v>0.95</v>
      </c>
      <c r="V70" s="21">
        <f t="shared" si="5"/>
        <v>240</v>
      </c>
      <c r="W70" s="21">
        <v>1200</v>
      </c>
      <c r="X70" s="29">
        <f t="shared" si="6"/>
        <v>1126666.6666666667</v>
      </c>
      <c r="Y70" s="28">
        <f t="shared" si="7"/>
        <v>288000</v>
      </c>
      <c r="Z70" s="28">
        <f t="shared" si="8"/>
        <v>-838666.66666666674</v>
      </c>
      <c r="AA70">
        <v>199500</v>
      </c>
      <c r="AB70" s="16">
        <v>33800</v>
      </c>
    </row>
    <row r="71" spans="1:28" x14ac:dyDescent="0.35">
      <c r="A71">
        <v>129</v>
      </c>
      <c r="B71" t="s">
        <v>275</v>
      </c>
      <c r="C71" t="s">
        <v>120</v>
      </c>
      <c r="D71" t="s">
        <v>137</v>
      </c>
      <c r="E71" t="s">
        <v>359</v>
      </c>
      <c r="F71" t="s">
        <v>360</v>
      </c>
      <c r="I71" t="s">
        <v>361</v>
      </c>
      <c r="J71">
        <v>0.03</v>
      </c>
      <c r="K71" t="s">
        <v>31</v>
      </c>
      <c r="L71" t="s">
        <v>30</v>
      </c>
      <c r="M71" t="s">
        <v>228</v>
      </c>
      <c r="N71" t="s">
        <v>32</v>
      </c>
      <c r="O71" t="s">
        <v>34</v>
      </c>
      <c r="P71" t="s">
        <v>33</v>
      </c>
      <c r="Q71">
        <v>10000</v>
      </c>
      <c r="R71">
        <v>12500</v>
      </c>
      <c r="S71">
        <v>0.03</v>
      </c>
      <c r="T71">
        <v>3.4000000000000002E-2</v>
      </c>
      <c r="U71">
        <v>0</v>
      </c>
      <c r="V71" s="21">
        <f t="shared" si="5"/>
        <v>200</v>
      </c>
      <c r="W71" s="21">
        <v>950</v>
      </c>
      <c r="X71" s="28">
        <f t="shared" si="6"/>
        <v>283333.33333333337</v>
      </c>
      <c r="Y71" s="28">
        <f t="shared" si="7"/>
        <v>190000</v>
      </c>
      <c r="Z71" s="28">
        <f t="shared" si="8"/>
        <v>-93333.333333333372</v>
      </c>
      <c r="AA71">
        <v>0</v>
      </c>
      <c r="AB71">
        <v>8500</v>
      </c>
    </row>
    <row r="72" spans="1:28" x14ac:dyDescent="0.35">
      <c r="A72">
        <v>130</v>
      </c>
      <c r="B72" t="s">
        <v>275</v>
      </c>
      <c r="C72" t="s">
        <v>120</v>
      </c>
      <c r="D72" t="s">
        <v>137</v>
      </c>
      <c r="E72" t="s">
        <v>359</v>
      </c>
      <c r="F72" t="s">
        <v>360</v>
      </c>
      <c r="I72" t="s">
        <v>361</v>
      </c>
      <c r="J72">
        <v>0.03</v>
      </c>
      <c r="K72" t="s">
        <v>31</v>
      </c>
      <c r="L72" t="s">
        <v>30</v>
      </c>
      <c r="M72" t="s">
        <v>228</v>
      </c>
      <c r="N72" t="s">
        <v>32</v>
      </c>
      <c r="O72" t="s">
        <v>82</v>
      </c>
      <c r="P72" t="s">
        <v>32</v>
      </c>
      <c r="Q72">
        <v>10000</v>
      </c>
      <c r="R72">
        <v>12500</v>
      </c>
      <c r="S72">
        <v>0.03</v>
      </c>
      <c r="T72">
        <v>5.0999999999999997E-2</v>
      </c>
      <c r="U72">
        <v>0</v>
      </c>
      <c r="V72" s="21">
        <f t="shared" si="5"/>
        <v>200</v>
      </c>
      <c r="W72" s="21">
        <v>1450</v>
      </c>
      <c r="X72" s="28">
        <f t="shared" si="6"/>
        <v>416666.66666666669</v>
      </c>
      <c r="Y72" s="28">
        <f t="shared" si="7"/>
        <v>290000</v>
      </c>
      <c r="Z72" s="28">
        <f t="shared" si="8"/>
        <v>-126666.66666666669</v>
      </c>
      <c r="AA72">
        <v>0</v>
      </c>
      <c r="AB72">
        <v>12500</v>
      </c>
    </row>
    <row r="73" spans="1:28" x14ac:dyDescent="0.35">
      <c r="A73">
        <v>133</v>
      </c>
      <c r="B73" t="s">
        <v>275</v>
      </c>
      <c r="C73" t="s">
        <v>120</v>
      </c>
      <c r="D73" t="s">
        <v>137</v>
      </c>
      <c r="E73" t="s">
        <v>306</v>
      </c>
      <c r="F73" t="s">
        <v>360</v>
      </c>
      <c r="I73" t="s">
        <v>369</v>
      </c>
      <c r="J73">
        <v>0.03</v>
      </c>
      <c r="K73" t="s">
        <v>31</v>
      </c>
      <c r="L73" t="s">
        <v>30</v>
      </c>
      <c r="M73" t="s">
        <v>324</v>
      </c>
      <c r="N73" t="s">
        <v>32</v>
      </c>
      <c r="O73" t="s">
        <v>34</v>
      </c>
      <c r="P73" t="s">
        <v>33</v>
      </c>
      <c r="Q73">
        <v>11000</v>
      </c>
      <c r="R73">
        <v>13000</v>
      </c>
      <c r="S73">
        <v>0.03</v>
      </c>
      <c r="T73">
        <v>3.6999999999999998E-2</v>
      </c>
      <c r="U73">
        <v>0</v>
      </c>
      <c r="V73" s="21">
        <f t="shared" si="5"/>
        <v>220</v>
      </c>
      <c r="W73" s="21">
        <v>950</v>
      </c>
      <c r="X73" s="28">
        <f t="shared" si="6"/>
        <v>320666.66666666669</v>
      </c>
      <c r="Y73" s="28">
        <f t="shared" si="7"/>
        <v>209000</v>
      </c>
      <c r="Z73" s="28">
        <f t="shared" si="8"/>
        <v>-111666.66666666669</v>
      </c>
      <c r="AA73">
        <v>0</v>
      </c>
      <c r="AB73">
        <v>9620</v>
      </c>
    </row>
    <row r="74" spans="1:28" x14ac:dyDescent="0.35">
      <c r="A74">
        <v>134</v>
      </c>
      <c r="B74" t="s">
        <v>275</v>
      </c>
      <c r="C74" t="s">
        <v>120</v>
      </c>
      <c r="D74" t="s">
        <v>137</v>
      </c>
      <c r="E74" t="s">
        <v>306</v>
      </c>
      <c r="F74" t="s">
        <v>360</v>
      </c>
      <c r="I74" t="s">
        <v>369</v>
      </c>
      <c r="J74">
        <v>0.03</v>
      </c>
      <c r="K74" t="s">
        <v>31</v>
      </c>
      <c r="L74" t="s">
        <v>30</v>
      </c>
      <c r="M74" t="s">
        <v>324</v>
      </c>
      <c r="N74" t="s">
        <v>32</v>
      </c>
      <c r="O74" t="s">
        <v>82</v>
      </c>
      <c r="P74" t="s">
        <v>32</v>
      </c>
      <c r="Q74">
        <v>11000</v>
      </c>
      <c r="R74">
        <v>13000</v>
      </c>
      <c r="S74">
        <v>0.03</v>
      </c>
      <c r="T74">
        <v>4.8000000000000001E-2</v>
      </c>
      <c r="U74">
        <v>0</v>
      </c>
      <c r="V74" s="21">
        <f t="shared" si="5"/>
        <v>220</v>
      </c>
      <c r="W74" s="21">
        <v>1450</v>
      </c>
      <c r="X74" s="28">
        <f t="shared" si="6"/>
        <v>416000</v>
      </c>
      <c r="Y74" s="28">
        <f t="shared" si="7"/>
        <v>319000</v>
      </c>
      <c r="Z74" s="28">
        <f t="shared" si="8"/>
        <v>-97000</v>
      </c>
      <c r="AA74">
        <v>0</v>
      </c>
      <c r="AB74">
        <v>12480</v>
      </c>
    </row>
    <row r="75" spans="1:28" x14ac:dyDescent="0.35">
      <c r="A75">
        <v>141</v>
      </c>
      <c r="B75" t="s">
        <v>275</v>
      </c>
      <c r="C75" t="s">
        <v>120</v>
      </c>
      <c r="D75" t="s">
        <v>137</v>
      </c>
      <c r="E75" t="s">
        <v>372</v>
      </c>
      <c r="F75" t="s">
        <v>360</v>
      </c>
      <c r="I75" t="s">
        <v>373</v>
      </c>
      <c r="J75">
        <v>0.03</v>
      </c>
      <c r="K75" t="s">
        <v>31</v>
      </c>
      <c r="L75" t="s">
        <v>30</v>
      </c>
      <c r="M75" t="s">
        <v>169</v>
      </c>
      <c r="N75" t="s">
        <v>32</v>
      </c>
      <c r="O75" t="s">
        <v>34</v>
      </c>
      <c r="P75" t="s">
        <v>33</v>
      </c>
      <c r="Q75">
        <v>9000</v>
      </c>
      <c r="R75">
        <v>12000</v>
      </c>
      <c r="S75">
        <v>0.03</v>
      </c>
      <c r="T75">
        <v>3.4000000000000002E-2</v>
      </c>
      <c r="U75">
        <v>0</v>
      </c>
      <c r="V75" s="21">
        <f t="shared" si="5"/>
        <v>180</v>
      </c>
      <c r="W75" s="21">
        <v>850</v>
      </c>
      <c r="X75" s="28">
        <f t="shared" si="6"/>
        <v>272000</v>
      </c>
      <c r="Y75" s="28">
        <f t="shared" si="7"/>
        <v>153000</v>
      </c>
      <c r="Z75" s="28">
        <f t="shared" si="8"/>
        <v>-119000</v>
      </c>
      <c r="AA75">
        <v>0</v>
      </c>
      <c r="AB75">
        <v>8160</v>
      </c>
    </row>
    <row r="76" spans="1:28" x14ac:dyDescent="0.35">
      <c r="A76">
        <v>142</v>
      </c>
      <c r="B76" t="s">
        <v>275</v>
      </c>
      <c r="C76" t="s">
        <v>120</v>
      </c>
      <c r="D76" t="s">
        <v>137</v>
      </c>
      <c r="E76" t="s">
        <v>372</v>
      </c>
      <c r="F76" t="s">
        <v>360</v>
      </c>
      <c r="I76" t="s">
        <v>373</v>
      </c>
      <c r="J76">
        <v>0.03</v>
      </c>
      <c r="K76" t="s">
        <v>31</v>
      </c>
      <c r="L76" t="s">
        <v>30</v>
      </c>
      <c r="M76" t="s">
        <v>169</v>
      </c>
      <c r="N76" t="s">
        <v>32</v>
      </c>
      <c r="O76" t="s">
        <v>82</v>
      </c>
      <c r="P76" t="s">
        <v>32</v>
      </c>
      <c r="Q76">
        <v>9000</v>
      </c>
      <c r="R76">
        <v>12000</v>
      </c>
      <c r="S76">
        <v>0.03</v>
      </c>
      <c r="T76">
        <v>4.8000000000000001E-2</v>
      </c>
      <c r="U76">
        <v>0</v>
      </c>
      <c r="V76" s="21">
        <f t="shared" si="5"/>
        <v>180</v>
      </c>
      <c r="W76" s="21">
        <v>1200</v>
      </c>
      <c r="X76" s="28">
        <f t="shared" si="6"/>
        <v>384000</v>
      </c>
      <c r="Y76" s="28">
        <f t="shared" si="7"/>
        <v>216000</v>
      </c>
      <c r="Z76" s="28">
        <f t="shared" si="8"/>
        <v>-168000</v>
      </c>
      <c r="AA76">
        <v>0</v>
      </c>
      <c r="AB76">
        <v>11520</v>
      </c>
    </row>
    <row r="77" spans="1:28" x14ac:dyDescent="0.35">
      <c r="A77">
        <v>145</v>
      </c>
      <c r="B77" t="s">
        <v>275</v>
      </c>
      <c r="C77" t="s">
        <v>120</v>
      </c>
      <c r="D77" t="s">
        <v>137</v>
      </c>
      <c r="E77" t="s">
        <v>372</v>
      </c>
      <c r="F77" t="s">
        <v>360</v>
      </c>
      <c r="I77" t="s">
        <v>377</v>
      </c>
      <c r="J77">
        <v>0.03</v>
      </c>
      <c r="K77" t="s">
        <v>31</v>
      </c>
      <c r="L77" t="s">
        <v>30</v>
      </c>
      <c r="M77" t="s">
        <v>228</v>
      </c>
      <c r="N77" t="s">
        <v>32</v>
      </c>
      <c r="O77" t="s">
        <v>34</v>
      </c>
      <c r="P77" t="s">
        <v>33</v>
      </c>
      <c r="Q77">
        <v>10000</v>
      </c>
      <c r="R77">
        <v>12000</v>
      </c>
      <c r="S77">
        <v>0.03</v>
      </c>
      <c r="T77">
        <v>3.5999999999999997E-2</v>
      </c>
      <c r="U77">
        <v>0</v>
      </c>
      <c r="V77" s="21">
        <f t="shared" si="5"/>
        <v>200</v>
      </c>
      <c r="W77" s="21">
        <v>900</v>
      </c>
      <c r="X77" s="28">
        <f t="shared" si="6"/>
        <v>288000</v>
      </c>
      <c r="Y77" s="28">
        <f t="shared" si="7"/>
        <v>180000</v>
      </c>
      <c r="Z77" s="28">
        <f t="shared" si="8"/>
        <v>-108000</v>
      </c>
      <c r="AA77">
        <v>0</v>
      </c>
      <c r="AB77">
        <v>8640</v>
      </c>
    </row>
    <row r="78" spans="1:28" x14ac:dyDescent="0.35">
      <c r="A78">
        <v>146</v>
      </c>
      <c r="B78" t="s">
        <v>275</v>
      </c>
      <c r="C78" t="s">
        <v>120</v>
      </c>
      <c r="D78" t="s">
        <v>137</v>
      </c>
      <c r="E78" t="s">
        <v>372</v>
      </c>
      <c r="F78" t="s">
        <v>360</v>
      </c>
      <c r="I78" t="s">
        <v>377</v>
      </c>
      <c r="J78">
        <v>0.03</v>
      </c>
      <c r="K78" t="s">
        <v>31</v>
      </c>
      <c r="L78" t="s">
        <v>30</v>
      </c>
      <c r="M78" t="s">
        <v>228</v>
      </c>
      <c r="N78" t="s">
        <v>32</v>
      </c>
      <c r="O78" t="s">
        <v>82</v>
      </c>
      <c r="P78" t="s">
        <v>32</v>
      </c>
      <c r="Q78">
        <v>10000</v>
      </c>
      <c r="R78">
        <v>12000</v>
      </c>
      <c r="S78">
        <v>0.03</v>
      </c>
      <c r="T78">
        <v>5.1999999999999998E-2</v>
      </c>
      <c r="U78">
        <v>0</v>
      </c>
      <c r="V78" s="21">
        <f t="shared" si="5"/>
        <v>200</v>
      </c>
      <c r="W78" s="21">
        <v>1300</v>
      </c>
      <c r="X78" s="28">
        <f t="shared" si="6"/>
        <v>416000</v>
      </c>
      <c r="Y78" s="28">
        <f t="shared" si="7"/>
        <v>260000</v>
      </c>
      <c r="Z78" s="28">
        <f t="shared" si="8"/>
        <v>-156000</v>
      </c>
      <c r="AA78">
        <v>0</v>
      </c>
      <c r="AB78">
        <v>12480</v>
      </c>
    </row>
    <row r="79" spans="1:28" x14ac:dyDescent="0.35">
      <c r="A79">
        <v>149</v>
      </c>
      <c r="B79" t="s">
        <v>275</v>
      </c>
      <c r="C79" t="s">
        <v>310</v>
      </c>
      <c r="D79" t="s">
        <v>219</v>
      </c>
      <c r="E79" t="s">
        <v>220</v>
      </c>
      <c r="F79" t="s">
        <v>221</v>
      </c>
      <c r="I79" t="s">
        <v>381</v>
      </c>
      <c r="J79">
        <v>0.9</v>
      </c>
      <c r="K79" t="s">
        <v>31</v>
      </c>
      <c r="L79" t="s">
        <v>30</v>
      </c>
      <c r="M79" t="s">
        <v>228</v>
      </c>
      <c r="N79" t="s">
        <v>32</v>
      </c>
      <c r="O79" t="s">
        <v>34</v>
      </c>
      <c r="P79" t="s">
        <v>33</v>
      </c>
      <c r="Q79" s="22">
        <v>10000</v>
      </c>
      <c r="S79">
        <v>0.09</v>
      </c>
      <c r="T79">
        <v>0.13100000000000001</v>
      </c>
      <c r="U79">
        <v>0</v>
      </c>
      <c r="V79" s="21">
        <f t="shared" si="5"/>
        <v>200</v>
      </c>
      <c r="W79" s="21">
        <v>1455</v>
      </c>
      <c r="X79" s="28">
        <f t="shared" si="6"/>
        <v>85555.555555555562</v>
      </c>
      <c r="Y79" s="28">
        <f t="shared" si="7"/>
        <v>291000</v>
      </c>
      <c r="Z79" s="28">
        <f t="shared" si="8"/>
        <v>205444.44444444444</v>
      </c>
      <c r="AB79">
        <v>7700</v>
      </c>
    </row>
    <row r="80" spans="1:28" x14ac:dyDescent="0.35">
      <c r="A80">
        <v>150</v>
      </c>
      <c r="B80" t="s">
        <v>275</v>
      </c>
      <c r="C80" t="s">
        <v>310</v>
      </c>
      <c r="D80" t="s">
        <v>219</v>
      </c>
      <c r="E80" t="s">
        <v>220</v>
      </c>
      <c r="F80" t="s">
        <v>221</v>
      </c>
      <c r="I80" t="s">
        <v>381</v>
      </c>
      <c r="J80">
        <v>0.9</v>
      </c>
      <c r="K80" t="s">
        <v>31</v>
      </c>
      <c r="L80" t="s">
        <v>30</v>
      </c>
      <c r="M80" t="s">
        <v>228</v>
      </c>
      <c r="N80" t="s">
        <v>32</v>
      </c>
      <c r="O80" t="s">
        <v>82</v>
      </c>
      <c r="P80" t="s">
        <v>32</v>
      </c>
      <c r="Q80" s="22">
        <v>10000</v>
      </c>
      <c r="S80">
        <v>0.09</v>
      </c>
      <c r="T80">
        <v>0.14199999999999999</v>
      </c>
      <c r="U80">
        <v>0</v>
      </c>
      <c r="V80" s="21">
        <f t="shared" si="5"/>
        <v>200</v>
      </c>
      <c r="W80" s="21">
        <v>1557</v>
      </c>
      <c r="X80" s="28">
        <f t="shared" si="6"/>
        <v>94444.444444444453</v>
      </c>
      <c r="Y80" s="28">
        <f t="shared" si="7"/>
        <v>311400</v>
      </c>
      <c r="Z80" s="28">
        <f t="shared" si="8"/>
        <v>216955.55555555556</v>
      </c>
      <c r="AB80">
        <v>8500</v>
      </c>
    </row>
    <row r="81" spans="1:28" x14ac:dyDescent="0.35">
      <c r="A81">
        <v>153</v>
      </c>
      <c r="B81" t="s">
        <v>275</v>
      </c>
      <c r="C81" t="s">
        <v>310</v>
      </c>
      <c r="D81" t="s">
        <v>219</v>
      </c>
      <c r="E81" t="s">
        <v>220</v>
      </c>
      <c r="F81" t="s">
        <v>221</v>
      </c>
      <c r="I81" t="s">
        <v>384</v>
      </c>
      <c r="J81">
        <v>0.9</v>
      </c>
      <c r="K81" t="s">
        <v>31</v>
      </c>
      <c r="L81" t="s">
        <v>30</v>
      </c>
      <c r="M81" t="s">
        <v>228</v>
      </c>
      <c r="N81" t="s">
        <v>32</v>
      </c>
      <c r="O81" t="s">
        <v>34</v>
      </c>
      <c r="P81" t="s">
        <v>33</v>
      </c>
      <c r="Q81" s="22">
        <v>10000</v>
      </c>
      <c r="S81">
        <v>0.09</v>
      </c>
      <c r="T81">
        <v>0.105</v>
      </c>
      <c r="U81">
        <v>0</v>
      </c>
      <c r="V81" s="21">
        <f t="shared" si="5"/>
        <v>200</v>
      </c>
      <c r="W81" s="21">
        <v>1116</v>
      </c>
      <c r="X81" s="28">
        <f t="shared" si="6"/>
        <v>93333.333333333343</v>
      </c>
      <c r="Y81" s="28">
        <f t="shared" si="7"/>
        <v>223200</v>
      </c>
      <c r="Z81" s="28">
        <f t="shared" si="8"/>
        <v>129866.66666666666</v>
      </c>
      <c r="AB81">
        <v>8400</v>
      </c>
    </row>
    <row r="82" spans="1:28" x14ac:dyDescent="0.35">
      <c r="A82">
        <v>154</v>
      </c>
      <c r="B82" t="s">
        <v>275</v>
      </c>
      <c r="C82" t="s">
        <v>310</v>
      </c>
      <c r="D82" t="s">
        <v>219</v>
      </c>
      <c r="E82" t="s">
        <v>220</v>
      </c>
      <c r="F82" t="s">
        <v>221</v>
      </c>
      <c r="I82" t="s">
        <v>384</v>
      </c>
      <c r="J82">
        <v>0.9</v>
      </c>
      <c r="K82" t="s">
        <v>31</v>
      </c>
      <c r="L82" t="s">
        <v>30</v>
      </c>
      <c r="M82" t="s">
        <v>228</v>
      </c>
      <c r="N82" t="s">
        <v>32</v>
      </c>
      <c r="O82" t="s">
        <v>82</v>
      </c>
      <c r="P82" t="s">
        <v>32</v>
      </c>
      <c r="Q82" s="22">
        <v>10000</v>
      </c>
      <c r="S82">
        <v>0.09</v>
      </c>
      <c r="T82">
        <v>0.123</v>
      </c>
      <c r="U82">
        <v>0</v>
      </c>
      <c r="V82" s="21">
        <f t="shared" si="5"/>
        <v>200</v>
      </c>
      <c r="W82" s="21">
        <v>1366</v>
      </c>
      <c r="X82" s="28">
        <f t="shared" si="6"/>
        <v>110000</v>
      </c>
      <c r="Y82" s="28">
        <f t="shared" si="7"/>
        <v>273200</v>
      </c>
      <c r="Z82" s="28">
        <f t="shared" si="8"/>
        <v>163200</v>
      </c>
      <c r="AB82">
        <v>9900</v>
      </c>
    </row>
    <row r="83" spans="1:28" x14ac:dyDescent="0.35">
      <c r="A83">
        <v>157</v>
      </c>
      <c r="B83" t="s">
        <v>275</v>
      </c>
      <c r="C83" t="s">
        <v>310</v>
      </c>
      <c r="D83" t="s">
        <v>219</v>
      </c>
      <c r="E83" t="s">
        <v>220</v>
      </c>
      <c r="F83" t="s">
        <v>221</v>
      </c>
      <c r="I83" t="s">
        <v>385</v>
      </c>
      <c r="J83">
        <v>0.9</v>
      </c>
      <c r="K83" t="s">
        <v>31</v>
      </c>
      <c r="L83" t="s">
        <v>30</v>
      </c>
      <c r="M83" t="s">
        <v>228</v>
      </c>
      <c r="N83" t="s">
        <v>32</v>
      </c>
      <c r="O83" t="s">
        <v>34</v>
      </c>
      <c r="P83" t="s">
        <v>33</v>
      </c>
      <c r="Q83" s="22">
        <v>10000</v>
      </c>
      <c r="S83">
        <v>0.09</v>
      </c>
      <c r="T83">
        <v>0.15</v>
      </c>
      <c r="U83">
        <v>0</v>
      </c>
      <c r="V83" s="21">
        <f t="shared" si="5"/>
        <v>200</v>
      </c>
      <c r="W83" s="21">
        <v>1660</v>
      </c>
      <c r="X83" s="28">
        <f t="shared" si="6"/>
        <v>94444.444444444453</v>
      </c>
      <c r="Y83" s="28">
        <f t="shared" si="7"/>
        <v>332000</v>
      </c>
      <c r="Z83" s="28">
        <f t="shared" si="8"/>
        <v>237555.55555555556</v>
      </c>
      <c r="AB83">
        <v>8500</v>
      </c>
    </row>
    <row r="84" spans="1:28" x14ac:dyDescent="0.35">
      <c r="A84">
        <v>158</v>
      </c>
      <c r="B84" t="s">
        <v>275</v>
      </c>
      <c r="C84" t="s">
        <v>310</v>
      </c>
      <c r="D84" t="s">
        <v>219</v>
      </c>
      <c r="E84" t="s">
        <v>220</v>
      </c>
      <c r="F84" t="s">
        <v>221</v>
      </c>
      <c r="I84" t="s">
        <v>385</v>
      </c>
      <c r="J84">
        <v>0.9</v>
      </c>
      <c r="K84" t="s">
        <v>31</v>
      </c>
      <c r="L84" t="s">
        <v>30</v>
      </c>
      <c r="M84" t="s">
        <v>228</v>
      </c>
      <c r="N84" t="s">
        <v>32</v>
      </c>
      <c r="O84" t="s">
        <v>82</v>
      </c>
      <c r="P84" t="s">
        <v>32</v>
      </c>
      <c r="Q84" s="22">
        <v>10000</v>
      </c>
      <c r="S84">
        <v>0.09</v>
      </c>
      <c r="T84">
        <v>0.185</v>
      </c>
      <c r="U84">
        <v>0</v>
      </c>
      <c r="V84" s="21">
        <f t="shared" si="5"/>
        <v>200</v>
      </c>
      <c r="W84" s="21">
        <v>2000</v>
      </c>
      <c r="X84" s="28">
        <f t="shared" si="6"/>
        <v>101111.11111111111</v>
      </c>
      <c r="Y84" s="28">
        <f t="shared" si="7"/>
        <v>400000</v>
      </c>
      <c r="Z84" s="28">
        <f t="shared" si="8"/>
        <v>298888.88888888888</v>
      </c>
      <c r="AB84">
        <v>9100</v>
      </c>
    </row>
    <row r="85" spans="1:28" x14ac:dyDescent="0.35">
      <c r="A85">
        <v>165</v>
      </c>
      <c r="B85" t="s">
        <v>275</v>
      </c>
      <c r="C85" t="s">
        <v>310</v>
      </c>
      <c r="D85" t="s">
        <v>219</v>
      </c>
      <c r="E85" t="s">
        <v>220</v>
      </c>
      <c r="F85" t="s">
        <v>221</v>
      </c>
      <c r="I85" t="s">
        <v>387</v>
      </c>
      <c r="J85">
        <v>0.9</v>
      </c>
      <c r="K85" t="s">
        <v>31</v>
      </c>
      <c r="L85" t="s">
        <v>30</v>
      </c>
      <c r="M85" t="s">
        <v>228</v>
      </c>
      <c r="N85" t="s">
        <v>32</v>
      </c>
      <c r="O85" t="s">
        <v>34</v>
      </c>
      <c r="P85" t="s">
        <v>33</v>
      </c>
      <c r="Q85" s="22">
        <v>10000</v>
      </c>
      <c r="S85">
        <v>0.09</v>
      </c>
      <c r="T85">
        <v>0.158</v>
      </c>
      <c r="U85">
        <v>0</v>
      </c>
      <c r="V85" s="21">
        <f t="shared" si="5"/>
        <v>200</v>
      </c>
      <c r="W85" s="21">
        <v>1750</v>
      </c>
      <c r="X85" s="28">
        <f t="shared" si="6"/>
        <v>90000</v>
      </c>
      <c r="Y85" s="28">
        <f t="shared" si="7"/>
        <v>350000</v>
      </c>
      <c r="Z85" s="28">
        <f t="shared" si="8"/>
        <v>260000</v>
      </c>
      <c r="AB85">
        <v>8100</v>
      </c>
    </row>
    <row r="86" spans="1:28" x14ac:dyDescent="0.35">
      <c r="A86">
        <v>166</v>
      </c>
      <c r="B86" t="s">
        <v>275</v>
      </c>
      <c r="C86" t="s">
        <v>310</v>
      </c>
      <c r="D86" t="s">
        <v>219</v>
      </c>
      <c r="E86" t="s">
        <v>220</v>
      </c>
      <c r="F86" t="s">
        <v>221</v>
      </c>
      <c r="I86" t="s">
        <v>387</v>
      </c>
      <c r="J86">
        <v>0.9</v>
      </c>
      <c r="K86" t="s">
        <v>31</v>
      </c>
      <c r="L86" t="s">
        <v>30</v>
      </c>
      <c r="M86" t="s">
        <v>228</v>
      </c>
      <c r="N86" t="s">
        <v>32</v>
      </c>
      <c r="O86" t="s">
        <v>82</v>
      </c>
      <c r="P86" t="s">
        <v>32</v>
      </c>
      <c r="Q86" s="22">
        <v>10000</v>
      </c>
      <c r="S86">
        <v>0.09</v>
      </c>
      <c r="T86">
        <v>0.16500000000000001</v>
      </c>
      <c r="U86">
        <v>0</v>
      </c>
      <c r="V86" s="21">
        <f t="shared" si="5"/>
        <v>200</v>
      </c>
      <c r="W86" s="21">
        <v>1830</v>
      </c>
      <c r="X86" s="28">
        <f t="shared" si="6"/>
        <v>105555.55555555556</v>
      </c>
      <c r="Y86" s="28">
        <f t="shared" si="7"/>
        <v>366000</v>
      </c>
      <c r="Z86" s="28">
        <f t="shared" si="8"/>
        <v>260444.44444444444</v>
      </c>
      <c r="AB86">
        <v>9500</v>
      </c>
    </row>
    <row r="87" spans="1:28" x14ac:dyDescent="0.35">
      <c r="A87">
        <v>169</v>
      </c>
      <c r="B87" t="s">
        <v>275</v>
      </c>
      <c r="C87" t="s">
        <v>172</v>
      </c>
      <c r="E87" t="s">
        <v>174</v>
      </c>
      <c r="F87" t="s">
        <v>175</v>
      </c>
      <c r="I87" t="s">
        <v>388</v>
      </c>
      <c r="J87">
        <v>0.03</v>
      </c>
      <c r="K87" t="s">
        <v>31</v>
      </c>
      <c r="L87" t="s">
        <v>30</v>
      </c>
      <c r="M87" t="s">
        <v>228</v>
      </c>
      <c r="N87" t="s">
        <v>32</v>
      </c>
      <c r="O87" t="s">
        <v>34</v>
      </c>
      <c r="P87" t="s">
        <v>33</v>
      </c>
      <c r="Q87">
        <v>11000</v>
      </c>
      <c r="R87">
        <v>16500</v>
      </c>
      <c r="S87">
        <v>0.03</v>
      </c>
      <c r="T87">
        <v>9.5000000000000001E-2</v>
      </c>
      <c r="V87" s="21">
        <f t="shared" si="5"/>
        <v>220</v>
      </c>
      <c r="W87" s="21">
        <v>3400</v>
      </c>
      <c r="X87" s="28">
        <f t="shared" si="6"/>
        <v>95000</v>
      </c>
      <c r="Y87" s="28">
        <f t="shared" si="7"/>
        <v>748000</v>
      </c>
      <c r="Z87" s="28">
        <f t="shared" si="8"/>
        <v>653000</v>
      </c>
      <c r="AB87">
        <v>2850</v>
      </c>
    </row>
    <row r="88" spans="1:28" x14ac:dyDescent="0.35">
      <c r="A88">
        <v>170</v>
      </c>
      <c r="B88" t="s">
        <v>275</v>
      </c>
      <c r="C88" t="s">
        <v>172</v>
      </c>
      <c r="E88" t="s">
        <v>174</v>
      </c>
      <c r="F88" t="s">
        <v>175</v>
      </c>
      <c r="I88" t="s">
        <v>388</v>
      </c>
      <c r="J88">
        <v>0.03</v>
      </c>
      <c r="K88" t="s">
        <v>31</v>
      </c>
      <c r="L88" t="s">
        <v>30</v>
      </c>
      <c r="M88" t="s">
        <v>228</v>
      </c>
      <c r="N88" t="s">
        <v>32</v>
      </c>
      <c r="O88" t="s">
        <v>82</v>
      </c>
      <c r="P88" t="s">
        <v>32</v>
      </c>
      <c r="Q88">
        <v>11000</v>
      </c>
      <c r="R88">
        <v>16500</v>
      </c>
      <c r="S88">
        <v>0.03</v>
      </c>
      <c r="T88">
        <v>0.10249999999999999</v>
      </c>
      <c r="V88" s="21">
        <f t="shared" si="5"/>
        <v>220</v>
      </c>
      <c r="W88" s="21">
        <v>3520</v>
      </c>
      <c r="X88" s="28">
        <f t="shared" si="6"/>
        <v>125000</v>
      </c>
      <c r="Y88" s="28">
        <f t="shared" si="7"/>
        <v>774400</v>
      </c>
      <c r="Z88" s="28">
        <f t="shared" si="8"/>
        <v>649400</v>
      </c>
      <c r="AB88">
        <v>3750</v>
      </c>
    </row>
    <row r="89" spans="1:28" x14ac:dyDescent="0.35">
      <c r="A89">
        <v>173</v>
      </c>
      <c r="B89" t="s">
        <v>275</v>
      </c>
      <c r="C89" t="s">
        <v>172</v>
      </c>
      <c r="E89" t="s">
        <v>174</v>
      </c>
      <c r="F89" t="s">
        <v>175</v>
      </c>
      <c r="I89" t="s">
        <v>391</v>
      </c>
      <c r="J89">
        <v>0.03</v>
      </c>
      <c r="K89" t="s">
        <v>31</v>
      </c>
      <c r="L89" t="s">
        <v>30</v>
      </c>
      <c r="M89" t="s">
        <v>228</v>
      </c>
      <c r="N89" t="s">
        <v>32</v>
      </c>
      <c r="O89" t="s">
        <v>34</v>
      </c>
      <c r="P89" t="s">
        <v>33</v>
      </c>
      <c r="Q89">
        <v>10500</v>
      </c>
      <c r="R89">
        <v>13750</v>
      </c>
      <c r="S89">
        <v>0.03</v>
      </c>
      <c r="T89">
        <v>5.8999999999999997E-2</v>
      </c>
      <c r="V89" s="21">
        <f t="shared" si="5"/>
        <v>210</v>
      </c>
      <c r="W89" s="21">
        <v>2133</v>
      </c>
      <c r="X89" s="28">
        <f t="shared" si="6"/>
        <v>96666.666666666672</v>
      </c>
      <c r="Y89" s="28">
        <f t="shared" si="7"/>
        <v>447930</v>
      </c>
      <c r="Z89" s="28">
        <f t="shared" si="8"/>
        <v>351263.33333333331</v>
      </c>
      <c r="AB89">
        <v>2900</v>
      </c>
    </row>
    <row r="90" spans="1:28" x14ac:dyDescent="0.35">
      <c r="A90">
        <v>174</v>
      </c>
      <c r="B90" t="s">
        <v>275</v>
      </c>
      <c r="C90" t="s">
        <v>172</v>
      </c>
      <c r="E90" t="s">
        <v>174</v>
      </c>
      <c r="F90" t="s">
        <v>175</v>
      </c>
      <c r="I90" t="s">
        <v>391</v>
      </c>
      <c r="J90">
        <v>0.03</v>
      </c>
      <c r="K90" t="s">
        <v>31</v>
      </c>
      <c r="L90" t="s">
        <v>30</v>
      </c>
      <c r="M90" t="s">
        <v>228</v>
      </c>
      <c r="N90" t="s">
        <v>32</v>
      </c>
      <c r="O90" t="s">
        <v>82</v>
      </c>
      <c r="P90" t="s">
        <v>32</v>
      </c>
      <c r="Q90">
        <v>10500</v>
      </c>
      <c r="R90">
        <v>13750</v>
      </c>
      <c r="S90">
        <v>0.03</v>
      </c>
      <c r="T90">
        <v>6.8000000000000005E-2</v>
      </c>
      <c r="V90" s="21">
        <f t="shared" si="5"/>
        <v>210</v>
      </c>
      <c r="W90" s="21">
        <v>2400</v>
      </c>
      <c r="X90" s="28">
        <f t="shared" si="6"/>
        <v>125000</v>
      </c>
      <c r="Y90" s="28">
        <f t="shared" si="7"/>
        <v>504000</v>
      </c>
      <c r="Z90" s="28">
        <f t="shared" si="8"/>
        <v>379000</v>
      </c>
      <c r="AB90">
        <v>3750</v>
      </c>
    </row>
    <row r="91" spans="1:28" x14ac:dyDescent="0.35">
      <c r="A91">
        <v>177</v>
      </c>
      <c r="B91" t="s">
        <v>275</v>
      </c>
      <c r="C91" t="s">
        <v>172</v>
      </c>
      <c r="E91" t="s">
        <v>174</v>
      </c>
      <c r="F91" t="s">
        <v>395</v>
      </c>
      <c r="I91" t="s">
        <v>396</v>
      </c>
      <c r="J91">
        <v>0.03</v>
      </c>
      <c r="K91" t="s">
        <v>31</v>
      </c>
      <c r="L91" t="s">
        <v>30</v>
      </c>
      <c r="M91" t="s">
        <v>228</v>
      </c>
      <c r="N91" t="s">
        <v>32</v>
      </c>
      <c r="O91" t="s">
        <v>34</v>
      </c>
      <c r="P91" t="s">
        <v>33</v>
      </c>
      <c r="Q91">
        <v>11250</v>
      </c>
      <c r="R91">
        <v>17500</v>
      </c>
      <c r="S91">
        <v>0.03</v>
      </c>
      <c r="T91">
        <v>50</v>
      </c>
      <c r="V91" s="21">
        <f t="shared" si="5"/>
        <v>225</v>
      </c>
      <c r="W91" s="21">
        <v>1916</v>
      </c>
      <c r="X91" s="28">
        <f t="shared" si="6"/>
        <v>101666.66666666667</v>
      </c>
      <c r="Y91" s="28">
        <f t="shared" si="7"/>
        <v>431100</v>
      </c>
      <c r="Z91" s="28">
        <f t="shared" si="8"/>
        <v>329433.33333333331</v>
      </c>
      <c r="AB91">
        <v>3050</v>
      </c>
    </row>
    <row r="92" spans="1:28" x14ac:dyDescent="0.35">
      <c r="A92">
        <v>178</v>
      </c>
      <c r="B92" t="s">
        <v>275</v>
      </c>
      <c r="C92" t="s">
        <v>172</v>
      </c>
      <c r="E92" t="s">
        <v>174</v>
      </c>
      <c r="F92" t="s">
        <v>395</v>
      </c>
      <c r="I92" t="s">
        <v>396</v>
      </c>
      <c r="J92">
        <v>0.03</v>
      </c>
      <c r="K92" t="s">
        <v>31</v>
      </c>
      <c r="L92" t="s">
        <v>30</v>
      </c>
      <c r="M92" t="s">
        <v>228</v>
      </c>
      <c r="N92" t="s">
        <v>32</v>
      </c>
      <c r="O92" t="s">
        <v>82</v>
      </c>
      <c r="P92" t="s">
        <v>32</v>
      </c>
      <c r="Q92">
        <v>11250</v>
      </c>
      <c r="R92">
        <v>17500</v>
      </c>
      <c r="S92">
        <v>0.03</v>
      </c>
      <c r="T92">
        <v>60</v>
      </c>
      <c r="V92" s="21">
        <f t="shared" si="5"/>
        <v>225</v>
      </c>
      <c r="W92" s="21">
        <v>2050</v>
      </c>
      <c r="X92" s="28">
        <f t="shared" si="6"/>
        <v>135000</v>
      </c>
      <c r="Y92" s="28">
        <f t="shared" si="7"/>
        <v>461250</v>
      </c>
      <c r="Z92" s="28">
        <f t="shared" si="8"/>
        <v>326250</v>
      </c>
      <c r="AB92">
        <v>4050</v>
      </c>
    </row>
    <row r="93" spans="1:28" x14ac:dyDescent="0.35">
      <c r="A93">
        <v>181</v>
      </c>
      <c r="B93" t="s">
        <v>275</v>
      </c>
      <c r="C93" t="s">
        <v>172</v>
      </c>
      <c r="E93" t="s">
        <v>174</v>
      </c>
      <c r="F93" t="s">
        <v>399</v>
      </c>
      <c r="I93" t="s">
        <v>398</v>
      </c>
      <c r="J93">
        <v>0.03</v>
      </c>
      <c r="K93" t="s">
        <v>31</v>
      </c>
      <c r="L93" t="s">
        <v>30</v>
      </c>
      <c r="M93" t="s">
        <v>228</v>
      </c>
      <c r="N93" t="s">
        <v>32</v>
      </c>
      <c r="O93" t="s">
        <v>34</v>
      </c>
      <c r="P93" t="s">
        <v>33</v>
      </c>
      <c r="Q93">
        <v>11250</v>
      </c>
      <c r="R93">
        <v>17500</v>
      </c>
      <c r="S93">
        <v>0.03</v>
      </c>
      <c r="T93">
        <v>3.2000000000000001E-2</v>
      </c>
      <c r="V93" s="21">
        <f t="shared" si="5"/>
        <v>225</v>
      </c>
      <c r="W93" s="21">
        <v>1066</v>
      </c>
      <c r="X93" s="28">
        <f t="shared" si="6"/>
        <v>70000</v>
      </c>
      <c r="Y93" s="28">
        <f t="shared" si="7"/>
        <v>239850</v>
      </c>
      <c r="Z93" s="28">
        <f t="shared" si="8"/>
        <v>169850</v>
      </c>
      <c r="AB93">
        <v>2100</v>
      </c>
    </row>
    <row r="94" spans="1:28" x14ac:dyDescent="0.35">
      <c r="A94">
        <v>182</v>
      </c>
      <c r="B94" t="s">
        <v>275</v>
      </c>
      <c r="C94" t="s">
        <v>172</v>
      </c>
      <c r="E94" t="s">
        <v>174</v>
      </c>
      <c r="F94" t="s">
        <v>399</v>
      </c>
      <c r="I94" t="s">
        <v>398</v>
      </c>
      <c r="J94">
        <v>0.03</v>
      </c>
      <c r="K94" t="s">
        <v>31</v>
      </c>
      <c r="L94" t="s">
        <v>30</v>
      </c>
      <c r="M94" t="s">
        <v>228</v>
      </c>
      <c r="N94" t="s">
        <v>32</v>
      </c>
      <c r="O94" t="s">
        <v>82</v>
      </c>
      <c r="P94" t="s">
        <v>32</v>
      </c>
      <c r="Q94">
        <v>11250</v>
      </c>
      <c r="R94">
        <v>17500</v>
      </c>
      <c r="S94">
        <v>0.03</v>
      </c>
      <c r="T94">
        <v>6.7000000000000004E-2</v>
      </c>
      <c r="V94" s="21">
        <f t="shared" si="5"/>
        <v>225</v>
      </c>
      <c r="W94" s="21">
        <v>2606</v>
      </c>
      <c r="X94" s="28">
        <f t="shared" si="6"/>
        <v>96666.666666666672</v>
      </c>
      <c r="Y94" s="28">
        <f t="shared" si="7"/>
        <v>586350</v>
      </c>
      <c r="Z94" s="28">
        <f t="shared" si="8"/>
        <v>489683.33333333331</v>
      </c>
      <c r="AB94">
        <v>2900</v>
      </c>
    </row>
    <row r="95" spans="1:28" x14ac:dyDescent="0.35">
      <c r="A95">
        <v>185</v>
      </c>
      <c r="B95" t="s">
        <v>275</v>
      </c>
      <c r="C95" t="s">
        <v>172</v>
      </c>
      <c r="E95" t="s">
        <v>174</v>
      </c>
      <c r="F95" t="s">
        <v>399</v>
      </c>
      <c r="I95" t="s">
        <v>402</v>
      </c>
      <c r="J95">
        <v>0.03</v>
      </c>
      <c r="K95" t="s">
        <v>31</v>
      </c>
      <c r="L95" t="s">
        <v>30</v>
      </c>
      <c r="M95" t="s">
        <v>228</v>
      </c>
      <c r="N95" t="s">
        <v>32</v>
      </c>
      <c r="O95" t="s">
        <v>34</v>
      </c>
      <c r="P95" t="s">
        <v>33</v>
      </c>
      <c r="Q95">
        <v>10000</v>
      </c>
      <c r="R95">
        <v>17500</v>
      </c>
      <c r="S95">
        <v>0.03</v>
      </c>
      <c r="T95">
        <v>25</v>
      </c>
      <c r="V95" s="21">
        <f t="shared" si="5"/>
        <v>200</v>
      </c>
      <c r="W95" s="21">
        <v>666</v>
      </c>
      <c r="X95" s="28">
        <f t="shared" si="6"/>
        <v>111666.66666666667</v>
      </c>
      <c r="Y95" s="28">
        <f t="shared" si="7"/>
        <v>133200</v>
      </c>
      <c r="Z95" s="28">
        <f t="shared" si="8"/>
        <v>21533.333333333328</v>
      </c>
      <c r="AB95">
        <v>3350</v>
      </c>
    </row>
    <row r="96" spans="1:28" x14ac:dyDescent="0.35">
      <c r="A96">
        <v>186</v>
      </c>
      <c r="B96" t="s">
        <v>275</v>
      </c>
      <c r="C96" t="s">
        <v>172</v>
      </c>
      <c r="E96" t="s">
        <v>174</v>
      </c>
      <c r="F96" t="s">
        <v>399</v>
      </c>
      <c r="I96" t="s">
        <v>402</v>
      </c>
      <c r="J96">
        <v>0.03</v>
      </c>
      <c r="K96" t="s">
        <v>31</v>
      </c>
      <c r="L96" t="s">
        <v>30</v>
      </c>
      <c r="M96" t="s">
        <v>228</v>
      </c>
      <c r="N96" t="s">
        <v>32</v>
      </c>
      <c r="O96" t="s">
        <v>82</v>
      </c>
      <c r="P96" t="s">
        <v>32</v>
      </c>
      <c r="Q96">
        <v>10000</v>
      </c>
      <c r="R96">
        <v>17500</v>
      </c>
      <c r="S96">
        <v>0.03</v>
      </c>
      <c r="T96">
        <v>50</v>
      </c>
      <c r="V96" s="21">
        <f t="shared" si="5"/>
        <v>200</v>
      </c>
      <c r="W96" s="21">
        <v>1855</v>
      </c>
      <c r="X96" s="28">
        <f t="shared" si="6"/>
        <v>111666.66666666667</v>
      </c>
      <c r="Y96" s="28">
        <f t="shared" si="7"/>
        <v>371000</v>
      </c>
      <c r="Z96" s="28">
        <f t="shared" si="8"/>
        <v>259333.33333333331</v>
      </c>
      <c r="AB96">
        <v>3350</v>
      </c>
    </row>
    <row r="97" spans="1:28" x14ac:dyDescent="0.35">
      <c r="A97">
        <v>193</v>
      </c>
      <c r="B97" t="s">
        <v>275</v>
      </c>
      <c r="C97" t="s">
        <v>172</v>
      </c>
      <c r="D97" t="s">
        <v>219</v>
      </c>
      <c r="E97" t="s">
        <v>220</v>
      </c>
      <c r="F97" t="s">
        <v>221</v>
      </c>
      <c r="G97" t="s">
        <v>411</v>
      </c>
      <c r="H97" t="s">
        <v>410</v>
      </c>
      <c r="I97" t="s">
        <v>412</v>
      </c>
      <c r="J97">
        <v>0.9</v>
      </c>
      <c r="K97" t="s">
        <v>31</v>
      </c>
      <c r="L97" t="s">
        <v>213</v>
      </c>
      <c r="M97" t="s">
        <v>409</v>
      </c>
      <c r="N97" t="s">
        <v>32</v>
      </c>
      <c r="O97" t="s">
        <v>34</v>
      </c>
      <c r="P97" t="s">
        <v>33</v>
      </c>
      <c r="Q97" s="22">
        <v>12500</v>
      </c>
      <c r="S97">
        <v>0.09</v>
      </c>
      <c r="T97">
        <v>0.13500000000000001</v>
      </c>
      <c r="U97">
        <v>0</v>
      </c>
      <c r="V97" s="21">
        <f t="shared" si="5"/>
        <v>250</v>
      </c>
      <c r="W97" s="21">
        <v>1500</v>
      </c>
      <c r="X97" s="28">
        <f t="shared" si="6"/>
        <v>135555.55555555556</v>
      </c>
      <c r="Y97" s="28">
        <f t="shared" si="7"/>
        <v>375000</v>
      </c>
      <c r="Z97" s="28">
        <f t="shared" si="8"/>
        <v>239444.44444444444</v>
      </c>
      <c r="AB97">
        <v>12200</v>
      </c>
    </row>
    <row r="98" spans="1:28" x14ac:dyDescent="0.35">
      <c r="A98">
        <v>194</v>
      </c>
      <c r="B98" t="s">
        <v>275</v>
      </c>
      <c r="C98" t="s">
        <v>172</v>
      </c>
      <c r="D98" t="s">
        <v>219</v>
      </c>
      <c r="E98" t="s">
        <v>220</v>
      </c>
      <c r="F98" t="s">
        <v>221</v>
      </c>
      <c r="G98" t="s">
        <v>411</v>
      </c>
      <c r="H98" t="s">
        <v>410</v>
      </c>
      <c r="I98" t="s">
        <v>412</v>
      </c>
      <c r="J98">
        <v>0.9</v>
      </c>
      <c r="K98" t="s">
        <v>31</v>
      </c>
      <c r="L98" t="s">
        <v>213</v>
      </c>
      <c r="M98" t="s">
        <v>409</v>
      </c>
      <c r="N98" t="s">
        <v>32</v>
      </c>
      <c r="O98" t="s">
        <v>82</v>
      </c>
      <c r="P98" t="s">
        <v>32</v>
      </c>
      <c r="Q98" s="22">
        <v>12500</v>
      </c>
      <c r="S98">
        <v>0.09</v>
      </c>
      <c r="T98">
        <v>0.125</v>
      </c>
      <c r="U98">
        <v>0</v>
      </c>
      <c r="V98" s="21">
        <f t="shared" si="5"/>
        <v>250</v>
      </c>
      <c r="W98" s="21">
        <v>1380</v>
      </c>
      <c r="X98" s="28">
        <f t="shared" ref="X98:X129" si="9">AB98/S98</f>
        <v>134444.44444444444</v>
      </c>
      <c r="Y98" s="28">
        <f t="shared" si="7"/>
        <v>345000</v>
      </c>
      <c r="Z98" s="28">
        <f t="shared" si="8"/>
        <v>210555.55555555556</v>
      </c>
      <c r="AB98">
        <v>12100</v>
      </c>
    </row>
    <row r="99" spans="1:28" x14ac:dyDescent="0.35">
      <c r="A99">
        <v>197</v>
      </c>
      <c r="B99" t="s">
        <v>275</v>
      </c>
      <c r="C99" t="s">
        <v>172</v>
      </c>
      <c r="D99" t="s">
        <v>219</v>
      </c>
      <c r="E99" t="s">
        <v>220</v>
      </c>
      <c r="F99" t="s">
        <v>221</v>
      </c>
      <c r="G99" t="s">
        <v>415</v>
      </c>
      <c r="H99" t="s">
        <v>414</v>
      </c>
      <c r="I99" t="s">
        <v>417</v>
      </c>
      <c r="J99">
        <v>0.9</v>
      </c>
      <c r="K99" t="s">
        <v>31</v>
      </c>
      <c r="L99" t="s">
        <v>213</v>
      </c>
      <c r="M99" t="s">
        <v>409</v>
      </c>
      <c r="N99" t="s">
        <v>32</v>
      </c>
      <c r="O99" t="s">
        <v>34</v>
      </c>
      <c r="P99" t="s">
        <v>33</v>
      </c>
      <c r="Q99" s="22">
        <v>12500</v>
      </c>
      <c r="S99">
        <v>0.09</v>
      </c>
      <c r="T99">
        <v>0.115</v>
      </c>
      <c r="U99">
        <v>0</v>
      </c>
      <c r="V99" s="21">
        <f t="shared" si="5"/>
        <v>250</v>
      </c>
      <c r="W99" s="21">
        <v>1227</v>
      </c>
      <c r="X99" s="28">
        <f t="shared" si="9"/>
        <v>147777.77777777778</v>
      </c>
      <c r="Y99" s="28">
        <f t="shared" si="7"/>
        <v>306750</v>
      </c>
      <c r="Z99" s="28">
        <f t="shared" si="8"/>
        <v>158972.22222222222</v>
      </c>
      <c r="AB99">
        <v>13300</v>
      </c>
    </row>
    <row r="100" spans="1:28" x14ac:dyDescent="0.35">
      <c r="A100">
        <v>198</v>
      </c>
      <c r="B100" t="s">
        <v>275</v>
      </c>
      <c r="C100" t="s">
        <v>172</v>
      </c>
      <c r="D100" t="s">
        <v>219</v>
      </c>
      <c r="E100" t="s">
        <v>220</v>
      </c>
      <c r="F100" t="s">
        <v>221</v>
      </c>
      <c r="G100" t="s">
        <v>415</v>
      </c>
      <c r="H100" t="s">
        <v>414</v>
      </c>
      <c r="I100" t="s">
        <v>417</v>
      </c>
      <c r="J100">
        <v>0.9</v>
      </c>
      <c r="K100" t="s">
        <v>31</v>
      </c>
      <c r="L100" t="s">
        <v>213</v>
      </c>
      <c r="M100" t="s">
        <v>409</v>
      </c>
      <c r="N100" t="s">
        <v>32</v>
      </c>
      <c r="O100" t="s">
        <v>82</v>
      </c>
      <c r="P100" t="s">
        <v>32</v>
      </c>
      <c r="Q100" s="22">
        <v>12500</v>
      </c>
      <c r="S100">
        <v>0.09</v>
      </c>
      <c r="T100">
        <v>0.14000000000000001</v>
      </c>
      <c r="U100">
        <v>0</v>
      </c>
      <c r="V100" s="21">
        <f t="shared" si="5"/>
        <v>250</v>
      </c>
      <c r="W100" s="21">
        <v>1554</v>
      </c>
      <c r="X100" s="28">
        <f t="shared" si="9"/>
        <v>136666.66666666669</v>
      </c>
      <c r="Y100" s="28">
        <f t="shared" si="7"/>
        <v>388500</v>
      </c>
      <c r="Z100" s="28">
        <f t="shared" si="8"/>
        <v>251833.33333333331</v>
      </c>
      <c r="AB100">
        <v>12300</v>
      </c>
    </row>
    <row r="101" spans="1:28" x14ac:dyDescent="0.35">
      <c r="A101">
        <v>201</v>
      </c>
      <c r="B101" t="s">
        <v>275</v>
      </c>
      <c r="C101" t="s">
        <v>172</v>
      </c>
      <c r="D101" t="s">
        <v>219</v>
      </c>
      <c r="E101" t="s">
        <v>220</v>
      </c>
      <c r="F101" t="s">
        <v>221</v>
      </c>
      <c r="G101" t="s">
        <v>419</v>
      </c>
      <c r="H101" t="s">
        <v>418</v>
      </c>
      <c r="I101" t="s">
        <v>420</v>
      </c>
      <c r="J101">
        <v>0.9</v>
      </c>
      <c r="K101" t="s">
        <v>31</v>
      </c>
      <c r="L101" t="s">
        <v>213</v>
      </c>
      <c r="M101" t="s">
        <v>409</v>
      </c>
      <c r="N101" t="s">
        <v>32</v>
      </c>
      <c r="O101" t="s">
        <v>34</v>
      </c>
      <c r="P101" t="s">
        <v>33</v>
      </c>
      <c r="Q101" s="22">
        <v>12500</v>
      </c>
      <c r="S101">
        <v>0.09</v>
      </c>
      <c r="T101">
        <v>0.86</v>
      </c>
      <c r="U101">
        <v>0</v>
      </c>
      <c r="V101" s="21">
        <f t="shared" si="5"/>
        <v>250</v>
      </c>
      <c r="W101" s="21">
        <v>950</v>
      </c>
      <c r="X101" s="28">
        <f t="shared" si="9"/>
        <v>128888.88888888889</v>
      </c>
      <c r="Y101" s="28">
        <f t="shared" si="7"/>
        <v>237500</v>
      </c>
      <c r="Z101" s="28">
        <f t="shared" si="8"/>
        <v>108611.11111111111</v>
      </c>
      <c r="AB101">
        <v>11600</v>
      </c>
    </row>
    <row r="102" spans="1:28" x14ac:dyDescent="0.35">
      <c r="A102">
        <v>202</v>
      </c>
      <c r="B102" t="s">
        <v>275</v>
      </c>
      <c r="C102" t="s">
        <v>172</v>
      </c>
      <c r="D102" t="s">
        <v>219</v>
      </c>
      <c r="E102" t="s">
        <v>220</v>
      </c>
      <c r="F102" t="s">
        <v>221</v>
      </c>
      <c r="G102" t="s">
        <v>419</v>
      </c>
      <c r="H102" t="s">
        <v>418</v>
      </c>
      <c r="I102" t="s">
        <v>420</v>
      </c>
      <c r="J102">
        <v>0.9</v>
      </c>
      <c r="K102" t="s">
        <v>31</v>
      </c>
      <c r="L102" t="s">
        <v>213</v>
      </c>
      <c r="M102" t="s">
        <v>409</v>
      </c>
      <c r="N102" t="s">
        <v>32</v>
      </c>
      <c r="O102" t="s">
        <v>82</v>
      </c>
      <c r="P102" t="s">
        <v>32</v>
      </c>
      <c r="Q102" s="22">
        <v>12500</v>
      </c>
      <c r="R102" s="17"/>
      <c r="S102" s="17">
        <v>0.09</v>
      </c>
      <c r="T102" s="17">
        <v>0.10199999999999999</v>
      </c>
      <c r="U102" s="17">
        <v>0</v>
      </c>
      <c r="V102" s="21">
        <f t="shared" si="5"/>
        <v>250</v>
      </c>
      <c r="W102" s="21">
        <v>1130</v>
      </c>
      <c r="X102" s="28">
        <f t="shared" si="9"/>
        <v>123333.33333333334</v>
      </c>
      <c r="Y102" s="28">
        <f t="shared" si="7"/>
        <v>282500</v>
      </c>
      <c r="Z102" s="28">
        <f t="shared" si="8"/>
        <v>159166.66666666666</v>
      </c>
      <c r="AA102" s="17"/>
      <c r="AB102" s="17">
        <v>11100</v>
      </c>
    </row>
    <row r="103" spans="1:28" x14ac:dyDescent="0.35">
      <c r="A103">
        <v>209</v>
      </c>
      <c r="B103" t="s">
        <v>275</v>
      </c>
      <c r="C103" t="s">
        <v>310</v>
      </c>
      <c r="D103" t="s">
        <v>219</v>
      </c>
      <c r="E103" t="s">
        <v>239</v>
      </c>
      <c r="F103" t="s">
        <v>239</v>
      </c>
      <c r="I103" t="s">
        <v>426</v>
      </c>
      <c r="J103">
        <v>0.03</v>
      </c>
      <c r="K103" t="s">
        <v>31</v>
      </c>
      <c r="L103" t="s">
        <v>213</v>
      </c>
      <c r="M103" t="s">
        <v>427</v>
      </c>
      <c r="N103" t="s">
        <v>32</v>
      </c>
      <c r="O103" t="s">
        <v>34</v>
      </c>
      <c r="P103" t="s">
        <v>33</v>
      </c>
      <c r="Q103" s="17">
        <v>12500</v>
      </c>
      <c r="R103" s="17">
        <v>15000</v>
      </c>
      <c r="S103" s="17">
        <v>0.03</v>
      </c>
      <c r="T103" s="17">
        <v>2.1000000000000001E-2</v>
      </c>
      <c r="U103" s="17"/>
      <c r="V103" s="21">
        <f t="shared" si="5"/>
        <v>250</v>
      </c>
      <c r="W103" s="21">
        <v>700</v>
      </c>
      <c r="X103" s="28">
        <f t="shared" si="9"/>
        <v>210000</v>
      </c>
      <c r="Y103" s="28">
        <f t="shared" si="7"/>
        <v>175000</v>
      </c>
      <c r="Z103" s="28">
        <f t="shared" si="8"/>
        <v>-35000</v>
      </c>
      <c r="AA103" s="17"/>
      <c r="AB103" s="17">
        <v>6300</v>
      </c>
    </row>
    <row r="104" spans="1:28" x14ac:dyDescent="0.35">
      <c r="A104">
        <v>210</v>
      </c>
      <c r="B104" t="s">
        <v>275</v>
      </c>
      <c r="C104" t="s">
        <v>310</v>
      </c>
      <c r="D104" t="s">
        <v>219</v>
      </c>
      <c r="E104" t="s">
        <v>239</v>
      </c>
      <c r="F104" t="s">
        <v>239</v>
      </c>
      <c r="I104" t="s">
        <v>426</v>
      </c>
      <c r="J104">
        <v>0.03</v>
      </c>
      <c r="K104" t="s">
        <v>31</v>
      </c>
      <c r="L104" t="s">
        <v>213</v>
      </c>
      <c r="M104" t="s">
        <v>427</v>
      </c>
      <c r="N104" t="s">
        <v>32</v>
      </c>
      <c r="O104" t="s">
        <v>82</v>
      </c>
      <c r="P104" t="s">
        <v>32</v>
      </c>
      <c r="Q104" s="17">
        <v>12500</v>
      </c>
      <c r="R104" s="17">
        <v>15000</v>
      </c>
      <c r="S104" s="17">
        <v>0.03</v>
      </c>
      <c r="T104" s="17">
        <v>3.1E-2</v>
      </c>
      <c r="U104" s="17"/>
      <c r="V104" s="21">
        <f t="shared" ref="V104:V132" si="10">Q104/50</f>
        <v>250</v>
      </c>
      <c r="W104" s="21">
        <v>1033</v>
      </c>
      <c r="X104" s="28">
        <f t="shared" si="9"/>
        <v>310000</v>
      </c>
      <c r="Y104" s="28">
        <f t="shared" si="7"/>
        <v>258250</v>
      </c>
      <c r="Z104" s="28">
        <f t="shared" si="8"/>
        <v>-51750</v>
      </c>
      <c r="AA104" s="17"/>
      <c r="AB104" s="17">
        <v>9300</v>
      </c>
    </row>
    <row r="105" spans="1:28" x14ac:dyDescent="0.35">
      <c r="A105">
        <v>213</v>
      </c>
      <c r="B105" t="s">
        <v>275</v>
      </c>
      <c r="C105" t="s">
        <v>310</v>
      </c>
      <c r="D105" t="s">
        <v>219</v>
      </c>
      <c r="E105" t="s">
        <v>239</v>
      </c>
      <c r="F105" t="s">
        <v>239</v>
      </c>
      <c r="I105" t="s">
        <v>429</v>
      </c>
      <c r="J105">
        <v>0.03</v>
      </c>
      <c r="K105" t="s">
        <v>31</v>
      </c>
      <c r="L105" t="s">
        <v>213</v>
      </c>
      <c r="M105" t="s">
        <v>427</v>
      </c>
      <c r="N105" t="s">
        <v>32</v>
      </c>
      <c r="O105" t="s">
        <v>34</v>
      </c>
      <c r="P105" t="s">
        <v>33</v>
      </c>
      <c r="Q105" s="17">
        <v>12500</v>
      </c>
      <c r="R105" s="17">
        <v>15000</v>
      </c>
      <c r="S105" s="17">
        <v>0.125</v>
      </c>
      <c r="T105" s="17">
        <v>2.5000000000000001E-2</v>
      </c>
      <c r="U105" s="17"/>
      <c r="V105" s="21">
        <f t="shared" si="10"/>
        <v>250</v>
      </c>
      <c r="W105" s="21">
        <v>200</v>
      </c>
      <c r="X105" s="28">
        <f t="shared" si="9"/>
        <v>60000</v>
      </c>
      <c r="Y105" s="28">
        <f t="shared" si="7"/>
        <v>50000</v>
      </c>
      <c r="Z105" s="28">
        <f t="shared" si="8"/>
        <v>-10000</v>
      </c>
      <c r="AA105" s="17"/>
      <c r="AB105" s="17">
        <v>7500</v>
      </c>
    </row>
    <row r="106" spans="1:28" x14ac:dyDescent="0.35">
      <c r="A106">
        <v>214</v>
      </c>
      <c r="B106" t="s">
        <v>275</v>
      </c>
      <c r="C106" t="s">
        <v>310</v>
      </c>
      <c r="D106" t="s">
        <v>219</v>
      </c>
      <c r="E106" t="s">
        <v>239</v>
      </c>
      <c r="F106" t="s">
        <v>239</v>
      </c>
      <c r="I106" t="s">
        <v>429</v>
      </c>
      <c r="J106">
        <v>0.03</v>
      </c>
      <c r="K106" t="s">
        <v>31</v>
      </c>
      <c r="L106" t="s">
        <v>213</v>
      </c>
      <c r="M106" t="s">
        <v>427</v>
      </c>
      <c r="N106" t="s">
        <v>32</v>
      </c>
      <c r="O106" t="s">
        <v>82</v>
      </c>
      <c r="P106" t="s">
        <v>32</v>
      </c>
      <c r="Q106" s="17">
        <v>12500</v>
      </c>
      <c r="R106" s="17">
        <v>15000</v>
      </c>
      <c r="S106" s="17">
        <v>0.125</v>
      </c>
      <c r="T106" s="17">
        <v>5.3999999999999999E-2</v>
      </c>
      <c r="U106" s="17"/>
      <c r="V106" s="21">
        <f t="shared" si="10"/>
        <v>250</v>
      </c>
      <c r="W106" s="21">
        <v>432</v>
      </c>
      <c r="X106" s="28">
        <f t="shared" si="9"/>
        <v>129600</v>
      </c>
      <c r="Y106" s="28">
        <f t="shared" si="7"/>
        <v>108000</v>
      </c>
      <c r="Z106" s="28">
        <f t="shared" si="8"/>
        <v>-21600</v>
      </c>
      <c r="AA106" s="17"/>
      <c r="AB106" s="17">
        <v>16200</v>
      </c>
    </row>
    <row r="107" spans="1:28" x14ac:dyDescent="0.35">
      <c r="A107">
        <v>217</v>
      </c>
      <c r="B107" t="s">
        <v>275</v>
      </c>
      <c r="C107" t="s">
        <v>310</v>
      </c>
      <c r="D107" t="s">
        <v>219</v>
      </c>
      <c r="E107" t="s">
        <v>239</v>
      </c>
      <c r="F107" t="s">
        <v>239</v>
      </c>
      <c r="I107" t="s">
        <v>431</v>
      </c>
      <c r="J107">
        <v>0.125</v>
      </c>
      <c r="K107" t="s">
        <v>31</v>
      </c>
      <c r="L107" t="s">
        <v>213</v>
      </c>
      <c r="M107" t="s">
        <v>427</v>
      </c>
      <c r="N107" t="s">
        <v>32</v>
      </c>
      <c r="O107" t="s">
        <v>34</v>
      </c>
      <c r="P107" t="s">
        <v>33</v>
      </c>
      <c r="Q107" s="17">
        <v>12000</v>
      </c>
      <c r="R107" s="17">
        <v>13000</v>
      </c>
      <c r="S107" s="17">
        <v>0.125</v>
      </c>
      <c r="T107" s="17">
        <v>2.4E-2</v>
      </c>
      <c r="U107" s="17"/>
      <c r="V107" s="21">
        <f t="shared" si="10"/>
        <v>240</v>
      </c>
      <c r="W107" s="21">
        <v>800</v>
      </c>
      <c r="X107" s="28">
        <f t="shared" si="9"/>
        <v>49920</v>
      </c>
      <c r="Y107" s="28">
        <f t="shared" si="7"/>
        <v>192000</v>
      </c>
      <c r="Z107" s="28">
        <f t="shared" si="8"/>
        <v>142080</v>
      </c>
      <c r="AA107" s="17"/>
      <c r="AB107" s="17">
        <v>6240</v>
      </c>
    </row>
    <row r="108" spans="1:28" x14ac:dyDescent="0.35">
      <c r="A108">
        <v>218</v>
      </c>
      <c r="B108" t="s">
        <v>275</v>
      </c>
      <c r="C108" t="s">
        <v>310</v>
      </c>
      <c r="D108" t="s">
        <v>219</v>
      </c>
      <c r="E108" t="s">
        <v>239</v>
      </c>
      <c r="F108" t="s">
        <v>239</v>
      </c>
      <c r="I108" t="s">
        <v>431</v>
      </c>
      <c r="J108">
        <v>0.125</v>
      </c>
      <c r="K108" t="s">
        <v>31</v>
      </c>
      <c r="L108" t="s">
        <v>213</v>
      </c>
      <c r="M108" t="s">
        <v>427</v>
      </c>
      <c r="N108" t="s">
        <v>32</v>
      </c>
      <c r="O108" t="s">
        <v>82</v>
      </c>
      <c r="P108" t="s">
        <v>32</v>
      </c>
      <c r="Q108" s="17">
        <v>12000</v>
      </c>
      <c r="R108" s="17">
        <v>13000</v>
      </c>
      <c r="S108" s="17">
        <v>0.125</v>
      </c>
      <c r="T108" s="17">
        <v>4.8000000000000001E-2</v>
      </c>
      <c r="U108" s="17"/>
      <c r="V108" s="21">
        <f t="shared" si="10"/>
        <v>240</v>
      </c>
      <c r="W108" s="21">
        <v>1600</v>
      </c>
      <c r="X108" s="28">
        <f t="shared" si="9"/>
        <v>99840</v>
      </c>
      <c r="Y108" s="28">
        <f t="shared" si="7"/>
        <v>384000</v>
      </c>
      <c r="Z108" s="28">
        <f t="shared" si="8"/>
        <v>284160</v>
      </c>
      <c r="AA108" s="17"/>
      <c r="AB108" s="17">
        <v>12480</v>
      </c>
    </row>
    <row r="109" spans="1:28" x14ac:dyDescent="0.35">
      <c r="A109">
        <v>221</v>
      </c>
      <c r="B109" t="s">
        <v>275</v>
      </c>
      <c r="C109" t="s">
        <v>310</v>
      </c>
      <c r="D109" t="s">
        <v>219</v>
      </c>
      <c r="E109" t="s">
        <v>239</v>
      </c>
      <c r="F109" t="s">
        <v>239</v>
      </c>
      <c r="I109" t="s">
        <v>432</v>
      </c>
      <c r="J109">
        <v>0.03</v>
      </c>
      <c r="K109" t="s">
        <v>31</v>
      </c>
      <c r="L109" t="s">
        <v>213</v>
      </c>
      <c r="M109" t="s">
        <v>427</v>
      </c>
      <c r="N109" t="s">
        <v>32</v>
      </c>
      <c r="O109" t="s">
        <v>34</v>
      </c>
      <c r="P109" t="s">
        <v>33</v>
      </c>
      <c r="Q109" s="17">
        <v>12500</v>
      </c>
      <c r="R109" s="17">
        <v>15000</v>
      </c>
      <c r="S109" s="17">
        <v>0.125</v>
      </c>
      <c r="T109" s="17">
        <v>1000</v>
      </c>
      <c r="U109" s="17"/>
      <c r="V109" s="21">
        <f t="shared" si="10"/>
        <v>250</v>
      </c>
      <c r="W109" s="21">
        <v>1608</v>
      </c>
      <c r="X109" s="28">
        <f t="shared" si="9"/>
        <v>32000</v>
      </c>
      <c r="Y109" s="28">
        <f t="shared" si="7"/>
        <v>402000</v>
      </c>
      <c r="Z109" s="28">
        <f t="shared" si="8"/>
        <v>370000</v>
      </c>
      <c r="AA109" s="17"/>
      <c r="AB109" s="17">
        <v>4000</v>
      </c>
    </row>
    <row r="110" spans="1:28" x14ac:dyDescent="0.35">
      <c r="A110">
        <v>222</v>
      </c>
      <c r="B110" t="s">
        <v>275</v>
      </c>
      <c r="C110" t="s">
        <v>310</v>
      </c>
      <c r="D110" t="s">
        <v>219</v>
      </c>
      <c r="E110" t="s">
        <v>239</v>
      </c>
      <c r="F110" t="s">
        <v>239</v>
      </c>
      <c r="I110" t="s">
        <v>432</v>
      </c>
      <c r="J110">
        <v>0.03</v>
      </c>
      <c r="K110" t="s">
        <v>31</v>
      </c>
      <c r="L110" t="s">
        <v>213</v>
      </c>
      <c r="M110" t="s">
        <v>427</v>
      </c>
      <c r="N110" t="s">
        <v>32</v>
      </c>
      <c r="O110" t="s">
        <v>82</v>
      </c>
      <c r="P110" t="s">
        <v>32</v>
      </c>
      <c r="Q110" s="17">
        <v>12500</v>
      </c>
      <c r="R110" s="17">
        <v>15000</v>
      </c>
      <c r="S110" s="17">
        <v>0.125</v>
      </c>
      <c r="T110" s="17">
        <v>2032</v>
      </c>
      <c r="U110" s="17"/>
      <c r="V110" s="21">
        <f t="shared" si="10"/>
        <v>250</v>
      </c>
      <c r="W110" s="21">
        <v>2032</v>
      </c>
      <c r="X110" s="28">
        <f t="shared" si="9"/>
        <v>45200</v>
      </c>
      <c r="Y110" s="28">
        <f t="shared" si="7"/>
        <v>508000</v>
      </c>
      <c r="Z110" s="28">
        <f t="shared" si="8"/>
        <v>462800</v>
      </c>
      <c r="AA110" s="17"/>
      <c r="AB110" s="17">
        <v>5650</v>
      </c>
    </row>
    <row r="111" spans="1:28" x14ac:dyDescent="0.35">
      <c r="A111">
        <v>225</v>
      </c>
      <c r="B111" t="s">
        <v>275</v>
      </c>
      <c r="C111" t="s">
        <v>310</v>
      </c>
      <c r="D111" t="s">
        <v>219</v>
      </c>
      <c r="E111" t="s">
        <v>239</v>
      </c>
      <c r="F111" t="s">
        <v>239</v>
      </c>
      <c r="G111" t="s">
        <v>223</v>
      </c>
      <c r="H111" t="s">
        <v>222</v>
      </c>
      <c r="I111" t="s">
        <v>433</v>
      </c>
      <c r="J111">
        <v>0.03</v>
      </c>
      <c r="K111" t="s">
        <v>31</v>
      </c>
      <c r="L111" t="s">
        <v>213</v>
      </c>
      <c r="M111" t="s">
        <v>427</v>
      </c>
      <c r="N111" t="s">
        <v>32</v>
      </c>
      <c r="O111" t="s">
        <v>34</v>
      </c>
      <c r="P111" t="s">
        <v>33</v>
      </c>
      <c r="Q111" s="17">
        <v>12500</v>
      </c>
      <c r="R111" s="17">
        <v>14500</v>
      </c>
      <c r="S111" s="17">
        <v>0.125</v>
      </c>
      <c r="T111" s="17">
        <v>1200</v>
      </c>
      <c r="U111" s="17"/>
      <c r="V111" s="21">
        <f t="shared" si="10"/>
        <v>250</v>
      </c>
      <c r="W111" s="21">
        <v>1264</v>
      </c>
      <c r="X111" s="28">
        <f t="shared" si="9"/>
        <v>40400</v>
      </c>
      <c r="Y111" s="28">
        <f t="shared" si="7"/>
        <v>316000</v>
      </c>
      <c r="Z111" s="28">
        <f t="shared" si="8"/>
        <v>275600</v>
      </c>
      <c r="AA111" s="17"/>
      <c r="AB111" s="17">
        <v>5050</v>
      </c>
    </row>
    <row r="112" spans="1:28" x14ac:dyDescent="0.35">
      <c r="A112">
        <v>226</v>
      </c>
      <c r="B112" t="s">
        <v>275</v>
      </c>
      <c r="C112" t="s">
        <v>310</v>
      </c>
      <c r="D112" t="s">
        <v>219</v>
      </c>
      <c r="E112" t="s">
        <v>239</v>
      </c>
      <c r="F112" t="s">
        <v>239</v>
      </c>
      <c r="G112" t="s">
        <v>223</v>
      </c>
      <c r="H112" t="s">
        <v>222</v>
      </c>
      <c r="I112" t="s">
        <v>433</v>
      </c>
      <c r="J112">
        <v>0.03</v>
      </c>
      <c r="K112" t="s">
        <v>31</v>
      </c>
      <c r="L112" t="s">
        <v>213</v>
      </c>
      <c r="M112" t="s">
        <v>427</v>
      </c>
      <c r="N112" t="s">
        <v>32</v>
      </c>
      <c r="O112" t="s">
        <v>82</v>
      </c>
      <c r="P112" t="s">
        <v>32</v>
      </c>
      <c r="Q112" s="17">
        <v>12500</v>
      </c>
      <c r="R112" s="17">
        <v>14500</v>
      </c>
      <c r="S112" s="17">
        <v>0.125</v>
      </c>
      <c r="T112" s="17">
        <v>1800</v>
      </c>
      <c r="U112" s="17"/>
      <c r="V112" s="21">
        <f t="shared" si="10"/>
        <v>250</v>
      </c>
      <c r="W112" s="21">
        <v>1800</v>
      </c>
      <c r="X112" s="28">
        <f t="shared" si="9"/>
        <v>50000</v>
      </c>
      <c r="Y112" s="28">
        <f t="shared" si="7"/>
        <v>450000</v>
      </c>
      <c r="Z112" s="28">
        <f t="shared" si="8"/>
        <v>400000</v>
      </c>
      <c r="AA112" s="17"/>
      <c r="AB112" s="17">
        <v>6250</v>
      </c>
    </row>
    <row r="113" spans="1:28" x14ac:dyDescent="0.35">
      <c r="A113">
        <v>241</v>
      </c>
      <c r="B113" t="s">
        <v>275</v>
      </c>
      <c r="C113" t="s">
        <v>310</v>
      </c>
      <c r="D113" t="s">
        <v>439</v>
      </c>
      <c r="E113" t="s">
        <v>250</v>
      </c>
      <c r="F113" t="s">
        <v>513</v>
      </c>
      <c r="I113" t="s">
        <v>514</v>
      </c>
      <c r="J113">
        <v>0.25</v>
      </c>
      <c r="K113" t="s">
        <v>31</v>
      </c>
      <c r="L113" t="s">
        <v>213</v>
      </c>
      <c r="M113" t="s">
        <v>243</v>
      </c>
      <c r="N113" t="s">
        <v>32</v>
      </c>
      <c r="O113" t="s">
        <v>34</v>
      </c>
      <c r="P113" t="s">
        <v>33</v>
      </c>
      <c r="Q113" s="17">
        <v>15000</v>
      </c>
      <c r="R113" s="17">
        <v>12500</v>
      </c>
      <c r="S113" s="17" t="s">
        <v>507</v>
      </c>
      <c r="T113" s="17" t="s">
        <v>507</v>
      </c>
      <c r="U113" s="17" t="s">
        <v>458</v>
      </c>
      <c r="V113" s="21">
        <f t="shared" si="10"/>
        <v>300</v>
      </c>
      <c r="W113" s="21">
        <v>1006</v>
      </c>
      <c r="X113" s="28" t="e">
        <f t="shared" si="9"/>
        <v>#VALUE!</v>
      </c>
      <c r="Y113" s="28">
        <f t="shared" si="7"/>
        <v>301800</v>
      </c>
      <c r="Z113" s="28" t="e">
        <f t="shared" si="8"/>
        <v>#VALUE!</v>
      </c>
      <c r="AA113" s="17" t="s">
        <v>524</v>
      </c>
      <c r="AB113" s="17">
        <v>21000</v>
      </c>
    </row>
    <row r="114" spans="1:28" x14ac:dyDescent="0.35">
      <c r="A114">
        <v>242</v>
      </c>
      <c r="B114" t="s">
        <v>275</v>
      </c>
      <c r="C114" t="s">
        <v>310</v>
      </c>
      <c r="D114" t="s">
        <v>439</v>
      </c>
      <c r="E114" t="s">
        <v>250</v>
      </c>
      <c r="F114" t="s">
        <v>513</v>
      </c>
      <c r="I114" t="s">
        <v>514</v>
      </c>
      <c r="J114">
        <v>0.25</v>
      </c>
      <c r="K114" t="s">
        <v>31</v>
      </c>
      <c r="L114" t="s">
        <v>213</v>
      </c>
      <c r="M114" t="s">
        <v>243</v>
      </c>
      <c r="N114" t="s">
        <v>32</v>
      </c>
      <c r="O114" t="s">
        <v>82</v>
      </c>
      <c r="P114" t="s">
        <v>32</v>
      </c>
      <c r="Q114" s="17">
        <v>15000</v>
      </c>
      <c r="R114" s="17">
        <v>12500</v>
      </c>
      <c r="S114" s="17" t="s">
        <v>507</v>
      </c>
      <c r="T114" s="17" t="s">
        <v>491</v>
      </c>
      <c r="U114" s="17" t="s">
        <v>491</v>
      </c>
      <c r="V114" s="21">
        <f t="shared" si="10"/>
        <v>300</v>
      </c>
      <c r="W114" s="21">
        <v>1200.08</v>
      </c>
      <c r="X114" s="28" t="e">
        <f t="shared" si="9"/>
        <v>#VALUE!</v>
      </c>
      <c r="Y114" s="28">
        <f t="shared" si="7"/>
        <v>360024</v>
      </c>
      <c r="Z114" s="28" t="e">
        <f t="shared" si="8"/>
        <v>#VALUE!</v>
      </c>
      <c r="AA114" s="17" t="s">
        <v>525</v>
      </c>
      <c r="AB114" s="17">
        <v>17860</v>
      </c>
    </row>
    <row r="115" spans="1:28" x14ac:dyDescent="0.35">
      <c r="A115">
        <v>245</v>
      </c>
      <c r="B115" t="s">
        <v>275</v>
      </c>
      <c r="C115" t="s">
        <v>310</v>
      </c>
      <c r="D115" t="s">
        <v>439</v>
      </c>
      <c r="E115" t="s">
        <v>250</v>
      </c>
      <c r="F115" t="s">
        <v>461</v>
      </c>
      <c r="I115" t="s">
        <v>526</v>
      </c>
      <c r="J115">
        <v>0.25</v>
      </c>
      <c r="K115" t="s">
        <v>31</v>
      </c>
      <c r="L115" t="s">
        <v>213</v>
      </c>
      <c r="M115" t="s">
        <v>243</v>
      </c>
      <c r="N115" t="s">
        <v>32</v>
      </c>
      <c r="O115" t="s">
        <v>34</v>
      </c>
      <c r="P115" t="s">
        <v>33</v>
      </c>
      <c r="Q115" s="17">
        <v>15000</v>
      </c>
      <c r="R115" s="17">
        <v>12500</v>
      </c>
      <c r="S115" s="17" t="s">
        <v>507</v>
      </c>
      <c r="T115" s="17" t="s">
        <v>531</v>
      </c>
      <c r="U115" s="17" t="s">
        <v>532</v>
      </c>
      <c r="V115" s="21">
        <f t="shared" si="10"/>
        <v>300</v>
      </c>
      <c r="W115" s="21">
        <v>960</v>
      </c>
      <c r="X115" s="28" t="e">
        <f t="shared" si="9"/>
        <v>#VALUE!</v>
      </c>
      <c r="Y115" s="28">
        <f t="shared" si="7"/>
        <v>288000</v>
      </c>
      <c r="Z115" s="28" t="e">
        <f t="shared" si="8"/>
        <v>#VALUE!</v>
      </c>
      <c r="AA115" s="17">
        <v>51400</v>
      </c>
      <c r="AB115" s="17">
        <v>21500</v>
      </c>
    </row>
    <row r="116" spans="1:28" x14ac:dyDescent="0.35">
      <c r="A116">
        <v>246</v>
      </c>
      <c r="B116" t="s">
        <v>275</v>
      </c>
      <c r="C116" t="s">
        <v>310</v>
      </c>
      <c r="D116" t="s">
        <v>439</v>
      </c>
      <c r="E116" t="s">
        <v>250</v>
      </c>
      <c r="F116" t="s">
        <v>461</v>
      </c>
      <c r="I116" t="s">
        <v>526</v>
      </c>
      <c r="J116">
        <v>0.25</v>
      </c>
      <c r="K116" t="s">
        <v>31</v>
      </c>
      <c r="L116" t="s">
        <v>213</v>
      </c>
      <c r="M116" t="s">
        <v>243</v>
      </c>
      <c r="N116" t="s">
        <v>32</v>
      </c>
      <c r="O116" t="s">
        <v>82</v>
      </c>
      <c r="P116" t="s">
        <v>32</v>
      </c>
      <c r="Q116" s="17">
        <v>15000</v>
      </c>
      <c r="R116" s="17">
        <v>12500</v>
      </c>
      <c r="S116" s="17" t="s">
        <v>458</v>
      </c>
      <c r="T116" s="17" t="s">
        <v>533</v>
      </c>
      <c r="U116" s="17" t="s">
        <v>533</v>
      </c>
      <c r="V116" s="21">
        <f t="shared" si="10"/>
        <v>300</v>
      </c>
      <c r="W116" s="25">
        <v>1430</v>
      </c>
      <c r="X116" s="28" t="e">
        <f t="shared" si="9"/>
        <v>#VALUE!</v>
      </c>
      <c r="Y116" s="28">
        <f t="shared" si="7"/>
        <v>429000</v>
      </c>
      <c r="Z116" s="28" t="e">
        <f t="shared" si="8"/>
        <v>#VALUE!</v>
      </c>
      <c r="AA116" s="17" t="s">
        <v>534</v>
      </c>
      <c r="AB116" s="17">
        <v>19520</v>
      </c>
    </row>
    <row r="117" spans="1:28" x14ac:dyDescent="0.35">
      <c r="A117">
        <v>477</v>
      </c>
      <c r="B117" t="s">
        <v>550</v>
      </c>
      <c r="C117" t="s">
        <v>537</v>
      </c>
      <c r="D117" t="s">
        <v>543</v>
      </c>
      <c r="E117" t="s">
        <v>543</v>
      </c>
      <c r="F117" t="s">
        <v>543</v>
      </c>
      <c r="G117" t="s">
        <v>542</v>
      </c>
      <c r="H117" t="s">
        <v>541</v>
      </c>
      <c r="I117" t="s">
        <v>544</v>
      </c>
      <c r="J117">
        <v>2.3999999999999998E-3</v>
      </c>
      <c r="K117" t="s">
        <v>31</v>
      </c>
      <c r="L117" t="s">
        <v>547</v>
      </c>
      <c r="M117" t="s">
        <v>548</v>
      </c>
      <c r="N117" t="s">
        <v>32</v>
      </c>
      <c r="O117" t="s">
        <v>34</v>
      </c>
      <c r="P117" t="s">
        <v>33</v>
      </c>
      <c r="Q117" s="17"/>
      <c r="R117" s="17"/>
      <c r="S117" s="17">
        <v>2.3999999999999998E-3</v>
      </c>
      <c r="T117" s="17">
        <v>17</v>
      </c>
      <c r="U117" s="17">
        <v>4.5</v>
      </c>
      <c r="V117" s="25">
        <v>500</v>
      </c>
      <c r="W117" s="25">
        <v>8333</v>
      </c>
      <c r="X117" s="28">
        <f t="shared" si="9"/>
        <v>1541666.6666666667</v>
      </c>
      <c r="Y117" s="28">
        <f t="shared" si="7"/>
        <v>4166500</v>
      </c>
      <c r="Z117" s="28">
        <f t="shared" si="8"/>
        <v>2624833.333333333</v>
      </c>
      <c r="AA117" s="17">
        <v>12.5</v>
      </c>
      <c r="AB117" s="17">
        <v>3700</v>
      </c>
    </row>
    <row r="118" spans="1:28" x14ac:dyDescent="0.35">
      <c r="A118">
        <v>478</v>
      </c>
      <c r="B118" t="s">
        <v>550</v>
      </c>
      <c r="C118" t="s">
        <v>537</v>
      </c>
      <c r="D118" t="s">
        <v>543</v>
      </c>
      <c r="E118" t="s">
        <v>543</v>
      </c>
      <c r="F118" t="s">
        <v>543</v>
      </c>
      <c r="G118" t="s">
        <v>542</v>
      </c>
      <c r="H118" t="s">
        <v>541</v>
      </c>
      <c r="I118" t="s">
        <v>544</v>
      </c>
      <c r="J118">
        <v>2.3999999999999998E-3</v>
      </c>
      <c r="K118" t="s">
        <v>31</v>
      </c>
      <c r="L118" t="s">
        <v>547</v>
      </c>
      <c r="M118" t="s">
        <v>548</v>
      </c>
      <c r="N118" t="s">
        <v>32</v>
      </c>
      <c r="O118" t="s">
        <v>82</v>
      </c>
      <c r="P118" t="s">
        <v>32</v>
      </c>
      <c r="Q118" s="17"/>
      <c r="R118" s="17"/>
      <c r="S118" s="17">
        <v>2.3999999999999998E-3</v>
      </c>
      <c r="T118" s="17">
        <v>26.3</v>
      </c>
      <c r="U118" s="17">
        <v>9.3000000000000007</v>
      </c>
      <c r="V118" s="25">
        <v>500</v>
      </c>
      <c r="W118" s="25">
        <v>10416</v>
      </c>
      <c r="X118" s="28">
        <f t="shared" si="9"/>
        <v>2104166.666666667</v>
      </c>
      <c r="Y118" s="28">
        <f t="shared" si="7"/>
        <v>5208000</v>
      </c>
      <c r="Z118" s="28">
        <f t="shared" si="8"/>
        <v>3103833.333333333</v>
      </c>
      <c r="AA118" s="17">
        <v>17</v>
      </c>
      <c r="AB118" s="17">
        <v>5050</v>
      </c>
    </row>
    <row r="119" spans="1:28" x14ac:dyDescent="0.35">
      <c r="A119">
        <v>479</v>
      </c>
      <c r="B119" t="s">
        <v>550</v>
      </c>
      <c r="C119" t="s">
        <v>537</v>
      </c>
      <c r="D119" t="s">
        <v>543</v>
      </c>
      <c r="E119" t="s">
        <v>543</v>
      </c>
      <c r="F119" t="s">
        <v>543</v>
      </c>
      <c r="G119" t="s">
        <v>542</v>
      </c>
      <c r="H119" t="s">
        <v>541</v>
      </c>
      <c r="I119" t="s">
        <v>544</v>
      </c>
      <c r="J119">
        <v>2.3999999999999998E-3</v>
      </c>
      <c r="K119" t="s">
        <v>31</v>
      </c>
      <c r="L119" t="s">
        <v>547</v>
      </c>
      <c r="M119" t="s">
        <v>548</v>
      </c>
      <c r="N119" t="s">
        <v>32</v>
      </c>
      <c r="O119" t="s">
        <v>83</v>
      </c>
      <c r="P119" t="s">
        <v>85</v>
      </c>
      <c r="Q119" s="17"/>
      <c r="R119" s="17"/>
      <c r="S119" s="17">
        <v>2.3999999999999998E-3</v>
      </c>
      <c r="T119" s="17">
        <v>25.2</v>
      </c>
      <c r="U119" s="17">
        <v>4.1000000000000005</v>
      </c>
      <c r="V119" s="25">
        <v>500</v>
      </c>
      <c r="W119" s="25">
        <v>7500</v>
      </c>
      <c r="X119" s="28">
        <f t="shared" si="9"/>
        <v>2614583.3333333335</v>
      </c>
      <c r="Y119" s="28">
        <f t="shared" si="7"/>
        <v>3750000</v>
      </c>
      <c r="Z119" s="28">
        <f t="shared" si="8"/>
        <v>1135416.6666666665</v>
      </c>
      <c r="AA119" s="17">
        <v>21.099999999999998</v>
      </c>
      <c r="AB119" s="17">
        <v>6275</v>
      </c>
    </row>
    <row r="120" spans="1:28" x14ac:dyDescent="0.35">
      <c r="A120">
        <v>480</v>
      </c>
      <c r="B120" t="s">
        <v>550</v>
      </c>
      <c r="C120" t="s">
        <v>537</v>
      </c>
      <c r="D120" t="s">
        <v>543</v>
      </c>
      <c r="E120" t="s">
        <v>543</v>
      </c>
      <c r="F120" t="s">
        <v>543</v>
      </c>
      <c r="G120" t="s">
        <v>542</v>
      </c>
      <c r="H120" t="s">
        <v>541</v>
      </c>
      <c r="I120" t="s">
        <v>544</v>
      </c>
      <c r="J120">
        <v>2.3999999999999998E-3</v>
      </c>
      <c r="K120" t="s">
        <v>31</v>
      </c>
      <c r="L120" t="s">
        <v>547</v>
      </c>
      <c r="M120" t="s">
        <v>548</v>
      </c>
      <c r="N120" t="s">
        <v>32</v>
      </c>
      <c r="O120" t="s">
        <v>84</v>
      </c>
      <c r="P120" t="s">
        <v>86</v>
      </c>
      <c r="Q120" s="17"/>
      <c r="R120" s="17"/>
      <c r="S120" s="17">
        <v>2.3999999999999998E-3</v>
      </c>
      <c r="T120" s="17">
        <v>14</v>
      </c>
      <c r="U120" s="17">
        <v>2.7</v>
      </c>
      <c r="V120" s="25">
        <v>500</v>
      </c>
      <c r="W120" s="25">
        <v>4116</v>
      </c>
      <c r="X120" s="28">
        <f t="shared" si="9"/>
        <v>1416666.6666666667</v>
      </c>
      <c r="Y120" s="28">
        <f t="shared" si="7"/>
        <v>2058000</v>
      </c>
      <c r="Z120" s="28">
        <f t="shared" si="8"/>
        <v>641333.33333333326</v>
      </c>
      <c r="AA120" s="17">
        <v>11.3</v>
      </c>
      <c r="AB120" s="17">
        <v>3400</v>
      </c>
    </row>
    <row r="121" spans="1:28" x14ac:dyDescent="0.35">
      <c r="A121">
        <v>545</v>
      </c>
      <c r="B121" t="s">
        <v>550</v>
      </c>
      <c r="C121" t="s">
        <v>590</v>
      </c>
      <c r="D121" t="s">
        <v>610</v>
      </c>
      <c r="E121" t="s">
        <v>611</v>
      </c>
      <c r="F121" t="s">
        <v>612</v>
      </c>
      <c r="G121" t="s">
        <v>606</v>
      </c>
      <c r="H121" t="s">
        <v>607</v>
      </c>
      <c r="I121" t="s">
        <v>609</v>
      </c>
      <c r="J121">
        <v>0.03</v>
      </c>
      <c r="K121" s="7" t="s">
        <v>31</v>
      </c>
      <c r="L121" s="7" t="s">
        <v>107</v>
      </c>
      <c r="M121" s="7" t="s">
        <v>613</v>
      </c>
      <c r="N121" t="s">
        <v>32</v>
      </c>
      <c r="O121" t="s">
        <v>34</v>
      </c>
      <c r="P121" t="s">
        <v>33</v>
      </c>
      <c r="Q121" s="17">
        <v>12500</v>
      </c>
      <c r="R121" s="17">
        <v>15000</v>
      </c>
      <c r="S121" s="17">
        <v>0.03</v>
      </c>
      <c r="T121" s="17">
        <v>2.1000000000000001E-2</v>
      </c>
      <c r="U121" s="17">
        <v>0</v>
      </c>
      <c r="V121" s="21">
        <f t="shared" si="10"/>
        <v>250</v>
      </c>
      <c r="W121" s="21">
        <v>700</v>
      </c>
      <c r="X121" s="28">
        <f t="shared" si="9"/>
        <v>181666.66666666669</v>
      </c>
      <c r="Y121" s="28">
        <f t="shared" si="7"/>
        <v>175000</v>
      </c>
      <c r="Z121" s="28">
        <f t="shared" si="8"/>
        <v>-6666.6666666666861</v>
      </c>
      <c r="AA121" s="17">
        <v>0</v>
      </c>
      <c r="AB121" s="17">
        <v>5450</v>
      </c>
    </row>
    <row r="122" spans="1:28" x14ac:dyDescent="0.35">
      <c r="A122">
        <v>546</v>
      </c>
      <c r="B122" t="s">
        <v>550</v>
      </c>
      <c r="C122" t="s">
        <v>590</v>
      </c>
      <c r="D122" t="s">
        <v>610</v>
      </c>
      <c r="E122" t="s">
        <v>611</v>
      </c>
      <c r="F122" t="s">
        <v>612</v>
      </c>
      <c r="G122" t="s">
        <v>606</v>
      </c>
      <c r="H122" t="s">
        <v>607</v>
      </c>
      <c r="I122" t="s">
        <v>609</v>
      </c>
      <c r="J122">
        <v>0.03</v>
      </c>
      <c r="K122" s="7" t="s">
        <v>31</v>
      </c>
      <c r="L122" s="7" t="s">
        <v>107</v>
      </c>
      <c r="M122" s="7" t="s">
        <v>613</v>
      </c>
      <c r="N122" t="s">
        <v>32</v>
      </c>
      <c r="O122" t="s">
        <v>82</v>
      </c>
      <c r="P122" t="s">
        <v>32</v>
      </c>
      <c r="Q122" s="17">
        <v>12500</v>
      </c>
      <c r="R122" s="17">
        <v>15000</v>
      </c>
      <c r="S122" s="17">
        <v>0.03</v>
      </c>
      <c r="T122" s="17">
        <v>3.09E-2</v>
      </c>
      <c r="U122" s="17">
        <v>0</v>
      </c>
      <c r="V122" s="21">
        <f t="shared" si="10"/>
        <v>250</v>
      </c>
      <c r="W122" s="21">
        <v>1030</v>
      </c>
      <c r="X122" s="28">
        <f t="shared" si="9"/>
        <v>330250</v>
      </c>
      <c r="Y122" s="28">
        <f t="shared" si="7"/>
        <v>257500</v>
      </c>
      <c r="Z122" s="28">
        <f t="shared" si="8"/>
        <v>-72750</v>
      </c>
      <c r="AA122" s="17">
        <v>0</v>
      </c>
      <c r="AB122" s="17">
        <v>9907.5</v>
      </c>
    </row>
    <row r="123" spans="1:28" x14ac:dyDescent="0.35">
      <c r="A123">
        <v>547</v>
      </c>
      <c r="B123" t="s">
        <v>550</v>
      </c>
      <c r="C123" t="s">
        <v>590</v>
      </c>
      <c r="D123" t="s">
        <v>610</v>
      </c>
      <c r="E123" t="s">
        <v>611</v>
      </c>
      <c r="F123" t="s">
        <v>612</v>
      </c>
      <c r="G123" t="s">
        <v>606</v>
      </c>
      <c r="H123" t="s">
        <v>607</v>
      </c>
      <c r="I123" t="s">
        <v>609</v>
      </c>
      <c r="J123">
        <v>0.03</v>
      </c>
      <c r="K123" s="7" t="s">
        <v>31</v>
      </c>
      <c r="L123" s="7" t="s">
        <v>107</v>
      </c>
      <c r="M123" s="7" t="s">
        <v>613</v>
      </c>
      <c r="N123" t="s">
        <v>32</v>
      </c>
      <c r="O123" t="s">
        <v>83</v>
      </c>
      <c r="P123" t="s">
        <v>85</v>
      </c>
      <c r="Q123" s="17">
        <v>12500</v>
      </c>
      <c r="R123" s="17">
        <v>15000</v>
      </c>
      <c r="S123" s="17">
        <v>0.03</v>
      </c>
      <c r="T123" s="17">
        <v>3.4500000000000003E-2</v>
      </c>
      <c r="U123" s="17">
        <v>0</v>
      </c>
      <c r="V123" s="21">
        <f t="shared" si="10"/>
        <v>250</v>
      </c>
      <c r="W123" s="21">
        <v>1150</v>
      </c>
      <c r="X123" s="28">
        <f t="shared" si="9"/>
        <v>345075</v>
      </c>
      <c r="Y123" s="28">
        <f t="shared" si="7"/>
        <v>287500</v>
      </c>
      <c r="Z123" s="28">
        <f t="shared" si="8"/>
        <v>-57575</v>
      </c>
      <c r="AA123" s="17">
        <v>0</v>
      </c>
      <c r="AB123" s="17">
        <v>10352.25</v>
      </c>
    </row>
    <row r="124" spans="1:28" x14ac:dyDescent="0.35">
      <c r="A124">
        <v>548</v>
      </c>
      <c r="B124" t="s">
        <v>550</v>
      </c>
      <c r="C124" t="s">
        <v>590</v>
      </c>
      <c r="D124" t="s">
        <v>610</v>
      </c>
      <c r="E124" t="s">
        <v>611</v>
      </c>
      <c r="F124" t="s">
        <v>612</v>
      </c>
      <c r="G124" t="s">
        <v>606</v>
      </c>
      <c r="H124" t="s">
        <v>607</v>
      </c>
      <c r="I124" t="s">
        <v>609</v>
      </c>
      <c r="J124">
        <v>0.03</v>
      </c>
      <c r="K124" s="7" t="s">
        <v>31</v>
      </c>
      <c r="L124" s="7" t="s">
        <v>107</v>
      </c>
      <c r="M124" s="7" t="s">
        <v>613</v>
      </c>
      <c r="N124" t="s">
        <v>32</v>
      </c>
      <c r="O124" t="s">
        <v>84</v>
      </c>
      <c r="P124" t="s">
        <v>86</v>
      </c>
      <c r="Q124" s="17">
        <v>12500</v>
      </c>
      <c r="R124" s="17">
        <v>15000</v>
      </c>
      <c r="S124" s="17">
        <v>0.03</v>
      </c>
      <c r="T124" s="17">
        <v>1.6500000000000001E-2</v>
      </c>
      <c r="U124" s="17">
        <v>0</v>
      </c>
      <c r="V124" s="21">
        <f t="shared" si="10"/>
        <v>250</v>
      </c>
      <c r="W124" s="21">
        <v>550</v>
      </c>
      <c r="X124" s="28">
        <f t="shared" si="9"/>
        <v>75000</v>
      </c>
      <c r="Y124" s="28">
        <f t="shared" si="7"/>
        <v>137500</v>
      </c>
      <c r="Z124" s="28">
        <f t="shared" si="8"/>
        <v>62500</v>
      </c>
      <c r="AA124" s="17">
        <v>0</v>
      </c>
      <c r="AB124" s="17">
        <v>2250</v>
      </c>
    </row>
    <row r="125" spans="1:28" x14ac:dyDescent="0.35">
      <c r="A125">
        <v>549</v>
      </c>
      <c r="B125" t="s">
        <v>550</v>
      </c>
      <c r="C125" t="s">
        <v>590</v>
      </c>
      <c r="D125" t="s">
        <v>597</v>
      </c>
      <c r="E125" t="s">
        <v>624</v>
      </c>
      <c r="F125" t="s">
        <v>623</v>
      </c>
      <c r="G125" t="s">
        <v>622</v>
      </c>
      <c r="H125" t="s">
        <v>621</v>
      </c>
      <c r="I125" t="s">
        <v>620</v>
      </c>
      <c r="J125">
        <v>0.03</v>
      </c>
      <c r="K125" s="7" t="s">
        <v>31</v>
      </c>
      <c r="L125" s="7" t="s">
        <v>107</v>
      </c>
      <c r="M125" s="7" t="s">
        <v>613</v>
      </c>
      <c r="N125" t="s">
        <v>32</v>
      </c>
      <c r="O125" t="s">
        <v>34</v>
      </c>
      <c r="P125" t="s">
        <v>33</v>
      </c>
      <c r="Q125" s="17">
        <v>12500</v>
      </c>
      <c r="R125" s="17">
        <v>15000</v>
      </c>
      <c r="S125" s="17">
        <v>0.03</v>
      </c>
      <c r="T125" s="17">
        <v>1.2E-2</v>
      </c>
      <c r="U125" s="17">
        <v>0</v>
      </c>
      <c r="V125" s="21">
        <f t="shared" si="10"/>
        <v>250</v>
      </c>
      <c r="W125" s="21">
        <v>400</v>
      </c>
      <c r="X125" s="28">
        <f t="shared" si="9"/>
        <v>256666.66666666669</v>
      </c>
      <c r="Y125" s="28">
        <f t="shared" si="7"/>
        <v>100000</v>
      </c>
      <c r="Z125" s="28">
        <f t="shared" si="8"/>
        <v>-156666.66666666669</v>
      </c>
      <c r="AA125" s="17">
        <v>0</v>
      </c>
      <c r="AB125" s="17">
        <v>7700</v>
      </c>
    </row>
    <row r="126" spans="1:28" x14ac:dyDescent="0.35">
      <c r="A126">
        <v>550</v>
      </c>
      <c r="B126" t="s">
        <v>550</v>
      </c>
      <c r="C126" t="s">
        <v>590</v>
      </c>
      <c r="D126" t="s">
        <v>597</v>
      </c>
      <c r="E126" t="s">
        <v>624</v>
      </c>
      <c r="F126" t="s">
        <v>623</v>
      </c>
      <c r="G126" t="s">
        <v>622</v>
      </c>
      <c r="H126" t="s">
        <v>621</v>
      </c>
      <c r="I126" t="s">
        <v>620</v>
      </c>
      <c r="J126">
        <v>0.03</v>
      </c>
      <c r="K126" s="7" t="s">
        <v>31</v>
      </c>
      <c r="L126" s="7" t="s">
        <v>107</v>
      </c>
      <c r="M126" s="7" t="s">
        <v>613</v>
      </c>
      <c r="N126" t="s">
        <v>32</v>
      </c>
      <c r="O126" t="s">
        <v>82</v>
      </c>
      <c r="P126" t="s">
        <v>32</v>
      </c>
      <c r="Q126" s="17">
        <v>12500</v>
      </c>
      <c r="R126" s="17">
        <v>15000</v>
      </c>
      <c r="S126" s="17">
        <v>0.03</v>
      </c>
      <c r="T126" s="17">
        <v>2.3400000000000001E-2</v>
      </c>
      <c r="U126" s="17">
        <v>0</v>
      </c>
      <c r="V126" s="21">
        <f t="shared" si="10"/>
        <v>250</v>
      </c>
      <c r="W126" s="21">
        <v>780</v>
      </c>
      <c r="X126" s="28">
        <f t="shared" si="9"/>
        <v>346916.66666666669</v>
      </c>
      <c r="Y126" s="28">
        <f t="shared" si="7"/>
        <v>195000</v>
      </c>
      <c r="Z126" s="28">
        <f t="shared" si="8"/>
        <v>-151916.66666666669</v>
      </c>
      <c r="AA126" s="17">
        <v>0</v>
      </c>
      <c r="AB126" s="17">
        <v>10407.5</v>
      </c>
    </row>
    <row r="127" spans="1:28" x14ac:dyDescent="0.35">
      <c r="A127">
        <v>551</v>
      </c>
      <c r="B127" t="s">
        <v>550</v>
      </c>
      <c r="C127" t="s">
        <v>590</v>
      </c>
      <c r="D127" t="s">
        <v>597</v>
      </c>
      <c r="E127" t="s">
        <v>624</v>
      </c>
      <c r="F127" t="s">
        <v>623</v>
      </c>
      <c r="G127" t="s">
        <v>622</v>
      </c>
      <c r="H127" t="s">
        <v>621</v>
      </c>
      <c r="I127" t="s">
        <v>620</v>
      </c>
      <c r="J127">
        <v>0.03</v>
      </c>
      <c r="K127" s="7" t="s">
        <v>31</v>
      </c>
      <c r="L127" s="7" t="s">
        <v>107</v>
      </c>
      <c r="M127" s="7" t="s">
        <v>613</v>
      </c>
      <c r="N127" t="s">
        <v>32</v>
      </c>
      <c r="O127" t="s">
        <v>83</v>
      </c>
      <c r="P127" t="s">
        <v>85</v>
      </c>
      <c r="Q127" s="17">
        <v>12500</v>
      </c>
      <c r="R127" s="17">
        <v>15000</v>
      </c>
      <c r="S127" s="17">
        <v>0.03</v>
      </c>
      <c r="T127" s="17">
        <v>2.07E-2</v>
      </c>
      <c r="U127" s="17">
        <v>0</v>
      </c>
      <c r="V127" s="21">
        <f t="shared" si="10"/>
        <v>250</v>
      </c>
      <c r="W127" s="21">
        <v>690</v>
      </c>
      <c r="X127" s="28">
        <f t="shared" si="9"/>
        <v>403333.33333333337</v>
      </c>
      <c r="Y127" s="28">
        <f t="shared" si="7"/>
        <v>172500</v>
      </c>
      <c r="Z127" s="28">
        <f t="shared" si="8"/>
        <v>-230833.33333333337</v>
      </c>
      <c r="AA127" s="17">
        <v>0</v>
      </c>
      <c r="AB127" s="17">
        <v>12100</v>
      </c>
    </row>
    <row r="128" spans="1:28" x14ac:dyDescent="0.35">
      <c r="A128">
        <v>552</v>
      </c>
      <c r="B128" t="s">
        <v>550</v>
      </c>
      <c r="C128" t="s">
        <v>590</v>
      </c>
      <c r="D128" t="s">
        <v>597</v>
      </c>
      <c r="E128" t="s">
        <v>624</v>
      </c>
      <c r="F128" t="s">
        <v>623</v>
      </c>
      <c r="G128" t="s">
        <v>622</v>
      </c>
      <c r="H128" t="s">
        <v>621</v>
      </c>
      <c r="I128" t="s">
        <v>620</v>
      </c>
      <c r="J128">
        <v>0.03</v>
      </c>
      <c r="K128" s="7" t="s">
        <v>31</v>
      </c>
      <c r="L128" s="7" t="s">
        <v>107</v>
      </c>
      <c r="M128" s="7" t="s">
        <v>613</v>
      </c>
      <c r="N128" t="s">
        <v>32</v>
      </c>
      <c r="O128" t="s">
        <v>84</v>
      </c>
      <c r="P128" t="s">
        <v>86</v>
      </c>
      <c r="Q128" s="17">
        <v>12500</v>
      </c>
      <c r="R128" s="17">
        <v>15000</v>
      </c>
      <c r="S128" s="17">
        <v>0.03</v>
      </c>
      <c r="T128" s="17">
        <v>7.4999999999999997E-2</v>
      </c>
      <c r="U128" s="17">
        <v>0</v>
      </c>
      <c r="V128" s="21">
        <f t="shared" si="10"/>
        <v>250</v>
      </c>
      <c r="W128" s="21">
        <v>250</v>
      </c>
      <c r="X128" s="28">
        <f t="shared" si="9"/>
        <v>150000</v>
      </c>
      <c r="Y128" s="28">
        <f t="shared" si="7"/>
        <v>62500</v>
      </c>
      <c r="Z128" s="28">
        <f t="shared" si="8"/>
        <v>-87500</v>
      </c>
      <c r="AA128" s="17">
        <v>0</v>
      </c>
      <c r="AB128" s="17">
        <v>4500</v>
      </c>
    </row>
    <row r="129" spans="1:28" x14ac:dyDescent="0.35">
      <c r="A129">
        <v>553</v>
      </c>
      <c r="B129" t="s">
        <v>550</v>
      </c>
      <c r="C129" t="s">
        <v>590</v>
      </c>
      <c r="D129" t="s">
        <v>597</v>
      </c>
      <c r="E129" t="s">
        <v>632</v>
      </c>
      <c r="F129" t="s">
        <v>631</v>
      </c>
      <c r="G129" t="s">
        <v>634</v>
      </c>
      <c r="H129" t="s">
        <v>633</v>
      </c>
      <c r="I129" t="s">
        <v>635</v>
      </c>
      <c r="J129">
        <v>0.03</v>
      </c>
      <c r="K129" s="7" t="s">
        <v>31</v>
      </c>
      <c r="L129" s="7" t="s">
        <v>107</v>
      </c>
      <c r="M129" s="7" t="s">
        <v>613</v>
      </c>
      <c r="N129" t="s">
        <v>32</v>
      </c>
      <c r="O129" t="s">
        <v>34</v>
      </c>
      <c r="P129" t="s">
        <v>33</v>
      </c>
      <c r="Q129" s="17">
        <v>12500</v>
      </c>
      <c r="R129" s="17">
        <v>15000</v>
      </c>
      <c r="S129" s="17">
        <v>0.03</v>
      </c>
      <c r="T129" s="17">
        <v>5.3999999999999999E-2</v>
      </c>
      <c r="U129" s="17">
        <v>0</v>
      </c>
      <c r="V129" s="21">
        <f t="shared" si="10"/>
        <v>250</v>
      </c>
      <c r="W129" s="21">
        <v>1800</v>
      </c>
      <c r="X129" s="28">
        <f t="shared" si="9"/>
        <v>265000</v>
      </c>
      <c r="Y129" s="28">
        <f t="shared" si="7"/>
        <v>450000</v>
      </c>
      <c r="Z129" s="28">
        <f t="shared" si="8"/>
        <v>185000</v>
      </c>
      <c r="AA129" s="17">
        <v>0</v>
      </c>
      <c r="AB129" s="17">
        <v>7950</v>
      </c>
    </row>
    <row r="130" spans="1:28" x14ac:dyDescent="0.35">
      <c r="A130">
        <v>554</v>
      </c>
      <c r="B130" t="s">
        <v>550</v>
      </c>
      <c r="C130" t="s">
        <v>590</v>
      </c>
      <c r="D130" t="s">
        <v>597</v>
      </c>
      <c r="E130" t="s">
        <v>632</v>
      </c>
      <c r="F130" t="s">
        <v>631</v>
      </c>
      <c r="G130" t="s">
        <v>634</v>
      </c>
      <c r="H130" t="s">
        <v>633</v>
      </c>
      <c r="I130" t="s">
        <v>635</v>
      </c>
      <c r="J130">
        <v>0.03</v>
      </c>
      <c r="K130" s="7" t="s">
        <v>31</v>
      </c>
      <c r="L130" s="7" t="s">
        <v>107</v>
      </c>
      <c r="M130" s="7" t="s">
        <v>613</v>
      </c>
      <c r="N130" t="s">
        <v>32</v>
      </c>
      <c r="O130" t="s">
        <v>82</v>
      </c>
      <c r="P130" t="s">
        <v>32</v>
      </c>
      <c r="Q130" s="17">
        <v>12500</v>
      </c>
      <c r="R130" s="17">
        <v>15000</v>
      </c>
      <c r="S130" s="17">
        <v>0.03</v>
      </c>
      <c r="T130" s="17">
        <v>6.3E-2</v>
      </c>
      <c r="U130" s="17">
        <v>0</v>
      </c>
      <c r="V130" s="21">
        <f t="shared" si="10"/>
        <v>250</v>
      </c>
      <c r="W130" s="21">
        <v>2100</v>
      </c>
      <c r="X130" s="28">
        <f t="shared" ref="X130:X161" si="11">AB130/S130</f>
        <v>363583.33333333337</v>
      </c>
      <c r="Y130" s="28">
        <f t="shared" si="7"/>
        <v>525000</v>
      </c>
      <c r="Z130" s="28">
        <f t="shared" si="8"/>
        <v>161416.66666666663</v>
      </c>
      <c r="AA130" s="17">
        <v>0</v>
      </c>
      <c r="AB130" s="17">
        <v>10907.5</v>
      </c>
    </row>
    <row r="131" spans="1:28" x14ac:dyDescent="0.35">
      <c r="A131">
        <v>555</v>
      </c>
      <c r="B131" t="s">
        <v>550</v>
      </c>
      <c r="C131" t="s">
        <v>590</v>
      </c>
      <c r="D131" t="s">
        <v>597</v>
      </c>
      <c r="E131" t="s">
        <v>632</v>
      </c>
      <c r="F131" t="s">
        <v>631</v>
      </c>
      <c r="G131" t="s">
        <v>634</v>
      </c>
      <c r="H131" t="s">
        <v>633</v>
      </c>
      <c r="I131" t="s">
        <v>635</v>
      </c>
      <c r="J131">
        <v>0.03</v>
      </c>
      <c r="K131" s="7" t="s">
        <v>31</v>
      </c>
      <c r="L131" s="7" t="s">
        <v>107</v>
      </c>
      <c r="M131" s="7" t="s">
        <v>613</v>
      </c>
      <c r="N131" t="s">
        <v>32</v>
      </c>
      <c r="O131" t="s">
        <v>83</v>
      </c>
      <c r="P131" t="s">
        <v>85</v>
      </c>
      <c r="Q131" s="17">
        <v>12500</v>
      </c>
      <c r="R131" s="17">
        <v>15000</v>
      </c>
      <c r="S131" s="17">
        <v>0.03</v>
      </c>
      <c r="T131" s="17">
        <v>7.8E-2</v>
      </c>
      <c r="U131" s="17">
        <v>0</v>
      </c>
      <c r="V131" s="21">
        <f t="shared" si="10"/>
        <v>250</v>
      </c>
      <c r="W131" s="21">
        <v>2600</v>
      </c>
      <c r="X131" s="28">
        <f t="shared" si="11"/>
        <v>403333.33333333337</v>
      </c>
      <c r="Y131" s="28">
        <f t="shared" ref="Y131:Y170" si="12">W131*V131</f>
        <v>650000</v>
      </c>
      <c r="Z131" s="28">
        <f t="shared" ref="Z131:Z170" si="13">Y131-X131</f>
        <v>246666.66666666663</v>
      </c>
      <c r="AA131" s="17">
        <v>0</v>
      </c>
      <c r="AB131" s="17">
        <v>12100</v>
      </c>
    </row>
    <row r="132" spans="1:28" x14ac:dyDescent="0.35">
      <c r="A132">
        <v>556</v>
      </c>
      <c r="B132" t="s">
        <v>550</v>
      </c>
      <c r="C132" t="s">
        <v>590</v>
      </c>
      <c r="D132" t="s">
        <v>597</v>
      </c>
      <c r="E132" t="s">
        <v>632</v>
      </c>
      <c r="F132" t="s">
        <v>631</v>
      </c>
      <c r="G132" t="s">
        <v>634</v>
      </c>
      <c r="H132" t="s">
        <v>633</v>
      </c>
      <c r="I132" t="s">
        <v>635</v>
      </c>
      <c r="J132">
        <v>0.03</v>
      </c>
      <c r="K132" s="7" t="s">
        <v>31</v>
      </c>
      <c r="L132" s="7" t="s">
        <v>107</v>
      </c>
      <c r="M132" s="7" t="s">
        <v>613</v>
      </c>
      <c r="N132" t="s">
        <v>32</v>
      </c>
      <c r="O132" t="s">
        <v>84</v>
      </c>
      <c r="P132" t="s">
        <v>86</v>
      </c>
      <c r="Q132" s="17">
        <v>12500</v>
      </c>
      <c r="R132" s="17">
        <v>15000</v>
      </c>
      <c r="S132" s="17">
        <v>0.03</v>
      </c>
      <c r="T132" s="17">
        <v>2.7E-2</v>
      </c>
      <c r="U132" s="17">
        <v>0</v>
      </c>
      <c r="V132" s="21">
        <f t="shared" si="10"/>
        <v>250</v>
      </c>
      <c r="W132" s="21"/>
      <c r="X132" s="28">
        <f t="shared" si="11"/>
        <v>150000</v>
      </c>
      <c r="Y132" s="28">
        <f t="shared" si="12"/>
        <v>0</v>
      </c>
      <c r="Z132" s="28">
        <f t="shared" si="13"/>
        <v>-150000</v>
      </c>
      <c r="AA132" s="17">
        <v>0</v>
      </c>
      <c r="AB132" s="17">
        <v>4500</v>
      </c>
    </row>
    <row r="133" spans="1:28" x14ac:dyDescent="0.35">
      <c r="A133">
        <v>557</v>
      </c>
      <c r="B133" t="s">
        <v>550</v>
      </c>
      <c r="C133" t="s">
        <v>590</v>
      </c>
      <c r="D133" t="s">
        <v>597</v>
      </c>
      <c r="E133" t="s">
        <v>597</v>
      </c>
      <c r="F133" t="s">
        <v>597</v>
      </c>
      <c r="G133" t="s">
        <v>645</v>
      </c>
      <c r="H133" t="s">
        <v>644</v>
      </c>
      <c r="I133" s="26" t="s">
        <v>866</v>
      </c>
      <c r="J133">
        <v>0.05</v>
      </c>
      <c r="K133" s="7" t="s">
        <v>31</v>
      </c>
      <c r="L133" s="24" t="s">
        <v>156</v>
      </c>
      <c r="M133" t="s">
        <v>538</v>
      </c>
      <c r="N133" t="s">
        <v>32</v>
      </c>
      <c r="O133" t="s">
        <v>34</v>
      </c>
      <c r="P133" t="s">
        <v>33</v>
      </c>
      <c r="Q133" s="17" t="s">
        <v>656</v>
      </c>
      <c r="R133" s="17" t="s">
        <v>656</v>
      </c>
      <c r="S133" s="17">
        <v>0.05</v>
      </c>
      <c r="T133" s="17">
        <v>92.5</v>
      </c>
      <c r="U133" s="17">
        <v>0</v>
      </c>
      <c r="V133" s="21">
        <v>130</v>
      </c>
      <c r="W133" s="21">
        <v>1850</v>
      </c>
      <c r="X133" s="28">
        <f t="shared" si="11"/>
        <v>132500</v>
      </c>
      <c r="Y133" s="28">
        <f t="shared" si="12"/>
        <v>240500</v>
      </c>
      <c r="Z133" s="28">
        <f t="shared" si="13"/>
        <v>108000</v>
      </c>
      <c r="AA133" s="17">
        <v>0</v>
      </c>
      <c r="AB133" s="17">
        <v>6625</v>
      </c>
    </row>
    <row r="134" spans="1:28" x14ac:dyDescent="0.35">
      <c r="A134">
        <v>558</v>
      </c>
      <c r="B134" t="s">
        <v>550</v>
      </c>
      <c r="C134" t="s">
        <v>590</v>
      </c>
      <c r="D134" t="s">
        <v>597</v>
      </c>
      <c r="E134" t="s">
        <v>597</v>
      </c>
      <c r="F134" t="s">
        <v>597</v>
      </c>
      <c r="G134" t="s">
        <v>645</v>
      </c>
      <c r="H134" t="s">
        <v>644</v>
      </c>
      <c r="I134" s="26" t="s">
        <v>866</v>
      </c>
      <c r="J134">
        <v>0.05</v>
      </c>
      <c r="K134" s="7" t="s">
        <v>31</v>
      </c>
      <c r="L134" s="24" t="s">
        <v>156</v>
      </c>
      <c r="M134" t="s">
        <v>538</v>
      </c>
      <c r="N134" t="s">
        <v>32</v>
      </c>
      <c r="O134" t="s">
        <v>82</v>
      </c>
      <c r="P134" t="s">
        <v>32</v>
      </c>
      <c r="Q134" s="17" t="s">
        <v>656</v>
      </c>
      <c r="R134" s="17" t="s">
        <v>656</v>
      </c>
      <c r="S134" s="17">
        <v>0.05</v>
      </c>
      <c r="T134" s="17">
        <v>172.5</v>
      </c>
      <c r="U134" s="17">
        <v>0</v>
      </c>
      <c r="V134" s="21">
        <v>130</v>
      </c>
      <c r="W134" s="21">
        <v>3450</v>
      </c>
      <c r="X134" s="28">
        <f t="shared" si="11"/>
        <v>218780</v>
      </c>
      <c r="Y134" s="28">
        <f t="shared" si="12"/>
        <v>448500</v>
      </c>
      <c r="Z134" s="28">
        <f t="shared" si="13"/>
        <v>229720</v>
      </c>
      <c r="AA134" s="17">
        <v>0</v>
      </c>
      <c r="AB134" s="17">
        <v>10939</v>
      </c>
    </row>
    <row r="135" spans="1:28" x14ac:dyDescent="0.35">
      <c r="A135">
        <v>559</v>
      </c>
      <c r="B135" t="s">
        <v>550</v>
      </c>
      <c r="C135" t="s">
        <v>590</v>
      </c>
      <c r="D135" t="s">
        <v>597</v>
      </c>
      <c r="E135" t="s">
        <v>597</v>
      </c>
      <c r="F135" t="s">
        <v>597</v>
      </c>
      <c r="G135" t="s">
        <v>645</v>
      </c>
      <c r="H135" t="s">
        <v>644</v>
      </c>
      <c r="I135" s="26" t="s">
        <v>866</v>
      </c>
      <c r="J135">
        <v>0.05</v>
      </c>
      <c r="K135" s="7" t="s">
        <v>31</v>
      </c>
      <c r="L135" s="24" t="s">
        <v>156</v>
      </c>
      <c r="M135" t="s">
        <v>538</v>
      </c>
      <c r="N135" t="s">
        <v>32</v>
      </c>
      <c r="O135" t="s">
        <v>83</v>
      </c>
      <c r="P135" t="s">
        <v>85</v>
      </c>
      <c r="Q135" s="17" t="s">
        <v>656</v>
      </c>
      <c r="R135" s="17" t="s">
        <v>656</v>
      </c>
      <c r="S135" s="17">
        <v>0.05</v>
      </c>
      <c r="T135" s="17">
        <v>155</v>
      </c>
      <c r="U135" s="17">
        <v>0</v>
      </c>
      <c r="V135" s="21">
        <v>130</v>
      </c>
      <c r="W135" s="21">
        <v>3100</v>
      </c>
      <c r="X135" s="28">
        <f t="shared" si="11"/>
        <v>270500</v>
      </c>
      <c r="Y135" s="28">
        <f t="shared" si="12"/>
        <v>403000</v>
      </c>
      <c r="Z135" s="28">
        <f t="shared" si="13"/>
        <v>132500</v>
      </c>
      <c r="AA135" s="17">
        <v>0</v>
      </c>
      <c r="AB135" s="17">
        <v>13525</v>
      </c>
    </row>
    <row r="136" spans="1:28" x14ac:dyDescent="0.35">
      <c r="A136">
        <v>560</v>
      </c>
      <c r="B136" t="s">
        <v>550</v>
      </c>
      <c r="C136" t="s">
        <v>590</v>
      </c>
      <c r="D136" t="s">
        <v>597</v>
      </c>
      <c r="E136" t="s">
        <v>597</v>
      </c>
      <c r="F136" t="s">
        <v>597</v>
      </c>
      <c r="G136" t="s">
        <v>645</v>
      </c>
      <c r="H136" t="s">
        <v>644</v>
      </c>
      <c r="I136" s="26" t="s">
        <v>866</v>
      </c>
      <c r="J136">
        <v>0.05</v>
      </c>
      <c r="K136" s="7" t="s">
        <v>31</v>
      </c>
      <c r="L136" s="24" t="s">
        <v>156</v>
      </c>
      <c r="M136" t="s">
        <v>538</v>
      </c>
      <c r="N136" t="s">
        <v>32</v>
      </c>
      <c r="O136" t="s">
        <v>84</v>
      </c>
      <c r="P136" t="s">
        <v>86</v>
      </c>
      <c r="Q136" s="17" t="s">
        <v>656</v>
      </c>
      <c r="R136" s="17" t="s">
        <v>656</v>
      </c>
      <c r="S136" s="17">
        <v>0.05</v>
      </c>
      <c r="T136" s="17">
        <v>52.5</v>
      </c>
      <c r="U136" s="17">
        <v>0</v>
      </c>
      <c r="V136" s="21">
        <v>130</v>
      </c>
      <c r="W136" s="21">
        <v>1050</v>
      </c>
      <c r="X136" s="28">
        <f t="shared" si="11"/>
        <v>132500</v>
      </c>
      <c r="Y136" s="28">
        <f t="shared" si="12"/>
        <v>136500</v>
      </c>
      <c r="Z136" s="28">
        <f t="shared" si="13"/>
        <v>4000</v>
      </c>
      <c r="AA136" s="17">
        <v>0</v>
      </c>
      <c r="AB136" s="17">
        <v>6625</v>
      </c>
    </row>
    <row r="137" spans="1:28" x14ac:dyDescent="0.35">
      <c r="A137">
        <v>561</v>
      </c>
      <c r="B137" t="s">
        <v>550</v>
      </c>
      <c r="C137" t="s">
        <v>590</v>
      </c>
      <c r="D137" t="s">
        <v>597</v>
      </c>
      <c r="E137" t="s">
        <v>660</v>
      </c>
      <c r="F137" t="s">
        <v>659</v>
      </c>
      <c r="G137" t="s">
        <v>669</v>
      </c>
      <c r="H137" t="s">
        <v>658</v>
      </c>
      <c r="I137" t="s">
        <v>657</v>
      </c>
      <c r="J137">
        <v>0.05</v>
      </c>
      <c r="K137" t="s">
        <v>31</v>
      </c>
      <c r="L137" t="s">
        <v>156</v>
      </c>
      <c r="M137" t="s">
        <v>539</v>
      </c>
      <c r="N137" t="s">
        <v>158</v>
      </c>
      <c r="O137" t="s">
        <v>34</v>
      </c>
      <c r="P137" t="s">
        <v>33</v>
      </c>
      <c r="Q137" s="17"/>
      <c r="R137" s="17"/>
      <c r="S137" s="17">
        <v>0.05</v>
      </c>
      <c r="T137" s="17">
        <v>57.5</v>
      </c>
      <c r="U137" s="17">
        <v>0</v>
      </c>
      <c r="V137" s="21">
        <v>130</v>
      </c>
      <c r="W137" s="21">
        <v>1150</v>
      </c>
      <c r="X137" s="28">
        <f t="shared" si="11"/>
        <v>142500</v>
      </c>
      <c r="Y137" s="28">
        <f t="shared" si="12"/>
        <v>149500</v>
      </c>
      <c r="Z137" s="28">
        <f t="shared" si="13"/>
        <v>7000</v>
      </c>
      <c r="AA137" s="17">
        <v>0</v>
      </c>
      <c r="AB137" s="17">
        <v>7125</v>
      </c>
    </row>
    <row r="138" spans="1:28" x14ac:dyDescent="0.35">
      <c r="A138">
        <v>562</v>
      </c>
      <c r="B138" t="s">
        <v>550</v>
      </c>
      <c r="C138" t="s">
        <v>590</v>
      </c>
      <c r="D138" t="s">
        <v>597</v>
      </c>
      <c r="E138" t="s">
        <v>660</v>
      </c>
      <c r="F138" t="s">
        <v>659</v>
      </c>
      <c r="G138" t="s">
        <v>669</v>
      </c>
      <c r="H138" t="s">
        <v>658</v>
      </c>
      <c r="I138" t="s">
        <v>657</v>
      </c>
      <c r="J138">
        <v>0.05</v>
      </c>
      <c r="K138" t="s">
        <v>31</v>
      </c>
      <c r="L138" t="s">
        <v>156</v>
      </c>
      <c r="M138" t="s">
        <v>539</v>
      </c>
      <c r="N138" t="s">
        <v>158</v>
      </c>
      <c r="O138" t="s">
        <v>82</v>
      </c>
      <c r="P138" t="s">
        <v>158</v>
      </c>
      <c r="Q138" s="17"/>
      <c r="R138" s="17"/>
      <c r="S138" s="17">
        <v>0.05</v>
      </c>
      <c r="T138" s="17">
        <v>42.5</v>
      </c>
      <c r="U138" s="17">
        <v>0</v>
      </c>
      <c r="V138" s="21">
        <v>130</v>
      </c>
      <c r="W138" s="21">
        <v>3450</v>
      </c>
      <c r="X138" s="28">
        <f t="shared" si="11"/>
        <v>289780</v>
      </c>
      <c r="Y138" s="28">
        <f t="shared" si="12"/>
        <v>448500</v>
      </c>
      <c r="Z138" s="28">
        <f t="shared" si="13"/>
        <v>158720</v>
      </c>
      <c r="AA138" s="17">
        <v>0</v>
      </c>
      <c r="AB138" s="17">
        <v>14489</v>
      </c>
    </row>
    <row r="139" spans="1:28" x14ac:dyDescent="0.35">
      <c r="A139">
        <v>563</v>
      </c>
      <c r="B139" t="s">
        <v>550</v>
      </c>
      <c r="C139" t="s">
        <v>590</v>
      </c>
      <c r="D139" t="s">
        <v>597</v>
      </c>
      <c r="E139" t="s">
        <v>660</v>
      </c>
      <c r="F139" t="s">
        <v>659</v>
      </c>
      <c r="G139" t="s">
        <v>669</v>
      </c>
      <c r="H139" t="s">
        <v>658</v>
      </c>
      <c r="I139" t="s">
        <v>657</v>
      </c>
      <c r="J139">
        <v>0.05</v>
      </c>
      <c r="K139" t="s">
        <v>31</v>
      </c>
      <c r="L139" t="s">
        <v>156</v>
      </c>
      <c r="M139" t="s">
        <v>539</v>
      </c>
      <c r="N139" t="s">
        <v>158</v>
      </c>
      <c r="O139" t="s">
        <v>83</v>
      </c>
      <c r="P139" t="s">
        <v>85</v>
      </c>
      <c r="Q139" s="17"/>
      <c r="R139" s="17"/>
      <c r="S139" s="17">
        <v>0.05</v>
      </c>
      <c r="T139" s="17">
        <v>50</v>
      </c>
      <c r="U139" s="17">
        <v>0</v>
      </c>
      <c r="V139" s="21">
        <v>130</v>
      </c>
      <c r="W139" s="21">
        <v>3100</v>
      </c>
      <c r="X139" s="28">
        <f t="shared" si="11"/>
        <v>249500</v>
      </c>
      <c r="Y139" s="28">
        <f t="shared" si="12"/>
        <v>403000</v>
      </c>
      <c r="Z139" s="28">
        <f t="shared" si="13"/>
        <v>153500</v>
      </c>
      <c r="AA139" s="17">
        <v>0</v>
      </c>
      <c r="AB139" s="17">
        <v>12475</v>
      </c>
    </row>
    <row r="140" spans="1:28" x14ac:dyDescent="0.35">
      <c r="A140">
        <v>564</v>
      </c>
      <c r="B140" t="s">
        <v>550</v>
      </c>
      <c r="C140" t="s">
        <v>590</v>
      </c>
      <c r="D140" t="s">
        <v>597</v>
      </c>
      <c r="E140" t="s">
        <v>660</v>
      </c>
      <c r="F140" t="s">
        <v>659</v>
      </c>
      <c r="G140" t="s">
        <v>669</v>
      </c>
      <c r="H140" t="s">
        <v>658</v>
      </c>
      <c r="I140" t="s">
        <v>657</v>
      </c>
      <c r="J140">
        <v>0.05</v>
      </c>
      <c r="K140" t="s">
        <v>31</v>
      </c>
      <c r="L140" t="s">
        <v>156</v>
      </c>
      <c r="M140" t="s">
        <v>539</v>
      </c>
      <c r="N140" t="s">
        <v>158</v>
      </c>
      <c r="O140" t="s">
        <v>84</v>
      </c>
      <c r="P140" t="s">
        <v>86</v>
      </c>
      <c r="Q140" s="17"/>
      <c r="R140" s="17"/>
      <c r="S140" s="17">
        <v>0.05</v>
      </c>
      <c r="T140" s="17">
        <v>62.5</v>
      </c>
      <c r="U140" s="17">
        <v>0</v>
      </c>
      <c r="V140" s="21">
        <v>130</v>
      </c>
      <c r="W140" s="21">
        <v>1250</v>
      </c>
      <c r="X140" s="28">
        <f t="shared" si="11"/>
        <v>142500</v>
      </c>
      <c r="Y140" s="28">
        <f t="shared" si="12"/>
        <v>162500</v>
      </c>
      <c r="Z140" s="28">
        <f t="shared" si="13"/>
        <v>20000</v>
      </c>
      <c r="AA140" s="17">
        <v>0</v>
      </c>
      <c r="AB140" s="17">
        <v>7125</v>
      </c>
    </row>
    <row r="141" spans="1:28" x14ac:dyDescent="0.35">
      <c r="A141">
        <v>565</v>
      </c>
      <c r="B141" t="s">
        <v>550</v>
      </c>
      <c r="C141" t="s">
        <v>590</v>
      </c>
      <c r="D141" t="s">
        <v>597</v>
      </c>
      <c r="E141" t="s">
        <v>672</v>
      </c>
      <c r="F141" t="s">
        <v>673</v>
      </c>
      <c r="G141" t="s">
        <v>668</v>
      </c>
      <c r="H141" t="s">
        <v>667</v>
      </c>
      <c r="I141" t="s">
        <v>671</v>
      </c>
      <c r="J141">
        <v>0.05</v>
      </c>
      <c r="K141" t="s">
        <v>31</v>
      </c>
      <c r="L141" t="s">
        <v>156</v>
      </c>
      <c r="M141" t="s">
        <v>538</v>
      </c>
      <c r="N141" t="s">
        <v>158</v>
      </c>
      <c r="O141" t="s">
        <v>34</v>
      </c>
      <c r="P141" t="s">
        <v>33</v>
      </c>
      <c r="Q141" s="17" t="s">
        <v>684</v>
      </c>
      <c r="R141" s="17" t="s">
        <v>684</v>
      </c>
      <c r="S141" s="17">
        <v>0.05</v>
      </c>
      <c r="T141" s="17">
        <v>67.5</v>
      </c>
      <c r="U141" s="17">
        <v>0</v>
      </c>
      <c r="V141" s="21">
        <v>130</v>
      </c>
      <c r="W141" s="21">
        <v>1350</v>
      </c>
      <c r="X141" s="28">
        <f t="shared" si="11"/>
        <v>92500</v>
      </c>
      <c r="Y141" s="28">
        <f t="shared" si="12"/>
        <v>175500</v>
      </c>
      <c r="Z141" s="28">
        <f t="shared" si="13"/>
        <v>83000</v>
      </c>
      <c r="AA141" s="17">
        <v>0</v>
      </c>
      <c r="AB141" s="17">
        <v>4625</v>
      </c>
    </row>
    <row r="142" spans="1:28" x14ac:dyDescent="0.35">
      <c r="A142">
        <v>566</v>
      </c>
      <c r="B142" t="s">
        <v>550</v>
      </c>
      <c r="C142" t="s">
        <v>590</v>
      </c>
      <c r="D142" t="s">
        <v>597</v>
      </c>
      <c r="E142" t="s">
        <v>672</v>
      </c>
      <c r="F142" t="s">
        <v>673</v>
      </c>
      <c r="G142" t="s">
        <v>668</v>
      </c>
      <c r="H142" t="s">
        <v>667</v>
      </c>
      <c r="I142" t="s">
        <v>671</v>
      </c>
      <c r="J142">
        <v>0.05</v>
      </c>
      <c r="K142" t="s">
        <v>31</v>
      </c>
      <c r="L142" t="s">
        <v>156</v>
      </c>
      <c r="M142" t="s">
        <v>538</v>
      </c>
      <c r="N142" t="s">
        <v>158</v>
      </c>
      <c r="O142" t="s">
        <v>82</v>
      </c>
      <c r="P142" t="s">
        <v>158</v>
      </c>
      <c r="Q142" s="17" t="s">
        <v>684</v>
      </c>
      <c r="R142" s="17" t="s">
        <v>684</v>
      </c>
      <c r="S142" s="17">
        <v>0.05</v>
      </c>
      <c r="T142" s="17">
        <v>135</v>
      </c>
      <c r="U142" s="17">
        <v>0</v>
      </c>
      <c r="V142" s="21">
        <v>130</v>
      </c>
      <c r="W142" s="21">
        <v>2700</v>
      </c>
      <c r="X142" s="28">
        <f t="shared" si="11"/>
        <v>239780</v>
      </c>
      <c r="Y142" s="28">
        <f t="shared" si="12"/>
        <v>351000</v>
      </c>
      <c r="Z142" s="28">
        <f t="shared" si="13"/>
        <v>111220</v>
      </c>
      <c r="AA142" s="17">
        <v>0</v>
      </c>
      <c r="AB142" s="17">
        <v>11989</v>
      </c>
    </row>
    <row r="143" spans="1:28" x14ac:dyDescent="0.35">
      <c r="A143">
        <v>567</v>
      </c>
      <c r="B143" t="s">
        <v>550</v>
      </c>
      <c r="C143" t="s">
        <v>590</v>
      </c>
      <c r="D143" t="s">
        <v>597</v>
      </c>
      <c r="E143" t="s">
        <v>672</v>
      </c>
      <c r="F143" t="s">
        <v>673</v>
      </c>
      <c r="G143" t="s">
        <v>668</v>
      </c>
      <c r="H143" t="s">
        <v>667</v>
      </c>
      <c r="I143" t="s">
        <v>671</v>
      </c>
      <c r="J143">
        <v>0.05</v>
      </c>
      <c r="K143" t="s">
        <v>31</v>
      </c>
      <c r="L143" t="s">
        <v>156</v>
      </c>
      <c r="M143" t="s">
        <v>538</v>
      </c>
      <c r="N143" t="s">
        <v>158</v>
      </c>
      <c r="O143" t="s">
        <v>83</v>
      </c>
      <c r="P143" t="s">
        <v>85</v>
      </c>
      <c r="Q143" s="17" t="s">
        <v>684</v>
      </c>
      <c r="R143" s="17" t="s">
        <v>684</v>
      </c>
      <c r="S143" s="17">
        <v>0.05</v>
      </c>
      <c r="T143" s="17">
        <v>110</v>
      </c>
      <c r="U143" s="17">
        <v>0</v>
      </c>
      <c r="V143" s="21">
        <v>130</v>
      </c>
      <c r="W143" s="21">
        <v>2200</v>
      </c>
      <c r="X143" s="28">
        <f t="shared" si="11"/>
        <v>199500</v>
      </c>
      <c r="Y143" s="28">
        <f t="shared" si="12"/>
        <v>286000</v>
      </c>
      <c r="Z143" s="28">
        <f t="shared" si="13"/>
        <v>86500</v>
      </c>
      <c r="AA143" s="17">
        <v>0</v>
      </c>
      <c r="AB143" s="17">
        <v>9975</v>
      </c>
    </row>
    <row r="144" spans="1:28" x14ac:dyDescent="0.35">
      <c r="A144">
        <v>568</v>
      </c>
      <c r="B144" t="s">
        <v>550</v>
      </c>
      <c r="C144" t="s">
        <v>590</v>
      </c>
      <c r="D144" t="s">
        <v>597</v>
      </c>
      <c r="E144" t="s">
        <v>672</v>
      </c>
      <c r="F144" t="s">
        <v>673</v>
      </c>
      <c r="G144" t="s">
        <v>668</v>
      </c>
      <c r="H144" t="s">
        <v>667</v>
      </c>
      <c r="I144" t="s">
        <v>671</v>
      </c>
      <c r="J144">
        <v>0.05</v>
      </c>
      <c r="K144" t="s">
        <v>31</v>
      </c>
      <c r="L144" t="s">
        <v>156</v>
      </c>
      <c r="M144" t="s">
        <v>538</v>
      </c>
      <c r="N144" t="s">
        <v>158</v>
      </c>
      <c r="O144" t="s">
        <v>84</v>
      </c>
      <c r="P144" t="s">
        <v>86</v>
      </c>
      <c r="Q144" s="17" t="s">
        <v>684</v>
      </c>
      <c r="R144" s="17" t="s">
        <v>684</v>
      </c>
      <c r="S144" s="17">
        <v>0.05</v>
      </c>
      <c r="T144" s="17">
        <v>60</v>
      </c>
      <c r="U144" s="17">
        <v>0</v>
      </c>
      <c r="V144" s="21">
        <v>130</v>
      </c>
      <c r="W144" s="21">
        <v>1200</v>
      </c>
      <c r="X144" s="28">
        <f t="shared" si="11"/>
        <v>92500</v>
      </c>
      <c r="Y144" s="28">
        <f t="shared" si="12"/>
        <v>156000</v>
      </c>
      <c r="Z144" s="28">
        <f t="shared" si="13"/>
        <v>63500</v>
      </c>
      <c r="AA144" s="17">
        <v>0</v>
      </c>
      <c r="AB144" s="17">
        <v>4625</v>
      </c>
    </row>
    <row r="145" spans="1:28" x14ac:dyDescent="0.35">
      <c r="A145">
        <v>569</v>
      </c>
      <c r="B145" t="s">
        <v>550</v>
      </c>
      <c r="C145" t="s">
        <v>590</v>
      </c>
      <c r="D145" t="s">
        <v>597</v>
      </c>
      <c r="E145" t="s">
        <v>660</v>
      </c>
      <c r="F145" t="s">
        <v>685</v>
      </c>
      <c r="G145" t="s">
        <v>689</v>
      </c>
      <c r="H145" t="s">
        <v>688</v>
      </c>
      <c r="I145" t="s">
        <v>686</v>
      </c>
      <c r="J145">
        <v>0.05</v>
      </c>
      <c r="K145" t="s">
        <v>31</v>
      </c>
      <c r="L145" t="s">
        <v>156</v>
      </c>
      <c r="M145" t="s">
        <v>539</v>
      </c>
      <c r="N145" t="s">
        <v>158</v>
      </c>
      <c r="O145" t="s">
        <v>34</v>
      </c>
      <c r="P145" t="s">
        <v>33</v>
      </c>
      <c r="Q145" s="17" t="s">
        <v>684</v>
      </c>
      <c r="R145" s="17" t="s">
        <v>684</v>
      </c>
      <c r="S145" s="17">
        <v>0.05</v>
      </c>
      <c r="T145" s="17">
        <v>65</v>
      </c>
      <c r="U145" s="17">
        <v>0</v>
      </c>
      <c r="V145" s="21">
        <v>130</v>
      </c>
      <c r="W145" s="21">
        <v>1300</v>
      </c>
      <c r="X145" s="28">
        <f t="shared" si="11"/>
        <v>122500</v>
      </c>
      <c r="Y145" s="28">
        <f t="shared" si="12"/>
        <v>169000</v>
      </c>
      <c r="Z145" s="28">
        <f t="shared" si="13"/>
        <v>46500</v>
      </c>
      <c r="AA145" s="17">
        <v>0</v>
      </c>
      <c r="AB145" s="17">
        <v>6125</v>
      </c>
    </row>
    <row r="146" spans="1:28" x14ac:dyDescent="0.35">
      <c r="A146">
        <v>570</v>
      </c>
      <c r="B146" t="s">
        <v>550</v>
      </c>
      <c r="C146" t="s">
        <v>590</v>
      </c>
      <c r="D146" t="s">
        <v>597</v>
      </c>
      <c r="E146" t="s">
        <v>660</v>
      </c>
      <c r="F146" t="s">
        <v>685</v>
      </c>
      <c r="G146" t="s">
        <v>689</v>
      </c>
      <c r="H146" t="s">
        <v>688</v>
      </c>
      <c r="I146" t="s">
        <v>686</v>
      </c>
      <c r="J146">
        <v>0.05</v>
      </c>
      <c r="K146" t="s">
        <v>31</v>
      </c>
      <c r="L146" t="s">
        <v>156</v>
      </c>
      <c r="M146" t="s">
        <v>539</v>
      </c>
      <c r="N146" t="s">
        <v>158</v>
      </c>
      <c r="O146" t="s">
        <v>82</v>
      </c>
      <c r="P146" t="s">
        <v>158</v>
      </c>
      <c r="Q146" s="17" t="s">
        <v>684</v>
      </c>
      <c r="R146" s="17" t="s">
        <v>684</v>
      </c>
      <c r="S146" s="17">
        <v>0.05</v>
      </c>
      <c r="T146" s="17">
        <v>162.5</v>
      </c>
      <c r="U146" s="17">
        <v>0</v>
      </c>
      <c r="V146" s="21">
        <v>130</v>
      </c>
      <c r="W146" s="21">
        <v>3250</v>
      </c>
      <c r="X146" s="28">
        <f t="shared" si="11"/>
        <v>206780</v>
      </c>
      <c r="Y146" s="28">
        <f t="shared" si="12"/>
        <v>422500</v>
      </c>
      <c r="Z146" s="28">
        <f t="shared" si="13"/>
        <v>215720</v>
      </c>
      <c r="AA146" s="17">
        <v>0</v>
      </c>
      <c r="AB146" s="17">
        <v>10339</v>
      </c>
    </row>
    <row r="147" spans="1:28" x14ac:dyDescent="0.35">
      <c r="A147">
        <v>571</v>
      </c>
      <c r="B147" t="s">
        <v>550</v>
      </c>
      <c r="C147" t="s">
        <v>590</v>
      </c>
      <c r="D147" t="s">
        <v>597</v>
      </c>
      <c r="E147" t="s">
        <v>660</v>
      </c>
      <c r="F147" t="s">
        <v>685</v>
      </c>
      <c r="G147" t="s">
        <v>689</v>
      </c>
      <c r="H147" t="s">
        <v>688</v>
      </c>
      <c r="I147" t="s">
        <v>686</v>
      </c>
      <c r="J147">
        <v>0.05</v>
      </c>
      <c r="K147" t="s">
        <v>31</v>
      </c>
      <c r="L147" t="s">
        <v>156</v>
      </c>
      <c r="M147" t="s">
        <v>539</v>
      </c>
      <c r="N147" t="s">
        <v>158</v>
      </c>
      <c r="O147" t="s">
        <v>83</v>
      </c>
      <c r="P147" t="s">
        <v>85</v>
      </c>
      <c r="Q147" s="17" t="s">
        <v>684</v>
      </c>
      <c r="R147" s="17" t="s">
        <v>684</v>
      </c>
      <c r="S147" s="17">
        <v>0.05</v>
      </c>
      <c r="T147" s="17">
        <v>147.5</v>
      </c>
      <c r="U147" s="17">
        <v>0</v>
      </c>
      <c r="V147" s="21">
        <v>130</v>
      </c>
      <c r="W147" s="21">
        <v>2950</v>
      </c>
      <c r="X147" s="28">
        <f t="shared" si="11"/>
        <v>209500</v>
      </c>
      <c r="Y147" s="28">
        <f t="shared" si="12"/>
        <v>383500</v>
      </c>
      <c r="Z147" s="28">
        <f t="shared" si="13"/>
        <v>174000</v>
      </c>
      <c r="AA147" s="17">
        <v>0</v>
      </c>
      <c r="AB147" s="17">
        <v>10475</v>
      </c>
    </row>
    <row r="148" spans="1:28" x14ac:dyDescent="0.35">
      <c r="A148">
        <v>572</v>
      </c>
      <c r="B148" t="s">
        <v>550</v>
      </c>
      <c r="C148" t="s">
        <v>590</v>
      </c>
      <c r="D148" t="s">
        <v>597</v>
      </c>
      <c r="E148" t="s">
        <v>660</v>
      </c>
      <c r="F148" t="s">
        <v>685</v>
      </c>
      <c r="G148" t="s">
        <v>689</v>
      </c>
      <c r="H148" t="s">
        <v>688</v>
      </c>
      <c r="I148" t="s">
        <v>686</v>
      </c>
      <c r="J148">
        <v>0.05</v>
      </c>
      <c r="K148" t="s">
        <v>31</v>
      </c>
      <c r="L148" t="s">
        <v>156</v>
      </c>
      <c r="M148" t="s">
        <v>539</v>
      </c>
      <c r="N148" t="s">
        <v>158</v>
      </c>
      <c r="O148" t="s">
        <v>84</v>
      </c>
      <c r="P148" t="s">
        <v>86</v>
      </c>
      <c r="Q148" s="17" t="s">
        <v>684</v>
      </c>
      <c r="R148" s="17" t="s">
        <v>684</v>
      </c>
      <c r="S148" s="17">
        <v>0.05</v>
      </c>
      <c r="T148" s="17">
        <v>62.5</v>
      </c>
      <c r="U148" s="17">
        <v>0</v>
      </c>
      <c r="V148" s="21">
        <v>130</v>
      </c>
      <c r="W148" s="21">
        <v>1250</v>
      </c>
      <c r="X148" s="28">
        <f t="shared" si="11"/>
        <v>122500</v>
      </c>
      <c r="Y148" s="28">
        <f t="shared" si="12"/>
        <v>162500</v>
      </c>
      <c r="Z148" s="28">
        <f t="shared" si="13"/>
        <v>40000</v>
      </c>
      <c r="AA148" s="17">
        <v>0</v>
      </c>
      <c r="AB148" s="17">
        <v>6125</v>
      </c>
    </row>
    <row r="149" spans="1:28" x14ac:dyDescent="0.35">
      <c r="A149">
        <v>573</v>
      </c>
      <c r="B149" t="s">
        <v>550</v>
      </c>
      <c r="C149" t="s">
        <v>590</v>
      </c>
      <c r="D149" t="s">
        <v>597</v>
      </c>
      <c r="E149" t="s">
        <v>596</v>
      </c>
      <c r="F149" t="s">
        <v>595</v>
      </c>
      <c r="G149" t="s">
        <v>694</v>
      </c>
      <c r="H149" t="s">
        <v>593</v>
      </c>
      <c r="I149" t="s">
        <v>592</v>
      </c>
      <c r="J149">
        <v>0.03</v>
      </c>
      <c r="K149" s="7" t="s">
        <v>31</v>
      </c>
      <c r="L149" s="7" t="s">
        <v>107</v>
      </c>
      <c r="M149" s="7" t="s">
        <v>613</v>
      </c>
      <c r="N149" t="s">
        <v>32</v>
      </c>
      <c r="O149" t="s">
        <v>34</v>
      </c>
      <c r="P149" t="s">
        <v>33</v>
      </c>
      <c r="Q149" s="17">
        <v>13750</v>
      </c>
      <c r="R149" s="17">
        <v>15000</v>
      </c>
      <c r="S149" s="17">
        <v>7.1999999999999995E-2</v>
      </c>
      <c r="T149" s="17">
        <v>0</v>
      </c>
      <c r="U149" s="17">
        <v>0</v>
      </c>
      <c r="V149" s="21">
        <f>Q149/50</f>
        <v>275</v>
      </c>
      <c r="W149" s="25">
        <v>2400</v>
      </c>
      <c r="X149" s="28">
        <f t="shared" si="11"/>
        <v>225000</v>
      </c>
      <c r="Y149" s="28">
        <f t="shared" si="12"/>
        <v>660000</v>
      </c>
      <c r="Z149" s="28">
        <f t="shared" si="13"/>
        <v>435000</v>
      </c>
      <c r="AA149" s="17" t="e">
        <v>#VALUE!</v>
      </c>
      <c r="AB149" s="17">
        <v>16199.999999999998</v>
      </c>
    </row>
    <row r="150" spans="1:28" x14ac:dyDescent="0.35">
      <c r="A150">
        <v>574</v>
      </c>
      <c r="B150" t="s">
        <v>550</v>
      </c>
      <c r="C150" t="s">
        <v>590</v>
      </c>
      <c r="D150" t="s">
        <v>597</v>
      </c>
      <c r="E150" t="s">
        <v>596</v>
      </c>
      <c r="F150" t="s">
        <v>595</v>
      </c>
      <c r="G150" t="s">
        <v>694</v>
      </c>
      <c r="H150" t="s">
        <v>593</v>
      </c>
      <c r="I150" t="s">
        <v>592</v>
      </c>
      <c r="J150">
        <v>0.03</v>
      </c>
      <c r="K150" s="7" t="s">
        <v>31</v>
      </c>
      <c r="L150" s="7" t="s">
        <v>107</v>
      </c>
      <c r="M150" s="7" t="s">
        <v>613</v>
      </c>
      <c r="N150" t="s">
        <v>32</v>
      </c>
      <c r="O150" t="s">
        <v>82</v>
      </c>
      <c r="P150" t="s">
        <v>32</v>
      </c>
      <c r="Q150" s="17">
        <v>13750</v>
      </c>
      <c r="R150" s="17">
        <v>15000</v>
      </c>
      <c r="S150" s="17">
        <v>7.9799999999999996E-2</v>
      </c>
      <c r="T150" s="17">
        <v>0</v>
      </c>
      <c r="U150" s="17">
        <v>0</v>
      </c>
      <c r="V150" s="21">
        <f t="shared" ref="V150:V152" si="14">Q150/50</f>
        <v>275</v>
      </c>
      <c r="W150" s="25">
        <v>2660</v>
      </c>
      <c r="X150" s="28">
        <f t="shared" si="11"/>
        <v>225000</v>
      </c>
      <c r="Y150" s="28">
        <f t="shared" si="12"/>
        <v>731500</v>
      </c>
      <c r="Z150" s="28">
        <f t="shared" si="13"/>
        <v>506500</v>
      </c>
      <c r="AA150" s="17">
        <v>11457.5</v>
      </c>
      <c r="AB150" s="17">
        <v>17955</v>
      </c>
    </row>
    <row r="151" spans="1:28" x14ac:dyDescent="0.35">
      <c r="A151">
        <v>575</v>
      </c>
      <c r="B151" t="s">
        <v>550</v>
      </c>
      <c r="C151" t="s">
        <v>590</v>
      </c>
      <c r="D151" t="s">
        <v>597</v>
      </c>
      <c r="E151" t="s">
        <v>596</v>
      </c>
      <c r="F151" t="s">
        <v>595</v>
      </c>
      <c r="G151" t="s">
        <v>694</v>
      </c>
      <c r="H151" t="s">
        <v>593</v>
      </c>
      <c r="I151" t="s">
        <v>592</v>
      </c>
      <c r="J151">
        <v>0.03</v>
      </c>
      <c r="K151" s="7" t="s">
        <v>31</v>
      </c>
      <c r="L151" s="7" t="s">
        <v>107</v>
      </c>
      <c r="M151" s="7" t="s">
        <v>613</v>
      </c>
      <c r="N151" t="s">
        <v>32</v>
      </c>
      <c r="O151" t="s">
        <v>83</v>
      </c>
      <c r="P151" t="s">
        <v>85</v>
      </c>
      <c r="Q151" s="17">
        <v>13750</v>
      </c>
      <c r="R151" s="17">
        <v>15000</v>
      </c>
      <c r="S151" s="17">
        <v>8.43E-2</v>
      </c>
      <c r="T151" s="17">
        <v>0</v>
      </c>
      <c r="U151" s="17">
        <v>0</v>
      </c>
      <c r="V151" s="21">
        <f t="shared" si="14"/>
        <v>275</v>
      </c>
      <c r="W151" s="25">
        <v>2810</v>
      </c>
      <c r="X151" s="28">
        <f t="shared" si="11"/>
        <v>225000</v>
      </c>
      <c r="Y151" s="28">
        <f t="shared" si="12"/>
        <v>772750</v>
      </c>
      <c r="Z151" s="28">
        <f t="shared" si="13"/>
        <v>547750</v>
      </c>
      <c r="AA151" s="17">
        <v>12650</v>
      </c>
      <c r="AB151" s="17">
        <v>18967.5</v>
      </c>
    </row>
    <row r="152" spans="1:28" x14ac:dyDescent="0.35">
      <c r="A152">
        <v>576</v>
      </c>
      <c r="B152" t="s">
        <v>550</v>
      </c>
      <c r="C152" t="s">
        <v>590</v>
      </c>
      <c r="D152" t="s">
        <v>597</v>
      </c>
      <c r="E152" t="s">
        <v>596</v>
      </c>
      <c r="F152" t="s">
        <v>595</v>
      </c>
      <c r="G152" t="s">
        <v>694</v>
      </c>
      <c r="H152" t="s">
        <v>593</v>
      </c>
      <c r="I152" t="s">
        <v>592</v>
      </c>
      <c r="J152">
        <v>0.03</v>
      </c>
      <c r="K152" s="7" t="s">
        <v>31</v>
      </c>
      <c r="L152" s="7" t="s">
        <v>107</v>
      </c>
      <c r="M152" s="7" t="s">
        <v>613</v>
      </c>
      <c r="N152" t="s">
        <v>32</v>
      </c>
      <c r="O152" t="s">
        <v>84</v>
      </c>
      <c r="P152" t="s">
        <v>86</v>
      </c>
      <c r="Q152" s="17">
        <v>13750</v>
      </c>
      <c r="R152" s="17">
        <v>15000</v>
      </c>
      <c r="S152" s="17">
        <v>0.03</v>
      </c>
      <c r="T152" s="17">
        <v>0</v>
      </c>
      <c r="U152" s="17">
        <v>0</v>
      </c>
      <c r="V152" s="21">
        <f t="shared" si="14"/>
        <v>275</v>
      </c>
      <c r="W152" s="25">
        <v>1000</v>
      </c>
      <c r="X152" s="28">
        <f t="shared" si="11"/>
        <v>225000</v>
      </c>
      <c r="Y152" s="28">
        <f t="shared" si="12"/>
        <v>275000</v>
      </c>
      <c r="Z152" s="28">
        <f t="shared" si="13"/>
        <v>50000</v>
      </c>
      <c r="AA152" s="17">
        <v>6750</v>
      </c>
      <c r="AB152" s="17">
        <v>6750</v>
      </c>
    </row>
    <row r="153" spans="1:28" x14ac:dyDescent="0.35">
      <c r="A153">
        <v>605</v>
      </c>
      <c r="B153" t="s">
        <v>550</v>
      </c>
      <c r="C153" t="s">
        <v>590</v>
      </c>
      <c r="D153" t="s">
        <v>590</v>
      </c>
      <c r="E153" t="s">
        <v>706</v>
      </c>
      <c r="F153" t="s">
        <v>705</v>
      </c>
      <c r="G153" t="s">
        <v>704</v>
      </c>
      <c r="H153" t="s">
        <v>703</v>
      </c>
      <c r="I153" t="s">
        <v>702</v>
      </c>
      <c r="J153">
        <v>24</v>
      </c>
      <c r="K153" t="s">
        <v>31</v>
      </c>
      <c r="L153" s="7" t="s">
        <v>867</v>
      </c>
      <c r="M153" s="9" t="s">
        <v>707</v>
      </c>
      <c r="N153" t="s">
        <v>158</v>
      </c>
      <c r="O153" t="s">
        <v>34</v>
      </c>
      <c r="P153" t="s">
        <v>33</v>
      </c>
      <c r="Q153" s="17"/>
      <c r="R153" s="17"/>
      <c r="S153" s="17">
        <v>2.3999999999999998E-3</v>
      </c>
      <c r="T153" s="17">
        <v>10</v>
      </c>
      <c r="U153" s="17">
        <v>0</v>
      </c>
      <c r="V153" s="25">
        <v>500</v>
      </c>
      <c r="W153" s="25">
        <v>4166</v>
      </c>
      <c r="X153" s="29">
        <f t="shared" si="11"/>
        <v>2916666.666666667</v>
      </c>
      <c r="Y153" s="28">
        <f t="shared" si="12"/>
        <v>2083000</v>
      </c>
      <c r="Z153" s="28">
        <f t="shared" si="13"/>
        <v>-833666.66666666698</v>
      </c>
      <c r="AA153" s="17">
        <v>10</v>
      </c>
      <c r="AB153" s="18">
        <v>7000</v>
      </c>
    </row>
    <row r="154" spans="1:28" x14ac:dyDescent="0.35">
      <c r="A154">
        <v>606</v>
      </c>
      <c r="B154" t="s">
        <v>550</v>
      </c>
      <c r="C154" t="s">
        <v>590</v>
      </c>
      <c r="D154" t="s">
        <v>590</v>
      </c>
      <c r="E154" t="s">
        <v>706</v>
      </c>
      <c r="F154" t="s">
        <v>705</v>
      </c>
      <c r="G154" t="s">
        <v>704</v>
      </c>
      <c r="H154" t="s">
        <v>703</v>
      </c>
      <c r="I154" t="s">
        <v>702</v>
      </c>
      <c r="J154">
        <v>24</v>
      </c>
      <c r="K154" t="s">
        <v>31</v>
      </c>
      <c r="L154" s="7" t="s">
        <v>867</v>
      </c>
      <c r="M154" s="9" t="s">
        <v>707</v>
      </c>
      <c r="N154" t="s">
        <v>158</v>
      </c>
      <c r="O154" t="s">
        <v>82</v>
      </c>
      <c r="P154" t="s">
        <v>158</v>
      </c>
      <c r="Q154" s="17"/>
      <c r="R154" s="17"/>
      <c r="S154" s="17">
        <v>2.3999999999999998E-3</v>
      </c>
      <c r="T154" s="17">
        <v>18.8</v>
      </c>
      <c r="U154" s="17">
        <v>0</v>
      </c>
      <c r="V154" s="25">
        <v>500</v>
      </c>
      <c r="W154" s="25">
        <v>7833</v>
      </c>
      <c r="X154" s="29">
        <f t="shared" si="11"/>
        <v>5483333.333333334</v>
      </c>
      <c r="Y154" s="28">
        <f t="shared" si="12"/>
        <v>3916500</v>
      </c>
      <c r="Z154" s="28">
        <f t="shared" si="13"/>
        <v>-1566833.333333334</v>
      </c>
      <c r="AA154" s="17">
        <v>18.8</v>
      </c>
      <c r="AB154" s="18">
        <v>13160</v>
      </c>
    </row>
    <row r="155" spans="1:28" x14ac:dyDescent="0.35">
      <c r="A155">
        <v>607</v>
      </c>
      <c r="B155" t="s">
        <v>550</v>
      </c>
      <c r="C155" t="s">
        <v>590</v>
      </c>
      <c r="D155" t="s">
        <v>590</v>
      </c>
      <c r="E155" t="s">
        <v>706</v>
      </c>
      <c r="F155" t="s">
        <v>705</v>
      </c>
      <c r="G155" t="s">
        <v>704</v>
      </c>
      <c r="H155" t="s">
        <v>703</v>
      </c>
      <c r="I155" t="s">
        <v>702</v>
      </c>
      <c r="J155">
        <v>24</v>
      </c>
      <c r="K155" t="s">
        <v>31</v>
      </c>
      <c r="L155" s="7" t="s">
        <v>867</v>
      </c>
      <c r="M155" s="9" t="s">
        <v>707</v>
      </c>
      <c r="N155" t="s">
        <v>158</v>
      </c>
      <c r="O155" t="s">
        <v>83</v>
      </c>
      <c r="P155" t="s">
        <v>85</v>
      </c>
      <c r="Q155" s="17"/>
      <c r="R155" s="17"/>
      <c r="S155" s="17">
        <v>2.3999999999999998E-3</v>
      </c>
      <c r="T155" s="17">
        <v>13.7</v>
      </c>
      <c r="U155" s="17">
        <v>0</v>
      </c>
      <c r="V155" s="25">
        <v>500</v>
      </c>
      <c r="W155" s="25">
        <v>5708.3</v>
      </c>
      <c r="X155" s="29">
        <f t="shared" si="11"/>
        <v>3995833.3333333335</v>
      </c>
      <c r="Y155" s="28">
        <f t="shared" si="12"/>
        <v>2854150</v>
      </c>
      <c r="Z155" s="28">
        <f t="shared" si="13"/>
        <v>-1141683.3333333335</v>
      </c>
      <c r="AA155" s="17">
        <v>13.7</v>
      </c>
      <c r="AB155" s="18">
        <v>9590</v>
      </c>
    </row>
    <row r="156" spans="1:28" x14ac:dyDescent="0.35">
      <c r="A156">
        <v>608</v>
      </c>
      <c r="B156" t="s">
        <v>550</v>
      </c>
      <c r="C156" t="s">
        <v>590</v>
      </c>
      <c r="D156" t="s">
        <v>590</v>
      </c>
      <c r="E156" t="s">
        <v>706</v>
      </c>
      <c r="F156" t="s">
        <v>705</v>
      </c>
      <c r="G156" t="s">
        <v>704</v>
      </c>
      <c r="H156" t="s">
        <v>703</v>
      </c>
      <c r="I156" t="s">
        <v>702</v>
      </c>
      <c r="J156">
        <v>24</v>
      </c>
      <c r="K156" t="s">
        <v>31</v>
      </c>
      <c r="L156" s="7" t="s">
        <v>867</v>
      </c>
      <c r="M156" s="9" t="s">
        <v>707</v>
      </c>
      <c r="N156" t="s">
        <v>158</v>
      </c>
      <c r="O156" t="s">
        <v>84</v>
      </c>
      <c r="P156" t="s">
        <v>86</v>
      </c>
      <c r="Q156" s="17"/>
      <c r="R156" s="17"/>
      <c r="S156" s="17">
        <v>2.3999999999999998E-3</v>
      </c>
      <c r="T156" s="17">
        <v>7.3</v>
      </c>
      <c r="U156" s="17">
        <v>0</v>
      </c>
      <c r="V156" s="25">
        <v>500</v>
      </c>
      <c r="W156" s="25">
        <v>3041.6666666666665</v>
      </c>
      <c r="X156" s="29">
        <f t="shared" si="11"/>
        <v>2129166.666666667</v>
      </c>
      <c r="Y156" s="28">
        <f t="shared" si="12"/>
        <v>1520833.3333333333</v>
      </c>
      <c r="Z156" s="28">
        <f t="shared" si="13"/>
        <v>-608333.33333333372</v>
      </c>
      <c r="AA156" s="17">
        <v>7.3</v>
      </c>
      <c r="AB156" s="18">
        <v>5110</v>
      </c>
    </row>
    <row r="157" spans="1:28" x14ac:dyDescent="0.35">
      <c r="A157">
        <v>641</v>
      </c>
      <c r="B157" t="s">
        <v>722</v>
      </c>
      <c r="C157" t="s">
        <v>721</v>
      </c>
      <c r="D157" t="s">
        <v>720</v>
      </c>
      <c r="E157" t="s">
        <v>719</v>
      </c>
      <c r="F157" t="s">
        <v>718</v>
      </c>
      <c r="I157" t="s">
        <v>717</v>
      </c>
      <c r="J157">
        <v>170</v>
      </c>
      <c r="K157" t="s">
        <v>31</v>
      </c>
      <c r="L157" t="s">
        <v>156</v>
      </c>
      <c r="M157" t="s">
        <v>157</v>
      </c>
      <c r="N157" t="s">
        <v>158</v>
      </c>
      <c r="O157" t="s">
        <v>34</v>
      </c>
      <c r="P157" t="s">
        <v>33</v>
      </c>
      <c r="Q157" s="17"/>
      <c r="R157" s="17"/>
      <c r="S157" s="17">
        <v>1.7000000000000001E-2</v>
      </c>
      <c r="T157" s="17">
        <v>93.5</v>
      </c>
      <c r="U157" s="17">
        <v>93.5</v>
      </c>
      <c r="V157" s="21">
        <v>130</v>
      </c>
      <c r="W157" s="21">
        <v>550</v>
      </c>
      <c r="X157" s="29">
        <f t="shared" si="11"/>
        <v>1735294.1176470588</v>
      </c>
      <c r="Y157" s="28">
        <f t="shared" si="12"/>
        <v>71500</v>
      </c>
      <c r="Z157" s="28">
        <f t="shared" si="13"/>
        <v>-1663794.1176470588</v>
      </c>
      <c r="AA157" s="19">
        <v>28050</v>
      </c>
      <c r="AB157" s="18">
        <v>29500</v>
      </c>
    </row>
    <row r="158" spans="1:28" x14ac:dyDescent="0.35">
      <c r="A158">
        <v>642</v>
      </c>
      <c r="B158" t="s">
        <v>722</v>
      </c>
      <c r="C158" t="s">
        <v>721</v>
      </c>
      <c r="D158" t="s">
        <v>720</v>
      </c>
      <c r="E158" t="s">
        <v>719</v>
      </c>
      <c r="F158" t="s">
        <v>718</v>
      </c>
      <c r="I158" t="s">
        <v>717</v>
      </c>
      <c r="J158">
        <v>170</v>
      </c>
      <c r="K158" t="s">
        <v>31</v>
      </c>
      <c r="L158" t="s">
        <v>156</v>
      </c>
      <c r="M158" t="s">
        <v>157</v>
      </c>
      <c r="N158" t="s">
        <v>158</v>
      </c>
      <c r="O158" t="s">
        <v>82</v>
      </c>
      <c r="P158" t="s">
        <v>158</v>
      </c>
      <c r="Q158" s="17"/>
      <c r="R158" s="17"/>
      <c r="S158" s="17">
        <v>1.7000000000000001E-2</v>
      </c>
      <c r="T158" s="17">
        <v>136</v>
      </c>
      <c r="U158" s="17">
        <v>136</v>
      </c>
      <c r="V158" s="21">
        <v>130</v>
      </c>
      <c r="W158" s="21">
        <v>8000</v>
      </c>
      <c r="X158" s="29">
        <f t="shared" si="11"/>
        <v>2029411.7647058822</v>
      </c>
      <c r="Y158" s="28">
        <f t="shared" si="12"/>
        <v>1040000</v>
      </c>
      <c r="Z158" s="28">
        <f t="shared" si="13"/>
        <v>-989411.76470588217</v>
      </c>
      <c r="AA158" s="19">
        <v>40800</v>
      </c>
      <c r="AB158" s="18">
        <v>34500</v>
      </c>
    </row>
    <row r="159" spans="1:28" x14ac:dyDescent="0.35">
      <c r="A159">
        <v>773</v>
      </c>
      <c r="B159" t="s">
        <v>252</v>
      </c>
      <c r="C159" t="s">
        <v>274</v>
      </c>
      <c r="D159" t="s">
        <v>274</v>
      </c>
      <c r="E159" t="s">
        <v>737</v>
      </c>
      <c r="F159" s="7" t="s">
        <v>738</v>
      </c>
      <c r="G159" s="7" t="s">
        <v>736</v>
      </c>
      <c r="H159" s="7" t="s">
        <v>735</v>
      </c>
      <c r="I159" t="s">
        <v>732</v>
      </c>
      <c r="J159">
        <v>24</v>
      </c>
      <c r="K159" t="s">
        <v>31</v>
      </c>
      <c r="L159" t="s">
        <v>588</v>
      </c>
      <c r="M159" t="s">
        <v>739</v>
      </c>
      <c r="N159" t="s">
        <v>32</v>
      </c>
      <c r="O159" t="s">
        <v>34</v>
      </c>
      <c r="P159" t="s">
        <v>33</v>
      </c>
      <c r="Q159" s="17">
        <v>800</v>
      </c>
      <c r="R159" s="17">
        <v>1000</v>
      </c>
      <c r="S159" s="17" t="s">
        <v>814</v>
      </c>
      <c r="T159" s="17">
        <v>25</v>
      </c>
      <c r="U159" s="17"/>
      <c r="V159" s="21">
        <v>800</v>
      </c>
      <c r="W159" s="21">
        <v>10416.666666666668</v>
      </c>
      <c r="X159" s="29">
        <f t="shared" si="11"/>
        <v>10860416.666666668</v>
      </c>
      <c r="Y159" s="28">
        <f t="shared" si="12"/>
        <v>8333333.333333334</v>
      </c>
      <c r="Z159" s="28">
        <f t="shared" si="13"/>
        <v>-2527083.333333334</v>
      </c>
      <c r="AA159" s="17">
        <v>25</v>
      </c>
      <c r="AB159" s="18">
        <v>26065</v>
      </c>
    </row>
    <row r="160" spans="1:28" x14ac:dyDescent="0.35">
      <c r="A160">
        <v>774</v>
      </c>
      <c r="B160" t="s">
        <v>252</v>
      </c>
      <c r="C160" t="s">
        <v>274</v>
      </c>
      <c r="D160" t="s">
        <v>274</v>
      </c>
      <c r="E160" t="s">
        <v>737</v>
      </c>
      <c r="F160" s="7" t="s">
        <v>738</v>
      </c>
      <c r="G160" s="7" t="s">
        <v>736</v>
      </c>
      <c r="H160" s="7" t="s">
        <v>735</v>
      </c>
      <c r="I160" t="s">
        <v>732</v>
      </c>
      <c r="J160">
        <v>24</v>
      </c>
      <c r="K160" t="s">
        <v>31</v>
      </c>
      <c r="L160" t="s">
        <v>588</v>
      </c>
      <c r="M160" t="s">
        <v>739</v>
      </c>
      <c r="N160" t="s">
        <v>32</v>
      </c>
      <c r="O160" t="s">
        <v>82</v>
      </c>
      <c r="P160" t="s">
        <v>32</v>
      </c>
      <c r="Q160" s="17">
        <v>800</v>
      </c>
      <c r="R160" s="17">
        <v>1000</v>
      </c>
      <c r="S160" s="17" t="s">
        <v>814</v>
      </c>
      <c r="T160" s="17">
        <v>30.5</v>
      </c>
      <c r="U160" s="17"/>
      <c r="V160" s="21">
        <v>800</v>
      </c>
      <c r="W160" s="21">
        <v>12708.333333333334</v>
      </c>
      <c r="X160" s="29">
        <f t="shared" si="11"/>
        <v>13016666.666666668</v>
      </c>
      <c r="Y160" s="28">
        <f t="shared" si="12"/>
        <v>10166666.666666668</v>
      </c>
      <c r="Z160" s="28">
        <f t="shared" si="13"/>
        <v>-2850000</v>
      </c>
      <c r="AA160" s="17">
        <v>30.5</v>
      </c>
      <c r="AB160" s="18">
        <v>31240</v>
      </c>
    </row>
    <row r="161" spans="1:28" x14ac:dyDescent="0.35">
      <c r="A161">
        <v>775</v>
      </c>
      <c r="B161" t="s">
        <v>252</v>
      </c>
      <c r="C161" t="s">
        <v>274</v>
      </c>
      <c r="D161" t="s">
        <v>274</v>
      </c>
      <c r="E161" t="s">
        <v>737</v>
      </c>
      <c r="F161" s="7" t="s">
        <v>738</v>
      </c>
      <c r="G161" s="7" t="s">
        <v>736</v>
      </c>
      <c r="H161" s="7" t="s">
        <v>735</v>
      </c>
      <c r="I161" t="s">
        <v>732</v>
      </c>
      <c r="J161">
        <v>24</v>
      </c>
      <c r="K161" t="s">
        <v>31</v>
      </c>
      <c r="L161" t="s">
        <v>588</v>
      </c>
      <c r="M161" t="s">
        <v>739</v>
      </c>
      <c r="N161" t="s">
        <v>32</v>
      </c>
      <c r="O161" t="s">
        <v>83</v>
      </c>
      <c r="P161" t="s">
        <v>85</v>
      </c>
      <c r="Q161" s="17">
        <v>800</v>
      </c>
      <c r="R161" s="17">
        <v>1000</v>
      </c>
      <c r="S161" s="17" t="s">
        <v>814</v>
      </c>
      <c r="T161" s="17">
        <v>25.2</v>
      </c>
      <c r="U161" s="17"/>
      <c r="V161" s="21">
        <v>800</v>
      </c>
      <c r="W161" s="21">
        <v>10500</v>
      </c>
      <c r="X161" s="29">
        <f t="shared" si="11"/>
        <v>11589583.333333334</v>
      </c>
      <c r="Y161" s="28">
        <f t="shared" si="12"/>
        <v>8400000</v>
      </c>
      <c r="Z161" s="28">
        <f t="shared" si="13"/>
        <v>-3189583.333333334</v>
      </c>
      <c r="AA161" s="17">
        <v>25.2</v>
      </c>
      <c r="AB161" s="18">
        <v>27815</v>
      </c>
    </row>
    <row r="162" spans="1:28" x14ac:dyDescent="0.35">
      <c r="A162">
        <v>776</v>
      </c>
      <c r="B162" t="s">
        <v>252</v>
      </c>
      <c r="C162" t="s">
        <v>274</v>
      </c>
      <c r="D162" t="s">
        <v>274</v>
      </c>
      <c r="E162" t="s">
        <v>737</v>
      </c>
      <c r="F162" s="7" t="s">
        <v>738</v>
      </c>
      <c r="G162" s="7" t="s">
        <v>736</v>
      </c>
      <c r="H162" s="7" t="s">
        <v>735</v>
      </c>
      <c r="I162" t="s">
        <v>732</v>
      </c>
      <c r="J162">
        <v>24</v>
      </c>
      <c r="K162" t="s">
        <v>31</v>
      </c>
      <c r="L162" t="s">
        <v>588</v>
      </c>
      <c r="M162" t="s">
        <v>739</v>
      </c>
      <c r="N162" t="s">
        <v>32</v>
      </c>
      <c r="O162" t="s">
        <v>84</v>
      </c>
      <c r="P162" t="s">
        <v>86</v>
      </c>
      <c r="Q162" s="17">
        <v>800</v>
      </c>
      <c r="R162" s="17">
        <v>1000</v>
      </c>
      <c r="S162" s="17" t="s">
        <v>814</v>
      </c>
      <c r="T162" s="17">
        <v>16</v>
      </c>
      <c r="U162" s="17"/>
      <c r="V162" s="21">
        <v>800</v>
      </c>
      <c r="W162" s="21">
        <v>6666.666666666667</v>
      </c>
      <c r="X162" s="29">
        <f t="shared" ref="X162:X170" si="15">AB162/S162</f>
        <v>7664583.333333334</v>
      </c>
      <c r="Y162" s="28">
        <f t="shared" si="12"/>
        <v>5333333.333333334</v>
      </c>
      <c r="Z162" s="28">
        <f t="shared" si="13"/>
        <v>-2331250</v>
      </c>
      <c r="AA162" s="17">
        <v>16</v>
      </c>
      <c r="AB162" s="18">
        <v>18395</v>
      </c>
    </row>
    <row r="163" spans="1:28" x14ac:dyDescent="0.35">
      <c r="A163">
        <v>789</v>
      </c>
      <c r="B163" t="s">
        <v>252</v>
      </c>
      <c r="C163" t="s">
        <v>172</v>
      </c>
      <c r="D163" t="s">
        <v>251</v>
      </c>
      <c r="E163" t="s">
        <v>776</v>
      </c>
      <c r="F163" s="7" t="s">
        <v>775</v>
      </c>
      <c r="I163" s="7" t="s">
        <v>772</v>
      </c>
      <c r="J163">
        <v>24</v>
      </c>
      <c r="K163" t="s">
        <v>31</v>
      </c>
      <c r="L163" t="s">
        <v>588</v>
      </c>
      <c r="M163" t="s">
        <v>739</v>
      </c>
      <c r="N163" t="s">
        <v>32</v>
      </c>
      <c r="O163" t="s">
        <v>34</v>
      </c>
      <c r="P163" t="s">
        <v>33</v>
      </c>
      <c r="Q163" s="17">
        <v>450</v>
      </c>
      <c r="R163" s="17">
        <v>600</v>
      </c>
      <c r="S163" s="17" t="s">
        <v>814</v>
      </c>
      <c r="T163" s="17">
        <v>4.3449999999999998</v>
      </c>
      <c r="U163" s="17">
        <v>0.35</v>
      </c>
      <c r="V163" s="21">
        <v>450</v>
      </c>
      <c r="W163" s="21">
        <v>1810.4166666666667</v>
      </c>
      <c r="X163" s="28">
        <f t="shared" si="15"/>
        <v>665833.33333333326</v>
      </c>
      <c r="Y163" s="28">
        <f t="shared" si="12"/>
        <v>814687.5</v>
      </c>
      <c r="Z163" s="28">
        <f t="shared" si="13"/>
        <v>148854.16666666674</v>
      </c>
      <c r="AA163" s="17">
        <v>3.9949999999999997</v>
      </c>
      <c r="AB163" s="17">
        <v>1597.9999999999998</v>
      </c>
    </row>
    <row r="164" spans="1:28" x14ac:dyDescent="0.35">
      <c r="A164">
        <v>790</v>
      </c>
      <c r="B164" t="s">
        <v>252</v>
      </c>
      <c r="C164" t="s">
        <v>172</v>
      </c>
      <c r="D164" t="s">
        <v>251</v>
      </c>
      <c r="E164" t="s">
        <v>776</v>
      </c>
      <c r="F164" s="7" t="s">
        <v>775</v>
      </c>
      <c r="I164" s="7" t="s">
        <v>772</v>
      </c>
      <c r="J164">
        <v>24</v>
      </c>
      <c r="K164" t="s">
        <v>31</v>
      </c>
      <c r="L164" t="s">
        <v>588</v>
      </c>
      <c r="M164" t="s">
        <v>739</v>
      </c>
      <c r="N164" t="s">
        <v>32</v>
      </c>
      <c r="O164" t="s">
        <v>82</v>
      </c>
      <c r="P164" t="s">
        <v>32</v>
      </c>
      <c r="Q164" s="17">
        <v>450</v>
      </c>
      <c r="R164" s="17">
        <v>600</v>
      </c>
      <c r="S164" s="17" t="s">
        <v>814</v>
      </c>
      <c r="T164" s="17">
        <v>14.575000000000001</v>
      </c>
      <c r="U164" s="17">
        <v>0.57499999999999996</v>
      </c>
      <c r="V164" s="21">
        <v>450</v>
      </c>
      <c r="W164" s="21">
        <v>6072.9166666666679</v>
      </c>
      <c r="X164" s="28">
        <f t="shared" si="15"/>
        <v>2333333.333333334</v>
      </c>
      <c r="Y164" s="28">
        <f t="shared" si="12"/>
        <v>2732812.5000000005</v>
      </c>
      <c r="Z164" s="28">
        <f t="shared" si="13"/>
        <v>399479.16666666651</v>
      </c>
      <c r="AA164" s="17">
        <v>14.000000000000002</v>
      </c>
      <c r="AB164" s="17">
        <v>5600.0000000000009</v>
      </c>
    </row>
    <row r="165" spans="1:28" x14ac:dyDescent="0.35">
      <c r="A165">
        <v>791</v>
      </c>
      <c r="B165" t="s">
        <v>252</v>
      </c>
      <c r="C165" t="s">
        <v>172</v>
      </c>
      <c r="D165" t="s">
        <v>251</v>
      </c>
      <c r="E165" t="s">
        <v>776</v>
      </c>
      <c r="F165" s="7" t="s">
        <v>775</v>
      </c>
      <c r="I165" s="7" t="s">
        <v>772</v>
      </c>
      <c r="J165">
        <v>24</v>
      </c>
      <c r="K165" t="s">
        <v>31</v>
      </c>
      <c r="L165" t="s">
        <v>588</v>
      </c>
      <c r="M165" t="s">
        <v>739</v>
      </c>
      <c r="N165" t="s">
        <v>32</v>
      </c>
      <c r="O165" t="s">
        <v>83</v>
      </c>
      <c r="P165" t="s">
        <v>85</v>
      </c>
      <c r="Q165" s="17">
        <v>450</v>
      </c>
      <c r="R165" s="17">
        <v>600</v>
      </c>
      <c r="S165" s="17" t="s">
        <v>814</v>
      </c>
      <c r="T165" s="17">
        <v>18.535</v>
      </c>
      <c r="U165" s="17">
        <v>0.53500000000000003</v>
      </c>
      <c r="V165" s="21">
        <v>450</v>
      </c>
      <c r="W165" s="21">
        <v>7722.916666666667</v>
      </c>
      <c r="X165" s="28">
        <f t="shared" si="15"/>
        <v>3000000.0000000005</v>
      </c>
      <c r="Y165" s="28">
        <f t="shared" si="12"/>
        <v>3475312.5</v>
      </c>
      <c r="Z165" s="28">
        <f t="shared" si="13"/>
        <v>475312.49999999953</v>
      </c>
      <c r="AA165" s="17">
        <v>18</v>
      </c>
      <c r="AB165" s="17">
        <v>7200</v>
      </c>
    </row>
    <row r="166" spans="1:28" x14ac:dyDescent="0.35">
      <c r="A166">
        <v>792</v>
      </c>
      <c r="B166" t="s">
        <v>252</v>
      </c>
      <c r="C166" t="s">
        <v>172</v>
      </c>
      <c r="D166" t="s">
        <v>251</v>
      </c>
      <c r="E166" t="s">
        <v>776</v>
      </c>
      <c r="F166" s="7" t="s">
        <v>775</v>
      </c>
      <c r="I166" s="7" t="s">
        <v>772</v>
      </c>
      <c r="J166">
        <v>24</v>
      </c>
      <c r="K166" t="s">
        <v>31</v>
      </c>
      <c r="L166" t="s">
        <v>588</v>
      </c>
      <c r="M166" t="s">
        <v>739</v>
      </c>
      <c r="N166" t="s">
        <v>32</v>
      </c>
      <c r="O166" t="s">
        <v>84</v>
      </c>
      <c r="P166" t="s">
        <v>86</v>
      </c>
      <c r="Q166" s="17">
        <v>450</v>
      </c>
      <c r="R166" s="17">
        <v>600</v>
      </c>
      <c r="S166" s="17" t="s">
        <v>814</v>
      </c>
      <c r="T166" s="17">
        <v>11.05</v>
      </c>
      <c r="U166" s="17">
        <v>0.05</v>
      </c>
      <c r="V166" s="21">
        <v>450</v>
      </c>
      <c r="W166" s="21">
        <v>4604.166666666667</v>
      </c>
      <c r="X166" s="28">
        <f t="shared" si="15"/>
        <v>1833333.3333333335</v>
      </c>
      <c r="Y166" s="28">
        <f t="shared" si="12"/>
        <v>2071875.0000000002</v>
      </c>
      <c r="Z166" s="28">
        <f t="shared" si="13"/>
        <v>238541.66666666674</v>
      </c>
      <c r="AA166" s="17">
        <v>11</v>
      </c>
      <c r="AB166" s="17">
        <v>4400</v>
      </c>
    </row>
    <row r="167" spans="1:28" x14ac:dyDescent="0.35">
      <c r="A167">
        <v>797</v>
      </c>
      <c r="B167" t="s">
        <v>252</v>
      </c>
      <c r="C167" t="s">
        <v>172</v>
      </c>
      <c r="D167" t="s">
        <v>251</v>
      </c>
      <c r="E167" t="s">
        <v>776</v>
      </c>
      <c r="F167" s="7" t="s">
        <v>798</v>
      </c>
      <c r="G167" s="7" t="s">
        <v>794</v>
      </c>
      <c r="H167" t="s">
        <v>793</v>
      </c>
      <c r="I167" s="7" t="s">
        <v>795</v>
      </c>
      <c r="J167">
        <v>24</v>
      </c>
      <c r="K167" t="s">
        <v>31</v>
      </c>
      <c r="L167" t="s">
        <v>588</v>
      </c>
      <c r="M167" t="s">
        <v>739</v>
      </c>
      <c r="N167" t="s">
        <v>32</v>
      </c>
      <c r="O167" t="s">
        <v>34</v>
      </c>
      <c r="P167" t="s">
        <v>33</v>
      </c>
      <c r="Q167" s="17">
        <v>450</v>
      </c>
      <c r="R167" s="17">
        <v>600</v>
      </c>
      <c r="S167" s="17" t="s">
        <v>814</v>
      </c>
      <c r="T167" s="17">
        <v>1.575</v>
      </c>
      <c r="U167" s="17">
        <v>0.25</v>
      </c>
      <c r="V167" s="21">
        <v>450</v>
      </c>
      <c r="W167" s="21">
        <v>652.08333333333337</v>
      </c>
      <c r="X167" s="28">
        <f t="shared" si="15"/>
        <v>220833.33333333334</v>
      </c>
      <c r="Y167" s="28">
        <f t="shared" si="12"/>
        <v>293437.5</v>
      </c>
      <c r="Z167" s="28">
        <f t="shared" si="13"/>
        <v>72604.166666666657</v>
      </c>
      <c r="AA167" s="17">
        <v>1.325</v>
      </c>
      <c r="AB167" s="17">
        <v>530</v>
      </c>
    </row>
    <row r="168" spans="1:28" x14ac:dyDescent="0.35">
      <c r="A168">
        <v>798</v>
      </c>
      <c r="B168" t="s">
        <v>252</v>
      </c>
      <c r="C168" t="s">
        <v>172</v>
      </c>
      <c r="D168" t="s">
        <v>251</v>
      </c>
      <c r="E168" t="s">
        <v>776</v>
      </c>
      <c r="F168" s="7" t="s">
        <v>798</v>
      </c>
      <c r="G168" s="7" t="s">
        <v>794</v>
      </c>
      <c r="H168" t="s">
        <v>793</v>
      </c>
      <c r="I168" s="7" t="s">
        <v>795</v>
      </c>
      <c r="J168">
        <v>24</v>
      </c>
      <c r="K168" t="s">
        <v>31</v>
      </c>
      <c r="L168" t="s">
        <v>588</v>
      </c>
      <c r="M168" t="s">
        <v>739</v>
      </c>
      <c r="N168" t="s">
        <v>32</v>
      </c>
      <c r="O168" t="s">
        <v>82</v>
      </c>
      <c r="P168" t="s">
        <v>32</v>
      </c>
      <c r="Q168" s="17">
        <v>450</v>
      </c>
      <c r="R168" s="17">
        <v>600</v>
      </c>
      <c r="S168" s="17" t="s">
        <v>814</v>
      </c>
      <c r="T168" s="17">
        <v>9.625</v>
      </c>
      <c r="U168" s="17">
        <v>0.35</v>
      </c>
      <c r="V168" s="21">
        <v>450</v>
      </c>
      <c r="W168" s="21">
        <v>4010.416666666667</v>
      </c>
      <c r="X168" s="28">
        <f t="shared" si="15"/>
        <v>1545833.3333333335</v>
      </c>
      <c r="Y168" s="28">
        <f t="shared" si="12"/>
        <v>1804687.5000000002</v>
      </c>
      <c r="Z168" s="28">
        <f t="shared" si="13"/>
        <v>258854.16666666674</v>
      </c>
      <c r="AA168" s="17">
        <v>9.2750000000000004</v>
      </c>
      <c r="AB168" s="17">
        <v>3710</v>
      </c>
    </row>
    <row r="169" spans="1:28" x14ac:dyDescent="0.35">
      <c r="A169">
        <v>799</v>
      </c>
      <c r="B169" t="s">
        <v>252</v>
      </c>
      <c r="C169" t="s">
        <v>172</v>
      </c>
      <c r="D169" t="s">
        <v>251</v>
      </c>
      <c r="E169" t="s">
        <v>776</v>
      </c>
      <c r="F169" s="7" t="s">
        <v>798</v>
      </c>
      <c r="G169" s="7" t="s">
        <v>794</v>
      </c>
      <c r="H169" t="s">
        <v>793</v>
      </c>
      <c r="I169" s="7" t="s">
        <v>795</v>
      </c>
      <c r="J169">
        <v>24</v>
      </c>
      <c r="K169" t="s">
        <v>31</v>
      </c>
      <c r="L169" t="s">
        <v>588</v>
      </c>
      <c r="M169" t="s">
        <v>739</v>
      </c>
      <c r="N169" t="s">
        <v>32</v>
      </c>
      <c r="O169" t="s">
        <v>83</v>
      </c>
      <c r="P169" t="s">
        <v>85</v>
      </c>
      <c r="Q169" s="17">
        <v>450</v>
      </c>
      <c r="R169" s="17">
        <v>600</v>
      </c>
      <c r="S169" s="17" t="s">
        <v>814</v>
      </c>
      <c r="T169" s="17">
        <v>7.625</v>
      </c>
      <c r="U169" s="17">
        <v>0.625</v>
      </c>
      <c r="V169" s="21">
        <v>450</v>
      </c>
      <c r="W169" s="21">
        <v>3177.0833333333335</v>
      </c>
      <c r="X169" s="28">
        <f t="shared" si="15"/>
        <v>1166666.6666666667</v>
      </c>
      <c r="Y169" s="28">
        <f t="shared" si="12"/>
        <v>1429687.5</v>
      </c>
      <c r="Z169" s="28">
        <f t="shared" si="13"/>
        <v>263020.83333333326</v>
      </c>
      <c r="AA169" s="17">
        <v>7</v>
      </c>
      <c r="AB169" s="17">
        <v>2800</v>
      </c>
    </row>
    <row r="170" spans="1:28" x14ac:dyDescent="0.35">
      <c r="A170">
        <v>800</v>
      </c>
      <c r="B170" t="s">
        <v>252</v>
      </c>
      <c r="C170" t="s">
        <v>172</v>
      </c>
      <c r="D170" t="s">
        <v>251</v>
      </c>
      <c r="E170" t="s">
        <v>776</v>
      </c>
      <c r="F170" s="7" t="s">
        <v>798</v>
      </c>
      <c r="G170" s="7" t="s">
        <v>794</v>
      </c>
      <c r="H170" t="s">
        <v>793</v>
      </c>
      <c r="I170" s="7" t="s">
        <v>795</v>
      </c>
      <c r="J170">
        <v>24</v>
      </c>
      <c r="K170" t="s">
        <v>31</v>
      </c>
      <c r="L170" t="s">
        <v>588</v>
      </c>
      <c r="M170" t="s">
        <v>739</v>
      </c>
      <c r="N170" t="s">
        <v>32</v>
      </c>
      <c r="O170" t="s">
        <v>84</v>
      </c>
      <c r="P170" t="s">
        <v>86</v>
      </c>
      <c r="Q170" s="17">
        <v>450</v>
      </c>
      <c r="R170" s="17">
        <v>600</v>
      </c>
      <c r="S170" s="17" t="s">
        <v>814</v>
      </c>
      <c r="T170" s="17">
        <v>4.5</v>
      </c>
      <c r="U170" s="17">
        <v>0.5</v>
      </c>
      <c r="V170" s="21">
        <v>450</v>
      </c>
      <c r="W170" s="21">
        <v>1875.0000000000002</v>
      </c>
      <c r="X170" s="28">
        <f t="shared" si="15"/>
        <v>666666.66666666674</v>
      </c>
      <c r="Y170" s="28">
        <f t="shared" si="12"/>
        <v>843750.00000000012</v>
      </c>
      <c r="Z170" s="28">
        <f t="shared" si="13"/>
        <v>177083.33333333337</v>
      </c>
      <c r="AA170" s="17">
        <v>4</v>
      </c>
      <c r="AB170" s="17">
        <v>1600</v>
      </c>
    </row>
  </sheetData>
  <mergeCells count="1">
    <mergeCell ref="G1:H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5354-4DEF-4192-9267-9134F3FEE7AD}">
  <dimension ref="A1:AD170"/>
  <sheetViews>
    <sheetView topLeftCell="S1" zoomScale="106" zoomScaleNormal="106" workbookViewId="0">
      <pane ySplit="1" topLeftCell="A158" activePane="bottomLeft" state="frozen"/>
      <selection pane="bottomLeft" activeCell="AB159" sqref="AB159"/>
    </sheetView>
  </sheetViews>
  <sheetFormatPr defaultRowHeight="14.5" x14ac:dyDescent="0.35"/>
  <cols>
    <col min="1" max="1" width="5.7265625" customWidth="1"/>
    <col min="2" max="2" width="19.6328125" customWidth="1"/>
    <col min="3" max="3" width="12.7265625" customWidth="1"/>
    <col min="4" max="4" width="14.81640625" customWidth="1"/>
    <col min="5" max="5" width="17.1796875" customWidth="1"/>
    <col min="6" max="6" width="14.81640625" customWidth="1"/>
    <col min="7" max="7" width="16.6328125" customWidth="1"/>
    <col min="8" max="8" width="18.81640625" customWidth="1"/>
    <col min="9" max="9" width="19.08984375" customWidth="1"/>
    <col min="10" max="10" width="16" customWidth="1"/>
    <col min="11" max="11" width="12" customWidth="1"/>
    <col min="12" max="12" width="7.453125" customWidth="1"/>
    <col min="13" max="13" width="10.453125" customWidth="1"/>
    <col min="14" max="14" width="11.1796875" customWidth="1"/>
    <col min="15" max="15" width="10.26953125" customWidth="1"/>
    <col min="16" max="16" width="20.26953125" customWidth="1"/>
    <col min="17" max="17" width="14.7265625" customWidth="1"/>
    <col min="18" max="18" width="13.26953125" customWidth="1"/>
    <col min="19" max="20" width="14.7265625" customWidth="1"/>
    <col min="21" max="26" width="16.81640625" customWidth="1"/>
    <col min="27" max="27" width="15.26953125" customWidth="1"/>
    <col min="28" max="28" width="16.81640625" customWidth="1"/>
  </cols>
  <sheetData>
    <row r="1" spans="1:29" ht="43.5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3" t="s">
        <v>6</v>
      </c>
      <c r="H1" s="33"/>
      <c r="I1" s="2" t="s">
        <v>7</v>
      </c>
      <c r="J1" s="4" t="s">
        <v>97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47</v>
      </c>
      <c r="R1" s="2" t="s">
        <v>47</v>
      </c>
      <c r="S1" s="2" t="s">
        <v>73</v>
      </c>
      <c r="T1" s="2" t="s">
        <v>74</v>
      </c>
      <c r="U1" s="2" t="s">
        <v>75</v>
      </c>
      <c r="V1" s="20" t="s">
        <v>864</v>
      </c>
      <c r="W1" s="20" t="s">
        <v>865</v>
      </c>
      <c r="X1" s="27" t="s">
        <v>868</v>
      </c>
      <c r="Y1" s="27" t="s">
        <v>869</v>
      </c>
      <c r="Z1" s="27" t="s">
        <v>870</v>
      </c>
      <c r="AA1" s="2" t="s">
        <v>76</v>
      </c>
      <c r="AB1" s="2" t="s">
        <v>77</v>
      </c>
      <c r="AC1" s="27" t="s">
        <v>898</v>
      </c>
    </row>
    <row r="2" spans="1:29" x14ac:dyDescent="0.35">
      <c r="A2">
        <v>2</v>
      </c>
      <c r="B2" t="s">
        <v>21</v>
      </c>
      <c r="C2" t="s">
        <v>20</v>
      </c>
      <c r="D2" t="s">
        <v>22</v>
      </c>
      <c r="E2" t="s">
        <v>23</v>
      </c>
      <c r="F2" t="s">
        <v>24</v>
      </c>
      <c r="I2" t="s">
        <v>25</v>
      </c>
      <c r="J2">
        <v>0.12</v>
      </c>
      <c r="K2" t="s">
        <v>31</v>
      </c>
      <c r="L2" t="s">
        <v>30</v>
      </c>
      <c r="M2" t="s">
        <v>130</v>
      </c>
      <c r="N2" t="s">
        <v>32</v>
      </c>
      <c r="O2" t="s">
        <v>82</v>
      </c>
      <c r="P2" t="s">
        <v>32</v>
      </c>
      <c r="Q2" s="22">
        <v>10000</v>
      </c>
      <c r="R2">
        <v>250</v>
      </c>
      <c r="S2">
        <v>0.12</v>
      </c>
      <c r="T2" s="7">
        <v>24.63</v>
      </c>
      <c r="U2" s="7">
        <v>37.950000000000003</v>
      </c>
      <c r="V2" s="21">
        <f>Q2/50</f>
        <v>200</v>
      </c>
      <c r="W2" s="21">
        <v>1265</v>
      </c>
      <c r="X2" s="28">
        <f t="shared" ref="X2:X33" si="0">AB2/S2</f>
        <v>78335.869565217392</v>
      </c>
      <c r="Y2" s="28">
        <f>W2*V2</f>
        <v>253000</v>
      </c>
      <c r="Z2" s="28">
        <f>Y2-X2</f>
        <v>174664.13043478259</v>
      </c>
      <c r="AA2" s="7">
        <v>73.319999999999993</v>
      </c>
      <c r="AB2" s="7">
        <v>9400.3043478260861</v>
      </c>
      <c r="AC2" t="s">
        <v>896</v>
      </c>
    </row>
    <row r="3" spans="1:29" x14ac:dyDescent="0.35">
      <c r="A3">
        <v>3</v>
      </c>
      <c r="B3" t="s">
        <v>21</v>
      </c>
      <c r="C3" t="s">
        <v>20</v>
      </c>
      <c r="D3" t="s">
        <v>22</v>
      </c>
      <c r="E3" t="s">
        <v>23</v>
      </c>
      <c r="F3" t="s">
        <v>24</v>
      </c>
      <c r="I3" t="s">
        <v>25</v>
      </c>
      <c r="J3">
        <v>0.12</v>
      </c>
      <c r="K3" t="s">
        <v>31</v>
      </c>
      <c r="L3" t="s">
        <v>30</v>
      </c>
      <c r="M3" t="s">
        <v>130</v>
      </c>
      <c r="N3" t="s">
        <v>32</v>
      </c>
      <c r="O3" t="s">
        <v>83</v>
      </c>
      <c r="P3" t="s">
        <v>85</v>
      </c>
      <c r="Q3" s="22">
        <v>10000</v>
      </c>
      <c r="R3">
        <v>250</v>
      </c>
      <c r="S3">
        <v>0.12</v>
      </c>
      <c r="T3" s="7">
        <v>24</v>
      </c>
      <c r="U3" s="7">
        <v>37</v>
      </c>
      <c r="V3" s="21">
        <f t="shared" ref="V3:V66" si="1">Q3/50</f>
        <v>200</v>
      </c>
      <c r="W3" s="21">
        <v>2444</v>
      </c>
      <c r="X3" s="28">
        <f t="shared" si="0"/>
        <v>93400</v>
      </c>
      <c r="Y3" s="28">
        <f t="shared" ref="Y3:Y66" si="2">W3*V3</f>
        <v>488800</v>
      </c>
      <c r="Z3" s="28">
        <f t="shared" ref="Z3:Z66" si="3">Y3-X3</f>
        <v>395400</v>
      </c>
      <c r="AA3" s="7">
        <v>73</v>
      </c>
      <c r="AB3" s="7">
        <v>11208</v>
      </c>
      <c r="AC3" t="s">
        <v>896</v>
      </c>
    </row>
    <row r="4" spans="1:29" x14ac:dyDescent="0.35">
      <c r="A4">
        <v>4</v>
      </c>
      <c r="B4" t="s">
        <v>21</v>
      </c>
      <c r="C4" t="s">
        <v>20</v>
      </c>
      <c r="D4" t="s">
        <v>22</v>
      </c>
      <c r="E4" t="s">
        <v>23</v>
      </c>
      <c r="F4" t="s">
        <v>24</v>
      </c>
      <c r="I4" t="s">
        <v>25</v>
      </c>
      <c r="J4">
        <v>0.12</v>
      </c>
      <c r="K4" t="s">
        <v>31</v>
      </c>
      <c r="L4" t="s">
        <v>30</v>
      </c>
      <c r="M4" t="s">
        <v>130</v>
      </c>
      <c r="N4" t="s">
        <v>32</v>
      </c>
      <c r="O4" t="s">
        <v>84</v>
      </c>
      <c r="P4" t="s">
        <v>86</v>
      </c>
      <c r="Q4" s="22">
        <v>10000</v>
      </c>
      <c r="R4">
        <v>250</v>
      </c>
      <c r="S4">
        <v>0.12</v>
      </c>
      <c r="T4">
        <v>5160</v>
      </c>
      <c r="U4">
        <v>7955</v>
      </c>
      <c r="V4" s="21">
        <f t="shared" si="1"/>
        <v>200</v>
      </c>
      <c r="W4" s="21">
        <v>201</v>
      </c>
      <c r="X4" s="28">
        <f t="shared" si="0"/>
        <v>34190</v>
      </c>
      <c r="Y4" s="28">
        <f t="shared" si="2"/>
        <v>40200</v>
      </c>
      <c r="Z4" s="28">
        <f t="shared" si="3"/>
        <v>6010</v>
      </c>
      <c r="AA4">
        <v>15695</v>
      </c>
      <c r="AB4">
        <v>4102.8</v>
      </c>
      <c r="AC4" t="s">
        <v>896</v>
      </c>
    </row>
    <row r="5" spans="1:29" x14ac:dyDescent="0.35">
      <c r="A5">
        <v>5</v>
      </c>
      <c r="B5" t="s">
        <v>21</v>
      </c>
      <c r="C5" t="s">
        <v>20</v>
      </c>
      <c r="D5" t="s">
        <v>22</v>
      </c>
      <c r="E5" t="s">
        <v>98</v>
      </c>
      <c r="F5" t="s">
        <v>99</v>
      </c>
      <c r="G5" t="s">
        <v>108</v>
      </c>
      <c r="H5" t="s">
        <v>109</v>
      </c>
      <c r="I5" t="s">
        <v>104</v>
      </c>
      <c r="J5">
        <v>3</v>
      </c>
      <c r="K5" t="s">
        <v>31</v>
      </c>
      <c r="L5" t="s">
        <v>107</v>
      </c>
      <c r="M5" t="s">
        <v>106</v>
      </c>
      <c r="N5" t="s">
        <v>32</v>
      </c>
      <c r="O5" t="s">
        <v>34</v>
      </c>
      <c r="P5" t="s">
        <v>33</v>
      </c>
      <c r="Q5">
        <v>8000</v>
      </c>
      <c r="R5">
        <v>11250</v>
      </c>
      <c r="S5">
        <v>0.03</v>
      </c>
      <c r="T5">
        <v>8000</v>
      </c>
      <c r="U5">
        <v>7450</v>
      </c>
      <c r="V5" s="21">
        <f t="shared" si="1"/>
        <v>160</v>
      </c>
      <c r="W5" s="21">
        <v>1833</v>
      </c>
      <c r="X5" s="28">
        <f t="shared" si="0"/>
        <v>226750</v>
      </c>
      <c r="Y5" s="28">
        <f t="shared" si="2"/>
        <v>293280</v>
      </c>
      <c r="Z5" s="28">
        <f t="shared" si="3"/>
        <v>66530</v>
      </c>
      <c r="AA5">
        <v>8210</v>
      </c>
      <c r="AB5">
        <v>6802.5</v>
      </c>
      <c r="AC5" t="s">
        <v>107</v>
      </c>
    </row>
    <row r="6" spans="1:29" x14ac:dyDescent="0.35">
      <c r="A6">
        <v>6</v>
      </c>
      <c r="B6" t="s">
        <v>119</v>
      </c>
      <c r="C6" t="s">
        <v>20</v>
      </c>
      <c r="D6" t="s">
        <v>22</v>
      </c>
      <c r="E6" t="s">
        <v>98</v>
      </c>
      <c r="F6" t="s">
        <v>99</v>
      </c>
      <c r="G6" t="s">
        <v>108</v>
      </c>
      <c r="H6" t="s">
        <v>109</v>
      </c>
      <c r="I6" t="s">
        <v>104</v>
      </c>
      <c r="J6">
        <v>3</v>
      </c>
      <c r="K6" t="s">
        <v>31</v>
      </c>
      <c r="L6" t="s">
        <v>107</v>
      </c>
      <c r="M6" t="s">
        <v>106</v>
      </c>
      <c r="N6" t="s">
        <v>32</v>
      </c>
      <c r="O6" t="s">
        <v>82</v>
      </c>
      <c r="P6" t="s">
        <v>32</v>
      </c>
      <c r="Q6">
        <v>8000</v>
      </c>
      <c r="R6">
        <v>11250</v>
      </c>
      <c r="S6">
        <v>0.03</v>
      </c>
      <c r="T6">
        <v>82</v>
      </c>
      <c r="U6" s="9">
        <v>0</v>
      </c>
      <c r="V6" s="21">
        <f t="shared" si="1"/>
        <v>160</v>
      </c>
      <c r="W6" s="21">
        <v>2733</v>
      </c>
      <c r="X6" s="28">
        <f t="shared" si="0"/>
        <v>346916.66666666669</v>
      </c>
      <c r="Y6" s="28">
        <f t="shared" si="2"/>
        <v>437280</v>
      </c>
      <c r="Z6" s="28">
        <f t="shared" si="3"/>
        <v>90363.333333333314</v>
      </c>
      <c r="AA6" s="7">
        <v>0</v>
      </c>
      <c r="AB6">
        <v>10407.5</v>
      </c>
      <c r="AC6" t="s">
        <v>107</v>
      </c>
    </row>
    <row r="7" spans="1:29" x14ac:dyDescent="0.35">
      <c r="A7">
        <v>7</v>
      </c>
      <c r="B7" t="s">
        <v>119</v>
      </c>
      <c r="C7" t="s">
        <v>20</v>
      </c>
      <c r="D7" t="s">
        <v>22</v>
      </c>
      <c r="E7" t="s">
        <v>98</v>
      </c>
      <c r="F7" t="s">
        <v>99</v>
      </c>
      <c r="G7" t="s">
        <v>108</v>
      </c>
      <c r="H7" t="s">
        <v>109</v>
      </c>
      <c r="I7" t="s">
        <v>104</v>
      </c>
      <c r="J7">
        <v>3</v>
      </c>
      <c r="K7" t="s">
        <v>31</v>
      </c>
      <c r="L7" t="s">
        <v>107</v>
      </c>
      <c r="M7" t="s">
        <v>106</v>
      </c>
      <c r="N7" t="s">
        <v>32</v>
      </c>
      <c r="O7" t="s">
        <v>83</v>
      </c>
      <c r="P7" t="s">
        <v>85</v>
      </c>
      <c r="Q7">
        <v>8000</v>
      </c>
      <c r="R7">
        <v>11250</v>
      </c>
      <c r="S7">
        <v>0.03</v>
      </c>
      <c r="T7">
        <v>58</v>
      </c>
      <c r="U7" s="9">
        <v>0</v>
      </c>
      <c r="V7" s="21">
        <f t="shared" si="1"/>
        <v>160</v>
      </c>
      <c r="W7" s="21">
        <v>1933</v>
      </c>
      <c r="X7" s="28">
        <f t="shared" si="0"/>
        <v>399308.33333333337</v>
      </c>
      <c r="Y7" s="28">
        <f t="shared" si="2"/>
        <v>309280</v>
      </c>
      <c r="Z7" s="28">
        <f t="shared" si="3"/>
        <v>-90028.333333333372</v>
      </c>
      <c r="AA7" s="7">
        <v>0</v>
      </c>
      <c r="AB7">
        <v>11979.25</v>
      </c>
      <c r="AC7" t="s">
        <v>107</v>
      </c>
    </row>
    <row r="8" spans="1:29" x14ac:dyDescent="0.35">
      <c r="A8">
        <v>8</v>
      </c>
      <c r="B8" t="s">
        <v>119</v>
      </c>
      <c r="C8" t="s">
        <v>20</v>
      </c>
      <c r="D8" t="s">
        <v>22</v>
      </c>
      <c r="E8" t="s">
        <v>98</v>
      </c>
      <c r="F8" t="s">
        <v>99</v>
      </c>
      <c r="G8" t="s">
        <v>108</v>
      </c>
      <c r="H8" t="s">
        <v>109</v>
      </c>
      <c r="I8" t="s">
        <v>104</v>
      </c>
      <c r="J8">
        <v>3</v>
      </c>
      <c r="K8" t="s">
        <v>31</v>
      </c>
      <c r="L8" t="s">
        <v>107</v>
      </c>
      <c r="M8" t="s">
        <v>106</v>
      </c>
      <c r="N8" t="s">
        <v>32</v>
      </c>
      <c r="O8" t="s">
        <v>84</v>
      </c>
      <c r="P8" t="s">
        <v>86</v>
      </c>
      <c r="Q8">
        <v>8000</v>
      </c>
      <c r="R8">
        <v>11250</v>
      </c>
      <c r="S8">
        <v>0.03</v>
      </c>
      <c r="T8">
        <v>44</v>
      </c>
      <c r="U8" s="9">
        <v>0</v>
      </c>
      <c r="V8" s="21">
        <f t="shared" si="1"/>
        <v>160</v>
      </c>
      <c r="W8" s="21">
        <v>1467</v>
      </c>
      <c r="X8" s="28">
        <f t="shared" si="0"/>
        <v>197466.66666666669</v>
      </c>
      <c r="Y8" s="28">
        <f t="shared" si="2"/>
        <v>234720</v>
      </c>
      <c r="Z8" s="28">
        <f t="shared" si="3"/>
        <v>37253.333333333314</v>
      </c>
      <c r="AA8" s="7">
        <v>0</v>
      </c>
      <c r="AB8">
        <v>5924</v>
      </c>
      <c r="AC8" t="s">
        <v>107</v>
      </c>
    </row>
    <row r="9" spans="1:29" x14ac:dyDescent="0.35">
      <c r="A9">
        <v>9</v>
      </c>
      <c r="B9" t="s">
        <v>119</v>
      </c>
      <c r="C9" t="s">
        <v>120</v>
      </c>
      <c r="D9" t="s">
        <v>120</v>
      </c>
      <c r="E9" t="s">
        <v>121</v>
      </c>
      <c r="F9" t="s">
        <v>122</v>
      </c>
      <c r="G9" t="s">
        <v>129</v>
      </c>
      <c r="H9" t="s">
        <v>128</v>
      </c>
      <c r="I9" t="s">
        <v>127</v>
      </c>
      <c r="J9">
        <v>5</v>
      </c>
      <c r="K9" t="s">
        <v>31</v>
      </c>
      <c r="L9" t="s">
        <v>30</v>
      </c>
      <c r="M9" t="s">
        <v>130</v>
      </c>
      <c r="N9" t="s">
        <v>32</v>
      </c>
      <c r="O9" t="s">
        <v>34</v>
      </c>
      <c r="P9" t="s">
        <v>33</v>
      </c>
      <c r="Q9">
        <v>10000</v>
      </c>
      <c r="R9">
        <v>12500</v>
      </c>
      <c r="S9">
        <v>0.03</v>
      </c>
      <c r="T9">
        <v>39.659999999999997</v>
      </c>
      <c r="U9">
        <v>39</v>
      </c>
      <c r="V9" s="21">
        <f t="shared" si="1"/>
        <v>200</v>
      </c>
      <c r="W9" s="21">
        <v>1322</v>
      </c>
      <c r="X9" s="28">
        <f t="shared" si="0"/>
        <v>218608.69565217392</v>
      </c>
      <c r="Y9" s="28">
        <f t="shared" si="2"/>
        <v>264400</v>
      </c>
      <c r="Z9" s="28">
        <f t="shared" si="3"/>
        <v>45791.304347826081</v>
      </c>
      <c r="AA9">
        <v>7800</v>
      </c>
      <c r="AB9">
        <v>6558.260869565217</v>
      </c>
      <c r="AC9" t="s">
        <v>896</v>
      </c>
    </row>
    <row r="10" spans="1:29" x14ac:dyDescent="0.35">
      <c r="A10">
        <v>10</v>
      </c>
      <c r="B10" t="s">
        <v>119</v>
      </c>
      <c r="C10" t="s">
        <v>120</v>
      </c>
      <c r="D10" t="s">
        <v>120</v>
      </c>
      <c r="E10" t="s">
        <v>121</v>
      </c>
      <c r="F10" t="s">
        <v>122</v>
      </c>
      <c r="G10" t="s">
        <v>129</v>
      </c>
      <c r="H10" t="s">
        <v>128</v>
      </c>
      <c r="I10" t="s">
        <v>127</v>
      </c>
      <c r="J10">
        <v>5</v>
      </c>
      <c r="K10" t="s">
        <v>31</v>
      </c>
      <c r="L10" t="s">
        <v>30</v>
      </c>
      <c r="M10" t="s">
        <v>130</v>
      </c>
      <c r="N10" t="s">
        <v>32</v>
      </c>
      <c r="O10" t="s">
        <v>82</v>
      </c>
      <c r="P10" t="s">
        <v>32</v>
      </c>
      <c r="Q10">
        <v>10000</v>
      </c>
      <c r="R10">
        <v>12500</v>
      </c>
      <c r="S10">
        <v>0.03</v>
      </c>
      <c r="T10">
        <v>63.15</v>
      </c>
      <c r="U10">
        <v>63</v>
      </c>
      <c r="V10" s="21">
        <f t="shared" si="1"/>
        <v>200</v>
      </c>
      <c r="W10" s="21">
        <v>2105</v>
      </c>
      <c r="X10" s="28">
        <f t="shared" si="0"/>
        <v>313343.47826086957</v>
      </c>
      <c r="Y10" s="28">
        <f t="shared" si="2"/>
        <v>421000</v>
      </c>
      <c r="Z10" s="28">
        <f t="shared" si="3"/>
        <v>107656.52173913043</v>
      </c>
      <c r="AA10">
        <v>12600</v>
      </c>
      <c r="AB10">
        <v>9400.3043478260861</v>
      </c>
      <c r="AC10" t="s">
        <v>896</v>
      </c>
    </row>
    <row r="11" spans="1:29" x14ac:dyDescent="0.35">
      <c r="A11">
        <v>11</v>
      </c>
      <c r="B11" t="s">
        <v>119</v>
      </c>
      <c r="C11" t="s">
        <v>120</v>
      </c>
      <c r="D11" t="s">
        <v>120</v>
      </c>
      <c r="E11" t="s">
        <v>121</v>
      </c>
      <c r="F11" t="s">
        <v>122</v>
      </c>
      <c r="G11" t="s">
        <v>129</v>
      </c>
      <c r="H11" t="s">
        <v>128</v>
      </c>
      <c r="I11" t="s">
        <v>127</v>
      </c>
      <c r="J11">
        <v>5</v>
      </c>
      <c r="K11" t="s">
        <v>31</v>
      </c>
      <c r="L11" t="s">
        <v>30</v>
      </c>
      <c r="M11" t="s">
        <v>130</v>
      </c>
      <c r="N11" t="s">
        <v>32</v>
      </c>
      <c r="O11" t="s">
        <v>83</v>
      </c>
      <c r="P11" t="s">
        <v>85</v>
      </c>
      <c r="Q11">
        <v>10000</v>
      </c>
      <c r="R11">
        <v>12500</v>
      </c>
      <c r="S11">
        <v>0.03</v>
      </c>
      <c r="T11">
        <v>82.77</v>
      </c>
      <c r="U11">
        <v>82</v>
      </c>
      <c r="V11" s="21">
        <f t="shared" si="1"/>
        <v>200</v>
      </c>
      <c r="W11" s="21">
        <v>2759</v>
      </c>
      <c r="X11" s="28">
        <f t="shared" si="0"/>
        <v>373600</v>
      </c>
      <c r="Y11" s="28">
        <f t="shared" si="2"/>
        <v>551800</v>
      </c>
      <c r="Z11" s="28">
        <f t="shared" si="3"/>
        <v>178200</v>
      </c>
      <c r="AA11">
        <v>16400</v>
      </c>
      <c r="AB11">
        <v>11208</v>
      </c>
      <c r="AC11" t="s">
        <v>896</v>
      </c>
    </row>
    <row r="12" spans="1:29" x14ac:dyDescent="0.35">
      <c r="A12">
        <v>12</v>
      </c>
      <c r="B12" t="s">
        <v>119</v>
      </c>
      <c r="C12" t="s">
        <v>120</v>
      </c>
      <c r="D12" t="s">
        <v>120</v>
      </c>
      <c r="E12" t="s">
        <v>121</v>
      </c>
      <c r="F12" t="s">
        <v>122</v>
      </c>
      <c r="G12" t="s">
        <v>129</v>
      </c>
      <c r="H12" t="s">
        <v>128</v>
      </c>
      <c r="I12" t="s">
        <v>127</v>
      </c>
      <c r="J12">
        <v>5</v>
      </c>
      <c r="K12" t="s">
        <v>31</v>
      </c>
      <c r="L12" t="s">
        <v>30</v>
      </c>
      <c r="M12" t="s">
        <v>130</v>
      </c>
      <c r="N12" t="s">
        <v>32</v>
      </c>
      <c r="O12" t="s">
        <v>84</v>
      </c>
      <c r="P12" t="s">
        <v>86</v>
      </c>
      <c r="Q12">
        <v>10000</v>
      </c>
      <c r="R12">
        <v>12500</v>
      </c>
      <c r="S12">
        <v>0.03</v>
      </c>
      <c r="T12">
        <v>36.93</v>
      </c>
      <c r="U12">
        <v>36</v>
      </c>
      <c r="V12" s="21">
        <f t="shared" si="1"/>
        <v>200</v>
      </c>
      <c r="W12" s="21">
        <v>1231</v>
      </c>
      <c r="X12" s="28">
        <f t="shared" si="0"/>
        <v>136760</v>
      </c>
      <c r="Y12" s="28">
        <f t="shared" si="2"/>
        <v>246200</v>
      </c>
      <c r="Z12" s="28">
        <f t="shared" si="3"/>
        <v>109440</v>
      </c>
      <c r="AA12">
        <v>7200</v>
      </c>
      <c r="AB12">
        <v>4102.8</v>
      </c>
      <c r="AC12" t="s">
        <v>896</v>
      </c>
    </row>
    <row r="13" spans="1:29" x14ac:dyDescent="0.35">
      <c r="A13">
        <v>13</v>
      </c>
      <c r="B13" t="s">
        <v>119</v>
      </c>
      <c r="C13" t="s">
        <v>120</v>
      </c>
      <c r="D13" t="s">
        <v>137</v>
      </c>
      <c r="E13" t="s">
        <v>139</v>
      </c>
      <c r="F13" t="s">
        <v>138</v>
      </c>
      <c r="G13" t="s">
        <v>143</v>
      </c>
      <c r="H13" t="s">
        <v>142</v>
      </c>
      <c r="I13" t="s">
        <v>144</v>
      </c>
      <c r="J13" s="17" t="s">
        <v>863</v>
      </c>
      <c r="K13" t="s">
        <v>31</v>
      </c>
      <c r="L13" t="s">
        <v>107</v>
      </c>
      <c r="M13" t="s">
        <v>106</v>
      </c>
      <c r="N13" t="s">
        <v>32</v>
      </c>
      <c r="O13" t="s">
        <v>34</v>
      </c>
      <c r="P13" t="s">
        <v>33</v>
      </c>
      <c r="Q13">
        <v>10000</v>
      </c>
      <c r="R13">
        <v>115000</v>
      </c>
      <c r="S13">
        <v>0.03</v>
      </c>
      <c r="T13">
        <v>35.19</v>
      </c>
      <c r="U13">
        <v>0</v>
      </c>
      <c r="V13" s="21">
        <f t="shared" si="1"/>
        <v>200</v>
      </c>
      <c r="W13" s="21">
        <v>1173</v>
      </c>
      <c r="X13" s="28">
        <f t="shared" si="0"/>
        <v>218608.69565217392</v>
      </c>
      <c r="Y13" s="28">
        <f t="shared" si="2"/>
        <v>234600</v>
      </c>
      <c r="Z13" s="28">
        <f t="shared" si="3"/>
        <v>15991.304347826081</v>
      </c>
      <c r="AA13">
        <v>0</v>
      </c>
      <c r="AB13" s="7">
        <v>6558.260869565217</v>
      </c>
      <c r="AC13" t="s">
        <v>896</v>
      </c>
    </row>
    <row r="14" spans="1:29" x14ac:dyDescent="0.35">
      <c r="A14">
        <v>14</v>
      </c>
      <c r="B14" t="s">
        <v>119</v>
      </c>
      <c r="C14" t="s">
        <v>120</v>
      </c>
      <c r="D14" t="s">
        <v>137</v>
      </c>
      <c r="E14" t="s">
        <v>139</v>
      </c>
      <c r="F14" t="s">
        <v>138</v>
      </c>
      <c r="G14" t="s">
        <v>143</v>
      </c>
      <c r="H14" t="s">
        <v>142</v>
      </c>
      <c r="I14" t="s">
        <v>144</v>
      </c>
      <c r="J14" s="17" t="s">
        <v>863</v>
      </c>
      <c r="K14" t="s">
        <v>31</v>
      </c>
      <c r="L14" t="s">
        <v>107</v>
      </c>
      <c r="M14" t="s">
        <v>106</v>
      </c>
      <c r="N14" t="s">
        <v>32</v>
      </c>
      <c r="O14" t="s">
        <v>82</v>
      </c>
      <c r="P14" t="s">
        <v>32</v>
      </c>
      <c r="Q14">
        <v>10000</v>
      </c>
      <c r="R14">
        <v>115000</v>
      </c>
      <c r="S14">
        <v>0.03</v>
      </c>
      <c r="T14">
        <v>70.38</v>
      </c>
      <c r="U14">
        <v>0</v>
      </c>
      <c r="V14" s="21">
        <f t="shared" si="1"/>
        <v>200</v>
      </c>
      <c r="W14" s="21">
        <v>2346</v>
      </c>
      <c r="X14" s="28">
        <f t="shared" si="0"/>
        <v>313343.47826086957</v>
      </c>
      <c r="Y14" s="28">
        <f t="shared" si="2"/>
        <v>469200</v>
      </c>
      <c r="Z14" s="28">
        <f t="shared" si="3"/>
        <v>155856.52173913043</v>
      </c>
      <c r="AA14">
        <v>0</v>
      </c>
      <c r="AB14" s="7">
        <v>9400.3043478260861</v>
      </c>
      <c r="AC14" t="s">
        <v>896</v>
      </c>
    </row>
    <row r="15" spans="1:29" x14ac:dyDescent="0.35">
      <c r="A15">
        <v>15</v>
      </c>
      <c r="B15" t="s">
        <v>119</v>
      </c>
      <c r="C15" t="s">
        <v>120</v>
      </c>
      <c r="D15" t="s">
        <v>137</v>
      </c>
      <c r="E15" t="s">
        <v>139</v>
      </c>
      <c r="F15" t="s">
        <v>138</v>
      </c>
      <c r="G15" t="s">
        <v>143</v>
      </c>
      <c r="H15" t="s">
        <v>142</v>
      </c>
      <c r="I15" t="s">
        <v>144</v>
      </c>
      <c r="J15" s="17" t="s">
        <v>863</v>
      </c>
      <c r="K15" t="s">
        <v>31</v>
      </c>
      <c r="L15" t="s">
        <v>107</v>
      </c>
      <c r="M15" t="s">
        <v>106</v>
      </c>
      <c r="N15" t="s">
        <v>32</v>
      </c>
      <c r="O15" t="s">
        <v>83</v>
      </c>
      <c r="P15" t="s">
        <v>85</v>
      </c>
      <c r="Q15">
        <v>10000</v>
      </c>
      <c r="R15">
        <v>115000</v>
      </c>
      <c r="S15">
        <v>0.03</v>
      </c>
      <c r="T15">
        <v>29.61</v>
      </c>
      <c r="U15">
        <v>0</v>
      </c>
      <c r="V15" s="21">
        <f t="shared" si="1"/>
        <v>200</v>
      </c>
      <c r="W15" s="21">
        <v>987</v>
      </c>
      <c r="X15" s="28">
        <f t="shared" si="0"/>
        <v>373600</v>
      </c>
      <c r="Y15" s="28">
        <f t="shared" si="2"/>
        <v>197400</v>
      </c>
      <c r="Z15" s="28">
        <f t="shared" si="3"/>
        <v>-176200</v>
      </c>
      <c r="AA15">
        <v>0</v>
      </c>
      <c r="AB15" s="7">
        <v>11208</v>
      </c>
      <c r="AC15" t="s">
        <v>896</v>
      </c>
    </row>
    <row r="16" spans="1:29" x14ac:dyDescent="0.35">
      <c r="A16">
        <v>16</v>
      </c>
      <c r="B16" t="s">
        <v>119</v>
      </c>
      <c r="C16" t="s">
        <v>120</v>
      </c>
      <c r="D16" t="s">
        <v>137</v>
      </c>
      <c r="E16" t="s">
        <v>139</v>
      </c>
      <c r="F16" t="s">
        <v>138</v>
      </c>
      <c r="G16" t="s">
        <v>143</v>
      </c>
      <c r="H16" t="s">
        <v>142</v>
      </c>
      <c r="I16" t="s">
        <v>144</v>
      </c>
      <c r="J16" s="17" t="s">
        <v>863</v>
      </c>
      <c r="K16" t="s">
        <v>31</v>
      </c>
      <c r="L16" t="s">
        <v>107</v>
      </c>
      <c r="M16" t="s">
        <v>106</v>
      </c>
      <c r="N16" t="s">
        <v>32</v>
      </c>
      <c r="O16" t="s">
        <v>84</v>
      </c>
      <c r="P16" t="s">
        <v>86</v>
      </c>
      <c r="Q16">
        <v>10000</v>
      </c>
      <c r="R16" s="22">
        <v>115000</v>
      </c>
      <c r="S16">
        <v>0.03</v>
      </c>
      <c r="T16">
        <v>0</v>
      </c>
      <c r="U16">
        <v>0</v>
      </c>
      <c r="V16" s="21">
        <f t="shared" si="1"/>
        <v>200</v>
      </c>
      <c r="W16" s="21"/>
      <c r="X16" s="28">
        <f t="shared" si="0"/>
        <v>136760</v>
      </c>
      <c r="Y16" s="28">
        <f t="shared" si="2"/>
        <v>0</v>
      </c>
      <c r="Z16" s="28">
        <f t="shared" si="3"/>
        <v>-136760</v>
      </c>
      <c r="AA16">
        <v>0</v>
      </c>
      <c r="AB16" s="7">
        <v>4102.8</v>
      </c>
      <c r="AC16" t="s">
        <v>896</v>
      </c>
    </row>
    <row r="17" spans="1:29" x14ac:dyDescent="0.35">
      <c r="A17">
        <v>21</v>
      </c>
      <c r="B17" t="s">
        <v>173</v>
      </c>
      <c r="C17" t="s">
        <v>161</v>
      </c>
      <c r="D17" t="s">
        <v>163</v>
      </c>
      <c r="E17" t="s">
        <v>164</v>
      </c>
      <c r="F17" t="s">
        <v>165</v>
      </c>
      <c r="G17" t="s">
        <v>167</v>
      </c>
      <c r="H17" t="s">
        <v>166</v>
      </c>
      <c r="I17" t="s">
        <v>168</v>
      </c>
      <c r="K17" t="s">
        <v>31</v>
      </c>
      <c r="L17" t="s">
        <v>30</v>
      </c>
      <c r="M17" t="s">
        <v>130</v>
      </c>
      <c r="N17" t="s">
        <v>32</v>
      </c>
      <c r="O17" t="s">
        <v>34</v>
      </c>
      <c r="P17" t="s">
        <v>33</v>
      </c>
      <c r="Q17">
        <v>9500</v>
      </c>
      <c r="R17">
        <v>12500</v>
      </c>
      <c r="S17">
        <v>0.03</v>
      </c>
      <c r="T17">
        <v>37.29</v>
      </c>
      <c r="U17">
        <v>0</v>
      </c>
      <c r="V17" s="21">
        <f t="shared" si="1"/>
        <v>190</v>
      </c>
      <c r="W17" s="21">
        <v>1243</v>
      </c>
      <c r="X17" s="28">
        <f t="shared" si="0"/>
        <v>218608.69565217392</v>
      </c>
      <c r="Y17" s="28">
        <f t="shared" si="2"/>
        <v>236170</v>
      </c>
      <c r="Z17" s="28">
        <f t="shared" si="3"/>
        <v>17561.304347826081</v>
      </c>
      <c r="AA17">
        <v>0</v>
      </c>
      <c r="AB17">
        <v>6558.260869565217</v>
      </c>
      <c r="AC17" t="s">
        <v>896</v>
      </c>
    </row>
    <row r="18" spans="1:29" x14ac:dyDescent="0.35">
      <c r="A18">
        <v>22</v>
      </c>
      <c r="B18" t="s">
        <v>173</v>
      </c>
      <c r="C18" t="s">
        <v>161</v>
      </c>
      <c r="D18" t="s">
        <v>163</v>
      </c>
      <c r="E18" t="s">
        <v>164</v>
      </c>
      <c r="F18" t="s">
        <v>165</v>
      </c>
      <c r="G18" t="s">
        <v>167</v>
      </c>
      <c r="H18" t="s">
        <v>166</v>
      </c>
      <c r="I18" t="s">
        <v>168</v>
      </c>
      <c r="K18" t="s">
        <v>31</v>
      </c>
      <c r="L18" t="s">
        <v>30</v>
      </c>
      <c r="M18" t="s">
        <v>130</v>
      </c>
      <c r="N18" t="s">
        <v>32</v>
      </c>
      <c r="O18" t="s">
        <v>82</v>
      </c>
      <c r="P18" t="s">
        <v>32</v>
      </c>
      <c r="Q18">
        <v>9500</v>
      </c>
      <c r="R18">
        <v>12500</v>
      </c>
      <c r="S18">
        <v>0.03</v>
      </c>
      <c r="T18">
        <v>46.38</v>
      </c>
      <c r="U18">
        <v>0</v>
      </c>
      <c r="V18" s="21">
        <f t="shared" si="1"/>
        <v>190</v>
      </c>
      <c r="W18" s="21">
        <v>1546</v>
      </c>
      <c r="X18" s="28">
        <f t="shared" si="0"/>
        <v>313343.47826086957</v>
      </c>
      <c r="Y18" s="28">
        <f t="shared" si="2"/>
        <v>293740</v>
      </c>
      <c r="Z18" s="28">
        <f t="shared" si="3"/>
        <v>-19603.478260869568</v>
      </c>
      <c r="AA18">
        <v>0</v>
      </c>
      <c r="AB18">
        <v>9400.3043478260861</v>
      </c>
      <c r="AC18" t="s">
        <v>896</v>
      </c>
    </row>
    <row r="19" spans="1:29" x14ac:dyDescent="0.35">
      <c r="A19">
        <v>23</v>
      </c>
      <c r="B19" t="s">
        <v>173</v>
      </c>
      <c r="C19" t="s">
        <v>161</v>
      </c>
      <c r="D19" t="s">
        <v>163</v>
      </c>
      <c r="E19" t="s">
        <v>164</v>
      </c>
      <c r="F19" t="s">
        <v>165</v>
      </c>
      <c r="G19" t="s">
        <v>167</v>
      </c>
      <c r="H19" t="s">
        <v>166</v>
      </c>
      <c r="I19" t="s">
        <v>168</v>
      </c>
      <c r="K19" t="s">
        <v>31</v>
      </c>
      <c r="L19" t="s">
        <v>30</v>
      </c>
      <c r="M19" t="s">
        <v>130</v>
      </c>
      <c r="N19" t="s">
        <v>32</v>
      </c>
      <c r="O19" t="s">
        <v>83</v>
      </c>
      <c r="P19" t="s">
        <v>85</v>
      </c>
      <c r="Q19">
        <v>9500</v>
      </c>
      <c r="R19">
        <v>12500</v>
      </c>
      <c r="S19">
        <v>0.03</v>
      </c>
      <c r="T19">
        <v>53.52</v>
      </c>
      <c r="U19">
        <v>0</v>
      </c>
      <c r="V19" s="21">
        <f t="shared" si="1"/>
        <v>190</v>
      </c>
      <c r="W19" s="21">
        <v>1784</v>
      </c>
      <c r="X19" s="28">
        <f t="shared" si="0"/>
        <v>373600</v>
      </c>
      <c r="Y19" s="28">
        <f t="shared" si="2"/>
        <v>338960</v>
      </c>
      <c r="Z19" s="28">
        <f t="shared" si="3"/>
        <v>-34640</v>
      </c>
      <c r="AA19">
        <v>0</v>
      </c>
      <c r="AB19">
        <v>11208</v>
      </c>
      <c r="AC19" t="s">
        <v>896</v>
      </c>
    </row>
    <row r="20" spans="1:29" x14ac:dyDescent="0.35">
      <c r="A20">
        <v>24</v>
      </c>
      <c r="B20" t="s">
        <v>173</v>
      </c>
      <c r="C20" t="s">
        <v>161</v>
      </c>
      <c r="D20" t="s">
        <v>163</v>
      </c>
      <c r="E20" t="s">
        <v>164</v>
      </c>
      <c r="F20" t="s">
        <v>165</v>
      </c>
      <c r="G20" t="s">
        <v>167</v>
      </c>
      <c r="H20" t="s">
        <v>166</v>
      </c>
      <c r="I20" t="s">
        <v>168</v>
      </c>
      <c r="K20" t="s">
        <v>31</v>
      </c>
      <c r="L20" t="s">
        <v>30</v>
      </c>
      <c r="M20" t="s">
        <v>130</v>
      </c>
      <c r="N20" t="s">
        <v>32</v>
      </c>
      <c r="O20" t="s">
        <v>84</v>
      </c>
      <c r="P20" t="s">
        <v>86</v>
      </c>
      <c r="Q20">
        <v>9500</v>
      </c>
      <c r="R20">
        <v>12500</v>
      </c>
      <c r="S20">
        <v>0.03</v>
      </c>
      <c r="T20">
        <v>33.4</v>
      </c>
      <c r="U20">
        <v>0</v>
      </c>
      <c r="V20" s="21">
        <f t="shared" si="1"/>
        <v>190</v>
      </c>
      <c r="W20" s="21">
        <v>1120</v>
      </c>
      <c r="X20" s="28">
        <f t="shared" si="0"/>
        <v>136760</v>
      </c>
      <c r="Y20" s="28">
        <f t="shared" si="2"/>
        <v>212800</v>
      </c>
      <c r="Z20" s="28">
        <f t="shared" si="3"/>
        <v>76040</v>
      </c>
      <c r="AA20">
        <v>0</v>
      </c>
      <c r="AB20">
        <v>4102.8</v>
      </c>
      <c r="AC20" t="s">
        <v>896</v>
      </c>
    </row>
    <row r="21" spans="1:29" x14ac:dyDescent="0.35">
      <c r="A21">
        <v>25</v>
      </c>
      <c r="B21" t="s">
        <v>173</v>
      </c>
      <c r="C21" t="s">
        <v>172</v>
      </c>
      <c r="E21" t="s">
        <v>174</v>
      </c>
      <c r="F21" t="s">
        <v>175</v>
      </c>
      <c r="I21" t="s">
        <v>176</v>
      </c>
      <c r="K21" t="s">
        <v>31</v>
      </c>
      <c r="L21" t="s">
        <v>30</v>
      </c>
      <c r="M21" t="s">
        <v>180</v>
      </c>
      <c r="N21" t="s">
        <v>32</v>
      </c>
      <c r="O21" t="s">
        <v>34</v>
      </c>
      <c r="P21" t="s">
        <v>33</v>
      </c>
      <c r="Q21">
        <v>10500</v>
      </c>
      <c r="R21">
        <v>16250</v>
      </c>
      <c r="S21">
        <v>0.03</v>
      </c>
      <c r="T21">
        <v>3.7999999999999999E-2</v>
      </c>
      <c r="V21" s="21">
        <f t="shared" si="1"/>
        <v>210</v>
      </c>
      <c r="W21" s="21">
        <v>2520</v>
      </c>
      <c r="X21" s="28">
        <f t="shared" si="0"/>
        <v>218608.69565217392</v>
      </c>
      <c r="Y21" s="28">
        <f t="shared" si="2"/>
        <v>529200</v>
      </c>
      <c r="Z21" s="28">
        <f t="shared" si="3"/>
        <v>310591.30434782605</v>
      </c>
      <c r="AB21" s="7">
        <v>6558.260869565217</v>
      </c>
      <c r="AC21" t="s">
        <v>896</v>
      </c>
    </row>
    <row r="22" spans="1:29" x14ac:dyDescent="0.35">
      <c r="A22">
        <v>26</v>
      </c>
      <c r="B22" t="s">
        <v>173</v>
      </c>
      <c r="C22" t="s">
        <v>172</v>
      </c>
      <c r="E22" t="s">
        <v>174</v>
      </c>
      <c r="F22" t="s">
        <v>175</v>
      </c>
      <c r="I22" t="s">
        <v>176</v>
      </c>
      <c r="K22" t="s">
        <v>31</v>
      </c>
      <c r="L22" t="s">
        <v>30</v>
      </c>
      <c r="M22" t="s">
        <v>180</v>
      </c>
      <c r="N22" t="s">
        <v>32</v>
      </c>
      <c r="O22" t="s">
        <v>82</v>
      </c>
      <c r="P22" t="s">
        <v>32</v>
      </c>
      <c r="Q22">
        <v>10500</v>
      </c>
      <c r="R22">
        <v>16250</v>
      </c>
      <c r="S22">
        <v>0.03</v>
      </c>
      <c r="T22">
        <v>7.8E-2</v>
      </c>
      <c r="V22" s="21">
        <f t="shared" si="1"/>
        <v>210</v>
      </c>
      <c r="W22" s="21">
        <v>3500</v>
      </c>
      <c r="X22" s="32">
        <f t="shared" si="0"/>
        <v>313343.47826086957</v>
      </c>
      <c r="Y22" s="28">
        <f t="shared" si="2"/>
        <v>735000</v>
      </c>
      <c r="Z22" s="28">
        <f t="shared" si="3"/>
        <v>421656.52173913043</v>
      </c>
      <c r="AB22" s="7">
        <v>9400.3043478260861</v>
      </c>
      <c r="AC22" t="s">
        <v>896</v>
      </c>
    </row>
    <row r="23" spans="1:29" x14ac:dyDescent="0.35">
      <c r="A23">
        <v>27</v>
      </c>
      <c r="B23" t="s">
        <v>173</v>
      </c>
      <c r="C23" t="s">
        <v>172</v>
      </c>
      <c r="E23" t="s">
        <v>174</v>
      </c>
      <c r="F23" t="s">
        <v>175</v>
      </c>
      <c r="I23" t="s">
        <v>176</v>
      </c>
      <c r="K23" t="s">
        <v>31</v>
      </c>
      <c r="L23" t="s">
        <v>30</v>
      </c>
      <c r="M23" t="s">
        <v>180</v>
      </c>
      <c r="N23" t="s">
        <v>32</v>
      </c>
      <c r="O23" t="s">
        <v>83</v>
      </c>
      <c r="P23" t="s">
        <v>85</v>
      </c>
      <c r="Q23">
        <v>10500</v>
      </c>
      <c r="R23">
        <v>16250</v>
      </c>
      <c r="S23">
        <v>0.03</v>
      </c>
      <c r="T23">
        <v>9.7000000000000003E-2</v>
      </c>
      <c r="U23">
        <v>0</v>
      </c>
      <c r="V23" s="21">
        <f t="shared" si="1"/>
        <v>210</v>
      </c>
      <c r="W23" s="21">
        <v>2480</v>
      </c>
      <c r="X23" s="32">
        <f t="shared" si="0"/>
        <v>373600</v>
      </c>
      <c r="Y23" s="28">
        <f t="shared" si="2"/>
        <v>520800</v>
      </c>
      <c r="Z23" s="28">
        <f t="shared" si="3"/>
        <v>147200</v>
      </c>
      <c r="AB23" s="7">
        <v>11208</v>
      </c>
      <c r="AC23" t="s">
        <v>896</v>
      </c>
    </row>
    <row r="24" spans="1:29" x14ac:dyDescent="0.35">
      <c r="A24">
        <v>28</v>
      </c>
      <c r="B24" t="s">
        <v>173</v>
      </c>
      <c r="C24" t="s">
        <v>172</v>
      </c>
      <c r="E24" t="s">
        <v>174</v>
      </c>
      <c r="F24" t="s">
        <v>175</v>
      </c>
      <c r="I24" t="s">
        <v>176</v>
      </c>
      <c r="K24" t="s">
        <v>31</v>
      </c>
      <c r="L24" t="s">
        <v>30</v>
      </c>
      <c r="M24" t="s">
        <v>180</v>
      </c>
      <c r="N24" t="s">
        <v>32</v>
      </c>
      <c r="O24" t="s">
        <v>84</v>
      </c>
      <c r="P24" t="s">
        <v>86</v>
      </c>
      <c r="Q24">
        <v>10500</v>
      </c>
      <c r="R24">
        <v>16250</v>
      </c>
      <c r="S24">
        <v>0.03</v>
      </c>
      <c r="T24">
        <v>2.1000000000000001E-2</v>
      </c>
      <c r="V24" s="21">
        <f t="shared" si="1"/>
        <v>210</v>
      </c>
      <c r="W24" s="21"/>
      <c r="X24" s="28">
        <f t="shared" si="0"/>
        <v>136760</v>
      </c>
      <c r="Y24" s="28">
        <f t="shared" si="2"/>
        <v>0</v>
      </c>
      <c r="Z24" s="28">
        <f t="shared" si="3"/>
        <v>-136760</v>
      </c>
      <c r="AB24" s="7">
        <v>4102.8</v>
      </c>
      <c r="AC24" t="s">
        <v>896</v>
      </c>
    </row>
    <row r="25" spans="1:29" x14ac:dyDescent="0.35">
      <c r="A25">
        <v>33</v>
      </c>
      <c r="B25" t="s">
        <v>173</v>
      </c>
      <c r="C25" t="s">
        <v>161</v>
      </c>
      <c r="D25" t="s">
        <v>163</v>
      </c>
      <c r="E25" t="s">
        <v>205</v>
      </c>
      <c r="F25" t="s">
        <v>208</v>
      </c>
      <c r="G25" t="s">
        <v>204</v>
      </c>
      <c r="H25" t="s">
        <v>203</v>
      </c>
      <c r="I25" t="s">
        <v>209</v>
      </c>
      <c r="K25" t="s">
        <v>31</v>
      </c>
      <c r="L25" t="s">
        <v>30</v>
      </c>
      <c r="M25" t="s">
        <v>130</v>
      </c>
      <c r="N25" t="s">
        <v>32</v>
      </c>
      <c r="O25" t="s">
        <v>34</v>
      </c>
      <c r="P25" t="s">
        <v>33</v>
      </c>
      <c r="Q25">
        <v>12000</v>
      </c>
      <c r="S25">
        <v>0.03</v>
      </c>
      <c r="T25">
        <v>2.4E-2</v>
      </c>
      <c r="U25">
        <v>2</v>
      </c>
      <c r="V25" s="21">
        <f t="shared" si="1"/>
        <v>240</v>
      </c>
      <c r="W25" s="21">
        <v>800</v>
      </c>
      <c r="X25" s="28">
        <f t="shared" si="0"/>
        <v>218608.69565217392</v>
      </c>
      <c r="Y25" s="28">
        <f t="shared" si="2"/>
        <v>192000</v>
      </c>
      <c r="Z25" s="28">
        <f t="shared" si="3"/>
        <v>-26608.695652173919</v>
      </c>
      <c r="AB25">
        <v>6558.260869565217</v>
      </c>
      <c r="AC25" t="s">
        <v>896</v>
      </c>
    </row>
    <row r="26" spans="1:29" x14ac:dyDescent="0.35">
      <c r="A26">
        <v>34</v>
      </c>
      <c r="B26" t="s">
        <v>173</v>
      </c>
      <c r="C26" t="s">
        <v>161</v>
      </c>
      <c r="D26" t="s">
        <v>163</v>
      </c>
      <c r="E26" t="s">
        <v>205</v>
      </c>
      <c r="F26" t="s">
        <v>208</v>
      </c>
      <c r="G26" t="s">
        <v>204</v>
      </c>
      <c r="H26" t="s">
        <v>203</v>
      </c>
      <c r="I26" t="s">
        <v>209</v>
      </c>
      <c r="K26" t="s">
        <v>31</v>
      </c>
      <c r="L26" t="s">
        <v>30</v>
      </c>
      <c r="M26" t="s">
        <v>130</v>
      </c>
      <c r="N26" t="s">
        <v>32</v>
      </c>
      <c r="O26" t="s">
        <v>82</v>
      </c>
      <c r="P26" t="s">
        <v>32</v>
      </c>
      <c r="Q26">
        <v>12000</v>
      </c>
      <c r="S26">
        <v>0.03</v>
      </c>
      <c r="T26">
        <v>5.0999999999999997E-2</v>
      </c>
      <c r="U26">
        <v>2</v>
      </c>
      <c r="V26" s="21">
        <f t="shared" si="1"/>
        <v>240</v>
      </c>
      <c r="W26" s="21">
        <v>1700</v>
      </c>
      <c r="X26" s="28">
        <f t="shared" si="0"/>
        <v>313343.47826086957</v>
      </c>
      <c r="Y26" s="28">
        <f t="shared" si="2"/>
        <v>408000</v>
      </c>
      <c r="Z26" s="28">
        <f t="shared" si="3"/>
        <v>94656.521739130432</v>
      </c>
      <c r="AB26">
        <v>9400.3043478260861</v>
      </c>
      <c r="AC26" t="s">
        <v>896</v>
      </c>
    </row>
    <row r="27" spans="1:29" x14ac:dyDescent="0.35">
      <c r="A27">
        <v>35</v>
      </c>
      <c r="B27" t="s">
        <v>173</v>
      </c>
      <c r="C27" t="s">
        <v>161</v>
      </c>
      <c r="D27" t="s">
        <v>163</v>
      </c>
      <c r="E27" t="s">
        <v>205</v>
      </c>
      <c r="F27" t="s">
        <v>208</v>
      </c>
      <c r="G27" t="s">
        <v>204</v>
      </c>
      <c r="H27" t="s">
        <v>203</v>
      </c>
      <c r="I27" t="s">
        <v>209</v>
      </c>
      <c r="K27" t="s">
        <v>31</v>
      </c>
      <c r="L27" t="s">
        <v>30</v>
      </c>
      <c r="M27" t="s">
        <v>130</v>
      </c>
      <c r="N27" t="s">
        <v>32</v>
      </c>
      <c r="O27" t="s">
        <v>83</v>
      </c>
      <c r="P27" t="s">
        <v>85</v>
      </c>
      <c r="Q27">
        <v>12000</v>
      </c>
      <c r="S27">
        <v>0.03</v>
      </c>
      <c r="T27">
        <v>3.5999999999999997E-2</v>
      </c>
      <c r="U27">
        <v>2</v>
      </c>
      <c r="V27" s="21">
        <f t="shared" si="1"/>
        <v>240</v>
      </c>
      <c r="W27" s="21">
        <v>1200</v>
      </c>
      <c r="X27" s="28">
        <f t="shared" si="0"/>
        <v>373600</v>
      </c>
      <c r="Y27" s="28">
        <f t="shared" si="2"/>
        <v>288000</v>
      </c>
      <c r="Z27" s="28">
        <f t="shared" si="3"/>
        <v>-85600</v>
      </c>
      <c r="AB27">
        <v>11208</v>
      </c>
      <c r="AC27" t="s">
        <v>896</v>
      </c>
    </row>
    <row r="28" spans="1:29" x14ac:dyDescent="0.35">
      <c r="A28">
        <v>36</v>
      </c>
      <c r="B28" t="s">
        <v>173</v>
      </c>
      <c r="C28" t="s">
        <v>161</v>
      </c>
      <c r="D28" t="s">
        <v>163</v>
      </c>
      <c r="E28" t="s">
        <v>205</v>
      </c>
      <c r="F28" t="s">
        <v>208</v>
      </c>
      <c r="G28" t="s">
        <v>204</v>
      </c>
      <c r="H28" t="s">
        <v>203</v>
      </c>
      <c r="I28" t="s">
        <v>209</v>
      </c>
      <c r="K28" t="s">
        <v>31</v>
      </c>
      <c r="L28" t="s">
        <v>30</v>
      </c>
      <c r="M28" t="s">
        <v>130</v>
      </c>
      <c r="N28" t="s">
        <v>32</v>
      </c>
      <c r="O28" t="s">
        <v>84</v>
      </c>
      <c r="P28" t="s">
        <v>86</v>
      </c>
      <c r="Q28">
        <v>12000</v>
      </c>
      <c r="S28">
        <v>0.03</v>
      </c>
      <c r="T28">
        <v>6.0000000000000001E-3</v>
      </c>
      <c r="U28">
        <v>2</v>
      </c>
      <c r="V28" s="21">
        <f t="shared" si="1"/>
        <v>240</v>
      </c>
      <c r="W28" s="21"/>
      <c r="X28" s="28">
        <f t="shared" si="0"/>
        <v>136760</v>
      </c>
      <c r="Y28" s="28">
        <f t="shared" si="2"/>
        <v>0</v>
      </c>
      <c r="Z28" s="28">
        <f t="shared" si="3"/>
        <v>-136760</v>
      </c>
      <c r="AB28">
        <v>4102.8</v>
      </c>
      <c r="AC28" t="s">
        <v>896</v>
      </c>
    </row>
    <row r="29" spans="1:29" x14ac:dyDescent="0.35">
      <c r="A29">
        <v>37</v>
      </c>
      <c r="B29" t="s">
        <v>173</v>
      </c>
      <c r="C29" t="s">
        <v>161</v>
      </c>
      <c r="D29" t="s">
        <v>163</v>
      </c>
      <c r="E29" t="s">
        <v>205</v>
      </c>
      <c r="F29" t="s">
        <v>210</v>
      </c>
      <c r="G29" t="s">
        <v>212</v>
      </c>
      <c r="H29" t="s">
        <v>203</v>
      </c>
      <c r="I29" t="s">
        <v>211</v>
      </c>
      <c r="K29" t="s">
        <v>31</v>
      </c>
      <c r="L29" t="s">
        <v>213</v>
      </c>
      <c r="M29" t="s">
        <v>214</v>
      </c>
      <c r="N29" t="s">
        <v>32</v>
      </c>
      <c r="O29" t="s">
        <v>34</v>
      </c>
      <c r="P29" t="s">
        <v>33</v>
      </c>
      <c r="Q29">
        <v>15000</v>
      </c>
      <c r="R29">
        <v>15000</v>
      </c>
      <c r="S29">
        <v>0.03</v>
      </c>
      <c r="T29" t="s">
        <v>215</v>
      </c>
      <c r="U29">
        <v>0</v>
      </c>
      <c r="V29" s="21">
        <f t="shared" si="1"/>
        <v>300</v>
      </c>
      <c r="W29" s="21">
        <v>790</v>
      </c>
      <c r="X29" s="28">
        <f t="shared" si="0"/>
        <v>200166.66666666669</v>
      </c>
      <c r="Y29" s="28">
        <f t="shared" si="2"/>
        <v>237000</v>
      </c>
      <c r="Z29" s="28">
        <f t="shared" si="3"/>
        <v>36833.333333333314</v>
      </c>
      <c r="AA29">
        <v>0</v>
      </c>
      <c r="AB29">
        <v>6005</v>
      </c>
      <c r="AC29" t="s">
        <v>213</v>
      </c>
    </row>
    <row r="30" spans="1:29" x14ac:dyDescent="0.35">
      <c r="A30">
        <v>38</v>
      </c>
      <c r="B30" t="s">
        <v>173</v>
      </c>
      <c r="C30" t="s">
        <v>161</v>
      </c>
      <c r="D30" t="s">
        <v>163</v>
      </c>
      <c r="E30" t="s">
        <v>205</v>
      </c>
      <c r="F30" t="s">
        <v>210</v>
      </c>
      <c r="G30" t="s">
        <v>212</v>
      </c>
      <c r="H30" t="s">
        <v>203</v>
      </c>
      <c r="I30" t="s">
        <v>211</v>
      </c>
      <c r="K30" t="s">
        <v>31</v>
      </c>
      <c r="L30" t="s">
        <v>213</v>
      </c>
      <c r="M30" t="s">
        <v>214</v>
      </c>
      <c r="N30" t="s">
        <v>32</v>
      </c>
      <c r="O30" t="s">
        <v>82</v>
      </c>
      <c r="P30" t="s">
        <v>32</v>
      </c>
      <c r="Q30">
        <v>15000</v>
      </c>
      <c r="R30">
        <v>15000</v>
      </c>
      <c r="S30">
        <v>0.03</v>
      </c>
      <c r="T30" t="s">
        <v>216</v>
      </c>
      <c r="U30">
        <v>0</v>
      </c>
      <c r="V30" s="21">
        <f t="shared" si="1"/>
        <v>300</v>
      </c>
      <c r="W30" s="21">
        <v>1698</v>
      </c>
      <c r="X30" s="28">
        <f t="shared" si="0"/>
        <v>284523.80952380953</v>
      </c>
      <c r="Y30" s="28">
        <f t="shared" si="2"/>
        <v>509400</v>
      </c>
      <c r="Z30" s="28">
        <f t="shared" si="3"/>
        <v>224876.19047619047</v>
      </c>
      <c r="AA30">
        <v>0</v>
      </c>
      <c r="AB30">
        <v>8535.7142857142862</v>
      </c>
      <c r="AC30" t="s">
        <v>213</v>
      </c>
    </row>
    <row r="31" spans="1:29" x14ac:dyDescent="0.35">
      <c r="A31">
        <v>39</v>
      </c>
      <c r="B31" t="s">
        <v>173</v>
      </c>
      <c r="C31" t="s">
        <v>161</v>
      </c>
      <c r="D31" t="s">
        <v>163</v>
      </c>
      <c r="E31" t="s">
        <v>205</v>
      </c>
      <c r="F31" t="s">
        <v>210</v>
      </c>
      <c r="G31" t="s">
        <v>212</v>
      </c>
      <c r="H31" t="s">
        <v>203</v>
      </c>
      <c r="I31" t="s">
        <v>211</v>
      </c>
      <c r="K31" t="s">
        <v>31</v>
      </c>
      <c r="L31" t="s">
        <v>213</v>
      </c>
      <c r="M31" t="s">
        <v>214</v>
      </c>
      <c r="N31" t="s">
        <v>32</v>
      </c>
      <c r="O31" t="s">
        <v>83</v>
      </c>
      <c r="P31" t="s">
        <v>85</v>
      </c>
      <c r="Q31">
        <v>15000</v>
      </c>
      <c r="R31">
        <v>15000</v>
      </c>
      <c r="S31">
        <v>0.03</v>
      </c>
      <c r="T31" t="s">
        <v>217</v>
      </c>
      <c r="U31">
        <v>0</v>
      </c>
      <c r="V31" s="21">
        <f t="shared" si="1"/>
        <v>300</v>
      </c>
      <c r="W31" s="21">
        <v>1196</v>
      </c>
      <c r="X31" s="28">
        <f t="shared" si="0"/>
        <v>285000</v>
      </c>
      <c r="Y31" s="28">
        <f t="shared" si="2"/>
        <v>358800</v>
      </c>
      <c r="Z31" s="28">
        <f t="shared" si="3"/>
        <v>73800</v>
      </c>
      <c r="AA31">
        <v>0</v>
      </c>
      <c r="AB31">
        <v>8550</v>
      </c>
      <c r="AC31" t="s">
        <v>213</v>
      </c>
    </row>
    <row r="32" spans="1:29" x14ac:dyDescent="0.35">
      <c r="A32">
        <v>40</v>
      </c>
      <c r="B32" t="s">
        <v>173</v>
      </c>
      <c r="C32" t="s">
        <v>161</v>
      </c>
      <c r="D32" t="s">
        <v>163</v>
      </c>
      <c r="E32" t="s">
        <v>205</v>
      </c>
      <c r="F32" t="s">
        <v>210</v>
      </c>
      <c r="G32" t="s">
        <v>212</v>
      </c>
      <c r="H32" t="s">
        <v>203</v>
      </c>
      <c r="I32" t="s">
        <v>211</v>
      </c>
      <c r="K32" t="s">
        <v>31</v>
      </c>
      <c r="L32" t="s">
        <v>213</v>
      </c>
      <c r="M32" t="s">
        <v>214</v>
      </c>
      <c r="N32" t="s">
        <v>32</v>
      </c>
      <c r="O32" t="s">
        <v>84</v>
      </c>
      <c r="P32" t="s">
        <v>86</v>
      </c>
      <c r="Q32">
        <v>15000</v>
      </c>
      <c r="R32">
        <v>15000</v>
      </c>
      <c r="S32">
        <v>0.03</v>
      </c>
      <c r="T32" t="s">
        <v>218</v>
      </c>
      <c r="U32">
        <v>0</v>
      </c>
      <c r="V32" s="21">
        <f t="shared" si="1"/>
        <v>300</v>
      </c>
      <c r="W32" s="21"/>
      <c r="X32" s="28">
        <f t="shared" si="0"/>
        <v>175555.55555555556</v>
      </c>
      <c r="Y32" s="28">
        <f t="shared" si="2"/>
        <v>0</v>
      </c>
      <c r="Z32" s="28">
        <f t="shared" si="3"/>
        <v>-175555.55555555556</v>
      </c>
      <c r="AA32">
        <v>0</v>
      </c>
      <c r="AB32">
        <v>5266.666666666667</v>
      </c>
      <c r="AC32" t="s">
        <v>213</v>
      </c>
    </row>
    <row r="33" spans="1:29" x14ac:dyDescent="0.35">
      <c r="A33">
        <v>41</v>
      </c>
      <c r="B33" t="s">
        <v>173</v>
      </c>
      <c r="C33" t="s">
        <v>172</v>
      </c>
      <c r="D33" t="s">
        <v>219</v>
      </c>
      <c r="E33" t="s">
        <v>220</v>
      </c>
      <c r="F33" t="s">
        <v>221</v>
      </c>
      <c r="G33" t="s">
        <v>223</v>
      </c>
      <c r="H33" t="s">
        <v>222</v>
      </c>
      <c r="I33" t="s">
        <v>225</v>
      </c>
      <c r="K33" t="s">
        <v>31</v>
      </c>
      <c r="L33" t="s">
        <v>30</v>
      </c>
      <c r="M33" t="s">
        <v>228</v>
      </c>
      <c r="N33" t="s">
        <v>32</v>
      </c>
      <c r="O33" t="s">
        <v>34</v>
      </c>
      <c r="P33" t="s">
        <v>33</v>
      </c>
      <c r="Q33">
        <v>15000</v>
      </c>
      <c r="R33">
        <v>15000</v>
      </c>
      <c r="S33">
        <v>0.03</v>
      </c>
      <c r="T33">
        <v>1.4999999999999999E-2</v>
      </c>
      <c r="U33">
        <v>0</v>
      </c>
      <c r="V33" s="21">
        <f t="shared" si="1"/>
        <v>300</v>
      </c>
      <c r="W33" s="21">
        <v>500</v>
      </c>
      <c r="X33" s="28">
        <f t="shared" si="0"/>
        <v>218608.69565217392</v>
      </c>
      <c r="Y33" s="28">
        <f t="shared" si="2"/>
        <v>150000</v>
      </c>
      <c r="Z33" s="28">
        <f t="shared" si="3"/>
        <v>-68608.695652173919</v>
      </c>
      <c r="AA33">
        <v>3750</v>
      </c>
      <c r="AB33">
        <v>6558.260869565217</v>
      </c>
      <c r="AC33" t="s">
        <v>896</v>
      </c>
    </row>
    <row r="34" spans="1:29" x14ac:dyDescent="0.35">
      <c r="A34">
        <v>42</v>
      </c>
      <c r="B34" t="s">
        <v>173</v>
      </c>
      <c r="C34" t="s">
        <v>172</v>
      </c>
      <c r="D34" t="s">
        <v>219</v>
      </c>
      <c r="E34" t="s">
        <v>220</v>
      </c>
      <c r="F34" t="s">
        <v>221</v>
      </c>
      <c r="G34" t="s">
        <v>223</v>
      </c>
      <c r="H34" t="s">
        <v>222</v>
      </c>
      <c r="I34" t="s">
        <v>225</v>
      </c>
      <c r="K34" t="s">
        <v>31</v>
      </c>
      <c r="L34" t="s">
        <v>30</v>
      </c>
      <c r="M34" t="s">
        <v>228</v>
      </c>
      <c r="N34" t="s">
        <v>32</v>
      </c>
      <c r="O34" t="s">
        <v>82</v>
      </c>
      <c r="P34" t="s">
        <v>32</v>
      </c>
      <c r="Q34">
        <v>12000</v>
      </c>
      <c r="S34">
        <v>0.03</v>
      </c>
      <c r="T34">
        <v>4.8000000000000001E-2</v>
      </c>
      <c r="U34">
        <v>0</v>
      </c>
      <c r="V34" s="21">
        <f t="shared" si="1"/>
        <v>240</v>
      </c>
      <c r="W34" s="21">
        <v>1600</v>
      </c>
      <c r="X34" s="28">
        <f t="shared" ref="X34:X65" si="4">AB34/S34</f>
        <v>313343.47826086957</v>
      </c>
      <c r="Y34" s="28">
        <f t="shared" si="2"/>
        <v>384000</v>
      </c>
      <c r="Z34" s="28">
        <f t="shared" si="3"/>
        <v>70656.521739130432</v>
      </c>
      <c r="AA34">
        <v>12000</v>
      </c>
      <c r="AB34">
        <v>9400.3043478260861</v>
      </c>
      <c r="AC34" t="s">
        <v>896</v>
      </c>
    </row>
    <row r="35" spans="1:29" x14ac:dyDescent="0.35">
      <c r="A35">
        <v>43</v>
      </c>
      <c r="B35" t="s">
        <v>173</v>
      </c>
      <c r="C35" t="s">
        <v>172</v>
      </c>
      <c r="D35" t="s">
        <v>219</v>
      </c>
      <c r="E35" t="s">
        <v>220</v>
      </c>
      <c r="F35" t="s">
        <v>221</v>
      </c>
      <c r="G35" t="s">
        <v>223</v>
      </c>
      <c r="H35" t="s">
        <v>222</v>
      </c>
      <c r="I35" t="s">
        <v>225</v>
      </c>
      <c r="K35" t="s">
        <v>31</v>
      </c>
      <c r="L35" t="s">
        <v>30</v>
      </c>
      <c r="M35" t="s">
        <v>228</v>
      </c>
      <c r="N35" t="s">
        <v>32</v>
      </c>
      <c r="O35" t="s">
        <v>83</v>
      </c>
      <c r="P35" t="s">
        <v>85</v>
      </c>
      <c r="Q35">
        <v>12000</v>
      </c>
      <c r="S35">
        <v>0.03</v>
      </c>
      <c r="T35">
        <v>5.3999999999999999E-2</v>
      </c>
      <c r="U35">
        <v>0</v>
      </c>
      <c r="V35" s="21">
        <f t="shared" si="1"/>
        <v>240</v>
      </c>
      <c r="W35" s="21">
        <v>1800</v>
      </c>
      <c r="X35" s="28">
        <f t="shared" si="4"/>
        <v>373600</v>
      </c>
      <c r="Y35" s="28">
        <f t="shared" si="2"/>
        <v>432000</v>
      </c>
      <c r="Z35" s="28">
        <f t="shared" si="3"/>
        <v>58400</v>
      </c>
      <c r="AA35">
        <v>13500</v>
      </c>
      <c r="AB35">
        <v>11208</v>
      </c>
      <c r="AC35" t="s">
        <v>896</v>
      </c>
    </row>
    <row r="36" spans="1:29" x14ac:dyDescent="0.35">
      <c r="A36">
        <v>44</v>
      </c>
      <c r="B36" t="s">
        <v>173</v>
      </c>
      <c r="C36" t="s">
        <v>172</v>
      </c>
      <c r="D36" t="s">
        <v>219</v>
      </c>
      <c r="E36" t="s">
        <v>220</v>
      </c>
      <c r="F36" t="s">
        <v>221</v>
      </c>
      <c r="G36" t="s">
        <v>223</v>
      </c>
      <c r="H36" t="s">
        <v>222</v>
      </c>
      <c r="I36" t="s">
        <v>225</v>
      </c>
      <c r="K36" t="s">
        <v>31</v>
      </c>
      <c r="L36" t="s">
        <v>30</v>
      </c>
      <c r="M36" t="s">
        <v>228</v>
      </c>
      <c r="N36" t="s">
        <v>32</v>
      </c>
      <c r="O36" t="s">
        <v>84</v>
      </c>
      <c r="P36" t="s">
        <v>86</v>
      </c>
      <c r="Q36">
        <v>12000</v>
      </c>
      <c r="S36">
        <v>0.03</v>
      </c>
      <c r="T36">
        <v>8.9999999999999993E-3</v>
      </c>
      <c r="U36">
        <v>0</v>
      </c>
      <c r="V36" s="21">
        <f t="shared" si="1"/>
        <v>240</v>
      </c>
      <c r="W36" s="21"/>
      <c r="X36" s="28">
        <f t="shared" si="4"/>
        <v>136760</v>
      </c>
      <c r="Y36" s="28">
        <f t="shared" si="2"/>
        <v>0</v>
      </c>
      <c r="Z36" s="28">
        <f t="shared" si="3"/>
        <v>-136760</v>
      </c>
      <c r="AA36">
        <v>2250</v>
      </c>
      <c r="AB36">
        <v>4102.8</v>
      </c>
      <c r="AC36" t="s">
        <v>896</v>
      </c>
    </row>
    <row r="37" spans="1:29" x14ac:dyDescent="0.35">
      <c r="A37">
        <v>45</v>
      </c>
      <c r="B37" t="s">
        <v>173</v>
      </c>
      <c r="C37" t="s">
        <v>172</v>
      </c>
      <c r="D37" t="s">
        <v>219</v>
      </c>
      <c r="E37" t="s">
        <v>239</v>
      </c>
      <c r="F37" t="s">
        <v>239</v>
      </c>
      <c r="I37" t="s">
        <v>240</v>
      </c>
      <c r="K37" t="s">
        <v>31</v>
      </c>
      <c r="L37" t="s">
        <v>213</v>
      </c>
      <c r="M37" t="s">
        <v>243</v>
      </c>
      <c r="N37" t="s">
        <v>32</v>
      </c>
      <c r="O37" t="s">
        <v>34</v>
      </c>
      <c r="P37" t="s">
        <v>33</v>
      </c>
      <c r="Q37">
        <v>12500</v>
      </c>
      <c r="R37">
        <v>17500</v>
      </c>
      <c r="S37">
        <v>0.03</v>
      </c>
      <c r="T37">
        <v>2.1999999999999999E-2</v>
      </c>
      <c r="V37" s="21">
        <f t="shared" si="1"/>
        <v>250</v>
      </c>
      <c r="W37" s="21">
        <v>833</v>
      </c>
      <c r="X37" s="28">
        <f t="shared" si="4"/>
        <v>200166.66666666669</v>
      </c>
      <c r="Y37" s="28">
        <f t="shared" si="2"/>
        <v>208250</v>
      </c>
      <c r="Z37" s="28">
        <f t="shared" si="3"/>
        <v>8083.3333333333139</v>
      </c>
      <c r="AB37">
        <v>6005</v>
      </c>
      <c r="AC37" t="s">
        <v>213</v>
      </c>
    </row>
    <row r="38" spans="1:29" x14ac:dyDescent="0.35">
      <c r="A38">
        <v>46</v>
      </c>
      <c r="B38" t="s">
        <v>173</v>
      </c>
      <c r="C38" t="s">
        <v>172</v>
      </c>
      <c r="D38" t="s">
        <v>219</v>
      </c>
      <c r="E38" t="s">
        <v>239</v>
      </c>
      <c r="F38" t="s">
        <v>239</v>
      </c>
      <c r="I38" t="s">
        <v>240</v>
      </c>
      <c r="K38" t="s">
        <v>31</v>
      </c>
      <c r="L38" t="s">
        <v>213</v>
      </c>
      <c r="M38" t="s">
        <v>243</v>
      </c>
      <c r="N38" t="s">
        <v>32</v>
      </c>
      <c r="O38" t="s">
        <v>82</v>
      </c>
      <c r="P38" t="s">
        <v>32</v>
      </c>
      <c r="Q38">
        <v>12500</v>
      </c>
      <c r="R38">
        <v>17500</v>
      </c>
      <c r="S38">
        <v>0.03</v>
      </c>
      <c r="T38">
        <v>2.4E-2</v>
      </c>
      <c r="V38" s="21">
        <f t="shared" si="1"/>
        <v>250</v>
      </c>
      <c r="W38" s="21">
        <v>1800</v>
      </c>
      <c r="X38" s="28">
        <f t="shared" si="4"/>
        <v>284523.80952380953</v>
      </c>
      <c r="Y38" s="28">
        <f t="shared" si="2"/>
        <v>450000</v>
      </c>
      <c r="Z38" s="28">
        <f t="shared" si="3"/>
        <v>165476.19047619047</v>
      </c>
      <c r="AB38">
        <v>8535.7142857142862</v>
      </c>
      <c r="AC38" t="s">
        <v>213</v>
      </c>
    </row>
    <row r="39" spans="1:29" x14ac:dyDescent="0.35">
      <c r="A39">
        <v>47</v>
      </c>
      <c r="B39" t="s">
        <v>173</v>
      </c>
      <c r="C39" t="s">
        <v>172</v>
      </c>
      <c r="D39" t="s">
        <v>219</v>
      </c>
      <c r="E39" t="s">
        <v>239</v>
      </c>
      <c r="F39" t="s">
        <v>239</v>
      </c>
      <c r="I39" t="s">
        <v>240</v>
      </c>
      <c r="K39" t="s">
        <v>31</v>
      </c>
      <c r="L39" t="s">
        <v>213</v>
      </c>
      <c r="M39" t="s">
        <v>243</v>
      </c>
      <c r="N39" t="s">
        <v>32</v>
      </c>
      <c r="O39" t="s">
        <v>83</v>
      </c>
      <c r="P39" t="s">
        <v>85</v>
      </c>
      <c r="Q39">
        <v>12500</v>
      </c>
      <c r="R39">
        <v>17500</v>
      </c>
      <c r="S39">
        <v>0.03</v>
      </c>
      <c r="T39">
        <v>0.03</v>
      </c>
      <c r="V39" s="21">
        <f t="shared" si="1"/>
        <v>250</v>
      </c>
      <c r="W39" s="21">
        <v>1600</v>
      </c>
      <c r="X39" s="28">
        <f t="shared" si="4"/>
        <v>285000</v>
      </c>
      <c r="Y39" s="28">
        <f t="shared" si="2"/>
        <v>400000</v>
      </c>
      <c r="Z39" s="28">
        <f t="shared" si="3"/>
        <v>115000</v>
      </c>
      <c r="AB39">
        <v>8550</v>
      </c>
      <c r="AC39" t="s">
        <v>213</v>
      </c>
    </row>
    <row r="40" spans="1:29" x14ac:dyDescent="0.35">
      <c r="A40">
        <v>48</v>
      </c>
      <c r="B40" t="s">
        <v>173</v>
      </c>
      <c r="C40" t="s">
        <v>172</v>
      </c>
      <c r="D40" t="s">
        <v>219</v>
      </c>
      <c r="E40" t="s">
        <v>239</v>
      </c>
      <c r="F40" t="s">
        <v>239</v>
      </c>
      <c r="I40" t="s">
        <v>240</v>
      </c>
      <c r="K40" t="s">
        <v>31</v>
      </c>
      <c r="L40" t="s">
        <v>213</v>
      </c>
      <c r="M40" t="s">
        <v>243</v>
      </c>
      <c r="N40" t="s">
        <v>32</v>
      </c>
      <c r="O40" t="s">
        <v>84</v>
      </c>
      <c r="P40" t="s">
        <v>86</v>
      </c>
      <c r="Q40">
        <v>12500</v>
      </c>
      <c r="R40">
        <v>17500</v>
      </c>
      <c r="S40">
        <v>0.03</v>
      </c>
      <c r="T40">
        <v>0.02</v>
      </c>
      <c r="V40" s="21">
        <f t="shared" si="1"/>
        <v>250</v>
      </c>
      <c r="W40" s="21"/>
      <c r="X40" s="28">
        <f t="shared" si="4"/>
        <v>175555.55555555556</v>
      </c>
      <c r="Y40" s="28">
        <f t="shared" si="2"/>
        <v>0</v>
      </c>
      <c r="Z40" s="28">
        <f t="shared" si="3"/>
        <v>-175555.55555555556</v>
      </c>
      <c r="AB40">
        <v>5266.666666666667</v>
      </c>
      <c r="AC40" t="s">
        <v>213</v>
      </c>
    </row>
    <row r="41" spans="1:29" x14ac:dyDescent="0.35">
      <c r="A41">
        <v>53</v>
      </c>
      <c r="B41" t="s">
        <v>173</v>
      </c>
      <c r="C41" t="s">
        <v>274</v>
      </c>
      <c r="D41" t="s">
        <v>274</v>
      </c>
      <c r="E41" t="s">
        <v>273</v>
      </c>
      <c r="F41" t="s">
        <v>272</v>
      </c>
      <c r="I41" t="s">
        <v>277</v>
      </c>
      <c r="K41" t="s">
        <v>31</v>
      </c>
      <c r="L41" t="s">
        <v>30</v>
      </c>
      <c r="M41" t="s">
        <v>228</v>
      </c>
      <c r="N41" t="s">
        <v>32</v>
      </c>
      <c r="O41" t="s">
        <v>34</v>
      </c>
      <c r="P41" t="s">
        <v>33</v>
      </c>
      <c r="Q41">
        <v>10500</v>
      </c>
      <c r="R41">
        <v>12500</v>
      </c>
      <c r="S41">
        <v>0.03</v>
      </c>
      <c r="T41">
        <v>1.4999999999999999E-2</v>
      </c>
      <c r="U41">
        <v>0</v>
      </c>
      <c r="V41" s="21">
        <f t="shared" si="1"/>
        <v>210</v>
      </c>
      <c r="W41" s="21">
        <v>516.6</v>
      </c>
      <c r="X41" s="28">
        <f t="shared" si="4"/>
        <v>218608.69565217392</v>
      </c>
      <c r="Y41" s="28">
        <f t="shared" si="2"/>
        <v>108486</v>
      </c>
      <c r="Z41" s="28">
        <f t="shared" si="3"/>
        <v>-110122.69565217392</v>
      </c>
      <c r="AA41">
        <v>0</v>
      </c>
      <c r="AB41">
        <v>6558.260869565217</v>
      </c>
      <c r="AC41" t="s">
        <v>896</v>
      </c>
    </row>
    <row r="42" spans="1:29" x14ac:dyDescent="0.35">
      <c r="A42">
        <v>54</v>
      </c>
      <c r="B42" t="s">
        <v>173</v>
      </c>
      <c r="C42" t="s">
        <v>274</v>
      </c>
      <c r="D42" t="s">
        <v>274</v>
      </c>
      <c r="E42" t="s">
        <v>273</v>
      </c>
      <c r="F42" t="s">
        <v>272</v>
      </c>
      <c r="I42" t="s">
        <v>277</v>
      </c>
      <c r="K42" t="s">
        <v>31</v>
      </c>
      <c r="L42" t="s">
        <v>30</v>
      </c>
      <c r="M42" t="s">
        <v>228</v>
      </c>
      <c r="N42" t="s">
        <v>32</v>
      </c>
      <c r="O42" t="s">
        <v>82</v>
      </c>
      <c r="P42" t="s">
        <v>32</v>
      </c>
      <c r="Q42" s="22">
        <v>10000</v>
      </c>
      <c r="S42">
        <v>0.03</v>
      </c>
      <c r="T42">
        <v>4.7E-2</v>
      </c>
      <c r="V42" s="21">
        <f t="shared" si="1"/>
        <v>200</v>
      </c>
      <c r="W42" s="21">
        <v>1566.6</v>
      </c>
      <c r="X42" s="28">
        <f t="shared" si="4"/>
        <v>313343.47826086957</v>
      </c>
      <c r="Y42" s="28">
        <f t="shared" si="2"/>
        <v>313320</v>
      </c>
      <c r="Z42" s="28">
        <f t="shared" si="3"/>
        <v>-23.478260869567748</v>
      </c>
      <c r="AB42">
        <v>9400.3043478260861</v>
      </c>
      <c r="AC42" t="s">
        <v>896</v>
      </c>
    </row>
    <row r="43" spans="1:29" x14ac:dyDescent="0.35">
      <c r="A43">
        <v>55</v>
      </c>
      <c r="B43" t="s">
        <v>173</v>
      </c>
      <c r="C43" t="s">
        <v>274</v>
      </c>
      <c r="D43" t="s">
        <v>274</v>
      </c>
      <c r="E43" t="s">
        <v>273</v>
      </c>
      <c r="F43" t="s">
        <v>272</v>
      </c>
      <c r="I43" t="s">
        <v>277</v>
      </c>
      <c r="K43" t="s">
        <v>31</v>
      </c>
      <c r="L43" t="s">
        <v>30</v>
      </c>
      <c r="M43" t="s">
        <v>228</v>
      </c>
      <c r="N43" t="s">
        <v>32</v>
      </c>
      <c r="O43" t="s">
        <v>83</v>
      </c>
      <c r="P43" t="s">
        <v>85</v>
      </c>
      <c r="Q43" s="22">
        <v>10000</v>
      </c>
      <c r="S43">
        <v>0.03</v>
      </c>
      <c r="T43">
        <v>4.2999999999999997E-2</v>
      </c>
      <c r="V43" s="21">
        <f t="shared" si="1"/>
        <v>200</v>
      </c>
      <c r="W43" s="21">
        <v>1433.3</v>
      </c>
      <c r="X43" s="28">
        <f t="shared" si="4"/>
        <v>373600</v>
      </c>
      <c r="Y43" s="28">
        <f t="shared" si="2"/>
        <v>286660</v>
      </c>
      <c r="Z43" s="28">
        <f t="shared" si="3"/>
        <v>-86940</v>
      </c>
      <c r="AB43">
        <v>11208</v>
      </c>
      <c r="AC43" t="s">
        <v>896</v>
      </c>
    </row>
    <row r="44" spans="1:29" x14ac:dyDescent="0.35">
      <c r="A44">
        <v>56</v>
      </c>
      <c r="B44" t="s">
        <v>173</v>
      </c>
      <c r="C44" t="s">
        <v>274</v>
      </c>
      <c r="D44" t="s">
        <v>274</v>
      </c>
      <c r="E44" t="s">
        <v>273</v>
      </c>
      <c r="F44" t="s">
        <v>272</v>
      </c>
      <c r="I44" t="s">
        <v>277</v>
      </c>
      <c r="K44" t="s">
        <v>31</v>
      </c>
      <c r="L44" t="s">
        <v>30</v>
      </c>
      <c r="M44" t="s">
        <v>228</v>
      </c>
      <c r="N44" t="s">
        <v>32</v>
      </c>
      <c r="O44" t="s">
        <v>84</v>
      </c>
      <c r="P44" t="s">
        <v>86</v>
      </c>
      <c r="Q44" s="22">
        <v>10000</v>
      </c>
      <c r="S44">
        <v>0.03</v>
      </c>
      <c r="T44">
        <v>7.0000000000000001E-3</v>
      </c>
      <c r="V44" s="21">
        <f t="shared" si="1"/>
        <v>200</v>
      </c>
      <c r="W44" s="21"/>
      <c r="X44" s="28">
        <f t="shared" si="4"/>
        <v>136760</v>
      </c>
      <c r="Y44" s="28">
        <f t="shared" si="2"/>
        <v>0</v>
      </c>
      <c r="Z44" s="28">
        <f t="shared" si="3"/>
        <v>-136760</v>
      </c>
      <c r="AB44">
        <v>4102.8</v>
      </c>
      <c r="AC44" t="s">
        <v>896</v>
      </c>
    </row>
    <row r="45" spans="1:29" x14ac:dyDescent="0.35">
      <c r="A45">
        <v>57</v>
      </c>
      <c r="B45" t="s">
        <v>275</v>
      </c>
      <c r="D45" t="s">
        <v>219</v>
      </c>
      <c r="E45" t="s">
        <v>220</v>
      </c>
      <c r="F45" t="s">
        <v>280</v>
      </c>
      <c r="G45" t="s">
        <v>284</v>
      </c>
      <c r="H45" t="s">
        <v>283</v>
      </c>
      <c r="I45" t="s">
        <v>282</v>
      </c>
      <c r="K45" t="s">
        <v>31</v>
      </c>
      <c r="L45" t="s">
        <v>213</v>
      </c>
      <c r="M45" t="s">
        <v>243</v>
      </c>
      <c r="N45" t="s">
        <v>32</v>
      </c>
      <c r="O45" t="s">
        <v>34</v>
      </c>
      <c r="P45" t="s">
        <v>33</v>
      </c>
      <c r="Q45">
        <v>15000</v>
      </c>
      <c r="R45">
        <v>15000</v>
      </c>
      <c r="S45">
        <v>0.03</v>
      </c>
      <c r="T45">
        <v>0.06</v>
      </c>
      <c r="U45">
        <v>0</v>
      </c>
      <c r="V45" s="21">
        <f t="shared" si="1"/>
        <v>300</v>
      </c>
      <c r="W45" s="21">
        <v>2000</v>
      </c>
      <c r="X45" s="28">
        <f t="shared" si="4"/>
        <v>200166.66666666669</v>
      </c>
      <c r="Y45" s="28">
        <f t="shared" si="2"/>
        <v>600000</v>
      </c>
      <c r="Z45" s="28">
        <f t="shared" si="3"/>
        <v>399833.33333333331</v>
      </c>
      <c r="AA45">
        <v>18000</v>
      </c>
      <c r="AB45">
        <v>6005</v>
      </c>
      <c r="AC45" t="s">
        <v>213</v>
      </c>
    </row>
    <row r="46" spans="1:29" x14ac:dyDescent="0.35">
      <c r="A46">
        <v>58</v>
      </c>
      <c r="B46" t="s">
        <v>275</v>
      </c>
      <c r="D46" t="s">
        <v>219</v>
      </c>
      <c r="E46" t="s">
        <v>220</v>
      </c>
      <c r="F46" t="s">
        <v>280</v>
      </c>
      <c r="G46" t="s">
        <v>284</v>
      </c>
      <c r="H46" t="s">
        <v>283</v>
      </c>
      <c r="I46" t="s">
        <v>282</v>
      </c>
      <c r="K46" t="s">
        <v>31</v>
      </c>
      <c r="L46" t="s">
        <v>213</v>
      </c>
      <c r="M46" t="s">
        <v>243</v>
      </c>
      <c r="N46" t="s">
        <v>32</v>
      </c>
      <c r="O46" t="s">
        <v>82</v>
      </c>
      <c r="P46" t="s">
        <v>32</v>
      </c>
      <c r="Q46">
        <v>15000</v>
      </c>
      <c r="R46">
        <v>15000</v>
      </c>
      <c r="S46">
        <v>0.03</v>
      </c>
      <c r="T46">
        <v>9.6000000000000002E-2</v>
      </c>
      <c r="U46">
        <v>0</v>
      </c>
      <c r="V46" s="21">
        <f t="shared" si="1"/>
        <v>300</v>
      </c>
      <c r="W46" s="21">
        <v>3200</v>
      </c>
      <c r="X46" s="28">
        <f t="shared" si="4"/>
        <v>284523.80952380953</v>
      </c>
      <c r="Y46" s="28">
        <f t="shared" si="2"/>
        <v>960000</v>
      </c>
      <c r="Z46" s="28">
        <f t="shared" si="3"/>
        <v>675476.19047619053</v>
      </c>
      <c r="AA46">
        <v>28800</v>
      </c>
      <c r="AB46">
        <v>8535.7142857142862</v>
      </c>
      <c r="AC46" t="s">
        <v>213</v>
      </c>
    </row>
    <row r="47" spans="1:29" x14ac:dyDescent="0.35">
      <c r="A47">
        <v>59</v>
      </c>
      <c r="B47" t="s">
        <v>275</v>
      </c>
      <c r="D47" t="s">
        <v>219</v>
      </c>
      <c r="E47" t="s">
        <v>220</v>
      </c>
      <c r="F47" t="s">
        <v>280</v>
      </c>
      <c r="G47" t="s">
        <v>284</v>
      </c>
      <c r="H47" t="s">
        <v>283</v>
      </c>
      <c r="I47" t="s">
        <v>282</v>
      </c>
      <c r="K47" t="s">
        <v>31</v>
      </c>
      <c r="L47" t="s">
        <v>213</v>
      </c>
      <c r="M47" t="s">
        <v>243</v>
      </c>
      <c r="N47" t="s">
        <v>32</v>
      </c>
      <c r="O47" t="s">
        <v>83</v>
      </c>
      <c r="P47" t="s">
        <v>85</v>
      </c>
      <c r="Q47">
        <v>15000</v>
      </c>
      <c r="R47">
        <v>15000</v>
      </c>
      <c r="S47">
        <v>0.03</v>
      </c>
      <c r="T47">
        <v>0.105</v>
      </c>
      <c r="U47">
        <v>0</v>
      </c>
      <c r="V47" s="21">
        <f t="shared" si="1"/>
        <v>300</v>
      </c>
      <c r="W47" s="21">
        <v>3500</v>
      </c>
      <c r="X47" s="28">
        <f t="shared" si="4"/>
        <v>285000</v>
      </c>
      <c r="Y47" s="28">
        <f t="shared" si="2"/>
        <v>1050000</v>
      </c>
      <c r="Z47" s="28">
        <f t="shared" si="3"/>
        <v>765000</v>
      </c>
      <c r="AA47">
        <v>31500</v>
      </c>
      <c r="AB47">
        <v>8550</v>
      </c>
      <c r="AC47" t="s">
        <v>213</v>
      </c>
    </row>
    <row r="48" spans="1:29" x14ac:dyDescent="0.35">
      <c r="A48">
        <v>60</v>
      </c>
      <c r="B48" t="s">
        <v>275</v>
      </c>
      <c r="D48" t="s">
        <v>219</v>
      </c>
      <c r="E48" t="s">
        <v>220</v>
      </c>
      <c r="F48" t="s">
        <v>280</v>
      </c>
      <c r="G48" t="s">
        <v>284</v>
      </c>
      <c r="H48" t="s">
        <v>283</v>
      </c>
      <c r="I48" t="s">
        <v>282</v>
      </c>
      <c r="K48" t="s">
        <v>31</v>
      </c>
      <c r="L48" t="s">
        <v>213</v>
      </c>
      <c r="M48" t="s">
        <v>243</v>
      </c>
      <c r="N48" t="s">
        <v>32</v>
      </c>
      <c r="O48" t="s">
        <v>84</v>
      </c>
      <c r="P48" t="s">
        <v>86</v>
      </c>
      <c r="Q48">
        <v>15000</v>
      </c>
      <c r="R48">
        <v>15000</v>
      </c>
      <c r="S48">
        <v>0.03</v>
      </c>
      <c r="T48">
        <v>3.9E-2</v>
      </c>
      <c r="U48">
        <v>0</v>
      </c>
      <c r="V48" s="21">
        <f t="shared" si="1"/>
        <v>300</v>
      </c>
      <c r="W48" s="21"/>
      <c r="X48" s="28">
        <f t="shared" si="4"/>
        <v>175555.55555555556</v>
      </c>
      <c r="Y48" s="28">
        <f t="shared" si="2"/>
        <v>0</v>
      </c>
      <c r="Z48" s="28">
        <f t="shared" si="3"/>
        <v>-175555.55555555556</v>
      </c>
      <c r="AA48">
        <v>11500</v>
      </c>
      <c r="AB48">
        <v>5266.666666666667</v>
      </c>
      <c r="AC48" t="s">
        <v>213</v>
      </c>
    </row>
    <row r="49" spans="1:29" x14ac:dyDescent="0.35">
      <c r="A49">
        <v>61</v>
      </c>
      <c r="B49" t="s">
        <v>173</v>
      </c>
      <c r="C49" t="s">
        <v>274</v>
      </c>
      <c r="D49" t="s">
        <v>296</v>
      </c>
      <c r="E49" t="s">
        <v>299</v>
      </c>
      <c r="F49" t="s">
        <v>300</v>
      </c>
      <c r="I49" t="s">
        <v>297</v>
      </c>
      <c r="K49" t="s">
        <v>31</v>
      </c>
      <c r="L49" t="s">
        <v>30</v>
      </c>
      <c r="M49" t="s">
        <v>228</v>
      </c>
      <c r="N49" t="s">
        <v>32</v>
      </c>
      <c r="O49" t="s">
        <v>34</v>
      </c>
      <c r="P49" t="s">
        <v>33</v>
      </c>
      <c r="Q49">
        <v>10000</v>
      </c>
      <c r="R49">
        <v>12500</v>
      </c>
      <c r="S49">
        <v>0.03</v>
      </c>
      <c r="T49">
        <v>1.7999999999999999E-2</v>
      </c>
      <c r="V49" s="21">
        <f t="shared" si="1"/>
        <v>200</v>
      </c>
      <c r="W49" s="21">
        <v>500</v>
      </c>
      <c r="X49" s="28">
        <f t="shared" si="4"/>
        <v>218608.69565217392</v>
      </c>
      <c r="Y49" s="28">
        <f t="shared" si="2"/>
        <v>100000</v>
      </c>
      <c r="Z49" s="28">
        <f t="shared" si="3"/>
        <v>-118608.69565217392</v>
      </c>
      <c r="AA49">
        <v>0</v>
      </c>
      <c r="AB49">
        <v>6558.260869565217</v>
      </c>
      <c r="AC49" t="s">
        <v>896</v>
      </c>
    </row>
    <row r="50" spans="1:29" x14ac:dyDescent="0.35">
      <c r="A50">
        <v>62</v>
      </c>
      <c r="B50" t="s">
        <v>173</v>
      </c>
      <c r="C50" t="s">
        <v>274</v>
      </c>
      <c r="D50" t="s">
        <v>296</v>
      </c>
      <c r="E50" t="s">
        <v>299</v>
      </c>
      <c r="F50" t="s">
        <v>300</v>
      </c>
      <c r="I50" t="s">
        <v>297</v>
      </c>
      <c r="K50" t="s">
        <v>31</v>
      </c>
      <c r="L50" t="s">
        <v>30</v>
      </c>
      <c r="M50" t="s">
        <v>228</v>
      </c>
      <c r="N50" t="s">
        <v>32</v>
      </c>
      <c r="O50" t="s">
        <v>82</v>
      </c>
      <c r="P50" t="s">
        <v>32</v>
      </c>
      <c r="Q50">
        <v>10000</v>
      </c>
      <c r="R50">
        <v>12500</v>
      </c>
      <c r="S50">
        <v>0.03</v>
      </c>
      <c r="T50">
        <v>2.5000000000000001E-2</v>
      </c>
      <c r="V50" s="21">
        <f t="shared" si="1"/>
        <v>200</v>
      </c>
      <c r="W50" s="21">
        <v>1333.3</v>
      </c>
      <c r="X50" s="28">
        <f t="shared" si="4"/>
        <v>313343.47826086957</v>
      </c>
      <c r="Y50" s="28">
        <f t="shared" si="2"/>
        <v>266660</v>
      </c>
      <c r="Z50" s="28">
        <f t="shared" si="3"/>
        <v>-46683.478260869568</v>
      </c>
      <c r="AA50">
        <v>0</v>
      </c>
      <c r="AB50">
        <v>9400.3043478260861</v>
      </c>
      <c r="AC50" t="s">
        <v>896</v>
      </c>
    </row>
    <row r="51" spans="1:29" x14ac:dyDescent="0.35">
      <c r="A51">
        <v>63</v>
      </c>
      <c r="B51" t="s">
        <v>173</v>
      </c>
      <c r="C51" t="s">
        <v>274</v>
      </c>
      <c r="D51" t="s">
        <v>296</v>
      </c>
      <c r="E51" t="s">
        <v>299</v>
      </c>
      <c r="F51" t="s">
        <v>300</v>
      </c>
      <c r="I51" t="s">
        <v>297</v>
      </c>
      <c r="K51" t="s">
        <v>31</v>
      </c>
      <c r="L51" t="s">
        <v>30</v>
      </c>
      <c r="M51" t="s">
        <v>228</v>
      </c>
      <c r="N51" t="s">
        <v>32</v>
      </c>
      <c r="O51" t="s">
        <v>83</v>
      </c>
      <c r="P51" t="s">
        <v>85</v>
      </c>
      <c r="Q51">
        <v>10000</v>
      </c>
      <c r="R51">
        <v>12500</v>
      </c>
      <c r="S51">
        <v>0.03</v>
      </c>
      <c r="T51">
        <v>2.1999999999999999E-2</v>
      </c>
      <c r="V51" s="21">
        <f t="shared" si="1"/>
        <v>200</v>
      </c>
      <c r="W51" s="21">
        <v>666.6</v>
      </c>
      <c r="X51" s="28">
        <f t="shared" si="4"/>
        <v>373600</v>
      </c>
      <c r="Y51" s="28">
        <f t="shared" si="2"/>
        <v>133320</v>
      </c>
      <c r="Z51" s="28">
        <f t="shared" si="3"/>
        <v>-240280</v>
      </c>
      <c r="AA51">
        <v>0</v>
      </c>
      <c r="AB51">
        <v>11208</v>
      </c>
      <c r="AC51" t="s">
        <v>896</v>
      </c>
    </row>
    <row r="52" spans="1:29" x14ac:dyDescent="0.35">
      <c r="A52">
        <v>64</v>
      </c>
      <c r="B52" t="s">
        <v>173</v>
      </c>
      <c r="C52" t="s">
        <v>274</v>
      </c>
      <c r="D52" t="s">
        <v>296</v>
      </c>
      <c r="E52" t="s">
        <v>299</v>
      </c>
      <c r="F52" t="s">
        <v>300</v>
      </c>
      <c r="I52" t="s">
        <v>297</v>
      </c>
      <c r="K52" t="s">
        <v>31</v>
      </c>
      <c r="L52" t="s">
        <v>30</v>
      </c>
      <c r="M52" t="s">
        <v>228</v>
      </c>
      <c r="N52" t="s">
        <v>32</v>
      </c>
      <c r="O52" t="s">
        <v>84</v>
      </c>
      <c r="P52" t="s">
        <v>86</v>
      </c>
      <c r="Q52">
        <v>10000</v>
      </c>
      <c r="R52">
        <v>12500</v>
      </c>
      <c r="S52">
        <v>0.03</v>
      </c>
      <c r="T52">
        <v>0.01</v>
      </c>
      <c r="V52" s="21">
        <f t="shared" si="1"/>
        <v>200</v>
      </c>
      <c r="W52" s="21"/>
      <c r="X52" s="28">
        <f t="shared" si="4"/>
        <v>136760</v>
      </c>
      <c r="Y52" s="28">
        <f t="shared" si="2"/>
        <v>0</v>
      </c>
      <c r="Z52" s="28">
        <f t="shared" si="3"/>
        <v>-136760</v>
      </c>
      <c r="AA52">
        <v>0</v>
      </c>
      <c r="AB52">
        <v>4102.8</v>
      </c>
      <c r="AC52" t="s">
        <v>896</v>
      </c>
    </row>
    <row r="53" spans="1:29" x14ac:dyDescent="0.35">
      <c r="A53">
        <v>65</v>
      </c>
      <c r="B53" t="s">
        <v>173</v>
      </c>
      <c r="C53" t="s">
        <v>274</v>
      </c>
      <c r="D53" t="s">
        <v>296</v>
      </c>
      <c r="E53" t="s">
        <v>306</v>
      </c>
      <c r="F53" t="s">
        <v>307</v>
      </c>
      <c r="I53" t="s">
        <v>308</v>
      </c>
      <c r="K53" t="s">
        <v>31</v>
      </c>
      <c r="L53" t="s">
        <v>30</v>
      </c>
      <c r="M53" t="s">
        <v>228</v>
      </c>
      <c r="N53" t="s">
        <v>32</v>
      </c>
      <c r="O53" t="s">
        <v>34</v>
      </c>
      <c r="P53" t="s">
        <v>33</v>
      </c>
      <c r="Q53">
        <v>10000</v>
      </c>
      <c r="R53">
        <v>13750</v>
      </c>
      <c r="S53">
        <v>0.03</v>
      </c>
      <c r="T53">
        <v>0.01</v>
      </c>
      <c r="U53">
        <v>0</v>
      </c>
      <c r="V53" s="21">
        <f t="shared" si="1"/>
        <v>200</v>
      </c>
      <c r="W53" s="21">
        <v>333.3</v>
      </c>
      <c r="X53" s="28">
        <f t="shared" si="4"/>
        <v>218608.69565217392</v>
      </c>
      <c r="Y53" s="28">
        <f t="shared" si="2"/>
        <v>66660</v>
      </c>
      <c r="Z53" s="28">
        <f t="shared" si="3"/>
        <v>-151948.69565217392</v>
      </c>
      <c r="AA53">
        <v>0</v>
      </c>
      <c r="AB53">
        <v>6558.260869565217</v>
      </c>
      <c r="AC53" t="s">
        <v>896</v>
      </c>
    </row>
    <row r="54" spans="1:29" x14ac:dyDescent="0.35">
      <c r="A54">
        <v>66</v>
      </c>
      <c r="B54" t="s">
        <v>173</v>
      </c>
      <c r="C54" t="s">
        <v>274</v>
      </c>
      <c r="D54" t="s">
        <v>296</v>
      </c>
      <c r="E54" t="s">
        <v>306</v>
      </c>
      <c r="F54" t="s">
        <v>307</v>
      </c>
      <c r="I54" t="s">
        <v>308</v>
      </c>
      <c r="K54" t="s">
        <v>31</v>
      </c>
      <c r="L54" t="s">
        <v>30</v>
      </c>
      <c r="M54" t="s">
        <v>228</v>
      </c>
      <c r="N54" t="s">
        <v>32</v>
      </c>
      <c r="O54" t="s">
        <v>82</v>
      </c>
      <c r="P54" t="s">
        <v>32</v>
      </c>
      <c r="Q54" s="22">
        <v>10000</v>
      </c>
      <c r="S54">
        <v>0.03</v>
      </c>
      <c r="T54">
        <v>0.03</v>
      </c>
      <c r="U54">
        <v>0</v>
      </c>
      <c r="V54" s="21">
        <f t="shared" si="1"/>
        <v>200</v>
      </c>
      <c r="W54" s="21">
        <v>1000</v>
      </c>
      <c r="X54" s="28">
        <f t="shared" si="4"/>
        <v>313343.47826086957</v>
      </c>
      <c r="Y54" s="28">
        <f t="shared" si="2"/>
        <v>200000</v>
      </c>
      <c r="Z54" s="28">
        <f t="shared" si="3"/>
        <v>-113343.47826086957</v>
      </c>
      <c r="AA54">
        <v>0</v>
      </c>
      <c r="AB54">
        <v>9400.3043478260861</v>
      </c>
      <c r="AC54" t="s">
        <v>896</v>
      </c>
    </row>
    <row r="55" spans="1:29" x14ac:dyDescent="0.35">
      <c r="A55">
        <v>67</v>
      </c>
      <c r="B55" t="s">
        <v>173</v>
      </c>
      <c r="C55" t="s">
        <v>274</v>
      </c>
      <c r="D55" t="s">
        <v>296</v>
      </c>
      <c r="E55" t="s">
        <v>306</v>
      </c>
      <c r="F55" t="s">
        <v>307</v>
      </c>
      <c r="I55" t="s">
        <v>308</v>
      </c>
      <c r="K55" t="s">
        <v>31</v>
      </c>
      <c r="L55" t="s">
        <v>30</v>
      </c>
      <c r="M55" t="s">
        <v>228</v>
      </c>
      <c r="N55" t="s">
        <v>32</v>
      </c>
      <c r="O55" t="s">
        <v>83</v>
      </c>
      <c r="P55" t="s">
        <v>85</v>
      </c>
      <c r="Q55" s="22">
        <v>10000</v>
      </c>
      <c r="S55">
        <v>0.03</v>
      </c>
      <c r="T55">
        <v>2.5000000000000001E-2</v>
      </c>
      <c r="U55">
        <v>0</v>
      </c>
      <c r="V55" s="21">
        <f t="shared" si="1"/>
        <v>200</v>
      </c>
      <c r="W55" s="21">
        <v>833.3</v>
      </c>
      <c r="X55" s="28">
        <f t="shared" si="4"/>
        <v>373600</v>
      </c>
      <c r="Y55" s="28">
        <f t="shared" si="2"/>
        <v>166660</v>
      </c>
      <c r="Z55" s="28">
        <f t="shared" si="3"/>
        <v>-206940</v>
      </c>
      <c r="AA55">
        <v>0</v>
      </c>
      <c r="AB55">
        <v>11208</v>
      </c>
      <c r="AC55" t="s">
        <v>896</v>
      </c>
    </row>
    <row r="56" spans="1:29" x14ac:dyDescent="0.35">
      <c r="A56">
        <v>68</v>
      </c>
      <c r="B56" t="s">
        <v>173</v>
      </c>
      <c r="C56" t="s">
        <v>274</v>
      </c>
      <c r="D56" t="s">
        <v>296</v>
      </c>
      <c r="E56" t="s">
        <v>306</v>
      </c>
      <c r="F56" t="s">
        <v>307</v>
      </c>
      <c r="I56" t="s">
        <v>308</v>
      </c>
      <c r="K56" t="s">
        <v>31</v>
      </c>
      <c r="L56" t="s">
        <v>30</v>
      </c>
      <c r="M56" t="s">
        <v>228</v>
      </c>
      <c r="N56" t="s">
        <v>32</v>
      </c>
      <c r="O56" t="s">
        <v>84</v>
      </c>
      <c r="P56" t="s">
        <v>86</v>
      </c>
      <c r="Q56" s="22">
        <v>10000</v>
      </c>
      <c r="S56">
        <v>0.03</v>
      </c>
      <c r="T56">
        <v>8.0000000000000002E-3</v>
      </c>
      <c r="U56">
        <v>0</v>
      </c>
      <c r="V56" s="21">
        <f t="shared" si="1"/>
        <v>200</v>
      </c>
      <c r="W56" s="21"/>
      <c r="X56" s="28">
        <f t="shared" si="4"/>
        <v>136760</v>
      </c>
      <c r="Y56" s="28">
        <f t="shared" si="2"/>
        <v>0</v>
      </c>
      <c r="Z56" s="28">
        <f t="shared" si="3"/>
        <v>-136760</v>
      </c>
      <c r="AA56">
        <v>0</v>
      </c>
      <c r="AB56">
        <v>4102.8</v>
      </c>
      <c r="AC56" t="s">
        <v>896</v>
      </c>
    </row>
    <row r="57" spans="1:29" x14ac:dyDescent="0.35">
      <c r="A57">
        <v>73</v>
      </c>
      <c r="B57" t="s">
        <v>275</v>
      </c>
      <c r="C57" t="s">
        <v>316</v>
      </c>
      <c r="D57" t="s">
        <v>317</v>
      </c>
      <c r="E57" t="s">
        <v>318</v>
      </c>
      <c r="F57" t="s">
        <v>319</v>
      </c>
      <c r="I57" t="s">
        <v>321</v>
      </c>
      <c r="K57" t="s">
        <v>31</v>
      </c>
      <c r="L57" t="s">
        <v>30</v>
      </c>
      <c r="M57" t="s">
        <v>324</v>
      </c>
      <c r="N57" t="s">
        <v>32</v>
      </c>
      <c r="O57" t="s">
        <v>34</v>
      </c>
      <c r="P57" t="s">
        <v>33</v>
      </c>
      <c r="Q57">
        <v>12500</v>
      </c>
      <c r="R57">
        <v>13000</v>
      </c>
      <c r="S57">
        <v>0.03</v>
      </c>
      <c r="T57">
        <v>6.3E-2</v>
      </c>
      <c r="U57">
        <v>0.05</v>
      </c>
      <c r="V57" s="21">
        <f t="shared" si="1"/>
        <v>250</v>
      </c>
      <c r="W57" s="21">
        <v>2100</v>
      </c>
      <c r="X57" s="28">
        <f t="shared" si="4"/>
        <v>218608.69565217392</v>
      </c>
      <c r="Y57" s="28">
        <f t="shared" si="2"/>
        <v>525000</v>
      </c>
      <c r="Z57" s="28">
        <f t="shared" si="3"/>
        <v>306391.30434782605</v>
      </c>
      <c r="AA57">
        <v>11250</v>
      </c>
      <c r="AB57">
        <v>6558.260869565217</v>
      </c>
      <c r="AC57" t="s">
        <v>896</v>
      </c>
    </row>
    <row r="58" spans="1:29" x14ac:dyDescent="0.35">
      <c r="A58">
        <v>74</v>
      </c>
      <c r="B58" t="s">
        <v>275</v>
      </c>
      <c r="C58" t="s">
        <v>316</v>
      </c>
      <c r="D58" t="s">
        <v>317</v>
      </c>
      <c r="E58" t="s">
        <v>318</v>
      </c>
      <c r="F58" t="s">
        <v>319</v>
      </c>
      <c r="I58" t="s">
        <v>321</v>
      </c>
      <c r="K58" t="s">
        <v>31</v>
      </c>
      <c r="L58" t="s">
        <v>30</v>
      </c>
      <c r="M58" t="s">
        <v>324</v>
      </c>
      <c r="N58" t="s">
        <v>32</v>
      </c>
      <c r="O58" t="s">
        <v>82</v>
      </c>
      <c r="P58" t="s">
        <v>32</v>
      </c>
      <c r="Q58" s="22">
        <v>12000</v>
      </c>
      <c r="S58">
        <v>0.03</v>
      </c>
      <c r="T58">
        <v>9.6000000000000002E-2</v>
      </c>
      <c r="U58">
        <v>0.05</v>
      </c>
      <c r="V58" s="21">
        <f t="shared" si="1"/>
        <v>240</v>
      </c>
      <c r="W58" s="21">
        <v>3200</v>
      </c>
      <c r="X58" s="28">
        <f t="shared" si="4"/>
        <v>313343.47826086957</v>
      </c>
      <c r="Y58" s="28">
        <f t="shared" si="2"/>
        <v>768000</v>
      </c>
      <c r="Z58" s="28">
        <f t="shared" si="3"/>
        <v>454656.52173913043</v>
      </c>
      <c r="AA58">
        <v>11250</v>
      </c>
      <c r="AB58">
        <v>9400.3043478260861</v>
      </c>
      <c r="AC58" t="s">
        <v>896</v>
      </c>
    </row>
    <row r="59" spans="1:29" x14ac:dyDescent="0.35">
      <c r="A59">
        <v>75</v>
      </c>
      <c r="B59" t="s">
        <v>275</v>
      </c>
      <c r="C59" t="s">
        <v>316</v>
      </c>
      <c r="D59" t="s">
        <v>317</v>
      </c>
      <c r="E59" t="s">
        <v>318</v>
      </c>
      <c r="F59" t="s">
        <v>319</v>
      </c>
      <c r="I59" t="s">
        <v>321</v>
      </c>
      <c r="K59" t="s">
        <v>31</v>
      </c>
      <c r="L59" t="s">
        <v>30</v>
      </c>
      <c r="M59" t="s">
        <v>324</v>
      </c>
      <c r="N59" t="s">
        <v>32</v>
      </c>
      <c r="O59" t="s">
        <v>83</v>
      </c>
      <c r="P59" t="s">
        <v>85</v>
      </c>
      <c r="Q59" s="22">
        <v>12000</v>
      </c>
      <c r="S59">
        <v>0.03</v>
      </c>
      <c r="T59">
        <v>9.6000000000000002E-2</v>
      </c>
      <c r="U59">
        <v>0.05</v>
      </c>
      <c r="V59" s="21">
        <f t="shared" si="1"/>
        <v>240</v>
      </c>
      <c r="W59" s="21">
        <v>3200</v>
      </c>
      <c r="X59" s="28">
        <f t="shared" si="4"/>
        <v>373600</v>
      </c>
      <c r="Y59" s="28">
        <f t="shared" si="2"/>
        <v>768000</v>
      </c>
      <c r="Z59" s="28">
        <f t="shared" si="3"/>
        <v>394400</v>
      </c>
      <c r="AA59">
        <v>11250</v>
      </c>
      <c r="AB59">
        <v>11208</v>
      </c>
      <c r="AC59" t="s">
        <v>896</v>
      </c>
    </row>
    <row r="60" spans="1:29" x14ac:dyDescent="0.35">
      <c r="A60">
        <v>76</v>
      </c>
      <c r="B60" t="s">
        <v>275</v>
      </c>
      <c r="C60" t="s">
        <v>316</v>
      </c>
      <c r="D60" t="s">
        <v>317</v>
      </c>
      <c r="E60" t="s">
        <v>318</v>
      </c>
      <c r="F60" t="s">
        <v>319</v>
      </c>
      <c r="I60" t="s">
        <v>321</v>
      </c>
      <c r="K60" t="s">
        <v>31</v>
      </c>
      <c r="L60" t="s">
        <v>30</v>
      </c>
      <c r="M60" t="s">
        <v>324</v>
      </c>
      <c r="N60" t="s">
        <v>32</v>
      </c>
      <c r="O60" t="s">
        <v>84</v>
      </c>
      <c r="P60" t="s">
        <v>86</v>
      </c>
      <c r="Q60" s="22">
        <v>12000</v>
      </c>
      <c r="S60">
        <v>0.03</v>
      </c>
      <c r="T60">
        <v>0.04</v>
      </c>
      <c r="U60" t="s">
        <v>337</v>
      </c>
      <c r="V60" s="25">
        <f t="shared" si="1"/>
        <v>240</v>
      </c>
      <c r="W60" s="25"/>
      <c r="X60" s="28">
        <f t="shared" si="4"/>
        <v>136760</v>
      </c>
      <c r="Y60" s="28">
        <f t="shared" si="2"/>
        <v>0</v>
      </c>
      <c r="Z60" s="28">
        <f t="shared" si="3"/>
        <v>-136760</v>
      </c>
      <c r="AA60" t="s">
        <v>337</v>
      </c>
      <c r="AB60">
        <v>4102.8</v>
      </c>
      <c r="AC60" t="s">
        <v>896</v>
      </c>
    </row>
    <row r="61" spans="1:29" x14ac:dyDescent="0.35">
      <c r="A61" s="7">
        <v>77</v>
      </c>
      <c r="B61" s="7" t="s">
        <v>173</v>
      </c>
      <c r="C61" s="7" t="s">
        <v>161</v>
      </c>
      <c r="D61" s="7" t="s">
        <v>163</v>
      </c>
      <c r="E61" s="7" t="s">
        <v>205</v>
      </c>
      <c r="F61" s="7" t="s">
        <v>339</v>
      </c>
      <c r="G61" s="7" t="s">
        <v>212</v>
      </c>
      <c r="H61" s="7" t="s">
        <v>203</v>
      </c>
      <c r="I61" s="7" t="s">
        <v>338</v>
      </c>
      <c r="J61" s="7"/>
      <c r="K61" s="7" t="s">
        <v>31</v>
      </c>
      <c r="L61" s="7" t="s">
        <v>30</v>
      </c>
      <c r="M61" s="7" t="s">
        <v>130</v>
      </c>
      <c r="N61" s="7" t="s">
        <v>32</v>
      </c>
      <c r="O61" s="7" t="s">
        <v>34</v>
      </c>
      <c r="P61" s="7" t="s">
        <v>33</v>
      </c>
      <c r="Q61" s="7">
        <v>12000</v>
      </c>
      <c r="R61" s="7">
        <v>15000</v>
      </c>
      <c r="S61" s="7">
        <v>0.03</v>
      </c>
      <c r="T61" s="7">
        <v>2.5999999999999999E-2</v>
      </c>
      <c r="U61" s="7">
        <v>0</v>
      </c>
      <c r="V61" s="25">
        <f t="shared" si="1"/>
        <v>240</v>
      </c>
      <c r="W61" s="25">
        <v>866</v>
      </c>
      <c r="X61" s="28">
        <f t="shared" si="4"/>
        <v>218608.69565217392</v>
      </c>
      <c r="Y61" s="28">
        <f t="shared" si="2"/>
        <v>207840</v>
      </c>
      <c r="Z61" s="28">
        <f t="shared" si="3"/>
        <v>-10768.695652173919</v>
      </c>
      <c r="AA61" s="7">
        <v>0</v>
      </c>
      <c r="AB61" s="7">
        <v>6558.260869565217</v>
      </c>
      <c r="AC61" t="s">
        <v>896</v>
      </c>
    </row>
    <row r="62" spans="1:29" x14ac:dyDescent="0.35">
      <c r="A62" s="7">
        <v>78</v>
      </c>
      <c r="B62" s="7" t="s">
        <v>173</v>
      </c>
      <c r="C62" s="7" t="s">
        <v>161</v>
      </c>
      <c r="D62" s="7" t="s">
        <v>163</v>
      </c>
      <c r="E62" s="7" t="s">
        <v>205</v>
      </c>
      <c r="F62" s="7" t="s">
        <v>339</v>
      </c>
      <c r="G62" s="7" t="s">
        <v>212</v>
      </c>
      <c r="H62" s="7" t="s">
        <v>203</v>
      </c>
      <c r="I62" s="7" t="s">
        <v>338</v>
      </c>
      <c r="J62" s="7"/>
      <c r="K62" s="7" t="s">
        <v>31</v>
      </c>
      <c r="L62" s="7" t="s">
        <v>30</v>
      </c>
      <c r="M62" s="7" t="s">
        <v>130</v>
      </c>
      <c r="N62" s="7" t="s">
        <v>32</v>
      </c>
      <c r="O62" s="7" t="s">
        <v>82</v>
      </c>
      <c r="P62" s="7" t="s">
        <v>32</v>
      </c>
      <c r="Q62" s="7">
        <v>12000</v>
      </c>
      <c r="R62" s="7">
        <v>15000</v>
      </c>
      <c r="S62" s="7">
        <v>0.03</v>
      </c>
      <c r="T62" s="7">
        <v>0.04</v>
      </c>
      <c r="U62" s="7">
        <v>0</v>
      </c>
      <c r="V62" s="25">
        <f t="shared" si="1"/>
        <v>240</v>
      </c>
      <c r="W62" s="25">
        <v>1333</v>
      </c>
      <c r="X62" s="28">
        <f t="shared" si="4"/>
        <v>313343.47826086957</v>
      </c>
      <c r="Y62" s="28">
        <f t="shared" si="2"/>
        <v>319920</v>
      </c>
      <c r="Z62" s="28">
        <f t="shared" si="3"/>
        <v>6576.5217391304323</v>
      </c>
      <c r="AA62" s="7">
        <v>0</v>
      </c>
      <c r="AB62" s="7">
        <v>9400.3043478260861</v>
      </c>
      <c r="AC62" t="s">
        <v>896</v>
      </c>
    </row>
    <row r="63" spans="1:29" x14ac:dyDescent="0.35">
      <c r="A63">
        <v>113</v>
      </c>
      <c r="B63" t="s">
        <v>275</v>
      </c>
      <c r="C63" t="s">
        <v>20</v>
      </c>
      <c r="D63" t="s">
        <v>344</v>
      </c>
      <c r="I63" t="s">
        <v>349</v>
      </c>
      <c r="J63">
        <v>0.03</v>
      </c>
      <c r="K63" t="s">
        <v>31</v>
      </c>
      <c r="L63" t="s">
        <v>30</v>
      </c>
      <c r="M63" t="s">
        <v>191</v>
      </c>
      <c r="N63" t="s">
        <v>32</v>
      </c>
      <c r="O63" t="s">
        <v>34</v>
      </c>
      <c r="P63" t="s">
        <v>33</v>
      </c>
      <c r="Q63" s="22">
        <v>12000</v>
      </c>
      <c r="S63">
        <v>0.03</v>
      </c>
      <c r="T63">
        <v>0.75</v>
      </c>
      <c r="U63">
        <v>0.6</v>
      </c>
      <c r="V63" s="21">
        <f t="shared" si="1"/>
        <v>240</v>
      </c>
      <c r="W63" s="21">
        <v>750</v>
      </c>
      <c r="X63" s="29">
        <f t="shared" si="4"/>
        <v>218608.69565217392</v>
      </c>
      <c r="Y63" s="28">
        <f t="shared" si="2"/>
        <v>180000</v>
      </c>
      <c r="Z63" s="28">
        <f t="shared" si="3"/>
        <v>-38608.695652173919</v>
      </c>
      <c r="AA63">
        <v>126000</v>
      </c>
      <c r="AB63" s="16">
        <v>6558.260869565217</v>
      </c>
      <c r="AC63" t="s">
        <v>896</v>
      </c>
    </row>
    <row r="64" spans="1:29" x14ac:dyDescent="0.35">
      <c r="A64">
        <v>114</v>
      </c>
      <c r="B64" t="s">
        <v>275</v>
      </c>
      <c r="C64" t="s">
        <v>20</v>
      </c>
      <c r="D64" t="s">
        <v>344</v>
      </c>
      <c r="I64" t="s">
        <v>349</v>
      </c>
      <c r="J64">
        <v>0.03</v>
      </c>
      <c r="K64" t="s">
        <v>31</v>
      </c>
      <c r="L64" t="s">
        <v>30</v>
      </c>
      <c r="M64" t="s">
        <v>191</v>
      </c>
      <c r="N64" t="s">
        <v>32</v>
      </c>
      <c r="O64" t="s">
        <v>82</v>
      </c>
      <c r="P64" t="s">
        <v>32</v>
      </c>
      <c r="Q64" s="22">
        <v>12000</v>
      </c>
      <c r="S64">
        <v>0.03</v>
      </c>
      <c r="T64">
        <v>1.2</v>
      </c>
      <c r="U64">
        <v>0.9</v>
      </c>
      <c r="V64" s="21">
        <f t="shared" si="1"/>
        <v>240</v>
      </c>
      <c r="W64" s="21">
        <v>1200</v>
      </c>
      <c r="X64" s="29">
        <f t="shared" si="4"/>
        <v>313343.47826086957</v>
      </c>
      <c r="Y64" s="28">
        <f t="shared" si="2"/>
        <v>288000</v>
      </c>
      <c r="Z64" s="28">
        <f t="shared" si="3"/>
        <v>-25343.478260869568</v>
      </c>
      <c r="AA64">
        <v>189000</v>
      </c>
      <c r="AB64" s="16">
        <v>9400.3043478260861</v>
      </c>
      <c r="AC64" t="s">
        <v>896</v>
      </c>
    </row>
    <row r="65" spans="1:29" x14ac:dyDescent="0.35">
      <c r="A65">
        <v>117</v>
      </c>
      <c r="B65" t="s">
        <v>275</v>
      </c>
      <c r="C65" t="s">
        <v>20</v>
      </c>
      <c r="D65" t="s">
        <v>344</v>
      </c>
      <c r="I65" t="s">
        <v>350</v>
      </c>
      <c r="J65">
        <v>0.03</v>
      </c>
      <c r="K65" t="s">
        <v>31</v>
      </c>
      <c r="L65" t="s">
        <v>30</v>
      </c>
      <c r="M65" t="s">
        <v>191</v>
      </c>
      <c r="N65" t="s">
        <v>32</v>
      </c>
      <c r="O65" t="s">
        <v>34</v>
      </c>
      <c r="P65" t="s">
        <v>33</v>
      </c>
      <c r="Q65" s="22">
        <v>12000</v>
      </c>
      <c r="S65">
        <v>0.03</v>
      </c>
      <c r="T65">
        <v>0.7</v>
      </c>
      <c r="U65">
        <v>0.5</v>
      </c>
      <c r="V65" s="21">
        <f t="shared" si="1"/>
        <v>240</v>
      </c>
      <c r="W65" s="21">
        <v>700</v>
      </c>
      <c r="X65" s="29">
        <f t="shared" si="4"/>
        <v>218608.69565217392</v>
      </c>
      <c r="Y65" s="28">
        <f t="shared" si="2"/>
        <v>168000</v>
      </c>
      <c r="Z65" s="28">
        <f t="shared" si="3"/>
        <v>-50608.695652173919</v>
      </c>
      <c r="AA65">
        <v>105000</v>
      </c>
      <c r="AB65" s="16">
        <v>6558.260869565217</v>
      </c>
      <c r="AC65" t="s">
        <v>896</v>
      </c>
    </row>
    <row r="66" spans="1:29" x14ac:dyDescent="0.35">
      <c r="A66">
        <v>118</v>
      </c>
      <c r="B66" t="s">
        <v>275</v>
      </c>
      <c r="C66" t="s">
        <v>20</v>
      </c>
      <c r="D66" t="s">
        <v>344</v>
      </c>
      <c r="I66" t="s">
        <v>350</v>
      </c>
      <c r="J66">
        <v>0.03</v>
      </c>
      <c r="K66" t="s">
        <v>31</v>
      </c>
      <c r="L66" t="s">
        <v>30</v>
      </c>
      <c r="M66" t="s">
        <v>191</v>
      </c>
      <c r="N66" t="s">
        <v>32</v>
      </c>
      <c r="O66" t="s">
        <v>82</v>
      </c>
      <c r="P66" t="s">
        <v>32</v>
      </c>
      <c r="Q66" s="22">
        <v>12000</v>
      </c>
      <c r="S66">
        <v>0.03</v>
      </c>
      <c r="T66">
        <v>1.3</v>
      </c>
      <c r="U66">
        <v>1</v>
      </c>
      <c r="V66" s="21">
        <f t="shared" si="1"/>
        <v>240</v>
      </c>
      <c r="W66" s="21">
        <v>1300</v>
      </c>
      <c r="X66" s="29">
        <f t="shared" ref="X66:X97" si="5">AB66/S66</f>
        <v>313343.47826086957</v>
      </c>
      <c r="Y66" s="28">
        <f t="shared" si="2"/>
        <v>312000</v>
      </c>
      <c r="Z66" s="28">
        <f t="shared" si="3"/>
        <v>-1343.4782608695677</v>
      </c>
      <c r="AA66">
        <v>210000</v>
      </c>
      <c r="AB66" s="16">
        <v>9400.3043478260861</v>
      </c>
      <c r="AC66" t="s">
        <v>896</v>
      </c>
    </row>
    <row r="67" spans="1:29" x14ac:dyDescent="0.35">
      <c r="A67">
        <v>121</v>
      </c>
      <c r="B67" t="s">
        <v>275</v>
      </c>
      <c r="C67" t="s">
        <v>20</v>
      </c>
      <c r="D67" t="s">
        <v>344</v>
      </c>
      <c r="I67" t="s">
        <v>353</v>
      </c>
      <c r="J67">
        <v>0.03</v>
      </c>
      <c r="K67" t="s">
        <v>31</v>
      </c>
      <c r="L67" t="s">
        <v>30</v>
      </c>
      <c r="M67" t="s">
        <v>191</v>
      </c>
      <c r="N67" t="s">
        <v>32</v>
      </c>
      <c r="O67" t="s">
        <v>34</v>
      </c>
      <c r="P67" t="s">
        <v>33</v>
      </c>
      <c r="Q67" s="22">
        <v>12000</v>
      </c>
      <c r="S67">
        <v>0.03</v>
      </c>
      <c r="T67">
        <v>0.7</v>
      </c>
      <c r="U67">
        <v>0.5</v>
      </c>
      <c r="V67" s="21">
        <f t="shared" ref="V67:V130" si="6">Q67/50</f>
        <v>240</v>
      </c>
      <c r="W67" s="21">
        <v>800</v>
      </c>
      <c r="X67" s="29">
        <f t="shared" si="5"/>
        <v>218608.69565217392</v>
      </c>
      <c r="Y67" s="28">
        <f t="shared" ref="Y67:Y130" si="7">W67*V67</f>
        <v>192000</v>
      </c>
      <c r="Z67" s="28">
        <f t="shared" ref="Z67:Z130" si="8">Y67-X67</f>
        <v>-26608.695652173919</v>
      </c>
      <c r="AA67">
        <v>105000</v>
      </c>
      <c r="AB67" s="16">
        <v>6558.260869565217</v>
      </c>
      <c r="AC67" t="s">
        <v>896</v>
      </c>
    </row>
    <row r="68" spans="1:29" x14ac:dyDescent="0.35">
      <c r="A68">
        <v>122</v>
      </c>
      <c r="B68" t="s">
        <v>275</v>
      </c>
      <c r="C68" t="s">
        <v>20</v>
      </c>
      <c r="D68" t="s">
        <v>344</v>
      </c>
      <c r="I68" t="s">
        <v>353</v>
      </c>
      <c r="J68">
        <v>0.03</v>
      </c>
      <c r="K68" t="s">
        <v>31</v>
      </c>
      <c r="L68" t="s">
        <v>30</v>
      </c>
      <c r="M68" t="s">
        <v>191</v>
      </c>
      <c r="N68" t="s">
        <v>32</v>
      </c>
      <c r="O68" t="s">
        <v>82</v>
      </c>
      <c r="P68" t="s">
        <v>32</v>
      </c>
      <c r="Q68" s="22">
        <v>12000</v>
      </c>
      <c r="S68">
        <v>0.03</v>
      </c>
      <c r="T68">
        <v>1.3</v>
      </c>
      <c r="U68">
        <v>1</v>
      </c>
      <c r="V68" s="21">
        <f t="shared" si="6"/>
        <v>240</v>
      </c>
      <c r="W68" s="21">
        <v>1150</v>
      </c>
      <c r="X68" s="29">
        <f t="shared" si="5"/>
        <v>313343.47826086957</v>
      </c>
      <c r="Y68" s="28">
        <f t="shared" si="7"/>
        <v>276000</v>
      </c>
      <c r="Z68" s="28">
        <f t="shared" si="8"/>
        <v>-37343.478260869568</v>
      </c>
      <c r="AA68">
        <v>210000</v>
      </c>
      <c r="AB68" s="16">
        <v>9400.3043478260861</v>
      </c>
      <c r="AC68" t="s">
        <v>896</v>
      </c>
    </row>
    <row r="69" spans="1:29" x14ac:dyDescent="0.35">
      <c r="A69">
        <v>125</v>
      </c>
      <c r="B69" t="s">
        <v>275</v>
      </c>
      <c r="C69" t="s">
        <v>20</v>
      </c>
      <c r="D69" t="s">
        <v>344</v>
      </c>
      <c r="I69" t="s">
        <v>355</v>
      </c>
      <c r="J69">
        <v>0.03</v>
      </c>
      <c r="K69" t="s">
        <v>31</v>
      </c>
      <c r="L69" t="s">
        <v>30</v>
      </c>
      <c r="M69" t="s">
        <v>191</v>
      </c>
      <c r="N69" t="s">
        <v>32</v>
      </c>
      <c r="O69" t="s">
        <v>34</v>
      </c>
      <c r="P69" t="s">
        <v>33</v>
      </c>
      <c r="Q69" s="22">
        <v>12000</v>
      </c>
      <c r="S69">
        <v>0.03</v>
      </c>
      <c r="T69">
        <v>0.75</v>
      </c>
      <c r="U69">
        <v>0.55000000000000004</v>
      </c>
      <c r="V69" s="21">
        <f t="shared" si="6"/>
        <v>240</v>
      </c>
      <c r="W69" s="21">
        <v>750</v>
      </c>
      <c r="X69" s="29">
        <f t="shared" si="5"/>
        <v>218608.69565217392</v>
      </c>
      <c r="Y69" s="28">
        <f t="shared" si="7"/>
        <v>180000</v>
      </c>
      <c r="Z69" s="28">
        <f t="shared" si="8"/>
        <v>-38608.695652173919</v>
      </c>
      <c r="AA69">
        <v>115500</v>
      </c>
      <c r="AB69" s="16">
        <v>6558.260869565217</v>
      </c>
      <c r="AC69" t="s">
        <v>896</v>
      </c>
    </row>
    <row r="70" spans="1:29" x14ac:dyDescent="0.35">
      <c r="A70">
        <v>126</v>
      </c>
      <c r="B70" t="s">
        <v>275</v>
      </c>
      <c r="C70" t="s">
        <v>20</v>
      </c>
      <c r="D70" t="s">
        <v>344</v>
      </c>
      <c r="I70" t="s">
        <v>355</v>
      </c>
      <c r="J70">
        <v>0.03</v>
      </c>
      <c r="K70" t="s">
        <v>31</v>
      </c>
      <c r="L70" t="s">
        <v>30</v>
      </c>
      <c r="M70" t="s">
        <v>191</v>
      </c>
      <c r="N70" t="s">
        <v>32</v>
      </c>
      <c r="O70" t="s">
        <v>82</v>
      </c>
      <c r="P70" t="s">
        <v>32</v>
      </c>
      <c r="Q70" s="22">
        <v>12000</v>
      </c>
      <c r="S70">
        <v>0.03</v>
      </c>
      <c r="T70">
        <v>1.2</v>
      </c>
      <c r="U70">
        <v>0.95</v>
      </c>
      <c r="V70" s="21">
        <f t="shared" si="6"/>
        <v>240</v>
      </c>
      <c r="W70" s="21">
        <v>1200</v>
      </c>
      <c r="X70" s="29">
        <f t="shared" si="5"/>
        <v>313343.47826086957</v>
      </c>
      <c r="Y70" s="28">
        <f t="shared" si="7"/>
        <v>288000</v>
      </c>
      <c r="Z70" s="28">
        <f t="shared" si="8"/>
        <v>-25343.478260869568</v>
      </c>
      <c r="AA70">
        <v>199500</v>
      </c>
      <c r="AB70" s="16">
        <v>9400.3043478260861</v>
      </c>
      <c r="AC70" t="s">
        <v>896</v>
      </c>
    </row>
    <row r="71" spans="1:29" x14ac:dyDescent="0.35">
      <c r="A71">
        <v>129</v>
      </c>
      <c r="B71" t="s">
        <v>275</v>
      </c>
      <c r="C71" t="s">
        <v>120</v>
      </c>
      <c r="D71" t="s">
        <v>137</v>
      </c>
      <c r="E71" t="s">
        <v>359</v>
      </c>
      <c r="F71" t="s">
        <v>360</v>
      </c>
      <c r="I71" t="s">
        <v>361</v>
      </c>
      <c r="J71">
        <v>0.03</v>
      </c>
      <c r="K71" t="s">
        <v>31</v>
      </c>
      <c r="L71" t="s">
        <v>30</v>
      </c>
      <c r="M71" t="s">
        <v>228</v>
      </c>
      <c r="N71" t="s">
        <v>32</v>
      </c>
      <c r="O71" t="s">
        <v>34</v>
      </c>
      <c r="P71" t="s">
        <v>33</v>
      </c>
      <c r="Q71">
        <v>10000</v>
      </c>
      <c r="R71">
        <v>12500</v>
      </c>
      <c r="S71">
        <v>0.03</v>
      </c>
      <c r="T71">
        <v>3.4000000000000002E-2</v>
      </c>
      <c r="U71">
        <v>0</v>
      </c>
      <c r="V71" s="21">
        <f t="shared" si="6"/>
        <v>200</v>
      </c>
      <c r="W71" s="21">
        <v>950</v>
      </c>
      <c r="X71" s="29">
        <f t="shared" si="5"/>
        <v>218608.69565217392</v>
      </c>
      <c r="Y71" s="28">
        <f t="shared" si="7"/>
        <v>190000</v>
      </c>
      <c r="Z71" s="28">
        <f t="shared" si="8"/>
        <v>-28608.695652173919</v>
      </c>
      <c r="AA71">
        <v>0</v>
      </c>
      <c r="AB71" s="16">
        <v>6558.260869565217</v>
      </c>
      <c r="AC71" t="s">
        <v>896</v>
      </c>
    </row>
    <row r="72" spans="1:29" x14ac:dyDescent="0.35">
      <c r="A72">
        <v>130</v>
      </c>
      <c r="B72" t="s">
        <v>275</v>
      </c>
      <c r="C72" t="s">
        <v>120</v>
      </c>
      <c r="D72" t="s">
        <v>137</v>
      </c>
      <c r="E72" t="s">
        <v>359</v>
      </c>
      <c r="F72" t="s">
        <v>360</v>
      </c>
      <c r="I72" t="s">
        <v>361</v>
      </c>
      <c r="J72">
        <v>0.03</v>
      </c>
      <c r="K72" t="s">
        <v>31</v>
      </c>
      <c r="L72" t="s">
        <v>30</v>
      </c>
      <c r="M72" t="s">
        <v>228</v>
      </c>
      <c r="N72" t="s">
        <v>32</v>
      </c>
      <c r="O72" t="s">
        <v>82</v>
      </c>
      <c r="P72" t="s">
        <v>32</v>
      </c>
      <c r="Q72">
        <v>10000</v>
      </c>
      <c r="R72">
        <v>12500</v>
      </c>
      <c r="S72">
        <v>0.03</v>
      </c>
      <c r="T72">
        <v>5.0999999999999997E-2</v>
      </c>
      <c r="U72">
        <v>0</v>
      </c>
      <c r="V72" s="21">
        <f t="shared" si="6"/>
        <v>200</v>
      </c>
      <c r="W72" s="21">
        <v>1450</v>
      </c>
      <c r="X72" s="29">
        <f t="shared" si="5"/>
        <v>313343.47826086957</v>
      </c>
      <c r="Y72" s="28">
        <f t="shared" si="7"/>
        <v>290000</v>
      </c>
      <c r="Z72" s="28">
        <f t="shared" si="8"/>
        <v>-23343.478260869568</v>
      </c>
      <c r="AA72">
        <v>0</v>
      </c>
      <c r="AB72" s="16">
        <v>9400.3043478260861</v>
      </c>
      <c r="AC72" t="s">
        <v>896</v>
      </c>
    </row>
    <row r="73" spans="1:29" x14ac:dyDescent="0.35">
      <c r="A73">
        <v>133</v>
      </c>
      <c r="B73" t="s">
        <v>275</v>
      </c>
      <c r="C73" t="s">
        <v>120</v>
      </c>
      <c r="D73" t="s">
        <v>137</v>
      </c>
      <c r="E73" t="s">
        <v>306</v>
      </c>
      <c r="F73" t="s">
        <v>360</v>
      </c>
      <c r="I73" t="s">
        <v>369</v>
      </c>
      <c r="J73">
        <v>0.03</v>
      </c>
      <c r="K73" t="s">
        <v>31</v>
      </c>
      <c r="L73" t="s">
        <v>30</v>
      </c>
      <c r="M73" t="s">
        <v>324</v>
      </c>
      <c r="N73" t="s">
        <v>32</v>
      </c>
      <c r="O73" t="s">
        <v>34</v>
      </c>
      <c r="P73" t="s">
        <v>33</v>
      </c>
      <c r="Q73">
        <v>11000</v>
      </c>
      <c r="R73">
        <v>13000</v>
      </c>
      <c r="S73">
        <v>0.03</v>
      </c>
      <c r="T73">
        <v>3.6999999999999998E-2</v>
      </c>
      <c r="U73">
        <v>0</v>
      </c>
      <c r="V73" s="21">
        <f t="shared" si="6"/>
        <v>220</v>
      </c>
      <c r="W73" s="21">
        <v>950</v>
      </c>
      <c r="X73" s="29">
        <f t="shared" si="5"/>
        <v>218608.69565217392</v>
      </c>
      <c r="Y73" s="28">
        <f t="shared" si="7"/>
        <v>209000</v>
      </c>
      <c r="Z73" s="28">
        <f t="shared" si="8"/>
        <v>-9608.6956521739194</v>
      </c>
      <c r="AA73">
        <v>0</v>
      </c>
      <c r="AB73" s="16">
        <v>6558.260869565217</v>
      </c>
      <c r="AC73" t="s">
        <v>896</v>
      </c>
    </row>
    <row r="74" spans="1:29" x14ac:dyDescent="0.35">
      <c r="A74">
        <v>134</v>
      </c>
      <c r="B74" t="s">
        <v>275</v>
      </c>
      <c r="C74" t="s">
        <v>120</v>
      </c>
      <c r="D74" t="s">
        <v>137</v>
      </c>
      <c r="E74" t="s">
        <v>306</v>
      </c>
      <c r="F74" t="s">
        <v>360</v>
      </c>
      <c r="I74" t="s">
        <v>369</v>
      </c>
      <c r="J74">
        <v>0.03</v>
      </c>
      <c r="K74" t="s">
        <v>31</v>
      </c>
      <c r="L74" t="s">
        <v>30</v>
      </c>
      <c r="M74" t="s">
        <v>324</v>
      </c>
      <c r="N74" t="s">
        <v>32</v>
      </c>
      <c r="O74" t="s">
        <v>82</v>
      </c>
      <c r="P74" t="s">
        <v>32</v>
      </c>
      <c r="Q74">
        <v>11000</v>
      </c>
      <c r="R74">
        <v>13000</v>
      </c>
      <c r="S74">
        <v>0.03</v>
      </c>
      <c r="T74">
        <v>4.8000000000000001E-2</v>
      </c>
      <c r="U74">
        <v>0</v>
      </c>
      <c r="V74" s="21">
        <f t="shared" si="6"/>
        <v>220</v>
      </c>
      <c r="W74" s="21">
        <v>1450</v>
      </c>
      <c r="X74" s="29">
        <f t="shared" si="5"/>
        <v>313343.47826086957</v>
      </c>
      <c r="Y74" s="28">
        <f t="shared" si="7"/>
        <v>319000</v>
      </c>
      <c r="Z74" s="28">
        <f t="shared" si="8"/>
        <v>5656.5217391304323</v>
      </c>
      <c r="AA74">
        <v>0</v>
      </c>
      <c r="AB74" s="16">
        <v>9400.3043478260861</v>
      </c>
      <c r="AC74" t="s">
        <v>896</v>
      </c>
    </row>
    <row r="75" spans="1:29" x14ac:dyDescent="0.35">
      <c r="A75">
        <v>141</v>
      </c>
      <c r="B75" t="s">
        <v>275</v>
      </c>
      <c r="C75" t="s">
        <v>120</v>
      </c>
      <c r="D75" t="s">
        <v>137</v>
      </c>
      <c r="E75" t="s">
        <v>372</v>
      </c>
      <c r="F75" t="s">
        <v>360</v>
      </c>
      <c r="I75" t="s">
        <v>373</v>
      </c>
      <c r="J75">
        <v>0.03</v>
      </c>
      <c r="K75" t="s">
        <v>31</v>
      </c>
      <c r="L75" t="s">
        <v>30</v>
      </c>
      <c r="M75" t="s">
        <v>169</v>
      </c>
      <c r="N75" t="s">
        <v>32</v>
      </c>
      <c r="O75" t="s">
        <v>34</v>
      </c>
      <c r="P75" t="s">
        <v>33</v>
      </c>
      <c r="Q75">
        <v>9000</v>
      </c>
      <c r="R75">
        <v>12000</v>
      </c>
      <c r="S75">
        <v>0.03</v>
      </c>
      <c r="T75">
        <v>3.4000000000000002E-2</v>
      </c>
      <c r="U75">
        <v>0</v>
      </c>
      <c r="V75" s="21">
        <f t="shared" si="6"/>
        <v>180</v>
      </c>
      <c r="W75" s="21">
        <v>850</v>
      </c>
      <c r="X75" s="29">
        <f t="shared" si="5"/>
        <v>218608.69565217392</v>
      </c>
      <c r="Y75" s="28">
        <f t="shared" si="7"/>
        <v>153000</v>
      </c>
      <c r="Z75" s="28">
        <f t="shared" si="8"/>
        <v>-65608.695652173919</v>
      </c>
      <c r="AA75">
        <v>0</v>
      </c>
      <c r="AB75" s="16">
        <v>6558.260869565217</v>
      </c>
      <c r="AC75" t="s">
        <v>896</v>
      </c>
    </row>
    <row r="76" spans="1:29" x14ac:dyDescent="0.35">
      <c r="A76">
        <v>142</v>
      </c>
      <c r="B76" t="s">
        <v>275</v>
      </c>
      <c r="C76" t="s">
        <v>120</v>
      </c>
      <c r="D76" t="s">
        <v>137</v>
      </c>
      <c r="E76" t="s">
        <v>372</v>
      </c>
      <c r="F76" t="s">
        <v>360</v>
      </c>
      <c r="I76" t="s">
        <v>373</v>
      </c>
      <c r="J76">
        <v>0.03</v>
      </c>
      <c r="K76" t="s">
        <v>31</v>
      </c>
      <c r="L76" t="s">
        <v>30</v>
      </c>
      <c r="M76" t="s">
        <v>169</v>
      </c>
      <c r="N76" t="s">
        <v>32</v>
      </c>
      <c r="O76" t="s">
        <v>82</v>
      </c>
      <c r="P76" t="s">
        <v>32</v>
      </c>
      <c r="Q76">
        <v>9000</v>
      </c>
      <c r="R76">
        <v>12000</v>
      </c>
      <c r="S76">
        <v>0.03</v>
      </c>
      <c r="T76">
        <v>4.8000000000000001E-2</v>
      </c>
      <c r="U76">
        <v>0</v>
      </c>
      <c r="V76" s="21">
        <f t="shared" si="6"/>
        <v>180</v>
      </c>
      <c r="W76" s="21">
        <v>1200</v>
      </c>
      <c r="X76" s="29">
        <f t="shared" si="5"/>
        <v>313343.47826086957</v>
      </c>
      <c r="Y76" s="28">
        <f t="shared" si="7"/>
        <v>216000</v>
      </c>
      <c r="Z76" s="28">
        <f t="shared" si="8"/>
        <v>-97343.478260869568</v>
      </c>
      <c r="AA76">
        <v>0</v>
      </c>
      <c r="AB76" s="16">
        <v>9400.3043478260861</v>
      </c>
      <c r="AC76" t="s">
        <v>896</v>
      </c>
    </row>
    <row r="77" spans="1:29" x14ac:dyDescent="0.35">
      <c r="A77">
        <v>145</v>
      </c>
      <c r="B77" t="s">
        <v>275</v>
      </c>
      <c r="C77" t="s">
        <v>120</v>
      </c>
      <c r="D77" t="s">
        <v>137</v>
      </c>
      <c r="E77" t="s">
        <v>372</v>
      </c>
      <c r="F77" t="s">
        <v>360</v>
      </c>
      <c r="I77" t="s">
        <v>377</v>
      </c>
      <c r="J77">
        <v>0.03</v>
      </c>
      <c r="K77" t="s">
        <v>31</v>
      </c>
      <c r="L77" t="s">
        <v>30</v>
      </c>
      <c r="M77" t="s">
        <v>228</v>
      </c>
      <c r="N77" t="s">
        <v>32</v>
      </c>
      <c r="O77" t="s">
        <v>34</v>
      </c>
      <c r="P77" t="s">
        <v>33</v>
      </c>
      <c r="Q77">
        <v>10000</v>
      </c>
      <c r="R77">
        <v>12000</v>
      </c>
      <c r="S77">
        <v>0.03</v>
      </c>
      <c r="T77">
        <v>3.5999999999999997E-2</v>
      </c>
      <c r="U77">
        <v>0</v>
      </c>
      <c r="V77" s="21">
        <f t="shared" si="6"/>
        <v>200</v>
      </c>
      <c r="W77" s="21">
        <v>900</v>
      </c>
      <c r="X77" s="29">
        <f t="shared" si="5"/>
        <v>218608.69565217392</v>
      </c>
      <c r="Y77" s="28">
        <f t="shared" si="7"/>
        <v>180000</v>
      </c>
      <c r="Z77" s="28">
        <f t="shared" si="8"/>
        <v>-38608.695652173919</v>
      </c>
      <c r="AA77">
        <v>0</v>
      </c>
      <c r="AB77" s="16">
        <v>6558.260869565217</v>
      </c>
      <c r="AC77" t="s">
        <v>896</v>
      </c>
    </row>
    <row r="78" spans="1:29" x14ac:dyDescent="0.35">
      <c r="A78">
        <v>146</v>
      </c>
      <c r="B78" t="s">
        <v>275</v>
      </c>
      <c r="C78" t="s">
        <v>120</v>
      </c>
      <c r="D78" t="s">
        <v>137</v>
      </c>
      <c r="E78" t="s">
        <v>372</v>
      </c>
      <c r="F78" t="s">
        <v>360</v>
      </c>
      <c r="I78" t="s">
        <v>377</v>
      </c>
      <c r="J78">
        <v>0.03</v>
      </c>
      <c r="K78" t="s">
        <v>31</v>
      </c>
      <c r="L78" t="s">
        <v>30</v>
      </c>
      <c r="M78" t="s">
        <v>228</v>
      </c>
      <c r="N78" t="s">
        <v>32</v>
      </c>
      <c r="O78" t="s">
        <v>82</v>
      </c>
      <c r="P78" t="s">
        <v>32</v>
      </c>
      <c r="Q78">
        <v>10000</v>
      </c>
      <c r="R78">
        <v>12000</v>
      </c>
      <c r="S78">
        <v>0.03</v>
      </c>
      <c r="T78">
        <v>5.1999999999999998E-2</v>
      </c>
      <c r="U78">
        <v>0</v>
      </c>
      <c r="V78" s="21">
        <f t="shared" si="6"/>
        <v>200</v>
      </c>
      <c r="W78" s="21">
        <v>1300</v>
      </c>
      <c r="X78" s="29">
        <f t="shared" si="5"/>
        <v>313343.47826086957</v>
      </c>
      <c r="Y78" s="28">
        <f t="shared" si="7"/>
        <v>260000</v>
      </c>
      <c r="Z78" s="28">
        <f t="shared" si="8"/>
        <v>-53343.478260869568</v>
      </c>
      <c r="AA78">
        <v>0</v>
      </c>
      <c r="AB78" s="16">
        <v>9400.3043478260861</v>
      </c>
      <c r="AC78" t="s">
        <v>896</v>
      </c>
    </row>
    <row r="79" spans="1:29" x14ac:dyDescent="0.35">
      <c r="A79">
        <v>149</v>
      </c>
      <c r="B79" t="s">
        <v>275</v>
      </c>
      <c r="C79" t="s">
        <v>310</v>
      </c>
      <c r="D79" t="s">
        <v>219</v>
      </c>
      <c r="E79" t="s">
        <v>220</v>
      </c>
      <c r="F79" t="s">
        <v>221</v>
      </c>
      <c r="I79" t="s">
        <v>381</v>
      </c>
      <c r="J79">
        <v>0.9</v>
      </c>
      <c r="K79" t="s">
        <v>31</v>
      </c>
      <c r="L79" t="s">
        <v>30</v>
      </c>
      <c r="M79" t="s">
        <v>228</v>
      </c>
      <c r="N79" t="s">
        <v>32</v>
      </c>
      <c r="O79" t="s">
        <v>34</v>
      </c>
      <c r="P79" t="s">
        <v>33</v>
      </c>
      <c r="Q79" s="22">
        <v>10000</v>
      </c>
      <c r="S79">
        <v>0.09</v>
      </c>
      <c r="T79">
        <v>0.13100000000000001</v>
      </c>
      <c r="U79">
        <v>0</v>
      </c>
      <c r="V79" s="21">
        <f t="shared" si="6"/>
        <v>200</v>
      </c>
      <c r="W79" s="21">
        <v>1455</v>
      </c>
      <c r="X79" s="28">
        <f t="shared" si="5"/>
        <v>72869.565217391297</v>
      </c>
      <c r="Y79" s="28">
        <f t="shared" si="7"/>
        <v>291000</v>
      </c>
      <c r="Z79" s="28">
        <f t="shared" si="8"/>
        <v>218130.4347826087</v>
      </c>
      <c r="AB79">
        <v>6558.260869565217</v>
      </c>
      <c r="AC79" t="s">
        <v>896</v>
      </c>
    </row>
    <row r="80" spans="1:29" x14ac:dyDescent="0.35">
      <c r="A80">
        <v>150</v>
      </c>
      <c r="B80" t="s">
        <v>275</v>
      </c>
      <c r="C80" t="s">
        <v>310</v>
      </c>
      <c r="D80" t="s">
        <v>219</v>
      </c>
      <c r="E80" t="s">
        <v>220</v>
      </c>
      <c r="F80" t="s">
        <v>221</v>
      </c>
      <c r="I80" t="s">
        <v>381</v>
      </c>
      <c r="J80">
        <v>0.9</v>
      </c>
      <c r="K80" t="s">
        <v>31</v>
      </c>
      <c r="L80" t="s">
        <v>30</v>
      </c>
      <c r="M80" t="s">
        <v>228</v>
      </c>
      <c r="N80" t="s">
        <v>32</v>
      </c>
      <c r="O80" t="s">
        <v>82</v>
      </c>
      <c r="P80" t="s">
        <v>32</v>
      </c>
      <c r="Q80" s="22">
        <v>10000</v>
      </c>
      <c r="S80">
        <v>0.09</v>
      </c>
      <c r="T80">
        <v>0.14199999999999999</v>
      </c>
      <c r="U80">
        <v>0</v>
      </c>
      <c r="V80" s="21">
        <f t="shared" si="6"/>
        <v>200</v>
      </c>
      <c r="W80" s="21">
        <v>1557</v>
      </c>
      <c r="X80" s="28">
        <f t="shared" si="5"/>
        <v>104447.82608695651</v>
      </c>
      <c r="Y80" s="28">
        <f t="shared" si="7"/>
        <v>311400</v>
      </c>
      <c r="Z80" s="28">
        <f t="shared" si="8"/>
        <v>206952.17391304349</v>
      </c>
      <c r="AB80">
        <v>9400.3043478260861</v>
      </c>
      <c r="AC80" t="s">
        <v>896</v>
      </c>
    </row>
    <row r="81" spans="1:29" x14ac:dyDescent="0.35">
      <c r="A81">
        <v>153</v>
      </c>
      <c r="B81" t="s">
        <v>275</v>
      </c>
      <c r="C81" t="s">
        <v>310</v>
      </c>
      <c r="D81" t="s">
        <v>219</v>
      </c>
      <c r="E81" t="s">
        <v>220</v>
      </c>
      <c r="F81" t="s">
        <v>221</v>
      </c>
      <c r="I81" t="s">
        <v>384</v>
      </c>
      <c r="J81">
        <v>0.9</v>
      </c>
      <c r="K81" t="s">
        <v>31</v>
      </c>
      <c r="L81" t="s">
        <v>30</v>
      </c>
      <c r="M81" t="s">
        <v>228</v>
      </c>
      <c r="N81" t="s">
        <v>32</v>
      </c>
      <c r="O81" t="s">
        <v>34</v>
      </c>
      <c r="P81" t="s">
        <v>33</v>
      </c>
      <c r="Q81" s="22">
        <v>10000</v>
      </c>
      <c r="S81">
        <v>0.09</v>
      </c>
      <c r="T81">
        <v>0.105</v>
      </c>
      <c r="U81">
        <v>0</v>
      </c>
      <c r="V81" s="21">
        <f t="shared" si="6"/>
        <v>200</v>
      </c>
      <c r="W81" s="21">
        <v>1116</v>
      </c>
      <c r="X81" s="28">
        <f t="shared" si="5"/>
        <v>72869.565217391297</v>
      </c>
      <c r="Y81" s="28">
        <f t="shared" si="7"/>
        <v>223200</v>
      </c>
      <c r="Z81" s="28">
        <f t="shared" si="8"/>
        <v>150330.4347826087</v>
      </c>
      <c r="AB81">
        <v>6558.260869565217</v>
      </c>
      <c r="AC81" t="s">
        <v>896</v>
      </c>
    </row>
    <row r="82" spans="1:29" x14ac:dyDescent="0.35">
      <c r="A82">
        <v>154</v>
      </c>
      <c r="B82" t="s">
        <v>275</v>
      </c>
      <c r="C82" t="s">
        <v>310</v>
      </c>
      <c r="D82" t="s">
        <v>219</v>
      </c>
      <c r="E82" t="s">
        <v>220</v>
      </c>
      <c r="F82" t="s">
        <v>221</v>
      </c>
      <c r="I82" t="s">
        <v>384</v>
      </c>
      <c r="J82">
        <v>0.9</v>
      </c>
      <c r="K82" t="s">
        <v>31</v>
      </c>
      <c r="L82" t="s">
        <v>30</v>
      </c>
      <c r="M82" t="s">
        <v>228</v>
      </c>
      <c r="N82" t="s">
        <v>32</v>
      </c>
      <c r="O82" t="s">
        <v>82</v>
      </c>
      <c r="P82" t="s">
        <v>32</v>
      </c>
      <c r="Q82" s="22">
        <v>10000</v>
      </c>
      <c r="S82">
        <v>0.09</v>
      </c>
      <c r="T82">
        <v>0.123</v>
      </c>
      <c r="U82">
        <v>0</v>
      </c>
      <c r="V82" s="21">
        <f t="shared" si="6"/>
        <v>200</v>
      </c>
      <c r="W82" s="21">
        <v>1366</v>
      </c>
      <c r="X82" s="28">
        <f t="shared" si="5"/>
        <v>104447.82608695651</v>
      </c>
      <c r="Y82" s="28">
        <f t="shared" si="7"/>
        <v>273200</v>
      </c>
      <c r="Z82" s="28">
        <f t="shared" si="8"/>
        <v>168752.17391304349</v>
      </c>
      <c r="AB82">
        <v>9400.3043478260861</v>
      </c>
      <c r="AC82" t="s">
        <v>896</v>
      </c>
    </row>
    <row r="83" spans="1:29" x14ac:dyDescent="0.35">
      <c r="A83">
        <v>157</v>
      </c>
      <c r="B83" t="s">
        <v>275</v>
      </c>
      <c r="C83" t="s">
        <v>310</v>
      </c>
      <c r="D83" t="s">
        <v>219</v>
      </c>
      <c r="E83" t="s">
        <v>220</v>
      </c>
      <c r="F83" t="s">
        <v>221</v>
      </c>
      <c r="I83" t="s">
        <v>385</v>
      </c>
      <c r="J83">
        <v>0.9</v>
      </c>
      <c r="K83" t="s">
        <v>31</v>
      </c>
      <c r="L83" t="s">
        <v>30</v>
      </c>
      <c r="M83" t="s">
        <v>228</v>
      </c>
      <c r="N83" t="s">
        <v>32</v>
      </c>
      <c r="O83" t="s">
        <v>34</v>
      </c>
      <c r="P83" t="s">
        <v>33</v>
      </c>
      <c r="Q83" s="22">
        <v>10000</v>
      </c>
      <c r="S83">
        <v>0.09</v>
      </c>
      <c r="T83">
        <v>0.15</v>
      </c>
      <c r="U83">
        <v>0</v>
      </c>
      <c r="V83" s="21">
        <f t="shared" si="6"/>
        <v>200</v>
      </c>
      <c r="W83" s="21">
        <v>1660</v>
      </c>
      <c r="X83" s="28">
        <f t="shared" si="5"/>
        <v>72869.565217391297</v>
      </c>
      <c r="Y83" s="28">
        <f t="shared" si="7"/>
        <v>332000</v>
      </c>
      <c r="Z83" s="28">
        <f t="shared" si="8"/>
        <v>259130.4347826087</v>
      </c>
      <c r="AB83">
        <v>6558.260869565217</v>
      </c>
      <c r="AC83" t="s">
        <v>896</v>
      </c>
    </row>
    <row r="84" spans="1:29" x14ac:dyDescent="0.35">
      <c r="A84">
        <v>158</v>
      </c>
      <c r="B84" t="s">
        <v>275</v>
      </c>
      <c r="C84" t="s">
        <v>310</v>
      </c>
      <c r="D84" t="s">
        <v>219</v>
      </c>
      <c r="E84" t="s">
        <v>220</v>
      </c>
      <c r="F84" t="s">
        <v>221</v>
      </c>
      <c r="I84" t="s">
        <v>385</v>
      </c>
      <c r="J84">
        <v>0.9</v>
      </c>
      <c r="K84" t="s">
        <v>31</v>
      </c>
      <c r="L84" t="s">
        <v>30</v>
      </c>
      <c r="M84" t="s">
        <v>228</v>
      </c>
      <c r="N84" t="s">
        <v>32</v>
      </c>
      <c r="O84" t="s">
        <v>82</v>
      </c>
      <c r="P84" t="s">
        <v>32</v>
      </c>
      <c r="Q84" s="22">
        <v>10000</v>
      </c>
      <c r="S84">
        <v>0.09</v>
      </c>
      <c r="T84">
        <v>0.185</v>
      </c>
      <c r="U84">
        <v>0</v>
      </c>
      <c r="V84" s="21">
        <f t="shared" si="6"/>
        <v>200</v>
      </c>
      <c r="W84" s="21">
        <v>2000</v>
      </c>
      <c r="X84" s="28">
        <f t="shared" si="5"/>
        <v>104447.82608695651</v>
      </c>
      <c r="Y84" s="28">
        <f t="shared" si="7"/>
        <v>400000</v>
      </c>
      <c r="Z84" s="28">
        <f t="shared" si="8"/>
        <v>295552.17391304346</v>
      </c>
      <c r="AB84">
        <v>9400.3043478260861</v>
      </c>
      <c r="AC84" t="s">
        <v>896</v>
      </c>
    </row>
    <row r="85" spans="1:29" x14ac:dyDescent="0.35">
      <c r="A85">
        <v>165</v>
      </c>
      <c r="B85" t="s">
        <v>275</v>
      </c>
      <c r="C85" t="s">
        <v>310</v>
      </c>
      <c r="D85" t="s">
        <v>219</v>
      </c>
      <c r="E85" t="s">
        <v>220</v>
      </c>
      <c r="F85" t="s">
        <v>221</v>
      </c>
      <c r="I85" t="s">
        <v>387</v>
      </c>
      <c r="J85">
        <v>0.9</v>
      </c>
      <c r="K85" t="s">
        <v>31</v>
      </c>
      <c r="L85" t="s">
        <v>30</v>
      </c>
      <c r="M85" t="s">
        <v>228</v>
      </c>
      <c r="N85" t="s">
        <v>32</v>
      </c>
      <c r="O85" t="s">
        <v>34</v>
      </c>
      <c r="P85" t="s">
        <v>33</v>
      </c>
      <c r="Q85" s="22">
        <v>10000</v>
      </c>
      <c r="S85">
        <v>0.09</v>
      </c>
      <c r="T85">
        <v>0.158</v>
      </c>
      <c r="U85">
        <v>0</v>
      </c>
      <c r="V85" s="21">
        <f t="shared" si="6"/>
        <v>200</v>
      </c>
      <c r="W85" s="21">
        <v>1750</v>
      </c>
      <c r="X85" s="28">
        <f t="shared" si="5"/>
        <v>72869.565217391297</v>
      </c>
      <c r="Y85" s="28">
        <f t="shared" si="7"/>
        <v>350000</v>
      </c>
      <c r="Z85" s="28">
        <f t="shared" si="8"/>
        <v>277130.4347826087</v>
      </c>
      <c r="AB85">
        <v>6558.260869565217</v>
      </c>
      <c r="AC85" t="s">
        <v>896</v>
      </c>
    </row>
    <row r="86" spans="1:29" x14ac:dyDescent="0.35">
      <c r="A86">
        <v>166</v>
      </c>
      <c r="B86" t="s">
        <v>275</v>
      </c>
      <c r="C86" t="s">
        <v>310</v>
      </c>
      <c r="D86" t="s">
        <v>219</v>
      </c>
      <c r="E86" t="s">
        <v>220</v>
      </c>
      <c r="F86" t="s">
        <v>221</v>
      </c>
      <c r="I86" t="s">
        <v>387</v>
      </c>
      <c r="J86">
        <v>0.9</v>
      </c>
      <c r="K86" t="s">
        <v>31</v>
      </c>
      <c r="L86" t="s">
        <v>30</v>
      </c>
      <c r="M86" t="s">
        <v>228</v>
      </c>
      <c r="N86" t="s">
        <v>32</v>
      </c>
      <c r="O86" t="s">
        <v>82</v>
      </c>
      <c r="P86" t="s">
        <v>32</v>
      </c>
      <c r="Q86" s="22">
        <v>10000</v>
      </c>
      <c r="S86">
        <v>0.09</v>
      </c>
      <c r="T86">
        <v>0.16500000000000001</v>
      </c>
      <c r="U86">
        <v>0</v>
      </c>
      <c r="V86" s="21">
        <f t="shared" si="6"/>
        <v>200</v>
      </c>
      <c r="W86" s="21">
        <v>1830</v>
      </c>
      <c r="X86" s="28">
        <f t="shared" si="5"/>
        <v>104447.82608695651</v>
      </c>
      <c r="Y86" s="28">
        <f t="shared" si="7"/>
        <v>366000</v>
      </c>
      <c r="Z86" s="28">
        <f t="shared" si="8"/>
        <v>261552.17391304349</v>
      </c>
      <c r="AB86">
        <v>9400.3043478260861</v>
      </c>
      <c r="AC86" t="s">
        <v>896</v>
      </c>
    </row>
    <row r="87" spans="1:29" x14ac:dyDescent="0.35">
      <c r="A87">
        <v>169</v>
      </c>
      <c r="B87" t="s">
        <v>275</v>
      </c>
      <c r="C87" t="s">
        <v>172</v>
      </c>
      <c r="E87" t="s">
        <v>174</v>
      </c>
      <c r="F87" t="s">
        <v>175</v>
      </c>
      <c r="I87" t="s">
        <v>388</v>
      </c>
      <c r="J87">
        <v>0.03</v>
      </c>
      <c r="K87" t="s">
        <v>31</v>
      </c>
      <c r="L87" t="s">
        <v>30</v>
      </c>
      <c r="M87" t="s">
        <v>228</v>
      </c>
      <c r="N87" t="s">
        <v>32</v>
      </c>
      <c r="O87" t="s">
        <v>34</v>
      </c>
      <c r="P87" t="s">
        <v>33</v>
      </c>
      <c r="Q87">
        <v>11000</v>
      </c>
      <c r="R87">
        <v>16500</v>
      </c>
      <c r="S87">
        <v>0.03</v>
      </c>
      <c r="T87">
        <v>9.5000000000000001E-2</v>
      </c>
      <c r="V87" s="21">
        <f t="shared" si="6"/>
        <v>220</v>
      </c>
      <c r="W87" s="21">
        <v>3400</v>
      </c>
      <c r="X87" s="28">
        <f t="shared" si="5"/>
        <v>218608.69565217392</v>
      </c>
      <c r="Y87" s="28">
        <f t="shared" si="7"/>
        <v>748000</v>
      </c>
      <c r="Z87" s="28">
        <f t="shared" si="8"/>
        <v>529391.30434782605</v>
      </c>
      <c r="AB87">
        <v>6558.260869565217</v>
      </c>
      <c r="AC87" t="s">
        <v>896</v>
      </c>
    </row>
    <row r="88" spans="1:29" x14ac:dyDescent="0.35">
      <c r="A88">
        <v>170</v>
      </c>
      <c r="B88" t="s">
        <v>275</v>
      </c>
      <c r="C88" t="s">
        <v>172</v>
      </c>
      <c r="E88" t="s">
        <v>174</v>
      </c>
      <c r="F88" t="s">
        <v>175</v>
      </c>
      <c r="I88" t="s">
        <v>388</v>
      </c>
      <c r="J88">
        <v>0.03</v>
      </c>
      <c r="K88" t="s">
        <v>31</v>
      </c>
      <c r="L88" t="s">
        <v>30</v>
      </c>
      <c r="M88" t="s">
        <v>228</v>
      </c>
      <c r="N88" t="s">
        <v>32</v>
      </c>
      <c r="O88" t="s">
        <v>82</v>
      </c>
      <c r="P88" t="s">
        <v>32</v>
      </c>
      <c r="Q88">
        <v>11000</v>
      </c>
      <c r="R88">
        <v>16500</v>
      </c>
      <c r="S88">
        <v>0.03</v>
      </c>
      <c r="T88">
        <v>0.10249999999999999</v>
      </c>
      <c r="V88" s="21">
        <f t="shared" si="6"/>
        <v>220</v>
      </c>
      <c r="W88" s="21">
        <v>3520</v>
      </c>
      <c r="X88" s="28">
        <f t="shared" si="5"/>
        <v>313343.47826086957</v>
      </c>
      <c r="Y88" s="28">
        <f t="shared" si="7"/>
        <v>774400</v>
      </c>
      <c r="Z88" s="28">
        <f t="shared" si="8"/>
        <v>461056.52173913043</v>
      </c>
      <c r="AB88">
        <v>9400.3043478260861</v>
      </c>
      <c r="AC88" t="s">
        <v>896</v>
      </c>
    </row>
    <row r="89" spans="1:29" x14ac:dyDescent="0.35">
      <c r="A89">
        <v>173</v>
      </c>
      <c r="B89" t="s">
        <v>275</v>
      </c>
      <c r="C89" t="s">
        <v>172</v>
      </c>
      <c r="E89" t="s">
        <v>174</v>
      </c>
      <c r="F89" t="s">
        <v>175</v>
      </c>
      <c r="I89" t="s">
        <v>391</v>
      </c>
      <c r="J89">
        <v>0.03</v>
      </c>
      <c r="K89" t="s">
        <v>31</v>
      </c>
      <c r="L89" t="s">
        <v>30</v>
      </c>
      <c r="M89" t="s">
        <v>228</v>
      </c>
      <c r="N89" t="s">
        <v>32</v>
      </c>
      <c r="O89" t="s">
        <v>34</v>
      </c>
      <c r="P89" t="s">
        <v>33</v>
      </c>
      <c r="Q89">
        <v>10500</v>
      </c>
      <c r="R89">
        <v>13750</v>
      </c>
      <c r="S89">
        <v>0.03</v>
      </c>
      <c r="T89">
        <v>5.8999999999999997E-2</v>
      </c>
      <c r="V89" s="21">
        <f t="shared" si="6"/>
        <v>210</v>
      </c>
      <c r="W89" s="21">
        <v>2133</v>
      </c>
      <c r="X89" s="28">
        <f t="shared" si="5"/>
        <v>218608.69565217392</v>
      </c>
      <c r="Y89" s="28">
        <f t="shared" si="7"/>
        <v>447930</v>
      </c>
      <c r="Z89" s="28">
        <f t="shared" si="8"/>
        <v>229321.30434782608</v>
      </c>
      <c r="AB89">
        <v>6558.260869565217</v>
      </c>
      <c r="AC89" t="s">
        <v>896</v>
      </c>
    </row>
    <row r="90" spans="1:29" x14ac:dyDescent="0.35">
      <c r="A90">
        <v>174</v>
      </c>
      <c r="B90" t="s">
        <v>275</v>
      </c>
      <c r="C90" t="s">
        <v>172</v>
      </c>
      <c r="E90" t="s">
        <v>174</v>
      </c>
      <c r="F90" t="s">
        <v>175</v>
      </c>
      <c r="I90" t="s">
        <v>391</v>
      </c>
      <c r="J90">
        <v>0.03</v>
      </c>
      <c r="K90" t="s">
        <v>31</v>
      </c>
      <c r="L90" t="s">
        <v>30</v>
      </c>
      <c r="M90" t="s">
        <v>228</v>
      </c>
      <c r="N90" t="s">
        <v>32</v>
      </c>
      <c r="O90" t="s">
        <v>82</v>
      </c>
      <c r="P90" t="s">
        <v>32</v>
      </c>
      <c r="Q90">
        <v>10500</v>
      </c>
      <c r="R90">
        <v>13750</v>
      </c>
      <c r="S90">
        <v>0.03</v>
      </c>
      <c r="T90">
        <v>6.8000000000000005E-2</v>
      </c>
      <c r="V90" s="21">
        <f t="shared" si="6"/>
        <v>210</v>
      </c>
      <c r="W90" s="21">
        <v>2400</v>
      </c>
      <c r="X90" s="28">
        <f t="shared" si="5"/>
        <v>313343.47826086957</v>
      </c>
      <c r="Y90" s="28">
        <f t="shared" si="7"/>
        <v>504000</v>
      </c>
      <c r="Z90" s="28">
        <f t="shared" si="8"/>
        <v>190656.52173913043</v>
      </c>
      <c r="AB90">
        <v>9400.3043478260861</v>
      </c>
      <c r="AC90" t="s">
        <v>896</v>
      </c>
    </row>
    <row r="91" spans="1:29" x14ac:dyDescent="0.35">
      <c r="A91">
        <v>177</v>
      </c>
      <c r="B91" t="s">
        <v>275</v>
      </c>
      <c r="C91" t="s">
        <v>172</v>
      </c>
      <c r="E91" t="s">
        <v>174</v>
      </c>
      <c r="F91" t="s">
        <v>395</v>
      </c>
      <c r="I91" t="s">
        <v>396</v>
      </c>
      <c r="J91">
        <v>0.03</v>
      </c>
      <c r="K91" t="s">
        <v>31</v>
      </c>
      <c r="L91" t="s">
        <v>30</v>
      </c>
      <c r="M91" t="s">
        <v>228</v>
      </c>
      <c r="N91" t="s">
        <v>32</v>
      </c>
      <c r="O91" t="s">
        <v>34</v>
      </c>
      <c r="P91" t="s">
        <v>33</v>
      </c>
      <c r="Q91">
        <v>11250</v>
      </c>
      <c r="R91">
        <v>17500</v>
      </c>
      <c r="S91">
        <v>0.03</v>
      </c>
      <c r="T91">
        <v>50</v>
      </c>
      <c r="V91" s="21">
        <f t="shared" si="6"/>
        <v>225</v>
      </c>
      <c r="W91" s="21">
        <v>1916</v>
      </c>
      <c r="X91" s="28">
        <f t="shared" si="5"/>
        <v>218608.69565217392</v>
      </c>
      <c r="Y91" s="28">
        <f t="shared" si="7"/>
        <v>431100</v>
      </c>
      <c r="Z91" s="28">
        <f t="shared" si="8"/>
        <v>212491.30434782608</v>
      </c>
      <c r="AB91">
        <v>6558.260869565217</v>
      </c>
      <c r="AC91" t="s">
        <v>896</v>
      </c>
    </row>
    <row r="92" spans="1:29" x14ac:dyDescent="0.35">
      <c r="A92">
        <v>178</v>
      </c>
      <c r="B92" t="s">
        <v>275</v>
      </c>
      <c r="C92" t="s">
        <v>172</v>
      </c>
      <c r="E92" t="s">
        <v>174</v>
      </c>
      <c r="F92" t="s">
        <v>395</v>
      </c>
      <c r="I92" t="s">
        <v>396</v>
      </c>
      <c r="J92">
        <v>0.03</v>
      </c>
      <c r="K92" t="s">
        <v>31</v>
      </c>
      <c r="L92" t="s">
        <v>30</v>
      </c>
      <c r="M92" t="s">
        <v>228</v>
      </c>
      <c r="N92" t="s">
        <v>32</v>
      </c>
      <c r="O92" t="s">
        <v>82</v>
      </c>
      <c r="P92" t="s">
        <v>32</v>
      </c>
      <c r="Q92">
        <v>11250</v>
      </c>
      <c r="R92">
        <v>17500</v>
      </c>
      <c r="S92">
        <v>0.03</v>
      </c>
      <c r="T92">
        <v>60</v>
      </c>
      <c r="V92" s="21">
        <f t="shared" si="6"/>
        <v>225</v>
      </c>
      <c r="W92" s="21">
        <v>2050</v>
      </c>
      <c r="X92" s="28">
        <f t="shared" si="5"/>
        <v>313343.47826086957</v>
      </c>
      <c r="Y92" s="28">
        <f t="shared" si="7"/>
        <v>461250</v>
      </c>
      <c r="Z92" s="28">
        <f t="shared" si="8"/>
        <v>147906.52173913043</v>
      </c>
      <c r="AB92">
        <v>9400.3043478260861</v>
      </c>
      <c r="AC92" t="s">
        <v>896</v>
      </c>
    </row>
    <row r="93" spans="1:29" x14ac:dyDescent="0.35">
      <c r="A93">
        <v>181</v>
      </c>
      <c r="B93" t="s">
        <v>275</v>
      </c>
      <c r="C93" t="s">
        <v>172</v>
      </c>
      <c r="E93" t="s">
        <v>174</v>
      </c>
      <c r="F93" t="s">
        <v>399</v>
      </c>
      <c r="I93" t="s">
        <v>398</v>
      </c>
      <c r="J93">
        <v>0.03</v>
      </c>
      <c r="K93" t="s">
        <v>31</v>
      </c>
      <c r="L93" t="s">
        <v>30</v>
      </c>
      <c r="M93" t="s">
        <v>228</v>
      </c>
      <c r="N93" t="s">
        <v>32</v>
      </c>
      <c r="O93" t="s">
        <v>34</v>
      </c>
      <c r="P93" t="s">
        <v>33</v>
      </c>
      <c r="Q93">
        <v>11250</v>
      </c>
      <c r="R93">
        <v>17500</v>
      </c>
      <c r="S93">
        <v>0.03</v>
      </c>
      <c r="T93">
        <v>3.2000000000000001E-2</v>
      </c>
      <c r="V93" s="21">
        <f t="shared" si="6"/>
        <v>225</v>
      </c>
      <c r="W93" s="21">
        <v>1066</v>
      </c>
      <c r="X93" s="28">
        <f t="shared" si="5"/>
        <v>218608.69565217392</v>
      </c>
      <c r="Y93" s="28">
        <f t="shared" si="7"/>
        <v>239850</v>
      </c>
      <c r="Z93" s="28">
        <f t="shared" si="8"/>
        <v>21241.304347826081</v>
      </c>
      <c r="AB93">
        <v>6558.260869565217</v>
      </c>
      <c r="AC93" t="s">
        <v>896</v>
      </c>
    </row>
    <row r="94" spans="1:29" x14ac:dyDescent="0.35">
      <c r="A94">
        <v>182</v>
      </c>
      <c r="B94" t="s">
        <v>275</v>
      </c>
      <c r="C94" t="s">
        <v>172</v>
      </c>
      <c r="E94" t="s">
        <v>174</v>
      </c>
      <c r="F94" t="s">
        <v>399</v>
      </c>
      <c r="I94" t="s">
        <v>398</v>
      </c>
      <c r="J94">
        <v>0.03</v>
      </c>
      <c r="K94" t="s">
        <v>31</v>
      </c>
      <c r="L94" t="s">
        <v>30</v>
      </c>
      <c r="M94" t="s">
        <v>228</v>
      </c>
      <c r="N94" t="s">
        <v>32</v>
      </c>
      <c r="O94" t="s">
        <v>82</v>
      </c>
      <c r="P94" t="s">
        <v>32</v>
      </c>
      <c r="Q94">
        <v>11250</v>
      </c>
      <c r="R94">
        <v>17500</v>
      </c>
      <c r="S94">
        <v>0.03</v>
      </c>
      <c r="T94">
        <v>6.7000000000000004E-2</v>
      </c>
      <c r="V94" s="21">
        <f t="shared" si="6"/>
        <v>225</v>
      </c>
      <c r="W94" s="21">
        <v>2606</v>
      </c>
      <c r="X94" s="28">
        <f t="shared" si="5"/>
        <v>313343.47826086957</v>
      </c>
      <c r="Y94" s="28">
        <f t="shared" si="7"/>
        <v>586350</v>
      </c>
      <c r="Z94" s="28">
        <f t="shared" si="8"/>
        <v>273006.52173913043</v>
      </c>
      <c r="AB94">
        <v>9400.3043478260861</v>
      </c>
      <c r="AC94" t="s">
        <v>896</v>
      </c>
    </row>
    <row r="95" spans="1:29" x14ac:dyDescent="0.35">
      <c r="A95">
        <v>185</v>
      </c>
      <c r="B95" t="s">
        <v>275</v>
      </c>
      <c r="C95" t="s">
        <v>172</v>
      </c>
      <c r="E95" t="s">
        <v>174</v>
      </c>
      <c r="F95" t="s">
        <v>399</v>
      </c>
      <c r="I95" t="s">
        <v>402</v>
      </c>
      <c r="J95">
        <v>0.03</v>
      </c>
      <c r="K95" t="s">
        <v>31</v>
      </c>
      <c r="L95" t="s">
        <v>30</v>
      </c>
      <c r="M95" t="s">
        <v>228</v>
      </c>
      <c r="N95" t="s">
        <v>32</v>
      </c>
      <c r="O95" t="s">
        <v>34</v>
      </c>
      <c r="P95" t="s">
        <v>33</v>
      </c>
      <c r="Q95">
        <v>10000</v>
      </c>
      <c r="R95">
        <v>17500</v>
      </c>
      <c r="S95">
        <v>0.03</v>
      </c>
      <c r="T95">
        <v>25</v>
      </c>
      <c r="V95" s="21">
        <f t="shared" si="6"/>
        <v>200</v>
      </c>
      <c r="W95" s="21">
        <v>666</v>
      </c>
      <c r="X95" s="28">
        <f t="shared" si="5"/>
        <v>218608.69565217392</v>
      </c>
      <c r="Y95" s="28">
        <f t="shared" si="7"/>
        <v>133200</v>
      </c>
      <c r="Z95" s="28">
        <f t="shared" si="8"/>
        <v>-85408.695652173919</v>
      </c>
      <c r="AB95">
        <v>6558.260869565217</v>
      </c>
      <c r="AC95" t="s">
        <v>896</v>
      </c>
    </row>
    <row r="96" spans="1:29" x14ac:dyDescent="0.35">
      <c r="A96">
        <v>186</v>
      </c>
      <c r="B96" t="s">
        <v>275</v>
      </c>
      <c r="C96" t="s">
        <v>172</v>
      </c>
      <c r="E96" t="s">
        <v>174</v>
      </c>
      <c r="F96" t="s">
        <v>399</v>
      </c>
      <c r="I96" t="s">
        <v>402</v>
      </c>
      <c r="J96">
        <v>0.03</v>
      </c>
      <c r="K96" t="s">
        <v>31</v>
      </c>
      <c r="L96" t="s">
        <v>30</v>
      </c>
      <c r="M96" t="s">
        <v>228</v>
      </c>
      <c r="N96" t="s">
        <v>32</v>
      </c>
      <c r="O96" t="s">
        <v>82</v>
      </c>
      <c r="P96" t="s">
        <v>32</v>
      </c>
      <c r="Q96">
        <v>10000</v>
      </c>
      <c r="R96">
        <v>17500</v>
      </c>
      <c r="S96">
        <v>0.03</v>
      </c>
      <c r="T96">
        <v>50</v>
      </c>
      <c r="V96" s="21">
        <f t="shared" si="6"/>
        <v>200</v>
      </c>
      <c r="W96" s="21">
        <v>1855</v>
      </c>
      <c r="X96" s="28">
        <f t="shared" si="5"/>
        <v>313343.47826086957</v>
      </c>
      <c r="Y96" s="28">
        <f t="shared" si="7"/>
        <v>371000</v>
      </c>
      <c r="Z96" s="28">
        <f t="shared" si="8"/>
        <v>57656.521739130432</v>
      </c>
      <c r="AB96">
        <v>9400.3043478260861</v>
      </c>
      <c r="AC96" t="s">
        <v>896</v>
      </c>
    </row>
    <row r="97" spans="1:29" x14ac:dyDescent="0.35">
      <c r="A97">
        <v>193</v>
      </c>
      <c r="B97" t="s">
        <v>275</v>
      </c>
      <c r="C97" t="s">
        <v>172</v>
      </c>
      <c r="D97" t="s">
        <v>219</v>
      </c>
      <c r="E97" t="s">
        <v>220</v>
      </c>
      <c r="F97" t="s">
        <v>221</v>
      </c>
      <c r="G97" t="s">
        <v>411</v>
      </c>
      <c r="H97" t="s">
        <v>410</v>
      </c>
      <c r="I97" t="s">
        <v>412</v>
      </c>
      <c r="J97">
        <v>0.9</v>
      </c>
      <c r="K97" t="s">
        <v>31</v>
      </c>
      <c r="L97" t="s">
        <v>213</v>
      </c>
      <c r="M97" t="s">
        <v>409</v>
      </c>
      <c r="N97" t="s">
        <v>32</v>
      </c>
      <c r="O97" t="s">
        <v>34</v>
      </c>
      <c r="P97" t="s">
        <v>33</v>
      </c>
      <c r="Q97" s="22">
        <v>12500</v>
      </c>
      <c r="S97">
        <v>0.09</v>
      </c>
      <c r="T97">
        <v>0.13500000000000001</v>
      </c>
      <c r="U97">
        <v>0</v>
      </c>
      <c r="V97" s="21">
        <f t="shared" si="6"/>
        <v>250</v>
      </c>
      <c r="W97" s="21">
        <v>1500</v>
      </c>
      <c r="X97" s="28">
        <f t="shared" si="5"/>
        <v>66722.222222222219</v>
      </c>
      <c r="Y97" s="28">
        <f t="shared" si="7"/>
        <v>375000</v>
      </c>
      <c r="Z97" s="28">
        <f t="shared" si="8"/>
        <v>308277.77777777775</v>
      </c>
      <c r="AB97">
        <v>6005</v>
      </c>
      <c r="AC97" t="s">
        <v>213</v>
      </c>
    </row>
    <row r="98" spans="1:29" x14ac:dyDescent="0.35">
      <c r="A98">
        <v>194</v>
      </c>
      <c r="B98" t="s">
        <v>275</v>
      </c>
      <c r="C98" t="s">
        <v>172</v>
      </c>
      <c r="D98" t="s">
        <v>219</v>
      </c>
      <c r="E98" t="s">
        <v>220</v>
      </c>
      <c r="F98" t="s">
        <v>221</v>
      </c>
      <c r="G98" t="s">
        <v>411</v>
      </c>
      <c r="H98" t="s">
        <v>410</v>
      </c>
      <c r="I98" t="s">
        <v>412</v>
      </c>
      <c r="J98">
        <v>0.9</v>
      </c>
      <c r="K98" t="s">
        <v>31</v>
      </c>
      <c r="L98" t="s">
        <v>213</v>
      </c>
      <c r="M98" t="s">
        <v>409</v>
      </c>
      <c r="N98" t="s">
        <v>32</v>
      </c>
      <c r="O98" t="s">
        <v>82</v>
      </c>
      <c r="P98" t="s">
        <v>32</v>
      </c>
      <c r="Q98" s="22">
        <v>12500</v>
      </c>
      <c r="S98">
        <v>0.09</v>
      </c>
      <c r="T98">
        <v>0.125</v>
      </c>
      <c r="U98">
        <v>0</v>
      </c>
      <c r="V98" s="21">
        <f t="shared" si="6"/>
        <v>250</v>
      </c>
      <c r="W98" s="21">
        <v>1380</v>
      </c>
      <c r="X98" s="28">
        <f t="shared" ref="X98:X112" si="9">AB98/S98</f>
        <v>94841.269841269852</v>
      </c>
      <c r="Y98" s="28">
        <f t="shared" si="7"/>
        <v>345000</v>
      </c>
      <c r="Z98" s="28">
        <f t="shared" si="8"/>
        <v>250158.73015873015</v>
      </c>
      <c r="AB98">
        <v>8535.7142857142862</v>
      </c>
      <c r="AC98" t="s">
        <v>213</v>
      </c>
    </row>
    <row r="99" spans="1:29" x14ac:dyDescent="0.35">
      <c r="A99">
        <v>197</v>
      </c>
      <c r="B99" t="s">
        <v>275</v>
      </c>
      <c r="C99" t="s">
        <v>172</v>
      </c>
      <c r="D99" t="s">
        <v>219</v>
      </c>
      <c r="E99" t="s">
        <v>220</v>
      </c>
      <c r="F99" t="s">
        <v>221</v>
      </c>
      <c r="G99" t="s">
        <v>415</v>
      </c>
      <c r="H99" t="s">
        <v>414</v>
      </c>
      <c r="I99" t="s">
        <v>417</v>
      </c>
      <c r="J99">
        <v>0.9</v>
      </c>
      <c r="K99" t="s">
        <v>31</v>
      </c>
      <c r="L99" t="s">
        <v>213</v>
      </c>
      <c r="M99" t="s">
        <v>409</v>
      </c>
      <c r="N99" t="s">
        <v>32</v>
      </c>
      <c r="O99" t="s">
        <v>34</v>
      </c>
      <c r="P99" t="s">
        <v>33</v>
      </c>
      <c r="Q99" s="22">
        <v>12500</v>
      </c>
      <c r="S99">
        <v>0.09</v>
      </c>
      <c r="T99">
        <v>0.115</v>
      </c>
      <c r="U99">
        <v>0</v>
      </c>
      <c r="V99" s="21">
        <f t="shared" si="6"/>
        <v>250</v>
      </c>
      <c r="W99" s="21">
        <v>1227</v>
      </c>
      <c r="X99" s="28">
        <f t="shared" si="9"/>
        <v>66722.222222222219</v>
      </c>
      <c r="Y99" s="28">
        <f t="shared" si="7"/>
        <v>306750</v>
      </c>
      <c r="Z99" s="28">
        <f t="shared" si="8"/>
        <v>240027.77777777778</v>
      </c>
      <c r="AB99">
        <v>6005</v>
      </c>
      <c r="AC99" t="s">
        <v>213</v>
      </c>
    </row>
    <row r="100" spans="1:29" x14ac:dyDescent="0.35">
      <c r="A100">
        <v>198</v>
      </c>
      <c r="B100" t="s">
        <v>275</v>
      </c>
      <c r="C100" t="s">
        <v>172</v>
      </c>
      <c r="D100" t="s">
        <v>219</v>
      </c>
      <c r="E100" t="s">
        <v>220</v>
      </c>
      <c r="F100" t="s">
        <v>221</v>
      </c>
      <c r="G100" t="s">
        <v>415</v>
      </c>
      <c r="H100" t="s">
        <v>414</v>
      </c>
      <c r="I100" t="s">
        <v>417</v>
      </c>
      <c r="J100">
        <v>0.9</v>
      </c>
      <c r="K100" t="s">
        <v>31</v>
      </c>
      <c r="L100" t="s">
        <v>213</v>
      </c>
      <c r="M100" t="s">
        <v>409</v>
      </c>
      <c r="N100" t="s">
        <v>32</v>
      </c>
      <c r="O100" t="s">
        <v>82</v>
      </c>
      <c r="P100" t="s">
        <v>32</v>
      </c>
      <c r="Q100" s="22">
        <v>12500</v>
      </c>
      <c r="S100">
        <v>0.09</v>
      </c>
      <c r="T100">
        <v>0.14000000000000001</v>
      </c>
      <c r="U100">
        <v>0</v>
      </c>
      <c r="V100" s="21">
        <f t="shared" si="6"/>
        <v>250</v>
      </c>
      <c r="W100" s="21">
        <v>1554</v>
      </c>
      <c r="X100" s="28">
        <f t="shared" si="9"/>
        <v>94841.269841269852</v>
      </c>
      <c r="Y100" s="28">
        <f t="shared" si="7"/>
        <v>388500</v>
      </c>
      <c r="Z100" s="28">
        <f t="shared" si="8"/>
        <v>293658.73015873018</v>
      </c>
      <c r="AB100">
        <v>8535.7142857142862</v>
      </c>
      <c r="AC100" t="s">
        <v>213</v>
      </c>
    </row>
    <row r="101" spans="1:29" x14ac:dyDescent="0.35">
      <c r="A101">
        <v>201</v>
      </c>
      <c r="B101" t="s">
        <v>275</v>
      </c>
      <c r="C101" t="s">
        <v>172</v>
      </c>
      <c r="D101" t="s">
        <v>219</v>
      </c>
      <c r="E101" t="s">
        <v>220</v>
      </c>
      <c r="F101" t="s">
        <v>221</v>
      </c>
      <c r="G101" t="s">
        <v>419</v>
      </c>
      <c r="H101" t="s">
        <v>418</v>
      </c>
      <c r="I101" t="s">
        <v>420</v>
      </c>
      <c r="J101">
        <v>0.9</v>
      </c>
      <c r="K101" t="s">
        <v>31</v>
      </c>
      <c r="L101" t="s">
        <v>213</v>
      </c>
      <c r="M101" t="s">
        <v>409</v>
      </c>
      <c r="N101" t="s">
        <v>32</v>
      </c>
      <c r="O101" t="s">
        <v>34</v>
      </c>
      <c r="P101" t="s">
        <v>33</v>
      </c>
      <c r="Q101" s="22">
        <v>12500</v>
      </c>
      <c r="S101">
        <v>0.09</v>
      </c>
      <c r="T101">
        <v>0.86</v>
      </c>
      <c r="U101">
        <v>0</v>
      </c>
      <c r="V101" s="21">
        <f t="shared" si="6"/>
        <v>250</v>
      </c>
      <c r="W101" s="21">
        <v>950</v>
      </c>
      <c r="X101" s="28">
        <f t="shared" si="9"/>
        <v>66722.222222222219</v>
      </c>
      <c r="Y101" s="28">
        <f t="shared" si="7"/>
        <v>237500</v>
      </c>
      <c r="Z101" s="28">
        <f t="shared" si="8"/>
        <v>170777.77777777778</v>
      </c>
      <c r="AB101">
        <v>6005</v>
      </c>
      <c r="AC101" t="s">
        <v>213</v>
      </c>
    </row>
    <row r="102" spans="1:29" x14ac:dyDescent="0.35">
      <c r="A102">
        <v>202</v>
      </c>
      <c r="B102" t="s">
        <v>275</v>
      </c>
      <c r="C102" t="s">
        <v>172</v>
      </c>
      <c r="D102" t="s">
        <v>219</v>
      </c>
      <c r="E102" t="s">
        <v>220</v>
      </c>
      <c r="F102" t="s">
        <v>221</v>
      </c>
      <c r="G102" t="s">
        <v>419</v>
      </c>
      <c r="H102" t="s">
        <v>418</v>
      </c>
      <c r="I102" t="s">
        <v>420</v>
      </c>
      <c r="J102">
        <v>0.9</v>
      </c>
      <c r="K102" t="s">
        <v>31</v>
      </c>
      <c r="L102" t="s">
        <v>213</v>
      </c>
      <c r="M102" t="s">
        <v>409</v>
      </c>
      <c r="N102" t="s">
        <v>32</v>
      </c>
      <c r="O102" t="s">
        <v>82</v>
      </c>
      <c r="P102" t="s">
        <v>32</v>
      </c>
      <c r="Q102" s="22">
        <v>12500</v>
      </c>
      <c r="R102" s="17"/>
      <c r="S102" s="17">
        <v>0.09</v>
      </c>
      <c r="T102" s="17">
        <v>0.10199999999999999</v>
      </c>
      <c r="U102" s="17">
        <v>0</v>
      </c>
      <c r="V102" s="21">
        <f t="shared" si="6"/>
        <v>250</v>
      </c>
      <c r="W102" s="21">
        <v>1130</v>
      </c>
      <c r="X102" s="28">
        <f t="shared" si="9"/>
        <v>94841.269841269852</v>
      </c>
      <c r="Y102" s="28">
        <f t="shared" si="7"/>
        <v>282500</v>
      </c>
      <c r="Z102" s="28">
        <f t="shared" si="8"/>
        <v>187658.73015873015</v>
      </c>
      <c r="AA102" s="17"/>
      <c r="AB102" s="17">
        <v>8535.7142857142862</v>
      </c>
      <c r="AC102" t="s">
        <v>213</v>
      </c>
    </row>
    <row r="103" spans="1:29" x14ac:dyDescent="0.35">
      <c r="A103">
        <v>209</v>
      </c>
      <c r="B103" t="s">
        <v>275</v>
      </c>
      <c r="C103" t="s">
        <v>310</v>
      </c>
      <c r="D103" t="s">
        <v>219</v>
      </c>
      <c r="E103" t="s">
        <v>239</v>
      </c>
      <c r="F103" t="s">
        <v>239</v>
      </c>
      <c r="I103" t="s">
        <v>426</v>
      </c>
      <c r="J103">
        <v>0.03</v>
      </c>
      <c r="K103" t="s">
        <v>31</v>
      </c>
      <c r="L103" t="s">
        <v>213</v>
      </c>
      <c r="M103" t="s">
        <v>427</v>
      </c>
      <c r="N103" t="s">
        <v>32</v>
      </c>
      <c r="O103" t="s">
        <v>34</v>
      </c>
      <c r="P103" t="s">
        <v>33</v>
      </c>
      <c r="Q103" s="17">
        <v>12500</v>
      </c>
      <c r="R103" s="17">
        <v>15000</v>
      </c>
      <c r="S103" s="17">
        <v>0.03</v>
      </c>
      <c r="T103" s="17">
        <v>2.1000000000000001E-2</v>
      </c>
      <c r="U103" s="17"/>
      <c r="V103" s="21">
        <f t="shared" si="6"/>
        <v>250</v>
      </c>
      <c r="W103" s="21">
        <v>700</v>
      </c>
      <c r="X103" s="28">
        <f t="shared" si="9"/>
        <v>200166.66666666669</v>
      </c>
      <c r="Y103" s="28">
        <f t="shared" si="7"/>
        <v>175000</v>
      </c>
      <c r="Z103" s="28">
        <f t="shared" si="8"/>
        <v>-25166.666666666686</v>
      </c>
      <c r="AA103" s="17"/>
      <c r="AB103" s="17">
        <v>6005</v>
      </c>
      <c r="AC103" t="s">
        <v>213</v>
      </c>
    </row>
    <row r="104" spans="1:29" x14ac:dyDescent="0.35">
      <c r="A104">
        <v>210</v>
      </c>
      <c r="B104" t="s">
        <v>275</v>
      </c>
      <c r="C104" t="s">
        <v>310</v>
      </c>
      <c r="D104" t="s">
        <v>219</v>
      </c>
      <c r="E104" t="s">
        <v>239</v>
      </c>
      <c r="F104" t="s">
        <v>239</v>
      </c>
      <c r="I104" t="s">
        <v>426</v>
      </c>
      <c r="J104">
        <v>0.03</v>
      </c>
      <c r="K104" t="s">
        <v>31</v>
      </c>
      <c r="L104" t="s">
        <v>213</v>
      </c>
      <c r="M104" t="s">
        <v>427</v>
      </c>
      <c r="N104" t="s">
        <v>32</v>
      </c>
      <c r="O104" t="s">
        <v>82</v>
      </c>
      <c r="P104" t="s">
        <v>32</v>
      </c>
      <c r="Q104" s="17">
        <v>12500</v>
      </c>
      <c r="R104" s="17">
        <v>15000</v>
      </c>
      <c r="S104" s="17">
        <v>0.03</v>
      </c>
      <c r="T104" s="17">
        <v>3.1E-2</v>
      </c>
      <c r="U104" s="17"/>
      <c r="V104" s="21">
        <f t="shared" si="6"/>
        <v>250</v>
      </c>
      <c r="W104" s="21">
        <v>1033</v>
      </c>
      <c r="X104" s="28">
        <f t="shared" si="9"/>
        <v>284523.80952380953</v>
      </c>
      <c r="Y104" s="28">
        <f t="shared" si="7"/>
        <v>258250</v>
      </c>
      <c r="Z104" s="28">
        <f t="shared" si="8"/>
        <v>-26273.809523809527</v>
      </c>
      <c r="AA104" s="17"/>
      <c r="AB104" s="17">
        <v>8535.7142857142862</v>
      </c>
      <c r="AC104" t="s">
        <v>213</v>
      </c>
    </row>
    <row r="105" spans="1:29" x14ac:dyDescent="0.35">
      <c r="A105">
        <v>213</v>
      </c>
      <c r="B105" t="s">
        <v>275</v>
      </c>
      <c r="C105" t="s">
        <v>310</v>
      </c>
      <c r="D105" t="s">
        <v>219</v>
      </c>
      <c r="E105" t="s">
        <v>239</v>
      </c>
      <c r="F105" t="s">
        <v>239</v>
      </c>
      <c r="I105" t="s">
        <v>429</v>
      </c>
      <c r="J105">
        <v>0.03</v>
      </c>
      <c r="K105" t="s">
        <v>31</v>
      </c>
      <c r="L105" t="s">
        <v>213</v>
      </c>
      <c r="M105" t="s">
        <v>427</v>
      </c>
      <c r="N105" t="s">
        <v>32</v>
      </c>
      <c r="O105" t="s">
        <v>34</v>
      </c>
      <c r="P105" t="s">
        <v>33</v>
      </c>
      <c r="Q105" s="17">
        <v>12500</v>
      </c>
      <c r="R105" s="17">
        <v>15000</v>
      </c>
      <c r="S105" s="17">
        <v>0.125</v>
      </c>
      <c r="T105" s="17">
        <v>2.5000000000000001E-2</v>
      </c>
      <c r="U105" s="17"/>
      <c r="V105" s="21">
        <f t="shared" si="6"/>
        <v>250</v>
      </c>
      <c r="W105" s="21">
        <v>200</v>
      </c>
      <c r="X105" s="28">
        <f t="shared" si="9"/>
        <v>48040</v>
      </c>
      <c r="Y105" s="28">
        <f t="shared" si="7"/>
        <v>50000</v>
      </c>
      <c r="Z105" s="28">
        <f t="shared" si="8"/>
        <v>1960</v>
      </c>
      <c r="AA105" s="17"/>
      <c r="AB105" s="17">
        <v>6005</v>
      </c>
      <c r="AC105" t="s">
        <v>213</v>
      </c>
    </row>
    <row r="106" spans="1:29" x14ac:dyDescent="0.35">
      <c r="A106">
        <v>214</v>
      </c>
      <c r="B106" t="s">
        <v>275</v>
      </c>
      <c r="C106" t="s">
        <v>310</v>
      </c>
      <c r="D106" t="s">
        <v>219</v>
      </c>
      <c r="E106" t="s">
        <v>239</v>
      </c>
      <c r="F106" t="s">
        <v>239</v>
      </c>
      <c r="I106" t="s">
        <v>429</v>
      </c>
      <c r="J106">
        <v>0.03</v>
      </c>
      <c r="K106" t="s">
        <v>31</v>
      </c>
      <c r="L106" t="s">
        <v>213</v>
      </c>
      <c r="M106" t="s">
        <v>427</v>
      </c>
      <c r="N106" t="s">
        <v>32</v>
      </c>
      <c r="O106" t="s">
        <v>82</v>
      </c>
      <c r="P106" t="s">
        <v>32</v>
      </c>
      <c r="Q106" s="17">
        <v>12500</v>
      </c>
      <c r="R106" s="17">
        <v>15000</v>
      </c>
      <c r="S106" s="17">
        <v>0.125</v>
      </c>
      <c r="T106" s="17">
        <v>5.3999999999999999E-2</v>
      </c>
      <c r="U106" s="17"/>
      <c r="V106" s="21">
        <f t="shared" si="6"/>
        <v>250</v>
      </c>
      <c r="W106" s="21">
        <v>432</v>
      </c>
      <c r="X106" s="28">
        <f t="shared" si="9"/>
        <v>68285.71428571429</v>
      </c>
      <c r="Y106" s="28">
        <f t="shared" si="7"/>
        <v>108000</v>
      </c>
      <c r="Z106" s="28">
        <f t="shared" si="8"/>
        <v>39714.28571428571</v>
      </c>
      <c r="AA106" s="17"/>
      <c r="AB106" s="17">
        <v>8535.7142857142862</v>
      </c>
      <c r="AC106" t="s">
        <v>213</v>
      </c>
    </row>
    <row r="107" spans="1:29" x14ac:dyDescent="0.35">
      <c r="A107">
        <v>217</v>
      </c>
      <c r="B107" t="s">
        <v>275</v>
      </c>
      <c r="C107" t="s">
        <v>310</v>
      </c>
      <c r="D107" t="s">
        <v>219</v>
      </c>
      <c r="E107" t="s">
        <v>239</v>
      </c>
      <c r="F107" t="s">
        <v>239</v>
      </c>
      <c r="I107" t="s">
        <v>431</v>
      </c>
      <c r="J107">
        <v>0.125</v>
      </c>
      <c r="K107" t="s">
        <v>31</v>
      </c>
      <c r="L107" t="s">
        <v>213</v>
      </c>
      <c r="M107" t="s">
        <v>427</v>
      </c>
      <c r="N107" t="s">
        <v>32</v>
      </c>
      <c r="O107" t="s">
        <v>34</v>
      </c>
      <c r="P107" t="s">
        <v>33</v>
      </c>
      <c r="Q107" s="17">
        <v>12000</v>
      </c>
      <c r="R107" s="17">
        <v>13000</v>
      </c>
      <c r="S107" s="17">
        <v>0.125</v>
      </c>
      <c r="T107" s="17">
        <v>2.4E-2</v>
      </c>
      <c r="U107" s="17"/>
      <c r="V107" s="21">
        <f t="shared" si="6"/>
        <v>240</v>
      </c>
      <c r="W107" s="21">
        <v>800</v>
      </c>
      <c r="X107" s="28">
        <f t="shared" si="9"/>
        <v>48040</v>
      </c>
      <c r="Y107" s="28">
        <f t="shared" si="7"/>
        <v>192000</v>
      </c>
      <c r="Z107" s="28">
        <f t="shared" si="8"/>
        <v>143960</v>
      </c>
      <c r="AA107" s="17"/>
      <c r="AB107" s="17">
        <v>6005</v>
      </c>
      <c r="AC107" t="s">
        <v>213</v>
      </c>
    </row>
    <row r="108" spans="1:29" x14ac:dyDescent="0.35">
      <c r="A108">
        <v>218</v>
      </c>
      <c r="B108" t="s">
        <v>275</v>
      </c>
      <c r="C108" t="s">
        <v>310</v>
      </c>
      <c r="D108" t="s">
        <v>219</v>
      </c>
      <c r="E108" t="s">
        <v>239</v>
      </c>
      <c r="F108" t="s">
        <v>239</v>
      </c>
      <c r="I108" t="s">
        <v>431</v>
      </c>
      <c r="J108">
        <v>0.125</v>
      </c>
      <c r="K108" t="s">
        <v>31</v>
      </c>
      <c r="L108" t="s">
        <v>213</v>
      </c>
      <c r="M108" t="s">
        <v>427</v>
      </c>
      <c r="N108" t="s">
        <v>32</v>
      </c>
      <c r="O108" t="s">
        <v>82</v>
      </c>
      <c r="P108" t="s">
        <v>32</v>
      </c>
      <c r="Q108" s="17">
        <v>12000</v>
      </c>
      <c r="R108" s="17">
        <v>13000</v>
      </c>
      <c r="S108" s="17">
        <v>0.125</v>
      </c>
      <c r="T108" s="17">
        <v>4.8000000000000001E-2</v>
      </c>
      <c r="U108" s="17"/>
      <c r="V108" s="21">
        <f t="shared" si="6"/>
        <v>240</v>
      </c>
      <c r="W108" s="21">
        <v>1600</v>
      </c>
      <c r="X108" s="28">
        <f t="shared" si="9"/>
        <v>68285.71428571429</v>
      </c>
      <c r="Y108" s="28">
        <f t="shared" si="7"/>
        <v>384000</v>
      </c>
      <c r="Z108" s="28">
        <f t="shared" si="8"/>
        <v>315714.28571428568</v>
      </c>
      <c r="AA108" s="17"/>
      <c r="AB108" s="17">
        <v>8535.7142857142862</v>
      </c>
      <c r="AC108" t="s">
        <v>213</v>
      </c>
    </row>
    <row r="109" spans="1:29" x14ac:dyDescent="0.35">
      <c r="A109">
        <v>221</v>
      </c>
      <c r="B109" t="s">
        <v>275</v>
      </c>
      <c r="C109" t="s">
        <v>310</v>
      </c>
      <c r="D109" t="s">
        <v>219</v>
      </c>
      <c r="E109" t="s">
        <v>239</v>
      </c>
      <c r="F109" t="s">
        <v>239</v>
      </c>
      <c r="I109" t="s">
        <v>432</v>
      </c>
      <c r="J109">
        <v>0.03</v>
      </c>
      <c r="K109" t="s">
        <v>31</v>
      </c>
      <c r="L109" t="s">
        <v>213</v>
      </c>
      <c r="M109" t="s">
        <v>427</v>
      </c>
      <c r="N109" t="s">
        <v>32</v>
      </c>
      <c r="O109" t="s">
        <v>34</v>
      </c>
      <c r="P109" t="s">
        <v>33</v>
      </c>
      <c r="Q109" s="17">
        <v>12500</v>
      </c>
      <c r="R109" s="17">
        <v>15000</v>
      </c>
      <c r="S109" s="17">
        <v>0.125</v>
      </c>
      <c r="T109" s="17">
        <v>1000</v>
      </c>
      <c r="U109" s="17"/>
      <c r="V109" s="21">
        <f t="shared" si="6"/>
        <v>250</v>
      </c>
      <c r="W109" s="21">
        <v>1608</v>
      </c>
      <c r="X109" s="28">
        <f t="shared" si="9"/>
        <v>48040</v>
      </c>
      <c r="Y109" s="28">
        <f t="shared" si="7"/>
        <v>402000</v>
      </c>
      <c r="Z109" s="28">
        <f t="shared" si="8"/>
        <v>353960</v>
      </c>
      <c r="AA109" s="17"/>
      <c r="AB109" s="17">
        <v>6005</v>
      </c>
      <c r="AC109" t="s">
        <v>213</v>
      </c>
    </row>
    <row r="110" spans="1:29" x14ac:dyDescent="0.35">
      <c r="A110">
        <v>222</v>
      </c>
      <c r="B110" t="s">
        <v>275</v>
      </c>
      <c r="C110" t="s">
        <v>310</v>
      </c>
      <c r="D110" t="s">
        <v>219</v>
      </c>
      <c r="E110" t="s">
        <v>239</v>
      </c>
      <c r="F110" t="s">
        <v>239</v>
      </c>
      <c r="I110" t="s">
        <v>432</v>
      </c>
      <c r="J110">
        <v>0.03</v>
      </c>
      <c r="K110" t="s">
        <v>31</v>
      </c>
      <c r="L110" t="s">
        <v>213</v>
      </c>
      <c r="M110" t="s">
        <v>427</v>
      </c>
      <c r="N110" t="s">
        <v>32</v>
      </c>
      <c r="O110" t="s">
        <v>82</v>
      </c>
      <c r="P110" t="s">
        <v>32</v>
      </c>
      <c r="Q110" s="17">
        <v>12500</v>
      </c>
      <c r="R110" s="17">
        <v>15000</v>
      </c>
      <c r="S110" s="17">
        <v>0.125</v>
      </c>
      <c r="T110" s="17">
        <v>2032</v>
      </c>
      <c r="U110" s="17"/>
      <c r="V110" s="21">
        <f t="shared" si="6"/>
        <v>250</v>
      </c>
      <c r="W110" s="21">
        <v>2032</v>
      </c>
      <c r="X110" s="28">
        <f t="shared" si="9"/>
        <v>68285.71428571429</v>
      </c>
      <c r="Y110" s="28">
        <f t="shared" si="7"/>
        <v>508000</v>
      </c>
      <c r="Z110" s="28">
        <f t="shared" si="8"/>
        <v>439714.28571428568</v>
      </c>
      <c r="AA110" s="17"/>
      <c r="AB110" s="17">
        <v>8535.7142857142862</v>
      </c>
      <c r="AC110" t="s">
        <v>213</v>
      </c>
    </row>
    <row r="111" spans="1:29" x14ac:dyDescent="0.35">
      <c r="A111">
        <v>225</v>
      </c>
      <c r="B111" t="s">
        <v>275</v>
      </c>
      <c r="C111" t="s">
        <v>310</v>
      </c>
      <c r="D111" t="s">
        <v>219</v>
      </c>
      <c r="E111" t="s">
        <v>239</v>
      </c>
      <c r="F111" t="s">
        <v>239</v>
      </c>
      <c r="G111" t="s">
        <v>223</v>
      </c>
      <c r="H111" t="s">
        <v>222</v>
      </c>
      <c r="I111" t="s">
        <v>433</v>
      </c>
      <c r="J111">
        <v>0.03</v>
      </c>
      <c r="K111" t="s">
        <v>31</v>
      </c>
      <c r="L111" t="s">
        <v>213</v>
      </c>
      <c r="M111" t="s">
        <v>427</v>
      </c>
      <c r="N111" t="s">
        <v>32</v>
      </c>
      <c r="O111" t="s">
        <v>34</v>
      </c>
      <c r="P111" t="s">
        <v>33</v>
      </c>
      <c r="Q111" s="17">
        <v>12500</v>
      </c>
      <c r="R111" s="17">
        <v>14500</v>
      </c>
      <c r="S111" s="17">
        <v>0.125</v>
      </c>
      <c r="T111" s="17">
        <v>1200</v>
      </c>
      <c r="U111" s="17"/>
      <c r="V111" s="21">
        <f t="shared" si="6"/>
        <v>250</v>
      </c>
      <c r="W111" s="21">
        <v>1264</v>
      </c>
      <c r="X111" s="28">
        <f t="shared" si="9"/>
        <v>48040</v>
      </c>
      <c r="Y111" s="28">
        <f t="shared" si="7"/>
        <v>316000</v>
      </c>
      <c r="Z111" s="28">
        <f t="shared" si="8"/>
        <v>267960</v>
      </c>
      <c r="AA111" s="17"/>
      <c r="AB111" s="17">
        <v>6005</v>
      </c>
      <c r="AC111" t="s">
        <v>213</v>
      </c>
    </row>
    <row r="112" spans="1:29" x14ac:dyDescent="0.35">
      <c r="A112">
        <v>226</v>
      </c>
      <c r="B112" t="s">
        <v>275</v>
      </c>
      <c r="C112" t="s">
        <v>310</v>
      </c>
      <c r="D112" t="s">
        <v>219</v>
      </c>
      <c r="E112" t="s">
        <v>239</v>
      </c>
      <c r="F112" t="s">
        <v>239</v>
      </c>
      <c r="G112" t="s">
        <v>223</v>
      </c>
      <c r="H112" t="s">
        <v>222</v>
      </c>
      <c r="I112" t="s">
        <v>433</v>
      </c>
      <c r="J112">
        <v>0.03</v>
      </c>
      <c r="K112" t="s">
        <v>31</v>
      </c>
      <c r="L112" t="s">
        <v>213</v>
      </c>
      <c r="M112" t="s">
        <v>427</v>
      </c>
      <c r="N112" t="s">
        <v>32</v>
      </c>
      <c r="O112" t="s">
        <v>82</v>
      </c>
      <c r="P112" t="s">
        <v>32</v>
      </c>
      <c r="Q112" s="17">
        <v>12500</v>
      </c>
      <c r="R112" s="17">
        <v>14500</v>
      </c>
      <c r="S112" s="17">
        <v>0.125</v>
      </c>
      <c r="T112" s="17">
        <v>1800</v>
      </c>
      <c r="U112" s="17"/>
      <c r="V112" s="21">
        <f t="shared" si="6"/>
        <v>250</v>
      </c>
      <c r="W112" s="21">
        <v>1800</v>
      </c>
      <c r="X112" s="28">
        <f t="shared" si="9"/>
        <v>68285.714285714319</v>
      </c>
      <c r="Y112" s="28">
        <f t="shared" si="7"/>
        <v>450000</v>
      </c>
      <c r="Z112" s="28">
        <f t="shared" si="8"/>
        <v>381714.28571428568</v>
      </c>
      <c r="AA112" s="17"/>
      <c r="AB112" s="17">
        <v>8535.7142857142899</v>
      </c>
      <c r="AC112" t="s">
        <v>213</v>
      </c>
    </row>
    <row r="113" spans="1:30" x14ac:dyDescent="0.35">
      <c r="A113">
        <v>241</v>
      </c>
      <c r="B113" t="s">
        <v>275</v>
      </c>
      <c r="C113" t="s">
        <v>310</v>
      </c>
      <c r="D113" t="s">
        <v>439</v>
      </c>
      <c r="E113" t="s">
        <v>250</v>
      </c>
      <c r="F113" t="s">
        <v>513</v>
      </c>
      <c r="I113" t="s">
        <v>514</v>
      </c>
      <c r="J113">
        <v>0.25</v>
      </c>
      <c r="K113" t="s">
        <v>31</v>
      </c>
      <c r="L113" t="s">
        <v>213</v>
      </c>
      <c r="M113" t="s">
        <v>243</v>
      </c>
      <c r="N113" t="s">
        <v>32</v>
      </c>
      <c r="O113" t="s">
        <v>34</v>
      </c>
      <c r="P113" t="s">
        <v>33</v>
      </c>
      <c r="Q113" s="17">
        <v>15000</v>
      </c>
      <c r="R113" s="17">
        <v>12500</v>
      </c>
      <c r="S113" s="17" t="s">
        <v>507</v>
      </c>
      <c r="T113" s="17" t="s">
        <v>507</v>
      </c>
      <c r="U113" s="17" t="s">
        <v>458</v>
      </c>
      <c r="V113" s="21">
        <f t="shared" si="6"/>
        <v>300</v>
      </c>
      <c r="W113" s="21">
        <v>1006</v>
      </c>
      <c r="X113" s="28">
        <f>6005/0.25</f>
        <v>24020</v>
      </c>
      <c r="Y113" s="28">
        <f t="shared" si="7"/>
        <v>301800</v>
      </c>
      <c r="Z113" s="28">
        <f t="shared" si="8"/>
        <v>277780</v>
      </c>
      <c r="AA113" s="17" t="s">
        <v>524</v>
      </c>
      <c r="AB113" s="17">
        <v>6005</v>
      </c>
      <c r="AC113" t="s">
        <v>213</v>
      </c>
      <c r="AD113">
        <v>6005</v>
      </c>
    </row>
    <row r="114" spans="1:30" x14ac:dyDescent="0.35">
      <c r="A114">
        <v>242</v>
      </c>
      <c r="B114" t="s">
        <v>275</v>
      </c>
      <c r="C114" t="s">
        <v>310</v>
      </c>
      <c r="D114" t="s">
        <v>439</v>
      </c>
      <c r="E114" t="s">
        <v>250</v>
      </c>
      <c r="F114" t="s">
        <v>513</v>
      </c>
      <c r="I114" t="s">
        <v>514</v>
      </c>
      <c r="J114">
        <v>0.25</v>
      </c>
      <c r="K114" t="s">
        <v>31</v>
      </c>
      <c r="L114" t="s">
        <v>213</v>
      </c>
      <c r="M114" t="s">
        <v>243</v>
      </c>
      <c r="N114" t="s">
        <v>32</v>
      </c>
      <c r="O114" t="s">
        <v>82</v>
      </c>
      <c r="P114" t="s">
        <v>32</v>
      </c>
      <c r="Q114" s="17">
        <v>15000</v>
      </c>
      <c r="R114" s="17">
        <v>12500</v>
      </c>
      <c r="S114" s="17" t="s">
        <v>507</v>
      </c>
      <c r="T114" s="17" t="s">
        <v>491</v>
      </c>
      <c r="U114" s="17" t="s">
        <v>491</v>
      </c>
      <c r="V114" s="21">
        <f t="shared" si="6"/>
        <v>300</v>
      </c>
      <c r="W114" s="21">
        <v>1200.08</v>
      </c>
      <c r="X114" s="28">
        <f>8535.714286/0.25</f>
        <v>34142.857144000001</v>
      </c>
      <c r="Y114" s="28">
        <f t="shared" si="7"/>
        <v>360024</v>
      </c>
      <c r="Z114" s="28">
        <f t="shared" si="8"/>
        <v>325881.14285599999</v>
      </c>
      <c r="AA114" s="17" t="s">
        <v>525</v>
      </c>
      <c r="AB114" s="17">
        <v>8535.7142857142862</v>
      </c>
      <c r="AC114" t="s">
        <v>213</v>
      </c>
    </row>
    <row r="115" spans="1:30" x14ac:dyDescent="0.35">
      <c r="A115">
        <v>245</v>
      </c>
      <c r="B115" t="s">
        <v>275</v>
      </c>
      <c r="C115" t="s">
        <v>310</v>
      </c>
      <c r="D115" t="s">
        <v>439</v>
      </c>
      <c r="E115" t="s">
        <v>250</v>
      </c>
      <c r="F115" t="s">
        <v>461</v>
      </c>
      <c r="I115" t="s">
        <v>526</v>
      </c>
      <c r="J115">
        <v>0.25</v>
      </c>
      <c r="K115" t="s">
        <v>31</v>
      </c>
      <c r="L115" t="s">
        <v>213</v>
      </c>
      <c r="M115" t="s">
        <v>243</v>
      </c>
      <c r="N115" t="s">
        <v>32</v>
      </c>
      <c r="O115" t="s">
        <v>34</v>
      </c>
      <c r="P115" t="s">
        <v>33</v>
      </c>
      <c r="Q115" s="17">
        <v>15000</v>
      </c>
      <c r="R115" s="17">
        <v>12500</v>
      </c>
      <c r="S115" s="17" t="s">
        <v>507</v>
      </c>
      <c r="T115" s="17" t="s">
        <v>531</v>
      </c>
      <c r="U115" s="17" t="s">
        <v>532</v>
      </c>
      <c r="V115" s="21">
        <f t="shared" si="6"/>
        <v>300</v>
      </c>
      <c r="W115" s="21">
        <v>960</v>
      </c>
      <c r="X115" s="28">
        <f>6005/0.25</f>
        <v>24020</v>
      </c>
      <c r="Y115" s="28">
        <f t="shared" si="7"/>
        <v>288000</v>
      </c>
      <c r="Z115" s="28">
        <f t="shared" si="8"/>
        <v>263980</v>
      </c>
      <c r="AA115" s="17">
        <v>51400</v>
      </c>
      <c r="AB115" s="17">
        <v>6005</v>
      </c>
      <c r="AC115" t="s">
        <v>213</v>
      </c>
    </row>
    <row r="116" spans="1:30" x14ac:dyDescent="0.35">
      <c r="A116">
        <v>246</v>
      </c>
      <c r="B116" t="s">
        <v>275</v>
      </c>
      <c r="C116" t="s">
        <v>310</v>
      </c>
      <c r="D116" t="s">
        <v>439</v>
      </c>
      <c r="E116" t="s">
        <v>250</v>
      </c>
      <c r="F116" t="s">
        <v>461</v>
      </c>
      <c r="I116" t="s">
        <v>526</v>
      </c>
      <c r="J116">
        <v>0.25</v>
      </c>
      <c r="K116" t="s">
        <v>31</v>
      </c>
      <c r="L116" t="s">
        <v>213</v>
      </c>
      <c r="M116" t="s">
        <v>243</v>
      </c>
      <c r="N116" t="s">
        <v>32</v>
      </c>
      <c r="O116" t="s">
        <v>82</v>
      </c>
      <c r="P116" t="s">
        <v>32</v>
      </c>
      <c r="Q116" s="17">
        <v>15000</v>
      </c>
      <c r="R116" s="17">
        <v>12500</v>
      </c>
      <c r="S116" s="17" t="s">
        <v>458</v>
      </c>
      <c r="T116" s="17" t="s">
        <v>533</v>
      </c>
      <c r="U116" s="17" t="s">
        <v>533</v>
      </c>
      <c r="V116" s="21">
        <f t="shared" si="6"/>
        <v>300</v>
      </c>
      <c r="W116" s="25">
        <v>1430</v>
      </c>
      <c r="X116" s="28">
        <f>8535.714286/0.25</f>
        <v>34142.857144000001</v>
      </c>
      <c r="Y116" s="28">
        <f t="shared" si="7"/>
        <v>429000</v>
      </c>
      <c r="Z116" s="28">
        <f t="shared" si="8"/>
        <v>394857.14285599999</v>
      </c>
      <c r="AA116" s="17" t="s">
        <v>534</v>
      </c>
      <c r="AB116" s="17">
        <v>8535.7142857142862</v>
      </c>
      <c r="AC116" t="s">
        <v>213</v>
      </c>
    </row>
    <row r="117" spans="1:30" x14ac:dyDescent="0.35">
      <c r="A117">
        <v>477</v>
      </c>
      <c r="B117" t="s">
        <v>550</v>
      </c>
      <c r="C117" t="s">
        <v>537</v>
      </c>
      <c r="D117" t="s">
        <v>543</v>
      </c>
      <c r="E117" t="s">
        <v>543</v>
      </c>
      <c r="F117" t="s">
        <v>543</v>
      </c>
      <c r="G117" t="s">
        <v>542</v>
      </c>
      <c r="H117" t="s">
        <v>541</v>
      </c>
      <c r="I117" t="s">
        <v>544</v>
      </c>
      <c r="J117">
        <v>2.3999999999999998E-3</v>
      </c>
      <c r="K117" t="s">
        <v>31</v>
      </c>
      <c r="L117" t="s">
        <v>547</v>
      </c>
      <c r="M117" t="s">
        <v>548</v>
      </c>
      <c r="N117" t="s">
        <v>32</v>
      </c>
      <c r="O117" t="s">
        <v>34</v>
      </c>
      <c r="P117" t="s">
        <v>33</v>
      </c>
      <c r="Q117" s="17"/>
      <c r="R117" s="17"/>
      <c r="S117" s="17">
        <v>2.3999999999999998E-3</v>
      </c>
      <c r="T117" s="17">
        <v>17</v>
      </c>
      <c r="U117" s="17">
        <v>4.5</v>
      </c>
      <c r="V117" s="25">
        <v>500</v>
      </c>
      <c r="W117" s="25">
        <v>8333</v>
      </c>
      <c r="X117" s="28">
        <f t="shared" ref="X117:X133" si="10">AB117/S117</f>
        <v>2916666.666666667</v>
      </c>
      <c r="Y117" s="28">
        <f t="shared" si="7"/>
        <v>4166500</v>
      </c>
      <c r="Z117" s="28">
        <f t="shared" si="8"/>
        <v>1249833.333333333</v>
      </c>
      <c r="AA117" s="17">
        <v>12.5</v>
      </c>
      <c r="AB117" s="23">
        <v>7000</v>
      </c>
      <c r="AC117" s="22" t="s">
        <v>867</v>
      </c>
    </row>
    <row r="118" spans="1:30" x14ac:dyDescent="0.35">
      <c r="A118">
        <v>478</v>
      </c>
      <c r="B118" t="s">
        <v>550</v>
      </c>
      <c r="C118" t="s">
        <v>537</v>
      </c>
      <c r="D118" t="s">
        <v>543</v>
      </c>
      <c r="E118" t="s">
        <v>543</v>
      </c>
      <c r="F118" t="s">
        <v>543</v>
      </c>
      <c r="G118" t="s">
        <v>542</v>
      </c>
      <c r="H118" t="s">
        <v>541</v>
      </c>
      <c r="I118" t="s">
        <v>544</v>
      </c>
      <c r="J118">
        <v>2.3999999999999998E-3</v>
      </c>
      <c r="K118" t="s">
        <v>31</v>
      </c>
      <c r="L118" t="s">
        <v>547</v>
      </c>
      <c r="M118" t="s">
        <v>548</v>
      </c>
      <c r="N118" t="s">
        <v>32</v>
      </c>
      <c r="O118" t="s">
        <v>82</v>
      </c>
      <c r="P118" t="s">
        <v>32</v>
      </c>
      <c r="Q118" s="17"/>
      <c r="R118" s="17"/>
      <c r="S118" s="17">
        <v>2.3999999999999998E-3</v>
      </c>
      <c r="T118" s="17">
        <v>26.3</v>
      </c>
      <c r="U118" s="17">
        <v>9.3000000000000007</v>
      </c>
      <c r="V118" s="25">
        <v>500</v>
      </c>
      <c r="W118" s="25">
        <v>10416</v>
      </c>
      <c r="X118" s="28">
        <f t="shared" si="10"/>
        <v>3750000.0000000005</v>
      </c>
      <c r="Y118" s="28">
        <f t="shared" si="7"/>
        <v>5208000</v>
      </c>
      <c r="Z118" s="28">
        <f t="shared" si="8"/>
        <v>1457999.9999999995</v>
      </c>
      <c r="AA118" s="17">
        <v>17</v>
      </c>
      <c r="AB118" s="23">
        <v>9000</v>
      </c>
      <c r="AC118" s="22" t="s">
        <v>867</v>
      </c>
    </row>
    <row r="119" spans="1:30" x14ac:dyDescent="0.35">
      <c r="A119">
        <v>479</v>
      </c>
      <c r="B119" t="s">
        <v>550</v>
      </c>
      <c r="C119" t="s">
        <v>537</v>
      </c>
      <c r="D119" t="s">
        <v>543</v>
      </c>
      <c r="E119" t="s">
        <v>543</v>
      </c>
      <c r="F119" t="s">
        <v>543</v>
      </c>
      <c r="G119" t="s">
        <v>542</v>
      </c>
      <c r="H119" t="s">
        <v>541</v>
      </c>
      <c r="I119" t="s">
        <v>544</v>
      </c>
      <c r="J119">
        <v>2.3999999999999998E-3</v>
      </c>
      <c r="K119" t="s">
        <v>31</v>
      </c>
      <c r="L119" t="s">
        <v>547</v>
      </c>
      <c r="M119" t="s">
        <v>548</v>
      </c>
      <c r="N119" t="s">
        <v>32</v>
      </c>
      <c r="O119" t="s">
        <v>83</v>
      </c>
      <c r="P119" t="s">
        <v>85</v>
      </c>
      <c r="Q119" s="17"/>
      <c r="R119" s="17"/>
      <c r="S119" s="17">
        <v>2.3999999999999998E-3</v>
      </c>
      <c r="T119" s="17">
        <v>25.2</v>
      </c>
      <c r="U119" s="17">
        <v>4.1000000000000005</v>
      </c>
      <c r="V119" s="25">
        <v>500</v>
      </c>
      <c r="W119" s="25">
        <v>7500</v>
      </c>
      <c r="X119" s="28">
        <f t="shared" si="10"/>
        <v>3995833.3333333335</v>
      </c>
      <c r="Y119" s="28">
        <f t="shared" si="7"/>
        <v>3750000</v>
      </c>
      <c r="Z119" s="28">
        <f t="shared" si="8"/>
        <v>-245833.33333333349</v>
      </c>
      <c r="AA119" s="17">
        <v>21.099999999999998</v>
      </c>
      <c r="AB119" s="23">
        <v>9590</v>
      </c>
      <c r="AC119" s="22" t="s">
        <v>867</v>
      </c>
    </row>
    <row r="120" spans="1:30" x14ac:dyDescent="0.35">
      <c r="A120">
        <v>480</v>
      </c>
      <c r="B120" t="s">
        <v>550</v>
      </c>
      <c r="C120" t="s">
        <v>537</v>
      </c>
      <c r="D120" t="s">
        <v>543</v>
      </c>
      <c r="E120" t="s">
        <v>543</v>
      </c>
      <c r="F120" t="s">
        <v>543</v>
      </c>
      <c r="G120" t="s">
        <v>542</v>
      </c>
      <c r="H120" t="s">
        <v>541</v>
      </c>
      <c r="I120" t="s">
        <v>544</v>
      </c>
      <c r="J120">
        <v>2.3999999999999998E-3</v>
      </c>
      <c r="K120" t="s">
        <v>31</v>
      </c>
      <c r="L120" t="s">
        <v>547</v>
      </c>
      <c r="M120" t="s">
        <v>548</v>
      </c>
      <c r="N120" t="s">
        <v>32</v>
      </c>
      <c r="O120" t="s">
        <v>84</v>
      </c>
      <c r="P120" t="s">
        <v>86</v>
      </c>
      <c r="Q120" s="17"/>
      <c r="R120" s="17"/>
      <c r="S120" s="17">
        <v>2.3999999999999998E-3</v>
      </c>
      <c r="T120" s="17">
        <v>14</v>
      </c>
      <c r="U120" s="17">
        <v>2.7</v>
      </c>
      <c r="V120" s="25">
        <v>500</v>
      </c>
      <c r="W120" s="25">
        <v>4116</v>
      </c>
      <c r="X120" s="28">
        <f t="shared" si="10"/>
        <v>2129166.666666667</v>
      </c>
      <c r="Y120" s="28">
        <f t="shared" si="7"/>
        <v>2058000</v>
      </c>
      <c r="Z120" s="28">
        <f t="shared" si="8"/>
        <v>-71166.666666666977</v>
      </c>
      <c r="AA120" s="17">
        <v>11.3</v>
      </c>
      <c r="AB120" s="23">
        <v>5110</v>
      </c>
      <c r="AC120" s="22" t="s">
        <v>867</v>
      </c>
    </row>
    <row r="121" spans="1:30" x14ac:dyDescent="0.35">
      <c r="A121">
        <v>545</v>
      </c>
      <c r="B121" t="s">
        <v>550</v>
      </c>
      <c r="C121" t="s">
        <v>590</v>
      </c>
      <c r="D121" t="s">
        <v>610</v>
      </c>
      <c r="E121" t="s">
        <v>611</v>
      </c>
      <c r="F121" t="s">
        <v>612</v>
      </c>
      <c r="G121" t="s">
        <v>606</v>
      </c>
      <c r="H121" t="s">
        <v>607</v>
      </c>
      <c r="I121" t="s">
        <v>609</v>
      </c>
      <c r="J121">
        <v>0.03</v>
      </c>
      <c r="K121" s="7" t="s">
        <v>31</v>
      </c>
      <c r="L121" s="7" t="s">
        <v>107</v>
      </c>
      <c r="M121" s="7" t="s">
        <v>613</v>
      </c>
      <c r="N121" t="s">
        <v>32</v>
      </c>
      <c r="O121" t="s">
        <v>34</v>
      </c>
      <c r="P121" t="s">
        <v>33</v>
      </c>
      <c r="Q121" s="17">
        <v>12500</v>
      </c>
      <c r="R121" s="17">
        <v>15000</v>
      </c>
      <c r="S121" s="17">
        <v>0.03</v>
      </c>
      <c r="T121" s="17">
        <v>2.1000000000000001E-2</v>
      </c>
      <c r="U121" s="17">
        <v>0</v>
      </c>
      <c r="V121" s="21">
        <f t="shared" si="6"/>
        <v>250</v>
      </c>
      <c r="W121" s="21">
        <v>700</v>
      </c>
      <c r="X121" s="28">
        <f t="shared" si="10"/>
        <v>226750</v>
      </c>
      <c r="Y121" s="28">
        <f t="shared" si="7"/>
        <v>175000</v>
      </c>
      <c r="Z121" s="28">
        <f t="shared" si="8"/>
        <v>-51750</v>
      </c>
      <c r="AA121" s="17">
        <v>0</v>
      </c>
      <c r="AB121" s="17">
        <v>6802.5</v>
      </c>
      <c r="AC121" t="s">
        <v>107</v>
      </c>
    </row>
    <row r="122" spans="1:30" x14ac:dyDescent="0.35">
      <c r="A122">
        <v>546</v>
      </c>
      <c r="B122" t="s">
        <v>550</v>
      </c>
      <c r="C122" t="s">
        <v>590</v>
      </c>
      <c r="D122" t="s">
        <v>610</v>
      </c>
      <c r="E122" t="s">
        <v>611</v>
      </c>
      <c r="F122" t="s">
        <v>612</v>
      </c>
      <c r="G122" t="s">
        <v>606</v>
      </c>
      <c r="H122" t="s">
        <v>607</v>
      </c>
      <c r="I122" t="s">
        <v>609</v>
      </c>
      <c r="J122">
        <v>0.03</v>
      </c>
      <c r="K122" s="7" t="s">
        <v>31</v>
      </c>
      <c r="L122" s="7" t="s">
        <v>107</v>
      </c>
      <c r="M122" s="7" t="s">
        <v>613</v>
      </c>
      <c r="N122" t="s">
        <v>32</v>
      </c>
      <c r="O122" t="s">
        <v>82</v>
      </c>
      <c r="P122" t="s">
        <v>32</v>
      </c>
      <c r="Q122" s="17">
        <v>12500</v>
      </c>
      <c r="R122" s="17">
        <v>15000</v>
      </c>
      <c r="S122" s="17">
        <v>0.03</v>
      </c>
      <c r="T122" s="17">
        <v>3.09E-2</v>
      </c>
      <c r="U122" s="17">
        <v>0</v>
      </c>
      <c r="V122" s="21">
        <f t="shared" si="6"/>
        <v>250</v>
      </c>
      <c r="W122" s="21">
        <v>1030</v>
      </c>
      <c r="X122" s="28">
        <f t="shared" si="10"/>
        <v>346916.66666666669</v>
      </c>
      <c r="Y122" s="28">
        <f t="shared" si="7"/>
        <v>257500</v>
      </c>
      <c r="Z122" s="28">
        <f t="shared" si="8"/>
        <v>-89416.666666666686</v>
      </c>
      <c r="AA122" s="17">
        <v>0</v>
      </c>
      <c r="AB122" s="17">
        <v>10407.5</v>
      </c>
      <c r="AC122" t="s">
        <v>107</v>
      </c>
    </row>
    <row r="123" spans="1:30" x14ac:dyDescent="0.35">
      <c r="A123">
        <v>547</v>
      </c>
      <c r="B123" t="s">
        <v>550</v>
      </c>
      <c r="C123" t="s">
        <v>590</v>
      </c>
      <c r="D123" t="s">
        <v>610</v>
      </c>
      <c r="E123" t="s">
        <v>611</v>
      </c>
      <c r="F123" t="s">
        <v>612</v>
      </c>
      <c r="G123" t="s">
        <v>606</v>
      </c>
      <c r="H123" t="s">
        <v>607</v>
      </c>
      <c r="I123" t="s">
        <v>609</v>
      </c>
      <c r="J123">
        <v>0.03</v>
      </c>
      <c r="K123" s="7" t="s">
        <v>31</v>
      </c>
      <c r="L123" s="7" t="s">
        <v>107</v>
      </c>
      <c r="M123" s="7" t="s">
        <v>613</v>
      </c>
      <c r="N123" t="s">
        <v>32</v>
      </c>
      <c r="O123" t="s">
        <v>83</v>
      </c>
      <c r="P123" t="s">
        <v>85</v>
      </c>
      <c r="Q123" s="17">
        <v>12500</v>
      </c>
      <c r="R123" s="17">
        <v>15000</v>
      </c>
      <c r="S123" s="17">
        <v>0.03</v>
      </c>
      <c r="T123" s="17">
        <v>3.4500000000000003E-2</v>
      </c>
      <c r="U123" s="17">
        <v>0</v>
      </c>
      <c r="V123" s="21">
        <f t="shared" si="6"/>
        <v>250</v>
      </c>
      <c r="W123" s="21">
        <v>1150</v>
      </c>
      <c r="X123" s="28">
        <f t="shared" si="10"/>
        <v>399308.33333333337</v>
      </c>
      <c r="Y123" s="28">
        <f t="shared" si="7"/>
        <v>287500</v>
      </c>
      <c r="Z123" s="28">
        <f t="shared" si="8"/>
        <v>-111808.33333333337</v>
      </c>
      <c r="AA123" s="17">
        <v>0</v>
      </c>
      <c r="AB123" s="17">
        <v>11979.25</v>
      </c>
      <c r="AC123" t="s">
        <v>107</v>
      </c>
    </row>
    <row r="124" spans="1:30" x14ac:dyDescent="0.35">
      <c r="A124">
        <v>548</v>
      </c>
      <c r="B124" t="s">
        <v>550</v>
      </c>
      <c r="C124" t="s">
        <v>590</v>
      </c>
      <c r="D124" t="s">
        <v>610</v>
      </c>
      <c r="E124" t="s">
        <v>611</v>
      </c>
      <c r="F124" t="s">
        <v>612</v>
      </c>
      <c r="G124" t="s">
        <v>606</v>
      </c>
      <c r="H124" t="s">
        <v>607</v>
      </c>
      <c r="I124" t="s">
        <v>609</v>
      </c>
      <c r="J124">
        <v>0.03</v>
      </c>
      <c r="K124" s="7" t="s">
        <v>31</v>
      </c>
      <c r="L124" s="7" t="s">
        <v>107</v>
      </c>
      <c r="M124" s="7" t="s">
        <v>613</v>
      </c>
      <c r="N124" t="s">
        <v>32</v>
      </c>
      <c r="O124" t="s">
        <v>84</v>
      </c>
      <c r="P124" t="s">
        <v>86</v>
      </c>
      <c r="Q124" s="17">
        <v>12500</v>
      </c>
      <c r="R124" s="17">
        <v>15000</v>
      </c>
      <c r="S124" s="17">
        <v>0.03</v>
      </c>
      <c r="T124" s="17">
        <v>1.6500000000000001E-2</v>
      </c>
      <c r="U124" s="17">
        <v>0</v>
      </c>
      <c r="V124" s="21">
        <f t="shared" si="6"/>
        <v>250</v>
      </c>
      <c r="W124" s="21">
        <v>550</v>
      </c>
      <c r="X124" s="28">
        <f t="shared" si="10"/>
        <v>197466.66666666669</v>
      </c>
      <c r="Y124" s="28">
        <f t="shared" si="7"/>
        <v>137500</v>
      </c>
      <c r="Z124" s="28">
        <f t="shared" si="8"/>
        <v>-59966.666666666686</v>
      </c>
      <c r="AA124" s="17">
        <v>0</v>
      </c>
      <c r="AB124" s="17">
        <v>5924</v>
      </c>
      <c r="AC124" t="s">
        <v>107</v>
      </c>
    </row>
    <row r="125" spans="1:30" x14ac:dyDescent="0.35">
      <c r="A125">
        <v>549</v>
      </c>
      <c r="B125" t="s">
        <v>550</v>
      </c>
      <c r="C125" t="s">
        <v>590</v>
      </c>
      <c r="D125" t="s">
        <v>597</v>
      </c>
      <c r="E125" t="s">
        <v>624</v>
      </c>
      <c r="F125" t="s">
        <v>623</v>
      </c>
      <c r="G125" t="s">
        <v>622</v>
      </c>
      <c r="H125" t="s">
        <v>621</v>
      </c>
      <c r="I125" t="s">
        <v>620</v>
      </c>
      <c r="J125">
        <v>0.03</v>
      </c>
      <c r="K125" s="7" t="s">
        <v>31</v>
      </c>
      <c r="L125" s="7" t="s">
        <v>107</v>
      </c>
      <c r="M125" s="7" t="s">
        <v>613</v>
      </c>
      <c r="N125" t="s">
        <v>32</v>
      </c>
      <c r="O125" t="s">
        <v>34</v>
      </c>
      <c r="P125" t="s">
        <v>33</v>
      </c>
      <c r="Q125" s="17">
        <v>12500</v>
      </c>
      <c r="R125" s="17">
        <v>15000</v>
      </c>
      <c r="S125" s="17">
        <v>0.03</v>
      </c>
      <c r="T125" s="17">
        <v>1.2E-2</v>
      </c>
      <c r="U125" s="17">
        <v>0</v>
      </c>
      <c r="V125" s="21">
        <f t="shared" si="6"/>
        <v>250</v>
      </c>
      <c r="W125" s="21">
        <v>400</v>
      </c>
      <c r="X125" s="28">
        <f t="shared" si="10"/>
        <v>226750</v>
      </c>
      <c r="Y125" s="28">
        <f t="shared" si="7"/>
        <v>100000</v>
      </c>
      <c r="Z125" s="28">
        <f t="shared" si="8"/>
        <v>-126750</v>
      </c>
      <c r="AA125" s="17">
        <v>0</v>
      </c>
      <c r="AB125" s="17">
        <v>6802.5</v>
      </c>
      <c r="AC125" t="s">
        <v>107</v>
      </c>
    </row>
    <row r="126" spans="1:30" x14ac:dyDescent="0.35">
      <c r="A126">
        <v>550</v>
      </c>
      <c r="B126" t="s">
        <v>550</v>
      </c>
      <c r="C126" t="s">
        <v>590</v>
      </c>
      <c r="D126" t="s">
        <v>597</v>
      </c>
      <c r="E126" t="s">
        <v>624</v>
      </c>
      <c r="F126" t="s">
        <v>623</v>
      </c>
      <c r="G126" t="s">
        <v>622</v>
      </c>
      <c r="H126" t="s">
        <v>621</v>
      </c>
      <c r="I126" t="s">
        <v>620</v>
      </c>
      <c r="J126">
        <v>0.03</v>
      </c>
      <c r="K126" s="7" t="s">
        <v>31</v>
      </c>
      <c r="L126" s="7" t="s">
        <v>107</v>
      </c>
      <c r="M126" s="7" t="s">
        <v>613</v>
      </c>
      <c r="N126" t="s">
        <v>32</v>
      </c>
      <c r="O126" t="s">
        <v>82</v>
      </c>
      <c r="P126" t="s">
        <v>32</v>
      </c>
      <c r="Q126" s="17">
        <v>12500</v>
      </c>
      <c r="R126" s="17">
        <v>15000</v>
      </c>
      <c r="S126" s="17">
        <v>0.03</v>
      </c>
      <c r="T126" s="17">
        <v>2.3400000000000001E-2</v>
      </c>
      <c r="U126" s="17">
        <v>0</v>
      </c>
      <c r="V126" s="21">
        <f t="shared" si="6"/>
        <v>250</v>
      </c>
      <c r="W126" s="21">
        <v>780</v>
      </c>
      <c r="X126" s="28">
        <f t="shared" si="10"/>
        <v>346916.66666666669</v>
      </c>
      <c r="Y126" s="28">
        <f t="shared" si="7"/>
        <v>195000</v>
      </c>
      <c r="Z126" s="28">
        <f t="shared" si="8"/>
        <v>-151916.66666666669</v>
      </c>
      <c r="AA126" s="17">
        <v>0</v>
      </c>
      <c r="AB126" s="17">
        <v>10407.5</v>
      </c>
      <c r="AC126" t="s">
        <v>107</v>
      </c>
    </row>
    <row r="127" spans="1:30" x14ac:dyDescent="0.35">
      <c r="A127">
        <v>551</v>
      </c>
      <c r="B127" t="s">
        <v>550</v>
      </c>
      <c r="C127" t="s">
        <v>590</v>
      </c>
      <c r="D127" t="s">
        <v>597</v>
      </c>
      <c r="E127" t="s">
        <v>624</v>
      </c>
      <c r="F127" t="s">
        <v>623</v>
      </c>
      <c r="G127" t="s">
        <v>622</v>
      </c>
      <c r="H127" t="s">
        <v>621</v>
      </c>
      <c r="I127" t="s">
        <v>620</v>
      </c>
      <c r="J127">
        <v>0.03</v>
      </c>
      <c r="K127" s="7" t="s">
        <v>31</v>
      </c>
      <c r="L127" s="7" t="s">
        <v>107</v>
      </c>
      <c r="M127" s="7" t="s">
        <v>613</v>
      </c>
      <c r="N127" t="s">
        <v>32</v>
      </c>
      <c r="O127" t="s">
        <v>83</v>
      </c>
      <c r="P127" t="s">
        <v>85</v>
      </c>
      <c r="Q127" s="17">
        <v>12500</v>
      </c>
      <c r="R127" s="17">
        <v>15000</v>
      </c>
      <c r="S127" s="17">
        <v>0.03</v>
      </c>
      <c r="T127" s="17">
        <v>2.07E-2</v>
      </c>
      <c r="U127" s="17">
        <v>0</v>
      </c>
      <c r="V127" s="21">
        <f t="shared" si="6"/>
        <v>250</v>
      </c>
      <c r="W127" s="21">
        <v>690</v>
      </c>
      <c r="X127" s="28">
        <f t="shared" si="10"/>
        <v>399308.33333333337</v>
      </c>
      <c r="Y127" s="28">
        <f t="shared" si="7"/>
        <v>172500</v>
      </c>
      <c r="Z127" s="28">
        <f t="shared" si="8"/>
        <v>-226808.33333333337</v>
      </c>
      <c r="AA127" s="17">
        <v>0</v>
      </c>
      <c r="AB127" s="17">
        <v>11979.25</v>
      </c>
      <c r="AC127" t="s">
        <v>107</v>
      </c>
    </row>
    <row r="128" spans="1:30" x14ac:dyDescent="0.35">
      <c r="A128">
        <v>552</v>
      </c>
      <c r="B128" t="s">
        <v>550</v>
      </c>
      <c r="C128" t="s">
        <v>590</v>
      </c>
      <c r="D128" t="s">
        <v>597</v>
      </c>
      <c r="E128" t="s">
        <v>624</v>
      </c>
      <c r="F128" t="s">
        <v>623</v>
      </c>
      <c r="G128" t="s">
        <v>622</v>
      </c>
      <c r="H128" t="s">
        <v>621</v>
      </c>
      <c r="I128" t="s">
        <v>620</v>
      </c>
      <c r="J128">
        <v>0.03</v>
      </c>
      <c r="K128" s="7" t="s">
        <v>31</v>
      </c>
      <c r="L128" s="7" t="s">
        <v>107</v>
      </c>
      <c r="M128" s="7" t="s">
        <v>613</v>
      </c>
      <c r="N128" t="s">
        <v>32</v>
      </c>
      <c r="O128" t="s">
        <v>84</v>
      </c>
      <c r="P128" t="s">
        <v>86</v>
      </c>
      <c r="Q128" s="17">
        <v>12500</v>
      </c>
      <c r="R128" s="17">
        <v>15000</v>
      </c>
      <c r="S128" s="17">
        <v>0.03</v>
      </c>
      <c r="T128" s="17">
        <v>7.4999999999999997E-2</v>
      </c>
      <c r="U128" s="17">
        <v>0</v>
      </c>
      <c r="V128" s="21">
        <f t="shared" si="6"/>
        <v>250</v>
      </c>
      <c r="W128" s="21">
        <v>250</v>
      </c>
      <c r="X128" s="28">
        <f t="shared" si="10"/>
        <v>197466.66666666669</v>
      </c>
      <c r="Y128" s="28">
        <f t="shared" si="7"/>
        <v>62500</v>
      </c>
      <c r="Z128" s="28">
        <f t="shared" si="8"/>
        <v>-134966.66666666669</v>
      </c>
      <c r="AA128" s="17">
        <v>0</v>
      </c>
      <c r="AB128" s="17">
        <v>5924</v>
      </c>
      <c r="AC128" t="s">
        <v>107</v>
      </c>
    </row>
    <row r="129" spans="1:29" x14ac:dyDescent="0.35">
      <c r="A129">
        <v>553</v>
      </c>
      <c r="B129" t="s">
        <v>550</v>
      </c>
      <c r="C129" t="s">
        <v>590</v>
      </c>
      <c r="D129" t="s">
        <v>597</v>
      </c>
      <c r="E129" t="s">
        <v>632</v>
      </c>
      <c r="F129" t="s">
        <v>631</v>
      </c>
      <c r="G129" t="s">
        <v>634</v>
      </c>
      <c r="H129" t="s">
        <v>633</v>
      </c>
      <c r="I129" t="s">
        <v>635</v>
      </c>
      <c r="J129">
        <v>0.03</v>
      </c>
      <c r="K129" s="7" t="s">
        <v>31</v>
      </c>
      <c r="L129" s="7" t="s">
        <v>107</v>
      </c>
      <c r="M129" s="7" t="s">
        <v>613</v>
      </c>
      <c r="N129" t="s">
        <v>32</v>
      </c>
      <c r="O129" t="s">
        <v>34</v>
      </c>
      <c r="P129" t="s">
        <v>33</v>
      </c>
      <c r="Q129" s="17">
        <v>12500</v>
      </c>
      <c r="R129" s="17">
        <v>15000</v>
      </c>
      <c r="S129" s="17">
        <v>0.03</v>
      </c>
      <c r="T129" s="17">
        <v>5.3999999999999999E-2</v>
      </c>
      <c r="U129" s="17">
        <v>0</v>
      </c>
      <c r="V129" s="21">
        <f t="shared" si="6"/>
        <v>250</v>
      </c>
      <c r="W129" s="21">
        <v>1800</v>
      </c>
      <c r="X129" s="28">
        <f t="shared" si="10"/>
        <v>226750</v>
      </c>
      <c r="Y129" s="28">
        <f t="shared" si="7"/>
        <v>450000</v>
      </c>
      <c r="Z129" s="28">
        <f t="shared" si="8"/>
        <v>223250</v>
      </c>
      <c r="AA129" s="17">
        <v>0</v>
      </c>
      <c r="AB129" s="17">
        <v>6802.5</v>
      </c>
      <c r="AC129" t="s">
        <v>107</v>
      </c>
    </row>
    <row r="130" spans="1:29" x14ac:dyDescent="0.35">
      <c r="A130">
        <v>554</v>
      </c>
      <c r="B130" t="s">
        <v>550</v>
      </c>
      <c r="C130" t="s">
        <v>590</v>
      </c>
      <c r="D130" t="s">
        <v>597</v>
      </c>
      <c r="E130" t="s">
        <v>632</v>
      </c>
      <c r="F130" t="s">
        <v>631</v>
      </c>
      <c r="G130" t="s">
        <v>634</v>
      </c>
      <c r="H130" t="s">
        <v>633</v>
      </c>
      <c r="I130" t="s">
        <v>635</v>
      </c>
      <c r="J130">
        <v>0.03</v>
      </c>
      <c r="K130" s="7" t="s">
        <v>31</v>
      </c>
      <c r="L130" s="7" t="s">
        <v>107</v>
      </c>
      <c r="M130" s="7" t="s">
        <v>613</v>
      </c>
      <c r="N130" t="s">
        <v>32</v>
      </c>
      <c r="O130" t="s">
        <v>82</v>
      </c>
      <c r="P130" t="s">
        <v>32</v>
      </c>
      <c r="Q130" s="17">
        <v>12500</v>
      </c>
      <c r="R130" s="17">
        <v>15000</v>
      </c>
      <c r="S130" s="17">
        <v>0.03</v>
      </c>
      <c r="T130" s="17">
        <v>6.3E-2</v>
      </c>
      <c r="U130" s="17">
        <v>0</v>
      </c>
      <c r="V130" s="21">
        <f t="shared" si="6"/>
        <v>250</v>
      </c>
      <c r="W130" s="21">
        <v>2100</v>
      </c>
      <c r="X130" s="28">
        <f t="shared" si="10"/>
        <v>346916.66666666669</v>
      </c>
      <c r="Y130" s="28">
        <f t="shared" si="7"/>
        <v>525000</v>
      </c>
      <c r="Z130" s="28">
        <f t="shared" si="8"/>
        <v>178083.33333333331</v>
      </c>
      <c r="AA130" s="17">
        <v>0</v>
      </c>
      <c r="AB130" s="17">
        <v>10407.5</v>
      </c>
      <c r="AC130" t="s">
        <v>107</v>
      </c>
    </row>
    <row r="131" spans="1:29" x14ac:dyDescent="0.35">
      <c r="A131">
        <v>555</v>
      </c>
      <c r="B131" t="s">
        <v>550</v>
      </c>
      <c r="C131" t="s">
        <v>590</v>
      </c>
      <c r="D131" t="s">
        <v>597</v>
      </c>
      <c r="E131" t="s">
        <v>632</v>
      </c>
      <c r="F131" t="s">
        <v>631</v>
      </c>
      <c r="G131" t="s">
        <v>634</v>
      </c>
      <c r="H131" t="s">
        <v>633</v>
      </c>
      <c r="I131" t="s">
        <v>635</v>
      </c>
      <c r="J131">
        <v>0.03</v>
      </c>
      <c r="K131" s="7" t="s">
        <v>31</v>
      </c>
      <c r="L131" s="7" t="s">
        <v>107</v>
      </c>
      <c r="M131" s="7" t="s">
        <v>613</v>
      </c>
      <c r="N131" t="s">
        <v>32</v>
      </c>
      <c r="O131" t="s">
        <v>83</v>
      </c>
      <c r="P131" t="s">
        <v>85</v>
      </c>
      <c r="Q131" s="17">
        <v>12500</v>
      </c>
      <c r="R131" s="17">
        <v>15000</v>
      </c>
      <c r="S131" s="17">
        <v>0.03</v>
      </c>
      <c r="T131" s="17">
        <v>7.8E-2</v>
      </c>
      <c r="U131" s="17">
        <v>0</v>
      </c>
      <c r="V131" s="21">
        <f t="shared" ref="V131:V132" si="11">Q131/50</f>
        <v>250</v>
      </c>
      <c r="W131" s="21">
        <v>2600</v>
      </c>
      <c r="X131" s="28">
        <f t="shared" si="10"/>
        <v>399308.33333333337</v>
      </c>
      <c r="Y131" s="28">
        <f t="shared" ref="Y131:Y170" si="12">W131*V131</f>
        <v>650000</v>
      </c>
      <c r="Z131" s="28">
        <f t="shared" ref="Z131:Z170" si="13">Y131-X131</f>
        <v>250691.66666666663</v>
      </c>
      <c r="AA131" s="17">
        <v>0</v>
      </c>
      <c r="AB131" s="17">
        <v>11979.25</v>
      </c>
      <c r="AC131" t="s">
        <v>107</v>
      </c>
    </row>
    <row r="132" spans="1:29" x14ac:dyDescent="0.35">
      <c r="A132">
        <v>556</v>
      </c>
      <c r="B132" t="s">
        <v>550</v>
      </c>
      <c r="C132" t="s">
        <v>590</v>
      </c>
      <c r="D132" t="s">
        <v>597</v>
      </c>
      <c r="E132" t="s">
        <v>632</v>
      </c>
      <c r="F132" t="s">
        <v>631</v>
      </c>
      <c r="G132" t="s">
        <v>634</v>
      </c>
      <c r="H132" t="s">
        <v>633</v>
      </c>
      <c r="I132" t="s">
        <v>635</v>
      </c>
      <c r="J132">
        <v>0.03</v>
      </c>
      <c r="K132" s="7" t="s">
        <v>31</v>
      </c>
      <c r="L132" s="7" t="s">
        <v>107</v>
      </c>
      <c r="M132" s="7" t="s">
        <v>613</v>
      </c>
      <c r="N132" t="s">
        <v>32</v>
      </c>
      <c r="O132" t="s">
        <v>84</v>
      </c>
      <c r="P132" t="s">
        <v>86</v>
      </c>
      <c r="Q132" s="17">
        <v>12500</v>
      </c>
      <c r="R132" s="17">
        <v>15000</v>
      </c>
      <c r="S132" s="17">
        <v>0.03</v>
      </c>
      <c r="T132" s="17">
        <v>2.7E-2</v>
      </c>
      <c r="U132" s="17">
        <v>0</v>
      </c>
      <c r="V132" s="21">
        <f t="shared" si="11"/>
        <v>250</v>
      </c>
      <c r="W132" s="21"/>
      <c r="X132" s="28">
        <f t="shared" si="10"/>
        <v>197466.66666666669</v>
      </c>
      <c r="Y132" s="28">
        <f t="shared" si="12"/>
        <v>0</v>
      </c>
      <c r="Z132" s="28">
        <f t="shared" si="13"/>
        <v>-197466.66666666669</v>
      </c>
      <c r="AA132" s="17">
        <v>0</v>
      </c>
      <c r="AB132" s="17">
        <v>5924</v>
      </c>
      <c r="AC132" t="s">
        <v>107</v>
      </c>
    </row>
    <row r="133" spans="1:29" x14ac:dyDescent="0.35">
      <c r="A133">
        <v>557</v>
      </c>
      <c r="B133" t="s">
        <v>550</v>
      </c>
      <c r="C133" t="s">
        <v>590</v>
      </c>
      <c r="D133" t="s">
        <v>597</v>
      </c>
      <c r="E133" t="s">
        <v>597</v>
      </c>
      <c r="F133" t="s">
        <v>597</v>
      </c>
      <c r="G133" t="s">
        <v>645</v>
      </c>
      <c r="H133" t="s">
        <v>644</v>
      </c>
      <c r="I133" s="26" t="s">
        <v>866</v>
      </c>
      <c r="J133">
        <v>0.05</v>
      </c>
      <c r="K133" s="7" t="s">
        <v>31</v>
      </c>
      <c r="L133" s="24" t="s">
        <v>156</v>
      </c>
      <c r="M133" t="s">
        <v>538</v>
      </c>
      <c r="N133" t="s">
        <v>32</v>
      </c>
      <c r="O133" t="s">
        <v>34</v>
      </c>
      <c r="P133" t="s">
        <v>33</v>
      </c>
      <c r="Q133" s="17" t="s">
        <v>656</v>
      </c>
      <c r="R133" s="17" t="s">
        <v>656</v>
      </c>
      <c r="S133" s="17">
        <v>0.05</v>
      </c>
      <c r="T133" s="17">
        <v>92.5</v>
      </c>
      <c r="U133" s="17">
        <v>0</v>
      </c>
      <c r="V133" s="21">
        <v>130</v>
      </c>
      <c r="W133" s="21">
        <v>1850</v>
      </c>
      <c r="X133" s="28">
        <f t="shared" si="10"/>
        <v>122500</v>
      </c>
      <c r="Y133" s="28">
        <f t="shared" si="12"/>
        <v>240500</v>
      </c>
      <c r="Z133" s="28">
        <f t="shared" si="13"/>
        <v>118000</v>
      </c>
      <c r="AA133" s="17">
        <v>0</v>
      </c>
      <c r="AB133">
        <v>6125</v>
      </c>
      <c r="AC133" t="s">
        <v>156</v>
      </c>
    </row>
    <row r="134" spans="1:29" x14ac:dyDescent="0.35">
      <c r="A134">
        <v>558</v>
      </c>
      <c r="B134" t="s">
        <v>550</v>
      </c>
      <c r="C134" t="s">
        <v>590</v>
      </c>
      <c r="D134" t="s">
        <v>597</v>
      </c>
      <c r="E134" t="s">
        <v>597</v>
      </c>
      <c r="F134" t="s">
        <v>597</v>
      </c>
      <c r="G134" t="s">
        <v>645</v>
      </c>
      <c r="H134" t="s">
        <v>644</v>
      </c>
      <c r="I134" s="26" t="s">
        <v>866</v>
      </c>
      <c r="J134">
        <v>0.05</v>
      </c>
      <c r="K134" s="7" t="s">
        <v>31</v>
      </c>
      <c r="L134" s="24" t="s">
        <v>156</v>
      </c>
      <c r="M134" t="s">
        <v>538</v>
      </c>
      <c r="N134" t="s">
        <v>32</v>
      </c>
      <c r="O134" t="s">
        <v>82</v>
      </c>
      <c r="P134" t="s">
        <v>32</v>
      </c>
      <c r="Q134" s="17" t="s">
        <v>656</v>
      </c>
      <c r="R134" s="17" t="s">
        <v>656</v>
      </c>
      <c r="S134" s="17">
        <v>0.05</v>
      </c>
      <c r="T134" s="17">
        <v>172.5</v>
      </c>
      <c r="U134" s="17">
        <v>0</v>
      </c>
      <c r="V134" s="21">
        <v>130</v>
      </c>
      <c r="W134" s="21">
        <v>3450</v>
      </c>
      <c r="X134" s="28">
        <f t="shared" ref="X134:X136" si="14">AB134/S134</f>
        <v>221780</v>
      </c>
      <c r="Y134" s="28">
        <f t="shared" si="12"/>
        <v>448500</v>
      </c>
      <c r="Z134" s="28">
        <f t="shared" si="13"/>
        <v>226720</v>
      </c>
      <c r="AA134" s="17">
        <v>0</v>
      </c>
      <c r="AB134">
        <v>11089</v>
      </c>
      <c r="AC134" t="s">
        <v>156</v>
      </c>
    </row>
    <row r="135" spans="1:29" x14ac:dyDescent="0.35">
      <c r="A135">
        <v>559</v>
      </c>
      <c r="B135" t="s">
        <v>550</v>
      </c>
      <c r="C135" t="s">
        <v>590</v>
      </c>
      <c r="D135" t="s">
        <v>597</v>
      </c>
      <c r="E135" t="s">
        <v>597</v>
      </c>
      <c r="F135" t="s">
        <v>597</v>
      </c>
      <c r="G135" t="s">
        <v>645</v>
      </c>
      <c r="H135" t="s">
        <v>644</v>
      </c>
      <c r="I135" s="26" t="s">
        <v>866</v>
      </c>
      <c r="J135">
        <v>0.05</v>
      </c>
      <c r="K135" s="7" t="s">
        <v>31</v>
      </c>
      <c r="L135" s="24" t="s">
        <v>156</v>
      </c>
      <c r="M135" t="s">
        <v>538</v>
      </c>
      <c r="N135" t="s">
        <v>32</v>
      </c>
      <c r="O135" t="s">
        <v>83</v>
      </c>
      <c r="P135" t="s">
        <v>85</v>
      </c>
      <c r="Q135" s="17" t="s">
        <v>656</v>
      </c>
      <c r="R135" s="17" t="s">
        <v>656</v>
      </c>
      <c r="S135" s="17">
        <v>0.05</v>
      </c>
      <c r="T135" s="17">
        <v>155</v>
      </c>
      <c r="U135" s="17">
        <v>0</v>
      </c>
      <c r="V135" s="21">
        <v>130</v>
      </c>
      <c r="W135" s="21">
        <v>3100</v>
      </c>
      <c r="X135" s="28">
        <f t="shared" si="14"/>
        <v>232250</v>
      </c>
      <c r="Y135" s="28">
        <f t="shared" si="12"/>
        <v>403000</v>
      </c>
      <c r="Z135" s="28">
        <f t="shared" si="13"/>
        <v>170750</v>
      </c>
      <c r="AA135" s="17">
        <v>0</v>
      </c>
      <c r="AB135">
        <v>11612.5</v>
      </c>
      <c r="AC135" t="s">
        <v>156</v>
      </c>
    </row>
    <row r="136" spans="1:29" x14ac:dyDescent="0.35">
      <c r="A136">
        <v>560</v>
      </c>
      <c r="B136" t="s">
        <v>550</v>
      </c>
      <c r="C136" t="s">
        <v>590</v>
      </c>
      <c r="D136" t="s">
        <v>597</v>
      </c>
      <c r="E136" t="s">
        <v>597</v>
      </c>
      <c r="F136" t="s">
        <v>597</v>
      </c>
      <c r="G136" t="s">
        <v>645</v>
      </c>
      <c r="H136" t="s">
        <v>644</v>
      </c>
      <c r="I136" s="26" t="s">
        <v>866</v>
      </c>
      <c r="J136">
        <v>0.05</v>
      </c>
      <c r="K136" s="7" t="s">
        <v>31</v>
      </c>
      <c r="L136" s="24" t="s">
        <v>156</v>
      </c>
      <c r="M136" t="s">
        <v>538</v>
      </c>
      <c r="N136" t="s">
        <v>32</v>
      </c>
      <c r="O136" t="s">
        <v>84</v>
      </c>
      <c r="P136" t="s">
        <v>86</v>
      </c>
      <c r="Q136" s="17" t="s">
        <v>656</v>
      </c>
      <c r="R136" s="17" t="s">
        <v>656</v>
      </c>
      <c r="S136" s="17">
        <v>0.05</v>
      </c>
      <c r="T136" s="17">
        <v>52.5</v>
      </c>
      <c r="U136" s="17">
        <v>0</v>
      </c>
      <c r="V136" s="21">
        <v>130</v>
      </c>
      <c r="W136" s="21">
        <v>1050</v>
      </c>
      <c r="X136" s="28">
        <f t="shared" si="14"/>
        <v>107500</v>
      </c>
      <c r="Y136" s="28">
        <f t="shared" si="12"/>
        <v>136500</v>
      </c>
      <c r="Z136" s="28">
        <f t="shared" si="13"/>
        <v>29000</v>
      </c>
      <c r="AA136" s="17">
        <v>0</v>
      </c>
      <c r="AB136">
        <v>5375</v>
      </c>
      <c r="AC136" t="s">
        <v>156</v>
      </c>
    </row>
    <row r="137" spans="1:29" x14ac:dyDescent="0.35">
      <c r="A137">
        <v>561</v>
      </c>
      <c r="B137" t="s">
        <v>550</v>
      </c>
      <c r="C137" t="s">
        <v>590</v>
      </c>
      <c r="D137" t="s">
        <v>597</v>
      </c>
      <c r="E137" t="s">
        <v>660</v>
      </c>
      <c r="F137" t="s">
        <v>659</v>
      </c>
      <c r="G137" t="s">
        <v>669</v>
      </c>
      <c r="H137" t="s">
        <v>658</v>
      </c>
      <c r="I137" t="s">
        <v>657</v>
      </c>
      <c r="J137">
        <v>0.05</v>
      </c>
      <c r="K137" t="s">
        <v>31</v>
      </c>
      <c r="L137" t="s">
        <v>156</v>
      </c>
      <c r="M137" t="s">
        <v>539</v>
      </c>
      <c r="N137" t="s">
        <v>158</v>
      </c>
      <c r="O137" t="s">
        <v>34</v>
      </c>
      <c r="P137" t="s">
        <v>33</v>
      </c>
      <c r="Q137" s="17"/>
      <c r="R137" s="17"/>
      <c r="S137" s="17">
        <v>0.05</v>
      </c>
      <c r="T137" s="17">
        <v>57.5</v>
      </c>
      <c r="U137" s="17">
        <v>0</v>
      </c>
      <c r="V137" s="21">
        <v>130</v>
      </c>
      <c r="W137" s="21">
        <v>1150</v>
      </c>
      <c r="X137" s="28">
        <f t="shared" ref="X137:X170" si="15">AB137/S137</f>
        <v>122500</v>
      </c>
      <c r="Y137" s="28">
        <f t="shared" si="12"/>
        <v>149500</v>
      </c>
      <c r="Z137" s="28">
        <f t="shared" si="13"/>
        <v>27000</v>
      </c>
      <c r="AA137" s="17">
        <v>0</v>
      </c>
      <c r="AB137" s="17">
        <v>6125</v>
      </c>
      <c r="AC137" t="s">
        <v>156</v>
      </c>
    </row>
    <row r="138" spans="1:29" x14ac:dyDescent="0.35">
      <c r="A138">
        <v>562</v>
      </c>
      <c r="B138" t="s">
        <v>550</v>
      </c>
      <c r="C138" t="s">
        <v>590</v>
      </c>
      <c r="D138" t="s">
        <v>597</v>
      </c>
      <c r="E138" t="s">
        <v>660</v>
      </c>
      <c r="F138" t="s">
        <v>659</v>
      </c>
      <c r="G138" t="s">
        <v>669</v>
      </c>
      <c r="H138" t="s">
        <v>658</v>
      </c>
      <c r="I138" t="s">
        <v>657</v>
      </c>
      <c r="J138">
        <v>0.05</v>
      </c>
      <c r="K138" t="s">
        <v>31</v>
      </c>
      <c r="L138" t="s">
        <v>156</v>
      </c>
      <c r="M138" t="s">
        <v>539</v>
      </c>
      <c r="N138" t="s">
        <v>158</v>
      </c>
      <c r="O138" t="s">
        <v>82</v>
      </c>
      <c r="P138" t="s">
        <v>158</v>
      </c>
      <c r="Q138" s="17"/>
      <c r="R138" s="17"/>
      <c r="S138" s="17">
        <v>0.05</v>
      </c>
      <c r="T138" s="17">
        <v>42.5</v>
      </c>
      <c r="U138" s="17">
        <v>0</v>
      </c>
      <c r="V138" s="21">
        <v>130</v>
      </c>
      <c r="W138" s="21">
        <v>3450</v>
      </c>
      <c r="X138" s="28">
        <f t="shared" si="15"/>
        <v>221780</v>
      </c>
      <c r="Y138" s="28">
        <f t="shared" si="12"/>
        <v>448500</v>
      </c>
      <c r="Z138" s="28">
        <f t="shared" si="13"/>
        <v>226720</v>
      </c>
      <c r="AA138" s="17">
        <v>0</v>
      </c>
      <c r="AB138" s="17">
        <v>11089</v>
      </c>
      <c r="AC138" t="s">
        <v>156</v>
      </c>
    </row>
    <row r="139" spans="1:29" x14ac:dyDescent="0.35">
      <c r="A139">
        <v>563</v>
      </c>
      <c r="B139" t="s">
        <v>550</v>
      </c>
      <c r="C139" t="s">
        <v>590</v>
      </c>
      <c r="D139" t="s">
        <v>597</v>
      </c>
      <c r="E139" t="s">
        <v>660</v>
      </c>
      <c r="F139" t="s">
        <v>659</v>
      </c>
      <c r="G139" t="s">
        <v>669</v>
      </c>
      <c r="H139" t="s">
        <v>658</v>
      </c>
      <c r="I139" t="s">
        <v>657</v>
      </c>
      <c r="J139">
        <v>0.05</v>
      </c>
      <c r="K139" t="s">
        <v>31</v>
      </c>
      <c r="L139" t="s">
        <v>156</v>
      </c>
      <c r="M139" t="s">
        <v>539</v>
      </c>
      <c r="N139" t="s">
        <v>158</v>
      </c>
      <c r="O139" t="s">
        <v>83</v>
      </c>
      <c r="P139" t="s">
        <v>85</v>
      </c>
      <c r="Q139" s="17"/>
      <c r="R139" s="17"/>
      <c r="S139" s="17">
        <v>0.05</v>
      </c>
      <c r="T139" s="17">
        <v>50</v>
      </c>
      <c r="U139" s="17">
        <v>0</v>
      </c>
      <c r="V139" s="21">
        <v>130</v>
      </c>
      <c r="W139" s="21">
        <v>3100</v>
      </c>
      <c r="X139" s="28">
        <f t="shared" si="15"/>
        <v>232250</v>
      </c>
      <c r="Y139" s="28">
        <f t="shared" si="12"/>
        <v>403000</v>
      </c>
      <c r="Z139" s="28">
        <f t="shared" si="13"/>
        <v>170750</v>
      </c>
      <c r="AA139" s="17">
        <v>0</v>
      </c>
      <c r="AB139" s="17">
        <v>11612.5</v>
      </c>
      <c r="AC139" t="s">
        <v>156</v>
      </c>
    </row>
    <row r="140" spans="1:29" x14ac:dyDescent="0.35">
      <c r="A140">
        <v>564</v>
      </c>
      <c r="B140" t="s">
        <v>550</v>
      </c>
      <c r="C140" t="s">
        <v>590</v>
      </c>
      <c r="D140" t="s">
        <v>597</v>
      </c>
      <c r="E140" t="s">
        <v>660</v>
      </c>
      <c r="F140" t="s">
        <v>659</v>
      </c>
      <c r="G140" t="s">
        <v>669</v>
      </c>
      <c r="H140" t="s">
        <v>658</v>
      </c>
      <c r="I140" t="s">
        <v>657</v>
      </c>
      <c r="J140">
        <v>0.05</v>
      </c>
      <c r="K140" t="s">
        <v>31</v>
      </c>
      <c r="L140" t="s">
        <v>156</v>
      </c>
      <c r="M140" t="s">
        <v>539</v>
      </c>
      <c r="N140" t="s">
        <v>158</v>
      </c>
      <c r="O140" t="s">
        <v>84</v>
      </c>
      <c r="P140" t="s">
        <v>86</v>
      </c>
      <c r="Q140" s="17"/>
      <c r="R140" s="17"/>
      <c r="S140" s="17">
        <v>0.05</v>
      </c>
      <c r="T140" s="17">
        <v>62.5</v>
      </c>
      <c r="U140" s="17">
        <v>0</v>
      </c>
      <c r="V140" s="21">
        <v>130</v>
      </c>
      <c r="W140" s="21">
        <v>1250</v>
      </c>
      <c r="X140" s="28">
        <f t="shared" si="15"/>
        <v>107500</v>
      </c>
      <c r="Y140" s="28">
        <f t="shared" si="12"/>
        <v>162500</v>
      </c>
      <c r="Z140" s="28">
        <f t="shared" si="13"/>
        <v>55000</v>
      </c>
      <c r="AA140" s="17">
        <v>0</v>
      </c>
      <c r="AB140" s="17">
        <v>5375</v>
      </c>
      <c r="AC140" t="s">
        <v>156</v>
      </c>
    </row>
    <row r="141" spans="1:29" x14ac:dyDescent="0.35">
      <c r="A141">
        <v>565</v>
      </c>
      <c r="B141" t="s">
        <v>550</v>
      </c>
      <c r="C141" t="s">
        <v>590</v>
      </c>
      <c r="D141" t="s">
        <v>597</v>
      </c>
      <c r="E141" t="s">
        <v>672</v>
      </c>
      <c r="F141" t="s">
        <v>673</v>
      </c>
      <c r="G141" t="s">
        <v>668</v>
      </c>
      <c r="H141" t="s">
        <v>667</v>
      </c>
      <c r="I141" t="s">
        <v>671</v>
      </c>
      <c r="J141">
        <v>0.05</v>
      </c>
      <c r="K141" t="s">
        <v>31</v>
      </c>
      <c r="L141" t="s">
        <v>156</v>
      </c>
      <c r="M141" t="s">
        <v>538</v>
      </c>
      <c r="N141" t="s">
        <v>158</v>
      </c>
      <c r="O141" t="s">
        <v>34</v>
      </c>
      <c r="P141" t="s">
        <v>33</v>
      </c>
      <c r="Q141" s="17" t="s">
        <v>684</v>
      </c>
      <c r="R141" s="17" t="s">
        <v>684</v>
      </c>
      <c r="S141" s="17">
        <v>0.05</v>
      </c>
      <c r="T141" s="17">
        <v>67.5</v>
      </c>
      <c r="U141" s="17">
        <v>0</v>
      </c>
      <c r="V141" s="21">
        <v>130</v>
      </c>
      <c r="W141" s="21">
        <v>1350</v>
      </c>
      <c r="X141" s="28">
        <f t="shared" si="15"/>
        <v>122500</v>
      </c>
      <c r="Y141" s="28">
        <f t="shared" si="12"/>
        <v>175500</v>
      </c>
      <c r="Z141" s="28">
        <f t="shared" si="13"/>
        <v>53000</v>
      </c>
      <c r="AA141" s="17">
        <v>0</v>
      </c>
      <c r="AB141" s="17">
        <v>6125</v>
      </c>
      <c r="AC141" t="s">
        <v>156</v>
      </c>
    </row>
    <row r="142" spans="1:29" x14ac:dyDescent="0.35">
      <c r="A142">
        <v>566</v>
      </c>
      <c r="B142" t="s">
        <v>550</v>
      </c>
      <c r="C142" t="s">
        <v>590</v>
      </c>
      <c r="D142" t="s">
        <v>597</v>
      </c>
      <c r="E142" t="s">
        <v>672</v>
      </c>
      <c r="F142" t="s">
        <v>673</v>
      </c>
      <c r="G142" t="s">
        <v>668</v>
      </c>
      <c r="H142" t="s">
        <v>667</v>
      </c>
      <c r="I142" t="s">
        <v>671</v>
      </c>
      <c r="J142">
        <v>0.05</v>
      </c>
      <c r="K142" t="s">
        <v>31</v>
      </c>
      <c r="L142" t="s">
        <v>156</v>
      </c>
      <c r="M142" t="s">
        <v>538</v>
      </c>
      <c r="N142" t="s">
        <v>158</v>
      </c>
      <c r="O142" t="s">
        <v>82</v>
      </c>
      <c r="P142" t="s">
        <v>158</v>
      </c>
      <c r="Q142" s="17" t="s">
        <v>684</v>
      </c>
      <c r="R142" s="17" t="s">
        <v>684</v>
      </c>
      <c r="S142" s="17">
        <v>0.05</v>
      </c>
      <c r="T142" s="17">
        <v>135</v>
      </c>
      <c r="U142" s="17">
        <v>0</v>
      </c>
      <c r="V142" s="21">
        <v>130</v>
      </c>
      <c r="W142" s="21">
        <v>2700</v>
      </c>
      <c r="X142" s="28">
        <f t="shared" si="15"/>
        <v>221780</v>
      </c>
      <c r="Y142" s="28">
        <f t="shared" si="12"/>
        <v>351000</v>
      </c>
      <c r="Z142" s="28">
        <f t="shared" si="13"/>
        <v>129220</v>
      </c>
      <c r="AA142" s="17">
        <v>0</v>
      </c>
      <c r="AB142" s="17">
        <v>11089</v>
      </c>
      <c r="AC142" t="s">
        <v>156</v>
      </c>
    </row>
    <row r="143" spans="1:29" x14ac:dyDescent="0.35">
      <c r="A143">
        <v>567</v>
      </c>
      <c r="B143" t="s">
        <v>550</v>
      </c>
      <c r="C143" t="s">
        <v>590</v>
      </c>
      <c r="D143" t="s">
        <v>597</v>
      </c>
      <c r="E143" t="s">
        <v>672</v>
      </c>
      <c r="F143" t="s">
        <v>673</v>
      </c>
      <c r="G143" t="s">
        <v>668</v>
      </c>
      <c r="H143" t="s">
        <v>667</v>
      </c>
      <c r="I143" t="s">
        <v>671</v>
      </c>
      <c r="J143">
        <v>0.05</v>
      </c>
      <c r="K143" t="s">
        <v>31</v>
      </c>
      <c r="L143" t="s">
        <v>156</v>
      </c>
      <c r="M143" t="s">
        <v>538</v>
      </c>
      <c r="N143" t="s">
        <v>158</v>
      </c>
      <c r="O143" t="s">
        <v>83</v>
      </c>
      <c r="P143" t="s">
        <v>85</v>
      </c>
      <c r="Q143" s="17" t="s">
        <v>684</v>
      </c>
      <c r="R143" s="17" t="s">
        <v>684</v>
      </c>
      <c r="S143" s="17">
        <v>0.05</v>
      </c>
      <c r="T143" s="17">
        <v>110</v>
      </c>
      <c r="U143" s="17">
        <v>0</v>
      </c>
      <c r="V143" s="21">
        <v>130</v>
      </c>
      <c r="W143" s="21">
        <v>2200</v>
      </c>
      <c r="X143" s="28">
        <f t="shared" si="15"/>
        <v>232250</v>
      </c>
      <c r="Y143" s="28">
        <f t="shared" si="12"/>
        <v>286000</v>
      </c>
      <c r="Z143" s="28">
        <f t="shared" si="13"/>
        <v>53750</v>
      </c>
      <c r="AA143" s="17">
        <v>0</v>
      </c>
      <c r="AB143" s="17">
        <v>11612.5</v>
      </c>
      <c r="AC143" t="s">
        <v>156</v>
      </c>
    </row>
    <row r="144" spans="1:29" x14ac:dyDescent="0.35">
      <c r="A144">
        <v>568</v>
      </c>
      <c r="B144" t="s">
        <v>550</v>
      </c>
      <c r="C144" t="s">
        <v>590</v>
      </c>
      <c r="D144" t="s">
        <v>597</v>
      </c>
      <c r="E144" t="s">
        <v>672</v>
      </c>
      <c r="F144" t="s">
        <v>673</v>
      </c>
      <c r="G144" t="s">
        <v>668</v>
      </c>
      <c r="H144" t="s">
        <v>667</v>
      </c>
      <c r="I144" t="s">
        <v>671</v>
      </c>
      <c r="J144">
        <v>0.05</v>
      </c>
      <c r="K144" t="s">
        <v>31</v>
      </c>
      <c r="L144" t="s">
        <v>156</v>
      </c>
      <c r="M144" t="s">
        <v>538</v>
      </c>
      <c r="N144" t="s">
        <v>158</v>
      </c>
      <c r="O144" t="s">
        <v>84</v>
      </c>
      <c r="P144" t="s">
        <v>86</v>
      </c>
      <c r="Q144" s="17" t="s">
        <v>684</v>
      </c>
      <c r="R144" s="17" t="s">
        <v>684</v>
      </c>
      <c r="S144" s="17">
        <v>0.05</v>
      </c>
      <c r="T144" s="17">
        <v>60</v>
      </c>
      <c r="U144" s="17">
        <v>0</v>
      </c>
      <c r="V144" s="21">
        <v>130</v>
      </c>
      <c r="W144" s="21">
        <v>1200</v>
      </c>
      <c r="X144" s="28">
        <f t="shared" si="15"/>
        <v>107500</v>
      </c>
      <c r="Y144" s="28">
        <f t="shared" si="12"/>
        <v>156000</v>
      </c>
      <c r="Z144" s="28">
        <f t="shared" si="13"/>
        <v>48500</v>
      </c>
      <c r="AA144" s="17">
        <v>0</v>
      </c>
      <c r="AB144" s="17">
        <v>5375</v>
      </c>
      <c r="AC144" t="s">
        <v>156</v>
      </c>
    </row>
    <row r="145" spans="1:29" x14ac:dyDescent="0.35">
      <c r="A145">
        <v>569</v>
      </c>
      <c r="B145" t="s">
        <v>550</v>
      </c>
      <c r="C145" t="s">
        <v>590</v>
      </c>
      <c r="D145" t="s">
        <v>597</v>
      </c>
      <c r="E145" t="s">
        <v>660</v>
      </c>
      <c r="F145" t="s">
        <v>685</v>
      </c>
      <c r="G145" t="s">
        <v>689</v>
      </c>
      <c r="H145" t="s">
        <v>688</v>
      </c>
      <c r="I145" t="s">
        <v>686</v>
      </c>
      <c r="J145">
        <v>0.05</v>
      </c>
      <c r="K145" t="s">
        <v>31</v>
      </c>
      <c r="L145" t="s">
        <v>156</v>
      </c>
      <c r="M145" t="s">
        <v>539</v>
      </c>
      <c r="N145" t="s">
        <v>158</v>
      </c>
      <c r="O145" t="s">
        <v>34</v>
      </c>
      <c r="P145" t="s">
        <v>33</v>
      </c>
      <c r="Q145" s="17" t="s">
        <v>684</v>
      </c>
      <c r="R145" s="17" t="s">
        <v>684</v>
      </c>
      <c r="S145" s="17">
        <v>0.05</v>
      </c>
      <c r="T145" s="17">
        <v>65</v>
      </c>
      <c r="U145" s="17">
        <v>0</v>
      </c>
      <c r="V145" s="21">
        <v>130</v>
      </c>
      <c r="W145" s="21">
        <v>1300</v>
      </c>
      <c r="X145" s="28">
        <f t="shared" si="15"/>
        <v>122500</v>
      </c>
      <c r="Y145" s="28">
        <f t="shared" si="12"/>
        <v>169000</v>
      </c>
      <c r="Z145" s="28">
        <f t="shared" si="13"/>
        <v>46500</v>
      </c>
      <c r="AA145" s="17">
        <v>0</v>
      </c>
      <c r="AB145" s="17">
        <v>6125</v>
      </c>
      <c r="AC145" t="s">
        <v>156</v>
      </c>
    </row>
    <row r="146" spans="1:29" x14ac:dyDescent="0.35">
      <c r="A146">
        <v>570</v>
      </c>
      <c r="B146" t="s">
        <v>550</v>
      </c>
      <c r="C146" t="s">
        <v>590</v>
      </c>
      <c r="D146" t="s">
        <v>597</v>
      </c>
      <c r="E146" t="s">
        <v>660</v>
      </c>
      <c r="F146" t="s">
        <v>685</v>
      </c>
      <c r="G146" t="s">
        <v>689</v>
      </c>
      <c r="H146" t="s">
        <v>688</v>
      </c>
      <c r="I146" t="s">
        <v>686</v>
      </c>
      <c r="J146">
        <v>0.05</v>
      </c>
      <c r="K146" t="s">
        <v>31</v>
      </c>
      <c r="L146" t="s">
        <v>156</v>
      </c>
      <c r="M146" t="s">
        <v>539</v>
      </c>
      <c r="N146" t="s">
        <v>158</v>
      </c>
      <c r="O146" t="s">
        <v>82</v>
      </c>
      <c r="P146" t="s">
        <v>158</v>
      </c>
      <c r="Q146" s="17" t="s">
        <v>684</v>
      </c>
      <c r="R146" s="17" t="s">
        <v>684</v>
      </c>
      <c r="S146" s="17">
        <v>0.05</v>
      </c>
      <c r="T146" s="17">
        <v>162.5</v>
      </c>
      <c r="U146" s="17">
        <v>0</v>
      </c>
      <c r="V146" s="21">
        <v>130</v>
      </c>
      <c r="W146" s="21">
        <v>3250</v>
      </c>
      <c r="X146" s="28">
        <f t="shared" si="15"/>
        <v>221780</v>
      </c>
      <c r="Y146" s="28">
        <f t="shared" si="12"/>
        <v>422500</v>
      </c>
      <c r="Z146" s="28">
        <f t="shared" si="13"/>
        <v>200720</v>
      </c>
      <c r="AA146" s="17">
        <v>0</v>
      </c>
      <c r="AB146" s="17">
        <v>11089</v>
      </c>
      <c r="AC146" t="s">
        <v>156</v>
      </c>
    </row>
    <row r="147" spans="1:29" x14ac:dyDescent="0.35">
      <c r="A147">
        <v>571</v>
      </c>
      <c r="B147" t="s">
        <v>550</v>
      </c>
      <c r="C147" t="s">
        <v>590</v>
      </c>
      <c r="D147" t="s">
        <v>597</v>
      </c>
      <c r="E147" t="s">
        <v>660</v>
      </c>
      <c r="F147" t="s">
        <v>685</v>
      </c>
      <c r="G147" t="s">
        <v>689</v>
      </c>
      <c r="H147" t="s">
        <v>688</v>
      </c>
      <c r="I147" t="s">
        <v>686</v>
      </c>
      <c r="J147">
        <v>0.05</v>
      </c>
      <c r="K147" t="s">
        <v>31</v>
      </c>
      <c r="L147" t="s">
        <v>156</v>
      </c>
      <c r="M147" t="s">
        <v>539</v>
      </c>
      <c r="N147" t="s">
        <v>158</v>
      </c>
      <c r="O147" t="s">
        <v>83</v>
      </c>
      <c r="P147" t="s">
        <v>85</v>
      </c>
      <c r="Q147" s="17" t="s">
        <v>684</v>
      </c>
      <c r="R147" s="17" t="s">
        <v>684</v>
      </c>
      <c r="S147" s="17">
        <v>0.05</v>
      </c>
      <c r="T147" s="17">
        <v>147.5</v>
      </c>
      <c r="U147" s="17">
        <v>0</v>
      </c>
      <c r="V147" s="21">
        <v>130</v>
      </c>
      <c r="W147" s="21">
        <v>2950</v>
      </c>
      <c r="X147" s="28">
        <f t="shared" si="15"/>
        <v>232250</v>
      </c>
      <c r="Y147" s="28">
        <f t="shared" si="12"/>
        <v>383500</v>
      </c>
      <c r="Z147" s="28">
        <f t="shared" si="13"/>
        <v>151250</v>
      </c>
      <c r="AA147" s="17">
        <v>0</v>
      </c>
      <c r="AB147" s="17">
        <v>11612.5</v>
      </c>
      <c r="AC147" t="s">
        <v>156</v>
      </c>
    </row>
    <row r="148" spans="1:29" x14ac:dyDescent="0.35">
      <c r="A148">
        <v>572</v>
      </c>
      <c r="B148" t="s">
        <v>550</v>
      </c>
      <c r="C148" t="s">
        <v>590</v>
      </c>
      <c r="D148" t="s">
        <v>597</v>
      </c>
      <c r="E148" t="s">
        <v>660</v>
      </c>
      <c r="F148" t="s">
        <v>685</v>
      </c>
      <c r="G148" t="s">
        <v>689</v>
      </c>
      <c r="H148" t="s">
        <v>688</v>
      </c>
      <c r="I148" t="s">
        <v>686</v>
      </c>
      <c r="J148">
        <v>0.05</v>
      </c>
      <c r="K148" t="s">
        <v>31</v>
      </c>
      <c r="L148" t="s">
        <v>156</v>
      </c>
      <c r="M148" t="s">
        <v>539</v>
      </c>
      <c r="N148" t="s">
        <v>158</v>
      </c>
      <c r="O148" t="s">
        <v>84</v>
      </c>
      <c r="P148" t="s">
        <v>86</v>
      </c>
      <c r="Q148" s="17" t="s">
        <v>684</v>
      </c>
      <c r="R148" s="17" t="s">
        <v>684</v>
      </c>
      <c r="S148" s="17">
        <v>0.05</v>
      </c>
      <c r="T148" s="17">
        <v>62.5</v>
      </c>
      <c r="U148" s="17">
        <v>0</v>
      </c>
      <c r="V148" s="21">
        <v>130</v>
      </c>
      <c r="W148" s="21">
        <v>1250</v>
      </c>
      <c r="X148" s="28">
        <f t="shared" si="15"/>
        <v>107500</v>
      </c>
      <c r="Y148" s="28">
        <f t="shared" si="12"/>
        <v>162500</v>
      </c>
      <c r="Z148" s="28">
        <f t="shared" si="13"/>
        <v>55000</v>
      </c>
      <c r="AA148" s="17">
        <v>0</v>
      </c>
      <c r="AB148" s="17">
        <v>5375</v>
      </c>
      <c r="AC148" t="s">
        <v>156</v>
      </c>
    </row>
    <row r="149" spans="1:29" x14ac:dyDescent="0.35">
      <c r="A149">
        <v>573</v>
      </c>
      <c r="B149" t="s">
        <v>550</v>
      </c>
      <c r="C149" t="s">
        <v>590</v>
      </c>
      <c r="D149" t="s">
        <v>597</v>
      </c>
      <c r="E149" t="s">
        <v>596</v>
      </c>
      <c r="F149" t="s">
        <v>595</v>
      </c>
      <c r="G149" t="s">
        <v>694</v>
      </c>
      <c r="H149" t="s">
        <v>593</v>
      </c>
      <c r="I149" t="s">
        <v>592</v>
      </c>
      <c r="J149">
        <v>0.03</v>
      </c>
      <c r="K149" s="7" t="s">
        <v>31</v>
      </c>
      <c r="L149" s="7" t="s">
        <v>107</v>
      </c>
      <c r="M149" s="7" t="s">
        <v>613</v>
      </c>
      <c r="N149" t="s">
        <v>32</v>
      </c>
      <c r="O149" t="s">
        <v>34</v>
      </c>
      <c r="P149" t="s">
        <v>33</v>
      </c>
      <c r="Q149" s="17">
        <v>13750</v>
      </c>
      <c r="R149" s="17">
        <v>15000</v>
      </c>
      <c r="S149" s="17">
        <v>7.1999999999999995E-2</v>
      </c>
      <c r="T149" s="17">
        <v>0</v>
      </c>
      <c r="U149" s="17">
        <v>0</v>
      </c>
      <c r="V149" s="21">
        <f>Q149/50</f>
        <v>275</v>
      </c>
      <c r="W149" s="25">
        <v>2400</v>
      </c>
      <c r="X149" s="28">
        <f t="shared" si="15"/>
        <v>94479.166666666672</v>
      </c>
      <c r="Y149" s="28">
        <f t="shared" si="12"/>
        <v>660000</v>
      </c>
      <c r="Z149" s="28">
        <f t="shared" si="13"/>
        <v>565520.83333333337</v>
      </c>
      <c r="AA149" s="17" t="e">
        <v>#VALUE!</v>
      </c>
      <c r="AB149" s="17">
        <v>6802.5</v>
      </c>
      <c r="AC149" t="s">
        <v>107</v>
      </c>
    </row>
    <row r="150" spans="1:29" x14ac:dyDescent="0.35">
      <c r="A150">
        <v>574</v>
      </c>
      <c r="B150" t="s">
        <v>550</v>
      </c>
      <c r="C150" t="s">
        <v>590</v>
      </c>
      <c r="D150" t="s">
        <v>597</v>
      </c>
      <c r="E150" t="s">
        <v>596</v>
      </c>
      <c r="F150" t="s">
        <v>595</v>
      </c>
      <c r="G150" t="s">
        <v>694</v>
      </c>
      <c r="H150" t="s">
        <v>593</v>
      </c>
      <c r="I150" t="s">
        <v>592</v>
      </c>
      <c r="J150">
        <v>0.03</v>
      </c>
      <c r="K150" s="7" t="s">
        <v>31</v>
      </c>
      <c r="L150" s="7" t="s">
        <v>107</v>
      </c>
      <c r="M150" s="7" t="s">
        <v>613</v>
      </c>
      <c r="N150" t="s">
        <v>32</v>
      </c>
      <c r="O150" t="s">
        <v>82</v>
      </c>
      <c r="P150" t="s">
        <v>32</v>
      </c>
      <c r="Q150" s="17">
        <v>13750</v>
      </c>
      <c r="R150" s="17">
        <v>15000</v>
      </c>
      <c r="S150" s="17">
        <v>7.9799999999999996E-2</v>
      </c>
      <c r="T150" s="17">
        <v>0</v>
      </c>
      <c r="U150" s="17">
        <v>0</v>
      </c>
      <c r="V150" s="21">
        <f t="shared" ref="V150:V152" si="16">Q150/50</f>
        <v>275</v>
      </c>
      <c r="W150" s="25">
        <v>2660</v>
      </c>
      <c r="X150" s="28">
        <f t="shared" si="15"/>
        <v>130419.79949874687</v>
      </c>
      <c r="Y150" s="28">
        <f t="shared" si="12"/>
        <v>731500</v>
      </c>
      <c r="Z150" s="28">
        <f t="shared" si="13"/>
        <v>601080.20050125313</v>
      </c>
      <c r="AA150" s="17">
        <v>11457.5</v>
      </c>
      <c r="AB150" s="17">
        <v>10407.5</v>
      </c>
      <c r="AC150" t="s">
        <v>107</v>
      </c>
    </row>
    <row r="151" spans="1:29" x14ac:dyDescent="0.35">
      <c r="A151">
        <v>575</v>
      </c>
      <c r="B151" t="s">
        <v>550</v>
      </c>
      <c r="C151" t="s">
        <v>590</v>
      </c>
      <c r="D151" t="s">
        <v>597</v>
      </c>
      <c r="E151" t="s">
        <v>596</v>
      </c>
      <c r="F151" t="s">
        <v>595</v>
      </c>
      <c r="G151" t="s">
        <v>694</v>
      </c>
      <c r="H151" t="s">
        <v>593</v>
      </c>
      <c r="I151" t="s">
        <v>592</v>
      </c>
      <c r="J151">
        <v>0.03</v>
      </c>
      <c r="K151" s="7" t="s">
        <v>31</v>
      </c>
      <c r="L151" s="7" t="s">
        <v>107</v>
      </c>
      <c r="M151" s="7" t="s">
        <v>613</v>
      </c>
      <c r="N151" t="s">
        <v>32</v>
      </c>
      <c r="O151" t="s">
        <v>83</v>
      </c>
      <c r="P151" t="s">
        <v>85</v>
      </c>
      <c r="Q151" s="17">
        <v>13750</v>
      </c>
      <c r="R151" s="17">
        <v>15000</v>
      </c>
      <c r="S151" s="17">
        <v>8.43E-2</v>
      </c>
      <c r="T151" s="17">
        <v>0</v>
      </c>
      <c r="U151" s="17">
        <v>0</v>
      </c>
      <c r="V151" s="21">
        <f t="shared" si="16"/>
        <v>275</v>
      </c>
      <c r="W151" s="25">
        <v>2810</v>
      </c>
      <c r="X151" s="28">
        <f t="shared" si="15"/>
        <v>142102.60972716488</v>
      </c>
      <c r="Y151" s="28">
        <f t="shared" si="12"/>
        <v>772750</v>
      </c>
      <c r="Z151" s="28">
        <f t="shared" si="13"/>
        <v>630647.39027283515</v>
      </c>
      <c r="AA151" s="17">
        <v>12650</v>
      </c>
      <c r="AB151" s="17">
        <v>11979.25</v>
      </c>
      <c r="AC151" t="s">
        <v>107</v>
      </c>
    </row>
    <row r="152" spans="1:29" x14ac:dyDescent="0.35">
      <c r="A152">
        <v>576</v>
      </c>
      <c r="B152" t="s">
        <v>550</v>
      </c>
      <c r="C152" t="s">
        <v>590</v>
      </c>
      <c r="D152" t="s">
        <v>597</v>
      </c>
      <c r="E152" t="s">
        <v>596</v>
      </c>
      <c r="F152" t="s">
        <v>595</v>
      </c>
      <c r="G152" t="s">
        <v>694</v>
      </c>
      <c r="H152" t="s">
        <v>593</v>
      </c>
      <c r="I152" t="s">
        <v>592</v>
      </c>
      <c r="J152">
        <v>0.03</v>
      </c>
      <c r="K152" s="7" t="s">
        <v>31</v>
      </c>
      <c r="L152" s="7" t="s">
        <v>107</v>
      </c>
      <c r="M152" s="7" t="s">
        <v>613</v>
      </c>
      <c r="N152" t="s">
        <v>32</v>
      </c>
      <c r="O152" t="s">
        <v>84</v>
      </c>
      <c r="P152" t="s">
        <v>86</v>
      </c>
      <c r="Q152" s="17">
        <v>13750</v>
      </c>
      <c r="R152" s="17">
        <v>15000</v>
      </c>
      <c r="S152" s="17">
        <v>0.03</v>
      </c>
      <c r="T152" s="17">
        <v>0</v>
      </c>
      <c r="U152" s="17">
        <v>0</v>
      </c>
      <c r="V152" s="21">
        <f t="shared" si="16"/>
        <v>275</v>
      </c>
      <c r="W152" s="25">
        <v>1000</v>
      </c>
      <c r="X152" s="28">
        <f t="shared" si="15"/>
        <v>197466.66666666669</v>
      </c>
      <c r="Y152" s="28">
        <f t="shared" si="12"/>
        <v>275000</v>
      </c>
      <c r="Z152" s="28">
        <f t="shared" si="13"/>
        <v>77533.333333333314</v>
      </c>
      <c r="AA152" s="17">
        <v>6750</v>
      </c>
      <c r="AB152" s="17">
        <v>5924</v>
      </c>
      <c r="AC152" t="s">
        <v>107</v>
      </c>
    </row>
    <row r="153" spans="1:29" x14ac:dyDescent="0.35">
      <c r="A153">
        <v>605</v>
      </c>
      <c r="B153" t="s">
        <v>550</v>
      </c>
      <c r="C153" t="s">
        <v>590</v>
      </c>
      <c r="D153" t="s">
        <v>590</v>
      </c>
      <c r="E153" t="s">
        <v>706</v>
      </c>
      <c r="F153" t="s">
        <v>705</v>
      </c>
      <c r="G153" t="s">
        <v>704</v>
      </c>
      <c r="H153" t="s">
        <v>703</v>
      </c>
      <c r="I153" t="s">
        <v>702</v>
      </c>
      <c r="J153">
        <v>24</v>
      </c>
      <c r="K153" t="s">
        <v>31</v>
      </c>
      <c r="L153" s="7" t="s">
        <v>867</v>
      </c>
      <c r="M153" s="9" t="s">
        <v>707</v>
      </c>
      <c r="N153" t="s">
        <v>158</v>
      </c>
      <c r="O153" t="s">
        <v>34</v>
      </c>
      <c r="P153" t="s">
        <v>33</v>
      </c>
      <c r="Q153" s="17"/>
      <c r="R153" s="17"/>
      <c r="S153" s="17">
        <v>2.3999999999999998E-3</v>
      </c>
      <c r="T153" s="17">
        <v>10</v>
      </c>
      <c r="U153" s="17">
        <v>0</v>
      </c>
      <c r="V153" s="25">
        <v>500</v>
      </c>
      <c r="W153" s="25">
        <v>4166</v>
      </c>
      <c r="X153" s="28">
        <f t="shared" si="15"/>
        <v>2916666.666666667</v>
      </c>
      <c r="Y153" s="28">
        <f t="shared" si="12"/>
        <v>2083000</v>
      </c>
      <c r="Z153" s="28">
        <f t="shared" si="13"/>
        <v>-833666.66666666698</v>
      </c>
      <c r="AA153" s="17">
        <v>10</v>
      </c>
      <c r="AB153" s="19">
        <v>7000</v>
      </c>
      <c r="AC153" t="s">
        <v>867</v>
      </c>
    </row>
    <row r="154" spans="1:29" x14ac:dyDescent="0.35">
      <c r="A154">
        <v>606</v>
      </c>
      <c r="B154" t="s">
        <v>550</v>
      </c>
      <c r="C154" t="s">
        <v>590</v>
      </c>
      <c r="D154" t="s">
        <v>590</v>
      </c>
      <c r="E154" t="s">
        <v>706</v>
      </c>
      <c r="F154" t="s">
        <v>705</v>
      </c>
      <c r="G154" t="s">
        <v>704</v>
      </c>
      <c r="H154" t="s">
        <v>703</v>
      </c>
      <c r="I154" t="s">
        <v>702</v>
      </c>
      <c r="J154">
        <v>24</v>
      </c>
      <c r="K154" t="s">
        <v>31</v>
      </c>
      <c r="L154" s="7" t="s">
        <v>867</v>
      </c>
      <c r="M154" s="9" t="s">
        <v>707</v>
      </c>
      <c r="N154" t="s">
        <v>158</v>
      </c>
      <c r="O154" t="s">
        <v>82</v>
      </c>
      <c r="P154" t="s">
        <v>158</v>
      </c>
      <c r="Q154" s="17"/>
      <c r="R154" s="17"/>
      <c r="S154" s="17">
        <v>2.3999999999999998E-3</v>
      </c>
      <c r="T154" s="17">
        <v>18.8</v>
      </c>
      <c r="U154" s="17">
        <v>0</v>
      </c>
      <c r="V154" s="25">
        <v>500</v>
      </c>
      <c r="W154" s="25">
        <v>7833</v>
      </c>
      <c r="X154" s="28">
        <f t="shared" si="15"/>
        <v>3750000.0000000005</v>
      </c>
      <c r="Y154" s="28">
        <f t="shared" si="12"/>
        <v>3916500</v>
      </c>
      <c r="Z154" s="28">
        <f t="shared" si="13"/>
        <v>166499.99999999953</v>
      </c>
      <c r="AA154" s="17">
        <v>18.8</v>
      </c>
      <c r="AB154" s="19">
        <v>9000</v>
      </c>
      <c r="AC154" t="s">
        <v>867</v>
      </c>
    </row>
    <row r="155" spans="1:29" x14ac:dyDescent="0.35">
      <c r="A155">
        <v>607</v>
      </c>
      <c r="B155" t="s">
        <v>550</v>
      </c>
      <c r="C155" t="s">
        <v>590</v>
      </c>
      <c r="D155" t="s">
        <v>590</v>
      </c>
      <c r="E155" t="s">
        <v>706</v>
      </c>
      <c r="F155" t="s">
        <v>705</v>
      </c>
      <c r="G155" t="s">
        <v>704</v>
      </c>
      <c r="H155" t="s">
        <v>703</v>
      </c>
      <c r="I155" t="s">
        <v>702</v>
      </c>
      <c r="J155">
        <v>24</v>
      </c>
      <c r="K155" t="s">
        <v>31</v>
      </c>
      <c r="L155" s="7" t="s">
        <v>867</v>
      </c>
      <c r="M155" s="9" t="s">
        <v>707</v>
      </c>
      <c r="N155" t="s">
        <v>158</v>
      </c>
      <c r="O155" t="s">
        <v>83</v>
      </c>
      <c r="P155" t="s">
        <v>85</v>
      </c>
      <c r="Q155" s="17"/>
      <c r="R155" s="17"/>
      <c r="S155" s="17">
        <v>2.3999999999999998E-3</v>
      </c>
      <c r="T155" s="17">
        <v>13.7</v>
      </c>
      <c r="U155" s="17">
        <v>0</v>
      </c>
      <c r="V155" s="25">
        <v>500</v>
      </c>
      <c r="W155" s="25">
        <v>5708.3</v>
      </c>
      <c r="X155" s="28">
        <f t="shared" si="15"/>
        <v>3995833.3333333335</v>
      </c>
      <c r="Y155" s="28">
        <f t="shared" si="12"/>
        <v>2854150</v>
      </c>
      <c r="Z155" s="28">
        <f t="shared" si="13"/>
        <v>-1141683.3333333335</v>
      </c>
      <c r="AA155" s="17">
        <v>13.7</v>
      </c>
      <c r="AB155" s="19">
        <v>9590</v>
      </c>
      <c r="AC155" t="s">
        <v>867</v>
      </c>
    </row>
    <row r="156" spans="1:29" x14ac:dyDescent="0.35">
      <c r="A156">
        <v>608</v>
      </c>
      <c r="B156" t="s">
        <v>550</v>
      </c>
      <c r="C156" t="s">
        <v>590</v>
      </c>
      <c r="D156" t="s">
        <v>590</v>
      </c>
      <c r="E156" t="s">
        <v>706</v>
      </c>
      <c r="F156" t="s">
        <v>705</v>
      </c>
      <c r="G156" t="s">
        <v>704</v>
      </c>
      <c r="H156" t="s">
        <v>703</v>
      </c>
      <c r="I156" t="s">
        <v>702</v>
      </c>
      <c r="J156">
        <v>24</v>
      </c>
      <c r="K156" t="s">
        <v>31</v>
      </c>
      <c r="L156" s="7" t="s">
        <v>867</v>
      </c>
      <c r="M156" s="9" t="s">
        <v>707</v>
      </c>
      <c r="N156" t="s">
        <v>158</v>
      </c>
      <c r="O156" t="s">
        <v>84</v>
      </c>
      <c r="P156" t="s">
        <v>86</v>
      </c>
      <c r="Q156" s="17"/>
      <c r="R156" s="17"/>
      <c r="S156" s="17">
        <v>2.3999999999999998E-3</v>
      </c>
      <c r="T156" s="17">
        <v>7.3</v>
      </c>
      <c r="U156" s="17">
        <v>0</v>
      </c>
      <c r="V156" s="25">
        <v>500</v>
      </c>
      <c r="W156" s="25">
        <v>3041.6666666666665</v>
      </c>
      <c r="X156" s="28">
        <f t="shared" si="15"/>
        <v>2129166.666666667</v>
      </c>
      <c r="Y156" s="28">
        <f t="shared" si="12"/>
        <v>1520833.3333333333</v>
      </c>
      <c r="Z156" s="28">
        <f t="shared" si="13"/>
        <v>-608333.33333333372</v>
      </c>
      <c r="AA156" s="17">
        <v>7.3</v>
      </c>
      <c r="AB156" s="19">
        <v>5110</v>
      </c>
      <c r="AC156" t="s">
        <v>867</v>
      </c>
    </row>
    <row r="157" spans="1:29" x14ac:dyDescent="0.35">
      <c r="A157">
        <v>641</v>
      </c>
      <c r="B157" t="s">
        <v>722</v>
      </c>
      <c r="C157" t="s">
        <v>721</v>
      </c>
      <c r="D157" t="s">
        <v>720</v>
      </c>
      <c r="E157" t="s">
        <v>719</v>
      </c>
      <c r="F157" t="s">
        <v>718</v>
      </c>
      <c r="I157" t="s">
        <v>717</v>
      </c>
      <c r="J157">
        <v>170</v>
      </c>
      <c r="K157" t="s">
        <v>31</v>
      </c>
      <c r="L157" t="s">
        <v>156</v>
      </c>
      <c r="M157" t="s">
        <v>157</v>
      </c>
      <c r="N157" t="s">
        <v>158</v>
      </c>
      <c r="O157" t="s">
        <v>34</v>
      </c>
      <c r="P157" t="s">
        <v>33</v>
      </c>
      <c r="Q157" s="17"/>
      <c r="R157" s="17"/>
      <c r="S157" s="17">
        <v>1.7000000000000001E-2</v>
      </c>
      <c r="T157" s="17">
        <v>93.5</v>
      </c>
      <c r="U157" s="17">
        <v>93.5</v>
      </c>
      <c r="V157" s="21">
        <v>130</v>
      </c>
      <c r="W157" s="21">
        <v>550</v>
      </c>
      <c r="X157" s="28">
        <f t="shared" si="15"/>
        <v>360294.1176470588</v>
      </c>
      <c r="Y157" s="28">
        <f t="shared" si="12"/>
        <v>71500</v>
      </c>
      <c r="Z157" s="28">
        <f t="shared" si="13"/>
        <v>-288794.1176470588</v>
      </c>
      <c r="AA157" s="19">
        <v>28050</v>
      </c>
      <c r="AB157" s="19">
        <v>6125</v>
      </c>
      <c r="AC157" t="s">
        <v>156</v>
      </c>
    </row>
    <row r="158" spans="1:29" x14ac:dyDescent="0.35">
      <c r="A158">
        <v>642</v>
      </c>
      <c r="B158" t="s">
        <v>722</v>
      </c>
      <c r="C158" t="s">
        <v>721</v>
      </c>
      <c r="D158" t="s">
        <v>720</v>
      </c>
      <c r="E158" t="s">
        <v>719</v>
      </c>
      <c r="F158" t="s">
        <v>718</v>
      </c>
      <c r="I158" t="s">
        <v>717</v>
      </c>
      <c r="J158">
        <v>170</v>
      </c>
      <c r="K158" t="s">
        <v>31</v>
      </c>
      <c r="L158" t="s">
        <v>156</v>
      </c>
      <c r="M158" t="s">
        <v>157</v>
      </c>
      <c r="N158" t="s">
        <v>158</v>
      </c>
      <c r="O158" t="s">
        <v>82</v>
      </c>
      <c r="P158" t="s">
        <v>158</v>
      </c>
      <c r="Q158" s="17"/>
      <c r="R158" s="17"/>
      <c r="S158" s="17">
        <v>1.7000000000000001E-2</v>
      </c>
      <c r="T158" s="17">
        <v>136</v>
      </c>
      <c r="U158" s="17">
        <v>136</v>
      </c>
      <c r="V158" s="21">
        <v>130</v>
      </c>
      <c r="W158" s="21">
        <v>8000</v>
      </c>
      <c r="X158" s="28">
        <f t="shared" si="15"/>
        <v>652294.1176470588</v>
      </c>
      <c r="Y158" s="28">
        <f t="shared" si="12"/>
        <v>1040000</v>
      </c>
      <c r="Z158" s="28">
        <f t="shared" si="13"/>
        <v>387705.8823529412</v>
      </c>
      <c r="AA158" s="19">
        <v>40800</v>
      </c>
      <c r="AB158" s="19">
        <v>11089</v>
      </c>
      <c r="AC158" t="s">
        <v>156</v>
      </c>
    </row>
    <row r="159" spans="1:29" x14ac:dyDescent="0.35">
      <c r="A159">
        <v>773</v>
      </c>
      <c r="B159" t="s">
        <v>252</v>
      </c>
      <c r="C159" t="s">
        <v>274</v>
      </c>
      <c r="D159" t="s">
        <v>274</v>
      </c>
      <c r="E159" t="s">
        <v>737</v>
      </c>
      <c r="F159" s="7" t="s">
        <v>738</v>
      </c>
      <c r="G159" s="7" t="s">
        <v>736</v>
      </c>
      <c r="H159" s="7" t="s">
        <v>735</v>
      </c>
      <c r="I159" t="s">
        <v>732</v>
      </c>
      <c r="J159">
        <v>24</v>
      </c>
      <c r="K159" t="s">
        <v>31</v>
      </c>
      <c r="L159" t="s">
        <v>588</v>
      </c>
      <c r="M159" t="s">
        <v>739</v>
      </c>
      <c r="N159" t="s">
        <v>32</v>
      </c>
      <c r="O159" t="s">
        <v>34</v>
      </c>
      <c r="P159" t="s">
        <v>33</v>
      </c>
      <c r="Q159" s="17">
        <v>800</v>
      </c>
      <c r="R159" s="17">
        <v>1000</v>
      </c>
      <c r="S159" s="17" t="s">
        <v>814</v>
      </c>
      <c r="T159" s="17">
        <v>25</v>
      </c>
      <c r="U159" s="17"/>
      <c r="V159" s="21">
        <v>800</v>
      </c>
      <c r="W159" s="21">
        <v>10416.666666666668</v>
      </c>
      <c r="X159" s="28">
        <f t="shared" si="15"/>
        <v>443333.33333333337</v>
      </c>
      <c r="Y159" s="28">
        <f t="shared" si="12"/>
        <v>8333333.333333334</v>
      </c>
      <c r="Z159" s="28">
        <f t="shared" si="13"/>
        <v>7890000.0000000009</v>
      </c>
      <c r="AA159" s="17">
        <v>25</v>
      </c>
      <c r="AB159" s="19">
        <v>1064</v>
      </c>
      <c r="AC159" t="s">
        <v>588</v>
      </c>
    </row>
    <row r="160" spans="1:29" x14ac:dyDescent="0.35">
      <c r="A160">
        <v>774</v>
      </c>
      <c r="B160" t="s">
        <v>252</v>
      </c>
      <c r="C160" t="s">
        <v>274</v>
      </c>
      <c r="D160" t="s">
        <v>274</v>
      </c>
      <c r="E160" t="s">
        <v>737</v>
      </c>
      <c r="F160" s="7" t="s">
        <v>738</v>
      </c>
      <c r="G160" s="7" t="s">
        <v>736</v>
      </c>
      <c r="H160" s="7" t="s">
        <v>735</v>
      </c>
      <c r="I160" t="s">
        <v>732</v>
      </c>
      <c r="J160">
        <v>24</v>
      </c>
      <c r="K160" t="s">
        <v>31</v>
      </c>
      <c r="L160" t="s">
        <v>588</v>
      </c>
      <c r="M160" t="s">
        <v>739</v>
      </c>
      <c r="N160" t="s">
        <v>32</v>
      </c>
      <c r="O160" t="s">
        <v>82</v>
      </c>
      <c r="P160" t="s">
        <v>32</v>
      </c>
      <c r="Q160" s="17">
        <v>800</v>
      </c>
      <c r="R160" s="17">
        <v>1000</v>
      </c>
      <c r="S160" s="17" t="s">
        <v>814</v>
      </c>
      <c r="T160" s="17">
        <v>30.5</v>
      </c>
      <c r="U160" s="17"/>
      <c r="V160" s="21">
        <v>800</v>
      </c>
      <c r="W160" s="21">
        <v>12708.333333333334</v>
      </c>
      <c r="X160" s="28">
        <f t="shared" si="15"/>
        <v>1939583.3333333335</v>
      </c>
      <c r="Y160" s="28">
        <f t="shared" si="12"/>
        <v>10166666.666666668</v>
      </c>
      <c r="Z160" s="28">
        <f t="shared" si="13"/>
        <v>8227083.333333334</v>
      </c>
      <c r="AA160" s="17">
        <v>30.5</v>
      </c>
      <c r="AB160" s="19">
        <v>4655</v>
      </c>
      <c r="AC160" t="s">
        <v>588</v>
      </c>
    </row>
    <row r="161" spans="1:29" x14ac:dyDescent="0.35">
      <c r="A161">
        <v>775</v>
      </c>
      <c r="B161" t="s">
        <v>252</v>
      </c>
      <c r="C161" t="s">
        <v>274</v>
      </c>
      <c r="D161" t="s">
        <v>274</v>
      </c>
      <c r="E161" t="s">
        <v>737</v>
      </c>
      <c r="F161" s="7" t="s">
        <v>738</v>
      </c>
      <c r="G161" s="7" t="s">
        <v>736</v>
      </c>
      <c r="H161" s="7" t="s">
        <v>735</v>
      </c>
      <c r="I161" t="s">
        <v>732</v>
      </c>
      <c r="J161">
        <v>24</v>
      </c>
      <c r="K161" t="s">
        <v>31</v>
      </c>
      <c r="L161" t="s">
        <v>588</v>
      </c>
      <c r="M161" t="s">
        <v>739</v>
      </c>
      <c r="N161" t="s">
        <v>32</v>
      </c>
      <c r="O161" t="s">
        <v>83</v>
      </c>
      <c r="P161" t="s">
        <v>85</v>
      </c>
      <c r="Q161" s="17">
        <v>800</v>
      </c>
      <c r="R161" s="17">
        <v>1000</v>
      </c>
      <c r="S161" s="17" t="s">
        <v>814</v>
      </c>
      <c r="T161" s="17">
        <v>25.2</v>
      </c>
      <c r="U161" s="17"/>
      <c r="V161" s="21">
        <v>800</v>
      </c>
      <c r="W161" s="21">
        <v>10500</v>
      </c>
      <c r="X161" s="28">
        <f t="shared" si="15"/>
        <v>2083333.3333333335</v>
      </c>
      <c r="Y161" s="28">
        <f t="shared" si="12"/>
        <v>8400000</v>
      </c>
      <c r="Z161" s="28">
        <f t="shared" si="13"/>
        <v>6316666.666666666</v>
      </c>
      <c r="AA161" s="17">
        <v>25.2</v>
      </c>
      <c r="AB161" s="19">
        <v>5000</v>
      </c>
      <c r="AC161" t="s">
        <v>588</v>
      </c>
    </row>
    <row r="162" spans="1:29" x14ac:dyDescent="0.35">
      <c r="A162">
        <v>776</v>
      </c>
      <c r="B162" t="s">
        <v>252</v>
      </c>
      <c r="C162" t="s">
        <v>274</v>
      </c>
      <c r="D162" t="s">
        <v>274</v>
      </c>
      <c r="E162" t="s">
        <v>737</v>
      </c>
      <c r="F162" s="7" t="s">
        <v>738</v>
      </c>
      <c r="G162" s="7" t="s">
        <v>736</v>
      </c>
      <c r="H162" s="7" t="s">
        <v>735</v>
      </c>
      <c r="I162" t="s">
        <v>732</v>
      </c>
      <c r="J162">
        <v>24</v>
      </c>
      <c r="K162" t="s">
        <v>31</v>
      </c>
      <c r="L162" t="s">
        <v>588</v>
      </c>
      <c r="M162" t="s">
        <v>739</v>
      </c>
      <c r="N162" t="s">
        <v>32</v>
      </c>
      <c r="O162" t="s">
        <v>84</v>
      </c>
      <c r="P162" t="s">
        <v>86</v>
      </c>
      <c r="Q162" s="17">
        <v>800</v>
      </c>
      <c r="R162" s="17">
        <v>1000</v>
      </c>
      <c r="S162" s="17" t="s">
        <v>814</v>
      </c>
      <c r="T162" s="17">
        <v>16</v>
      </c>
      <c r="U162" s="17"/>
      <c r="V162" s="21">
        <v>800</v>
      </c>
      <c r="W162" s="21">
        <v>6666.666666666667</v>
      </c>
      <c r="X162" s="28">
        <f t="shared" si="15"/>
        <v>1250000</v>
      </c>
      <c r="Y162" s="28">
        <f t="shared" si="12"/>
        <v>5333333.333333334</v>
      </c>
      <c r="Z162" s="28">
        <f t="shared" si="13"/>
        <v>4083333.333333334</v>
      </c>
      <c r="AA162" s="17">
        <v>16</v>
      </c>
      <c r="AB162" s="19">
        <v>3000</v>
      </c>
      <c r="AC162" t="s">
        <v>588</v>
      </c>
    </row>
    <row r="163" spans="1:29" x14ac:dyDescent="0.35">
      <c r="A163">
        <v>789</v>
      </c>
      <c r="B163" t="s">
        <v>252</v>
      </c>
      <c r="C163" t="s">
        <v>172</v>
      </c>
      <c r="D163" t="s">
        <v>251</v>
      </c>
      <c r="E163" t="s">
        <v>776</v>
      </c>
      <c r="F163" s="7" t="s">
        <v>775</v>
      </c>
      <c r="I163" s="7" t="s">
        <v>772</v>
      </c>
      <c r="J163">
        <v>24</v>
      </c>
      <c r="K163" t="s">
        <v>31</v>
      </c>
      <c r="L163" t="s">
        <v>588</v>
      </c>
      <c r="M163" t="s">
        <v>739</v>
      </c>
      <c r="N163" t="s">
        <v>32</v>
      </c>
      <c r="O163" t="s">
        <v>34</v>
      </c>
      <c r="P163" t="s">
        <v>33</v>
      </c>
      <c r="Q163" s="17">
        <v>450</v>
      </c>
      <c r="R163" s="17">
        <v>600</v>
      </c>
      <c r="S163" s="17" t="s">
        <v>814</v>
      </c>
      <c r="T163" s="17">
        <v>4.3449999999999998</v>
      </c>
      <c r="U163" s="17">
        <v>0.35</v>
      </c>
      <c r="V163" s="21">
        <v>450</v>
      </c>
      <c r="W163" s="21">
        <v>1810.4166666666667</v>
      </c>
      <c r="X163" s="28">
        <f t="shared" si="15"/>
        <v>443333.33333333337</v>
      </c>
      <c r="Y163" s="28">
        <f t="shared" si="12"/>
        <v>814687.5</v>
      </c>
      <c r="Z163" s="28">
        <f t="shared" si="13"/>
        <v>371354.16666666663</v>
      </c>
      <c r="AA163" s="17">
        <v>3.9949999999999997</v>
      </c>
      <c r="AB163" s="17">
        <v>1064</v>
      </c>
      <c r="AC163" t="s">
        <v>588</v>
      </c>
    </row>
    <row r="164" spans="1:29" x14ac:dyDescent="0.35">
      <c r="A164">
        <v>790</v>
      </c>
      <c r="B164" t="s">
        <v>252</v>
      </c>
      <c r="C164" t="s">
        <v>172</v>
      </c>
      <c r="D164" t="s">
        <v>251</v>
      </c>
      <c r="E164" t="s">
        <v>776</v>
      </c>
      <c r="F164" s="7" t="s">
        <v>775</v>
      </c>
      <c r="I164" s="7" t="s">
        <v>772</v>
      </c>
      <c r="J164">
        <v>24</v>
      </c>
      <c r="K164" t="s">
        <v>31</v>
      </c>
      <c r="L164" t="s">
        <v>588</v>
      </c>
      <c r="M164" t="s">
        <v>739</v>
      </c>
      <c r="N164" t="s">
        <v>32</v>
      </c>
      <c r="O164" t="s">
        <v>82</v>
      </c>
      <c r="P164" t="s">
        <v>32</v>
      </c>
      <c r="Q164" s="17">
        <v>450</v>
      </c>
      <c r="R164" s="17">
        <v>600</v>
      </c>
      <c r="S164" s="17" t="s">
        <v>814</v>
      </c>
      <c r="T164" s="17">
        <v>14.575000000000001</v>
      </c>
      <c r="U164" s="17">
        <v>0.57499999999999996</v>
      </c>
      <c r="V164" s="21">
        <v>450</v>
      </c>
      <c r="W164" s="21">
        <v>6072.9166666666679</v>
      </c>
      <c r="X164" s="28">
        <f t="shared" si="15"/>
        <v>1939583.3333333335</v>
      </c>
      <c r="Y164" s="28">
        <f t="shared" si="12"/>
        <v>2732812.5000000005</v>
      </c>
      <c r="Z164" s="28">
        <f t="shared" si="13"/>
        <v>793229.16666666698</v>
      </c>
      <c r="AA164" s="17">
        <v>14.000000000000002</v>
      </c>
      <c r="AB164" s="17">
        <v>4655</v>
      </c>
      <c r="AC164" t="s">
        <v>588</v>
      </c>
    </row>
    <row r="165" spans="1:29" x14ac:dyDescent="0.35">
      <c r="A165">
        <v>791</v>
      </c>
      <c r="B165" t="s">
        <v>252</v>
      </c>
      <c r="C165" t="s">
        <v>172</v>
      </c>
      <c r="D165" t="s">
        <v>251</v>
      </c>
      <c r="E165" t="s">
        <v>776</v>
      </c>
      <c r="F165" s="7" t="s">
        <v>775</v>
      </c>
      <c r="I165" s="7" t="s">
        <v>772</v>
      </c>
      <c r="J165">
        <v>24</v>
      </c>
      <c r="K165" t="s">
        <v>31</v>
      </c>
      <c r="L165" t="s">
        <v>588</v>
      </c>
      <c r="M165" t="s">
        <v>739</v>
      </c>
      <c r="N165" t="s">
        <v>32</v>
      </c>
      <c r="O165" t="s">
        <v>83</v>
      </c>
      <c r="P165" t="s">
        <v>85</v>
      </c>
      <c r="Q165" s="17">
        <v>450</v>
      </c>
      <c r="R165" s="17">
        <v>600</v>
      </c>
      <c r="S165" s="17" t="s">
        <v>814</v>
      </c>
      <c r="T165" s="17">
        <v>18.535</v>
      </c>
      <c r="U165" s="17">
        <v>0.53500000000000003</v>
      </c>
      <c r="V165" s="21">
        <v>450</v>
      </c>
      <c r="W165" s="21">
        <v>7722.916666666667</v>
      </c>
      <c r="X165" s="28">
        <f t="shared" si="15"/>
        <v>2083333.3333333335</v>
      </c>
      <c r="Y165" s="28">
        <f t="shared" si="12"/>
        <v>3475312.5</v>
      </c>
      <c r="Z165" s="28">
        <f t="shared" si="13"/>
        <v>1391979.1666666665</v>
      </c>
      <c r="AA165" s="17">
        <v>18</v>
      </c>
      <c r="AB165" s="17">
        <v>5000</v>
      </c>
      <c r="AC165" t="s">
        <v>588</v>
      </c>
    </row>
    <row r="166" spans="1:29" x14ac:dyDescent="0.35">
      <c r="A166">
        <v>792</v>
      </c>
      <c r="B166" t="s">
        <v>252</v>
      </c>
      <c r="C166" t="s">
        <v>172</v>
      </c>
      <c r="D166" t="s">
        <v>251</v>
      </c>
      <c r="E166" t="s">
        <v>776</v>
      </c>
      <c r="F166" s="7" t="s">
        <v>775</v>
      </c>
      <c r="I166" s="7" t="s">
        <v>772</v>
      </c>
      <c r="J166">
        <v>24</v>
      </c>
      <c r="K166" t="s">
        <v>31</v>
      </c>
      <c r="L166" t="s">
        <v>588</v>
      </c>
      <c r="M166" t="s">
        <v>739</v>
      </c>
      <c r="N166" t="s">
        <v>32</v>
      </c>
      <c r="O166" t="s">
        <v>84</v>
      </c>
      <c r="P166" t="s">
        <v>86</v>
      </c>
      <c r="Q166" s="17">
        <v>450</v>
      </c>
      <c r="R166" s="17">
        <v>600</v>
      </c>
      <c r="S166" s="17" t="s">
        <v>814</v>
      </c>
      <c r="T166" s="17">
        <v>11.05</v>
      </c>
      <c r="U166" s="17">
        <v>0.05</v>
      </c>
      <c r="V166" s="21">
        <v>450</v>
      </c>
      <c r="W166" s="21">
        <v>4604.166666666667</v>
      </c>
      <c r="X166" s="28">
        <f t="shared" si="15"/>
        <v>1250000</v>
      </c>
      <c r="Y166" s="28">
        <f t="shared" si="12"/>
        <v>2071875.0000000002</v>
      </c>
      <c r="Z166" s="28">
        <f t="shared" si="13"/>
        <v>821875.00000000023</v>
      </c>
      <c r="AA166" s="17">
        <v>11</v>
      </c>
      <c r="AB166" s="17">
        <v>3000</v>
      </c>
      <c r="AC166" t="s">
        <v>588</v>
      </c>
    </row>
    <row r="167" spans="1:29" x14ac:dyDescent="0.35">
      <c r="A167">
        <v>797</v>
      </c>
      <c r="B167" t="s">
        <v>252</v>
      </c>
      <c r="C167" t="s">
        <v>172</v>
      </c>
      <c r="D167" t="s">
        <v>251</v>
      </c>
      <c r="E167" t="s">
        <v>776</v>
      </c>
      <c r="F167" s="7" t="s">
        <v>798</v>
      </c>
      <c r="G167" s="7" t="s">
        <v>794</v>
      </c>
      <c r="H167" t="s">
        <v>793</v>
      </c>
      <c r="I167" s="7" t="s">
        <v>795</v>
      </c>
      <c r="J167">
        <v>24</v>
      </c>
      <c r="K167" t="s">
        <v>31</v>
      </c>
      <c r="L167" t="s">
        <v>588</v>
      </c>
      <c r="M167" t="s">
        <v>739</v>
      </c>
      <c r="N167" t="s">
        <v>32</v>
      </c>
      <c r="O167" t="s">
        <v>34</v>
      </c>
      <c r="P167" t="s">
        <v>33</v>
      </c>
      <c r="Q167" s="17">
        <v>450</v>
      </c>
      <c r="R167" s="17">
        <v>600</v>
      </c>
      <c r="S167" s="17" t="s">
        <v>814</v>
      </c>
      <c r="T167" s="17">
        <v>1.575</v>
      </c>
      <c r="U167" s="17">
        <v>0.25</v>
      </c>
      <c r="V167" s="21">
        <v>450</v>
      </c>
      <c r="W167" s="21">
        <v>652.08333333333337</v>
      </c>
      <c r="X167" s="28">
        <f t="shared" si="15"/>
        <v>443333.33333333337</v>
      </c>
      <c r="Y167" s="28">
        <f t="shared" si="12"/>
        <v>293437.5</v>
      </c>
      <c r="Z167" s="28">
        <f t="shared" si="13"/>
        <v>-149895.83333333337</v>
      </c>
      <c r="AA167" s="17">
        <v>1.325</v>
      </c>
      <c r="AB167" s="17">
        <v>1064</v>
      </c>
      <c r="AC167" t="s">
        <v>588</v>
      </c>
    </row>
    <row r="168" spans="1:29" x14ac:dyDescent="0.35">
      <c r="A168">
        <v>798</v>
      </c>
      <c r="B168" t="s">
        <v>252</v>
      </c>
      <c r="C168" t="s">
        <v>172</v>
      </c>
      <c r="D168" t="s">
        <v>251</v>
      </c>
      <c r="E168" t="s">
        <v>776</v>
      </c>
      <c r="F168" s="7" t="s">
        <v>798</v>
      </c>
      <c r="G168" s="7" t="s">
        <v>794</v>
      </c>
      <c r="H168" t="s">
        <v>793</v>
      </c>
      <c r="I168" s="7" t="s">
        <v>795</v>
      </c>
      <c r="J168">
        <v>24</v>
      </c>
      <c r="K168" t="s">
        <v>31</v>
      </c>
      <c r="L168" t="s">
        <v>588</v>
      </c>
      <c r="M168" t="s">
        <v>739</v>
      </c>
      <c r="N168" t="s">
        <v>32</v>
      </c>
      <c r="O168" t="s">
        <v>82</v>
      </c>
      <c r="P168" t="s">
        <v>32</v>
      </c>
      <c r="Q168" s="17">
        <v>450</v>
      </c>
      <c r="R168" s="17">
        <v>600</v>
      </c>
      <c r="S168" s="17" t="s">
        <v>814</v>
      </c>
      <c r="T168" s="17">
        <v>9.625</v>
      </c>
      <c r="U168" s="17">
        <v>0.35</v>
      </c>
      <c r="V168" s="21">
        <v>450</v>
      </c>
      <c r="W168" s="21">
        <v>4010.416666666667</v>
      </c>
      <c r="X168" s="28">
        <f t="shared" si="15"/>
        <v>1939583.3333333335</v>
      </c>
      <c r="Y168" s="28">
        <f t="shared" si="12"/>
        <v>1804687.5000000002</v>
      </c>
      <c r="Z168" s="28">
        <f t="shared" si="13"/>
        <v>-134895.83333333326</v>
      </c>
      <c r="AA168" s="17">
        <v>9.2750000000000004</v>
      </c>
      <c r="AB168" s="17">
        <v>4655</v>
      </c>
      <c r="AC168" t="s">
        <v>588</v>
      </c>
    </row>
    <row r="169" spans="1:29" x14ac:dyDescent="0.35">
      <c r="A169">
        <v>799</v>
      </c>
      <c r="B169" t="s">
        <v>252</v>
      </c>
      <c r="C169" t="s">
        <v>172</v>
      </c>
      <c r="D169" t="s">
        <v>251</v>
      </c>
      <c r="E169" t="s">
        <v>776</v>
      </c>
      <c r="F169" s="7" t="s">
        <v>798</v>
      </c>
      <c r="G169" s="7" t="s">
        <v>794</v>
      </c>
      <c r="H169" t="s">
        <v>793</v>
      </c>
      <c r="I169" s="7" t="s">
        <v>795</v>
      </c>
      <c r="J169">
        <v>24</v>
      </c>
      <c r="K169" t="s">
        <v>31</v>
      </c>
      <c r="L169" t="s">
        <v>588</v>
      </c>
      <c r="M169" t="s">
        <v>739</v>
      </c>
      <c r="N169" t="s">
        <v>32</v>
      </c>
      <c r="O169" t="s">
        <v>83</v>
      </c>
      <c r="P169" t="s">
        <v>85</v>
      </c>
      <c r="Q169" s="17">
        <v>450</v>
      </c>
      <c r="R169" s="17">
        <v>600</v>
      </c>
      <c r="S169" s="17" t="s">
        <v>814</v>
      </c>
      <c r="T169" s="17">
        <v>7.625</v>
      </c>
      <c r="U169" s="17">
        <v>0.625</v>
      </c>
      <c r="V169" s="21">
        <v>450</v>
      </c>
      <c r="W169" s="21">
        <v>3177.0833333333335</v>
      </c>
      <c r="X169" s="28">
        <f t="shared" si="15"/>
        <v>2083333.3333333335</v>
      </c>
      <c r="Y169" s="28">
        <f t="shared" si="12"/>
        <v>1429687.5</v>
      </c>
      <c r="Z169" s="28">
        <f t="shared" si="13"/>
        <v>-653645.83333333349</v>
      </c>
      <c r="AA169" s="17">
        <v>7</v>
      </c>
      <c r="AB169" s="17">
        <v>5000</v>
      </c>
      <c r="AC169" t="s">
        <v>588</v>
      </c>
    </row>
    <row r="170" spans="1:29" x14ac:dyDescent="0.35">
      <c r="A170">
        <v>800</v>
      </c>
      <c r="B170" t="s">
        <v>252</v>
      </c>
      <c r="C170" t="s">
        <v>172</v>
      </c>
      <c r="D170" t="s">
        <v>251</v>
      </c>
      <c r="E170" t="s">
        <v>776</v>
      </c>
      <c r="F170" s="7" t="s">
        <v>798</v>
      </c>
      <c r="G170" s="7" t="s">
        <v>794</v>
      </c>
      <c r="H170" t="s">
        <v>793</v>
      </c>
      <c r="I170" s="7" t="s">
        <v>795</v>
      </c>
      <c r="J170">
        <v>24</v>
      </c>
      <c r="K170" t="s">
        <v>31</v>
      </c>
      <c r="L170" t="s">
        <v>588</v>
      </c>
      <c r="M170" t="s">
        <v>739</v>
      </c>
      <c r="N170" t="s">
        <v>32</v>
      </c>
      <c r="O170" t="s">
        <v>84</v>
      </c>
      <c r="P170" t="s">
        <v>86</v>
      </c>
      <c r="Q170" s="17">
        <v>450</v>
      </c>
      <c r="R170" s="17">
        <v>600</v>
      </c>
      <c r="S170" s="17" t="s">
        <v>814</v>
      </c>
      <c r="T170" s="17">
        <v>4.5</v>
      </c>
      <c r="U170" s="17">
        <v>0.5</v>
      </c>
      <c r="V170" s="21">
        <v>450</v>
      </c>
      <c r="W170" s="21">
        <v>1875.0000000000002</v>
      </c>
      <c r="X170" s="28">
        <f t="shared" si="15"/>
        <v>1250000</v>
      </c>
      <c r="Y170" s="28">
        <f t="shared" si="12"/>
        <v>843750.00000000012</v>
      </c>
      <c r="Z170" s="28">
        <f t="shared" si="13"/>
        <v>-406249.99999999988</v>
      </c>
      <c r="AA170" s="17">
        <v>4</v>
      </c>
      <c r="AB170" s="17">
        <v>3000</v>
      </c>
      <c r="AC170" t="s">
        <v>588</v>
      </c>
    </row>
  </sheetData>
  <mergeCells count="1"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DA17-4F8D-44B7-9E6B-16C8A62FE8E7}">
  <dimension ref="A1:AG26"/>
  <sheetViews>
    <sheetView workbookViewId="0">
      <selection activeCell="B2" sqref="B2:B25"/>
    </sheetView>
  </sheetViews>
  <sheetFormatPr defaultRowHeight="14.5" x14ac:dyDescent="0.35"/>
  <cols>
    <col min="5" max="5" width="10.54296875" customWidth="1"/>
    <col min="7" max="7" width="10.36328125" customWidth="1"/>
    <col min="8" max="8" width="11.453125" customWidth="1"/>
    <col min="9" max="9" width="10.54296875" customWidth="1"/>
    <col min="10" max="10" width="11.1796875" customWidth="1"/>
    <col min="25" max="25" width="10.36328125" customWidth="1"/>
    <col min="26" max="26" width="10.1796875" customWidth="1"/>
    <col min="27" max="27" width="10.26953125" customWidth="1"/>
    <col min="28" max="28" width="10.54296875" customWidth="1"/>
  </cols>
  <sheetData>
    <row r="1" spans="2:33" x14ac:dyDescent="0.35">
      <c r="B1" t="s">
        <v>871</v>
      </c>
      <c r="C1" t="s">
        <v>872</v>
      </c>
      <c r="D1" t="s">
        <v>874</v>
      </c>
      <c r="E1" t="s">
        <v>875</v>
      </c>
      <c r="G1" t="s">
        <v>876</v>
      </c>
      <c r="H1" t="s">
        <v>877</v>
      </c>
      <c r="I1" t="s">
        <v>878</v>
      </c>
      <c r="J1" t="s">
        <v>879</v>
      </c>
      <c r="M1" t="s">
        <v>880</v>
      </c>
      <c r="N1" t="s">
        <v>881</v>
      </c>
      <c r="O1" t="s">
        <v>882</v>
      </c>
      <c r="P1" t="s">
        <v>883</v>
      </c>
      <c r="S1" t="s">
        <v>884</v>
      </c>
      <c r="T1" t="s">
        <v>885</v>
      </c>
      <c r="U1" t="s">
        <v>886</v>
      </c>
      <c r="V1" t="s">
        <v>887</v>
      </c>
      <c r="Y1" t="s">
        <v>888</v>
      </c>
      <c r="Z1" t="s">
        <v>889</v>
      </c>
      <c r="AA1" t="s">
        <v>890</v>
      </c>
      <c r="AB1" t="s">
        <v>891</v>
      </c>
      <c r="AD1" t="s">
        <v>892</v>
      </c>
      <c r="AE1" t="s">
        <v>893</v>
      </c>
      <c r="AF1" t="s">
        <v>894</v>
      </c>
      <c r="AG1" t="s">
        <v>895</v>
      </c>
    </row>
    <row r="2" spans="2:33" x14ac:dyDescent="0.35">
      <c r="B2">
        <v>7380</v>
      </c>
      <c r="E2">
        <v>1290</v>
      </c>
      <c r="G2">
        <v>6000</v>
      </c>
      <c r="I2">
        <v>9000</v>
      </c>
      <c r="J2">
        <v>5000</v>
      </c>
      <c r="M2">
        <v>6110</v>
      </c>
      <c r="O2">
        <v>12324</v>
      </c>
      <c r="P2">
        <v>9624</v>
      </c>
      <c r="S2">
        <v>6625</v>
      </c>
      <c r="T2">
        <v>10939</v>
      </c>
      <c r="U2">
        <v>13525</v>
      </c>
      <c r="Y2">
        <v>7000</v>
      </c>
      <c r="Z2">
        <v>13160</v>
      </c>
      <c r="AA2">
        <v>9590</v>
      </c>
      <c r="AB2">
        <v>5110</v>
      </c>
    </row>
    <row r="3" spans="2:33" x14ac:dyDescent="0.35">
      <c r="B3">
        <v>6060</v>
      </c>
      <c r="C3">
        <v>13298</v>
      </c>
      <c r="D3">
        <v>12090</v>
      </c>
      <c r="E3">
        <v>6940</v>
      </c>
      <c r="G3">
        <v>5500</v>
      </c>
      <c r="H3">
        <v>6000</v>
      </c>
      <c r="I3">
        <v>7500</v>
      </c>
      <c r="J3">
        <v>5000</v>
      </c>
      <c r="O3">
        <v>13020</v>
      </c>
      <c r="P3">
        <v>7920</v>
      </c>
      <c r="S3">
        <v>7125</v>
      </c>
      <c r="U3">
        <v>12475</v>
      </c>
      <c r="X3" s="30" t="s">
        <v>873</v>
      </c>
      <c r="AD3">
        <v>1597.9999999999998</v>
      </c>
      <c r="AE3">
        <v>5600.0000000000009</v>
      </c>
      <c r="AF3">
        <v>7200</v>
      </c>
      <c r="AG3">
        <v>4400</v>
      </c>
    </row>
    <row r="4" spans="2:33" x14ac:dyDescent="0.35">
      <c r="B4">
        <v>12350</v>
      </c>
      <c r="C4">
        <v>6119</v>
      </c>
      <c r="D4">
        <v>6812</v>
      </c>
      <c r="E4">
        <v>4563</v>
      </c>
      <c r="G4">
        <v>7450</v>
      </c>
      <c r="H4">
        <v>9350</v>
      </c>
      <c r="I4">
        <v>9150</v>
      </c>
      <c r="J4">
        <v>5800</v>
      </c>
      <c r="M4">
        <v>5450</v>
      </c>
      <c r="N4">
        <v>9907.5</v>
      </c>
      <c r="O4">
        <v>10352.25</v>
      </c>
      <c r="P4">
        <v>2250</v>
      </c>
      <c r="S4">
        <v>4625</v>
      </c>
      <c r="T4">
        <v>11989</v>
      </c>
      <c r="U4">
        <v>9975</v>
      </c>
      <c r="V4">
        <v>4625</v>
      </c>
      <c r="AD4">
        <v>530</v>
      </c>
      <c r="AE4">
        <v>3710</v>
      </c>
      <c r="AF4">
        <v>2800</v>
      </c>
      <c r="AG4">
        <v>1600</v>
      </c>
    </row>
    <row r="5" spans="2:33" x14ac:dyDescent="0.35">
      <c r="B5">
        <v>5760</v>
      </c>
      <c r="C5">
        <v>25350</v>
      </c>
      <c r="D5">
        <v>31525</v>
      </c>
      <c r="E5">
        <v>6825</v>
      </c>
      <c r="H5">
        <v>12100</v>
      </c>
      <c r="M5">
        <v>7700</v>
      </c>
      <c r="N5">
        <v>10407.5</v>
      </c>
      <c r="O5">
        <v>12100</v>
      </c>
      <c r="P5">
        <v>4500</v>
      </c>
      <c r="S5">
        <v>6125</v>
      </c>
      <c r="T5">
        <v>10339</v>
      </c>
      <c r="U5">
        <v>10475</v>
      </c>
      <c r="V5">
        <v>6125</v>
      </c>
      <c r="AC5" s="30" t="s">
        <v>873</v>
      </c>
      <c r="AD5">
        <f>AVERAGE(AD2:AD4)</f>
        <v>1064</v>
      </c>
      <c r="AE5">
        <f t="shared" ref="AE5:AG5" si="0">AVERAGE(AE2:AE4)</f>
        <v>4655</v>
      </c>
      <c r="AF5">
        <f t="shared" si="0"/>
        <v>5000</v>
      </c>
      <c r="AG5">
        <f t="shared" si="0"/>
        <v>3000</v>
      </c>
    </row>
    <row r="6" spans="2:33" x14ac:dyDescent="0.35">
      <c r="B6">
        <v>4800</v>
      </c>
      <c r="C6">
        <v>12240</v>
      </c>
      <c r="D6">
        <v>8640</v>
      </c>
      <c r="E6">
        <v>1440</v>
      </c>
      <c r="M6">
        <v>7950</v>
      </c>
      <c r="N6">
        <v>10907.5</v>
      </c>
      <c r="O6">
        <v>12100</v>
      </c>
      <c r="P6">
        <v>4500</v>
      </c>
    </row>
    <row r="7" spans="2:33" x14ac:dyDescent="0.35">
      <c r="B7">
        <v>3150</v>
      </c>
      <c r="C7">
        <v>5250</v>
      </c>
      <c r="D7">
        <v>6300</v>
      </c>
      <c r="E7">
        <v>2900</v>
      </c>
      <c r="H7">
        <v>11100</v>
      </c>
      <c r="P7">
        <v>6750</v>
      </c>
      <c r="R7" s="30" t="s">
        <v>873</v>
      </c>
      <c r="S7" s="30">
        <f>AVERAGE(S2:S5)</f>
        <v>6125</v>
      </c>
      <c r="T7" s="30">
        <f>AVERAGE(T2:T5)</f>
        <v>11089</v>
      </c>
      <c r="U7" s="30">
        <f>AVERAGE(U2:U5)</f>
        <v>11612.5</v>
      </c>
      <c r="V7" s="30">
        <f>AVERAGE(V4:V5)</f>
        <v>5375</v>
      </c>
    </row>
    <row r="8" spans="2:33" x14ac:dyDescent="0.35">
      <c r="B8">
        <v>3780</v>
      </c>
      <c r="C8">
        <v>9870</v>
      </c>
      <c r="D8">
        <v>9030</v>
      </c>
      <c r="E8">
        <v>1470</v>
      </c>
      <c r="G8">
        <v>6300</v>
      </c>
      <c r="H8">
        <v>9300</v>
      </c>
      <c r="L8" s="31" t="s">
        <v>873</v>
      </c>
      <c r="M8" s="30">
        <f>AVERAGE(M2,M4:M6)</f>
        <v>6802.5</v>
      </c>
      <c r="N8" s="30">
        <f>AVERAGE(N2,N4:N6)</f>
        <v>10407.5</v>
      </c>
      <c r="O8" s="30">
        <f>AVERAGE(O2:O6)</f>
        <v>11979.25</v>
      </c>
      <c r="P8" s="30">
        <f>AVERAGE(P2:P7)</f>
        <v>5924</v>
      </c>
    </row>
    <row r="9" spans="2:33" x14ac:dyDescent="0.35">
      <c r="B9">
        <v>2750</v>
      </c>
      <c r="C9">
        <v>5250</v>
      </c>
      <c r="D9">
        <v>4620</v>
      </c>
      <c r="E9">
        <v>2100</v>
      </c>
      <c r="G9">
        <v>7500</v>
      </c>
    </row>
    <row r="10" spans="2:33" x14ac:dyDescent="0.35">
      <c r="B10">
        <v>15140</v>
      </c>
      <c r="C10">
        <v>8250</v>
      </c>
      <c r="D10">
        <v>6875</v>
      </c>
      <c r="E10">
        <v>2200</v>
      </c>
      <c r="G10">
        <v>6240</v>
      </c>
    </row>
    <row r="11" spans="2:33" x14ac:dyDescent="0.35">
      <c r="B11">
        <v>7800</v>
      </c>
      <c r="C11">
        <v>14800</v>
      </c>
      <c r="D11">
        <v>14980</v>
      </c>
      <c r="E11">
        <v>11300</v>
      </c>
      <c r="G11">
        <v>4000</v>
      </c>
      <c r="H11">
        <v>5650</v>
      </c>
    </row>
    <row r="12" spans="2:33" x14ac:dyDescent="0.35">
      <c r="B12">
        <v>8500</v>
      </c>
      <c r="C12">
        <v>12000</v>
      </c>
      <c r="G12">
        <v>5050</v>
      </c>
      <c r="H12">
        <v>6250</v>
      </c>
    </row>
    <row r="13" spans="2:33" x14ac:dyDescent="0.35">
      <c r="B13">
        <v>9620</v>
      </c>
      <c r="C13">
        <v>12500</v>
      </c>
    </row>
    <row r="14" spans="2:33" x14ac:dyDescent="0.35">
      <c r="B14">
        <v>8160</v>
      </c>
      <c r="C14">
        <v>12480</v>
      </c>
    </row>
    <row r="15" spans="2:33" x14ac:dyDescent="0.35">
      <c r="B15">
        <v>8640</v>
      </c>
      <c r="C15">
        <v>11520</v>
      </c>
      <c r="F15" s="30" t="s">
        <v>873</v>
      </c>
      <c r="G15" s="31">
        <f>AVERAGE(G2:G4,G8:G12)</f>
        <v>6005</v>
      </c>
      <c r="H15" s="31">
        <f>AVERAGE(H3:H5,H7:H8,H11:H12)</f>
        <v>8535.7142857142862</v>
      </c>
      <c r="I15" s="31">
        <f>AVERAGE(I2:I4)</f>
        <v>8550</v>
      </c>
      <c r="J15" s="31">
        <f>AVERAGE(J2:J4)</f>
        <v>5266.666666666667</v>
      </c>
    </row>
    <row r="16" spans="2:33" x14ac:dyDescent="0.35">
      <c r="B16">
        <v>7700</v>
      </c>
      <c r="C16">
        <v>12480</v>
      </c>
    </row>
    <row r="17" spans="1:5" x14ac:dyDescent="0.35">
      <c r="B17">
        <v>8400</v>
      </c>
      <c r="C17">
        <v>8500</v>
      </c>
    </row>
    <row r="18" spans="1:5" x14ac:dyDescent="0.35">
      <c r="B18">
        <v>8500</v>
      </c>
      <c r="C18">
        <v>9900</v>
      </c>
    </row>
    <row r="19" spans="1:5" x14ac:dyDescent="0.35">
      <c r="B19">
        <v>8100</v>
      </c>
      <c r="C19">
        <v>9100</v>
      </c>
    </row>
    <row r="20" spans="1:5" x14ac:dyDescent="0.35">
      <c r="B20">
        <v>2850</v>
      </c>
      <c r="C20">
        <v>9500</v>
      </c>
    </row>
    <row r="21" spans="1:5" x14ac:dyDescent="0.35">
      <c r="B21">
        <v>2900</v>
      </c>
      <c r="C21">
        <v>3750</v>
      </c>
    </row>
    <row r="22" spans="1:5" x14ac:dyDescent="0.35">
      <c r="B22">
        <v>3050</v>
      </c>
      <c r="C22">
        <v>3750</v>
      </c>
    </row>
    <row r="23" spans="1:5" x14ac:dyDescent="0.35">
      <c r="B23">
        <v>2100</v>
      </c>
      <c r="C23">
        <v>4050</v>
      </c>
    </row>
    <row r="24" spans="1:5" x14ac:dyDescent="0.35">
      <c r="B24">
        <v>3350</v>
      </c>
      <c r="C24">
        <v>2900</v>
      </c>
    </row>
    <row r="25" spans="1:5" x14ac:dyDescent="0.35">
      <c r="C25">
        <v>3350</v>
      </c>
    </row>
    <row r="26" spans="1:5" x14ac:dyDescent="0.35">
      <c r="A26" s="30" t="s">
        <v>873</v>
      </c>
      <c r="B26" s="30">
        <f>AVERAGE(B2:B24)</f>
        <v>6558.260869565217</v>
      </c>
      <c r="C26" s="30">
        <f>AVERAGE(C2:C25)</f>
        <v>9400.3043478260861</v>
      </c>
      <c r="D26" s="31">
        <f>AVERAGE(D3:D11)</f>
        <v>11208</v>
      </c>
      <c r="E26" s="31">
        <f>AVERAGE(E2:E11)</f>
        <v>4102.8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1F7F-2CCF-472F-A87B-0D5B0EAB9D1F}">
  <dimension ref="A1"/>
  <sheetViews>
    <sheetView workbookViewId="0">
      <selection activeCell="H9" sqref="H9"/>
    </sheetView>
  </sheetViews>
  <sheetFormatPr defaultRowHeight="14.5" x14ac:dyDescent="0.35"/>
  <cols>
    <col min="2" max="2" width="17.26953125" customWidth="1"/>
    <col min="3" max="3" width="14.0898437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B1C8-D868-4993-A9DA-2F326D9C2E84}">
  <dimension ref="A1:E35"/>
  <sheetViews>
    <sheetView workbookViewId="0">
      <selection activeCell="K9" sqref="K9"/>
    </sheetView>
  </sheetViews>
  <sheetFormatPr defaultRowHeight="14.5" x14ac:dyDescent="0.35"/>
  <cols>
    <col min="3" max="3" width="17.81640625" customWidth="1"/>
    <col min="4" max="4" width="13.1796875" customWidth="1"/>
    <col min="5" max="5" width="10.26953125" bestFit="1" customWidth="1"/>
  </cols>
  <sheetData>
    <row r="1" spans="1:5" x14ac:dyDescent="0.35">
      <c r="D1" t="s">
        <v>901</v>
      </c>
      <c r="E1" t="s">
        <v>899</v>
      </c>
    </row>
    <row r="2" spans="1:5" x14ac:dyDescent="0.35">
      <c r="B2" t="s">
        <v>34</v>
      </c>
      <c r="C2" t="s">
        <v>902</v>
      </c>
      <c r="D2">
        <v>218609</v>
      </c>
      <c r="E2" s="8">
        <f>AVERAGE(A7:A34)</f>
        <v>61591.037267080741</v>
      </c>
    </row>
    <row r="3" spans="1:5" x14ac:dyDescent="0.35">
      <c r="B3" t="s">
        <v>897</v>
      </c>
      <c r="C3" t="s">
        <v>32</v>
      </c>
      <c r="D3">
        <v>313343</v>
      </c>
      <c r="E3" s="8">
        <f>AVERAGE(B7:B35)</f>
        <v>107312.736131934</v>
      </c>
    </row>
    <row r="5" spans="1:5" x14ac:dyDescent="0.35">
      <c r="A5" t="s">
        <v>899</v>
      </c>
    </row>
    <row r="6" spans="1:5" x14ac:dyDescent="0.35">
      <c r="A6" t="s">
        <v>34</v>
      </c>
      <c r="B6" t="s">
        <v>82</v>
      </c>
    </row>
    <row r="7" spans="1:5" x14ac:dyDescent="0.35">
      <c r="A7">
        <v>45791.304347826081</v>
      </c>
      <c r="B7">
        <v>174664.13043478259</v>
      </c>
    </row>
    <row r="8" spans="1:5" x14ac:dyDescent="0.35">
      <c r="A8">
        <v>15991.304347826081</v>
      </c>
      <c r="B8">
        <v>107656.52173913043</v>
      </c>
    </row>
    <row r="9" spans="1:5" x14ac:dyDescent="0.35">
      <c r="A9">
        <v>17561.304347826081</v>
      </c>
      <c r="B9">
        <v>155856.52173913043</v>
      </c>
    </row>
    <row r="10" spans="1:5" x14ac:dyDescent="0.35">
      <c r="A10">
        <v>310591.30434782605</v>
      </c>
      <c r="B10">
        <v>-19603.478260869568</v>
      </c>
    </row>
    <row r="11" spans="1:5" x14ac:dyDescent="0.35">
      <c r="A11">
        <v>-26608.695652173919</v>
      </c>
      <c r="B11">
        <v>421656.52173913043</v>
      </c>
    </row>
    <row r="12" spans="1:5" x14ac:dyDescent="0.35">
      <c r="A12">
        <v>-68608.695652173919</v>
      </c>
      <c r="B12">
        <v>94656.521739130432</v>
      </c>
    </row>
    <row r="13" spans="1:5" x14ac:dyDescent="0.35">
      <c r="A13">
        <v>-110122.69565217392</v>
      </c>
      <c r="B13">
        <v>70656.521739130432</v>
      </c>
    </row>
    <row r="14" spans="1:5" x14ac:dyDescent="0.35">
      <c r="A14">
        <v>-118608.69565217392</v>
      </c>
      <c r="B14">
        <v>-23.478260869567748</v>
      </c>
    </row>
    <row r="15" spans="1:5" x14ac:dyDescent="0.35">
      <c r="A15">
        <v>-151948.69565217392</v>
      </c>
      <c r="B15">
        <v>-46683.478260869568</v>
      </c>
    </row>
    <row r="16" spans="1:5" x14ac:dyDescent="0.35">
      <c r="A16">
        <v>306391.30434782605</v>
      </c>
      <c r="B16">
        <v>-113343.47826086957</v>
      </c>
    </row>
    <row r="17" spans="1:2" x14ac:dyDescent="0.35">
      <c r="A17">
        <v>-10768.695652173919</v>
      </c>
      <c r="B17">
        <v>454656.52173913043</v>
      </c>
    </row>
    <row r="18" spans="1:2" x14ac:dyDescent="0.35">
      <c r="A18">
        <v>-38608.695652173919</v>
      </c>
      <c r="B18">
        <v>6576.5217391304323</v>
      </c>
    </row>
    <row r="19" spans="1:2" x14ac:dyDescent="0.35">
      <c r="A19">
        <v>-50608.695652173919</v>
      </c>
      <c r="B19">
        <v>-25343.478260869568</v>
      </c>
    </row>
    <row r="20" spans="1:2" x14ac:dyDescent="0.35">
      <c r="A20">
        <v>-26608.695652173919</v>
      </c>
      <c r="B20">
        <v>-1343.4782608695677</v>
      </c>
    </row>
    <row r="21" spans="1:2" x14ac:dyDescent="0.35">
      <c r="A21">
        <v>-38608.695652173919</v>
      </c>
      <c r="B21">
        <v>-37343.478260869568</v>
      </c>
    </row>
    <row r="22" spans="1:2" x14ac:dyDescent="0.35">
      <c r="A22">
        <v>-28608.695652173919</v>
      </c>
      <c r="B22">
        <v>-25343.478260869568</v>
      </c>
    </row>
    <row r="23" spans="1:2" x14ac:dyDescent="0.35">
      <c r="A23">
        <v>-9608.6956521739194</v>
      </c>
      <c r="B23">
        <v>-23343.478260869568</v>
      </c>
    </row>
    <row r="24" spans="1:2" x14ac:dyDescent="0.35">
      <c r="A24">
        <v>-65608.695652173919</v>
      </c>
      <c r="B24">
        <v>5656.5217391304323</v>
      </c>
    </row>
    <row r="25" spans="1:2" x14ac:dyDescent="0.35">
      <c r="A25">
        <v>-38608.695652173919</v>
      </c>
      <c r="B25">
        <v>-97343.478260869568</v>
      </c>
    </row>
    <row r="26" spans="1:2" x14ac:dyDescent="0.35">
      <c r="A26">
        <v>218130.4347826087</v>
      </c>
      <c r="B26">
        <v>-53343.478260869568</v>
      </c>
    </row>
    <row r="27" spans="1:2" x14ac:dyDescent="0.35">
      <c r="A27">
        <v>150330.4347826087</v>
      </c>
      <c r="B27">
        <v>206952.17391304349</v>
      </c>
    </row>
    <row r="28" spans="1:2" x14ac:dyDescent="0.35">
      <c r="A28">
        <v>259130.4347826087</v>
      </c>
      <c r="B28">
        <v>168752.17391304349</v>
      </c>
    </row>
    <row r="29" spans="1:2" x14ac:dyDescent="0.35">
      <c r="A29">
        <v>277130.4347826087</v>
      </c>
      <c r="B29">
        <v>295552.17391304346</v>
      </c>
    </row>
    <row r="30" spans="1:2" x14ac:dyDescent="0.35">
      <c r="A30">
        <v>529391.30434782605</v>
      </c>
      <c r="B30">
        <v>261552.17391304349</v>
      </c>
    </row>
    <row r="31" spans="1:2" x14ac:dyDescent="0.35">
      <c r="A31">
        <v>229321.30434782608</v>
      </c>
      <c r="B31">
        <v>461056.52173913043</v>
      </c>
    </row>
    <row r="32" spans="1:2" x14ac:dyDescent="0.35">
      <c r="A32">
        <v>212491.30434782608</v>
      </c>
      <c r="B32">
        <v>190656.52173913043</v>
      </c>
    </row>
    <row r="33" spans="1:2" x14ac:dyDescent="0.35">
      <c r="A33">
        <v>21241.304347826081</v>
      </c>
      <c r="B33">
        <v>147906.52173913043</v>
      </c>
    </row>
    <row r="34" spans="1:2" x14ac:dyDescent="0.35">
      <c r="A34">
        <v>-85408.695652173919</v>
      </c>
      <c r="B34">
        <v>273006.52173913043</v>
      </c>
    </row>
    <row r="35" spans="1:2" x14ac:dyDescent="0.35">
      <c r="B35">
        <v>57656.521739130432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57DB-8A24-470C-8E8D-1CD43F945E3F}">
  <dimension ref="B2:G12"/>
  <sheetViews>
    <sheetView topLeftCell="B1" workbookViewId="0">
      <selection activeCell="M6" sqref="M6"/>
    </sheetView>
  </sheetViews>
  <sheetFormatPr defaultRowHeight="14.5" x14ac:dyDescent="0.35"/>
  <cols>
    <col min="5" max="5" width="17.54296875" customWidth="1"/>
  </cols>
  <sheetData>
    <row r="2" spans="2:7" x14ac:dyDescent="0.35">
      <c r="F2" t="s">
        <v>901</v>
      </c>
      <c r="G2" t="s">
        <v>899</v>
      </c>
    </row>
    <row r="3" spans="2:7" x14ac:dyDescent="0.35">
      <c r="D3" t="s">
        <v>34</v>
      </c>
      <c r="E3" t="s">
        <v>902</v>
      </c>
      <c r="F3">
        <v>226750</v>
      </c>
      <c r="G3">
        <f>AVERAGE(B8:B12)</f>
        <v>135360.16666666669</v>
      </c>
    </row>
    <row r="4" spans="2:7" x14ac:dyDescent="0.35">
      <c r="D4" t="s">
        <v>897</v>
      </c>
      <c r="E4" t="s">
        <v>32</v>
      </c>
      <c r="F4">
        <v>346917</v>
      </c>
      <c r="G4">
        <f>AVERAGE(C8:C12)</f>
        <v>125638.70676691728</v>
      </c>
    </row>
    <row r="6" spans="2:7" x14ac:dyDescent="0.35">
      <c r="B6" t="s">
        <v>899</v>
      </c>
    </row>
    <row r="7" spans="2:7" x14ac:dyDescent="0.35">
      <c r="B7" t="s">
        <v>34</v>
      </c>
      <c r="C7" t="s">
        <v>82</v>
      </c>
    </row>
    <row r="8" spans="2:7" x14ac:dyDescent="0.35">
      <c r="B8">
        <v>66530</v>
      </c>
      <c r="C8">
        <v>90363.333333333314</v>
      </c>
    </row>
    <row r="9" spans="2:7" x14ac:dyDescent="0.35">
      <c r="B9">
        <v>-51750</v>
      </c>
      <c r="C9">
        <v>-89416.666666666686</v>
      </c>
    </row>
    <row r="10" spans="2:7" x14ac:dyDescent="0.35">
      <c r="B10">
        <v>-126750</v>
      </c>
      <c r="C10">
        <v>-151916.66666666669</v>
      </c>
    </row>
    <row r="11" spans="2:7" x14ac:dyDescent="0.35">
      <c r="B11">
        <v>223250</v>
      </c>
      <c r="C11">
        <v>178083.33333333331</v>
      </c>
    </row>
    <row r="12" spans="2:7" x14ac:dyDescent="0.35">
      <c r="B12">
        <v>565520.83333333337</v>
      </c>
      <c r="C12">
        <v>601080.20050125313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9A32-D19B-4522-BA74-62368CB41EF5}">
  <dimension ref="A2:G21"/>
  <sheetViews>
    <sheetView workbookViewId="0">
      <selection activeCell="O6" sqref="O6"/>
    </sheetView>
  </sheetViews>
  <sheetFormatPr defaultRowHeight="14.5" x14ac:dyDescent="0.35"/>
  <cols>
    <col min="7" max="7" width="9.26953125" bestFit="1" customWidth="1"/>
  </cols>
  <sheetData>
    <row r="2" spans="1:7" x14ac:dyDescent="0.35">
      <c r="F2" t="s">
        <v>901</v>
      </c>
      <c r="G2" t="s">
        <v>899</v>
      </c>
    </row>
    <row r="3" spans="1:7" x14ac:dyDescent="0.35">
      <c r="D3" t="s">
        <v>34</v>
      </c>
      <c r="E3" t="s">
        <v>902</v>
      </c>
      <c r="F3">
        <f>AVERAGE(D9:D20)</f>
        <v>86738.888888888891</v>
      </c>
      <c r="G3" s="8">
        <f>AVERAGE(A9:A21)</f>
        <v>188328.20512820513</v>
      </c>
    </row>
    <row r="4" spans="1:7" x14ac:dyDescent="0.35">
      <c r="D4" t="s">
        <v>897</v>
      </c>
      <c r="E4" t="s">
        <v>32</v>
      </c>
      <c r="F4">
        <f>AVERAGE(E9:E21)</f>
        <v>135695.97069614654</v>
      </c>
      <c r="G4">
        <f>AVERAGE(B9:B21)</f>
        <v>282202.02930385346</v>
      </c>
    </row>
    <row r="7" spans="1:7" x14ac:dyDescent="0.35">
      <c r="A7" t="s">
        <v>899</v>
      </c>
      <c r="D7" t="s">
        <v>900</v>
      </c>
    </row>
    <row r="8" spans="1:7" x14ac:dyDescent="0.35">
      <c r="A8" t="s">
        <v>34</v>
      </c>
      <c r="B8" t="s">
        <v>82</v>
      </c>
      <c r="D8" t="s">
        <v>34</v>
      </c>
      <c r="E8" t="s">
        <v>82</v>
      </c>
    </row>
    <row r="9" spans="1:7" x14ac:dyDescent="0.35">
      <c r="A9">
        <v>36833.333333333314</v>
      </c>
      <c r="B9">
        <v>224876.19047619047</v>
      </c>
      <c r="D9">
        <v>200166.66666666669</v>
      </c>
      <c r="E9">
        <v>284523.80952380953</v>
      </c>
    </row>
    <row r="10" spans="1:7" x14ac:dyDescent="0.35">
      <c r="A10">
        <v>8083.3333333333139</v>
      </c>
      <c r="B10">
        <v>165476.19047619047</v>
      </c>
      <c r="D10">
        <v>200166.66666666669</v>
      </c>
      <c r="E10">
        <v>284523.80952380953</v>
      </c>
    </row>
    <row r="11" spans="1:7" x14ac:dyDescent="0.35">
      <c r="A11">
        <v>399833.33333333331</v>
      </c>
      <c r="B11">
        <v>675476.19047619053</v>
      </c>
      <c r="D11">
        <v>66722.222222222219</v>
      </c>
      <c r="E11">
        <v>284523.80952380953</v>
      </c>
    </row>
    <row r="12" spans="1:7" x14ac:dyDescent="0.35">
      <c r="A12">
        <v>308277.77777777775</v>
      </c>
      <c r="B12">
        <v>250158.73015873015</v>
      </c>
      <c r="D12">
        <v>66722.222222222219</v>
      </c>
      <c r="E12">
        <v>94841.269841269852</v>
      </c>
    </row>
    <row r="13" spans="1:7" x14ac:dyDescent="0.35">
      <c r="A13">
        <v>240027.77777777778</v>
      </c>
      <c r="B13">
        <v>293658.73015873018</v>
      </c>
      <c r="D13">
        <v>66722.222222222219</v>
      </c>
      <c r="E13">
        <v>94841.269841269852</v>
      </c>
    </row>
    <row r="14" spans="1:7" x14ac:dyDescent="0.35">
      <c r="A14">
        <v>170777.77777777778</v>
      </c>
      <c r="B14">
        <v>187658.73015873015</v>
      </c>
      <c r="D14">
        <v>200166.66666666669</v>
      </c>
      <c r="E14">
        <v>94841.269841269852</v>
      </c>
    </row>
    <row r="15" spans="1:7" x14ac:dyDescent="0.35">
      <c r="A15">
        <v>-25166.666666666686</v>
      </c>
      <c r="B15">
        <v>-26273.809523809527</v>
      </c>
      <c r="D15">
        <v>48040</v>
      </c>
      <c r="E15">
        <v>284523.80952380953</v>
      </c>
    </row>
    <row r="16" spans="1:7" x14ac:dyDescent="0.35">
      <c r="A16">
        <v>1960</v>
      </c>
      <c r="B16">
        <v>39714.28571428571</v>
      </c>
      <c r="D16">
        <v>48040</v>
      </c>
      <c r="E16">
        <v>68285.71428571429</v>
      </c>
    </row>
    <row r="17" spans="1:5" x14ac:dyDescent="0.35">
      <c r="A17">
        <v>143960</v>
      </c>
      <c r="B17">
        <v>315714.28571428568</v>
      </c>
      <c r="D17">
        <v>48040</v>
      </c>
      <c r="E17">
        <v>68285.71428571429</v>
      </c>
    </row>
    <row r="18" spans="1:5" x14ac:dyDescent="0.35">
      <c r="A18">
        <v>353960</v>
      </c>
      <c r="B18">
        <v>439714.28571428568</v>
      </c>
      <c r="D18">
        <v>48040</v>
      </c>
      <c r="E18">
        <v>68285.71428571429</v>
      </c>
    </row>
    <row r="19" spans="1:5" x14ac:dyDescent="0.35">
      <c r="A19">
        <v>267960</v>
      </c>
      <c r="B19">
        <v>381714.28571428568</v>
      </c>
      <c r="D19">
        <v>24020</v>
      </c>
      <c r="E19">
        <v>68285.714285714319</v>
      </c>
    </row>
    <row r="20" spans="1:5" x14ac:dyDescent="0.35">
      <c r="A20">
        <v>277780</v>
      </c>
      <c r="B20">
        <v>325881.14285599999</v>
      </c>
      <c r="D20">
        <v>24020</v>
      </c>
      <c r="E20">
        <v>34142.857144000001</v>
      </c>
    </row>
    <row r="21" spans="1:5" x14ac:dyDescent="0.35">
      <c r="A21">
        <v>263980</v>
      </c>
      <c r="B21">
        <v>394857.14285599999</v>
      </c>
      <c r="E21">
        <v>34142.857144000001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A85C-1CBB-478C-A281-02F39B56C6F3}">
  <dimension ref="A2:I11"/>
  <sheetViews>
    <sheetView workbookViewId="0">
      <selection activeCell="P13" sqref="P13"/>
    </sheetView>
  </sheetViews>
  <sheetFormatPr defaultRowHeight="14.5" x14ac:dyDescent="0.35"/>
  <sheetData>
    <row r="2" spans="1:9" x14ac:dyDescent="0.35">
      <c r="H2" t="s">
        <v>901</v>
      </c>
      <c r="I2" t="s">
        <v>899</v>
      </c>
    </row>
    <row r="3" spans="1:9" x14ac:dyDescent="0.35">
      <c r="F3" t="s">
        <v>34</v>
      </c>
      <c r="G3" t="s">
        <v>902</v>
      </c>
      <c r="H3">
        <v>122500</v>
      </c>
      <c r="I3">
        <f>AVERAGE(A8:A11)</f>
        <v>61125</v>
      </c>
    </row>
    <row r="4" spans="1:9" x14ac:dyDescent="0.35">
      <c r="F4" t="s">
        <v>897</v>
      </c>
      <c r="G4" t="s">
        <v>903</v>
      </c>
      <c r="H4">
        <v>221780</v>
      </c>
      <c r="I4">
        <f>AVERAGE(B8:B11)</f>
        <v>195845</v>
      </c>
    </row>
    <row r="6" spans="1:9" x14ac:dyDescent="0.35">
      <c r="A6" t="s">
        <v>899</v>
      </c>
    </row>
    <row r="7" spans="1:9" x14ac:dyDescent="0.35">
      <c r="A7" t="s">
        <v>34</v>
      </c>
      <c r="B7" t="s">
        <v>82</v>
      </c>
    </row>
    <row r="8" spans="1:9" x14ac:dyDescent="0.35">
      <c r="A8">
        <v>118000</v>
      </c>
      <c r="B8">
        <v>226720</v>
      </c>
    </row>
    <row r="9" spans="1:9" x14ac:dyDescent="0.35">
      <c r="A9">
        <v>27000</v>
      </c>
      <c r="B9">
        <v>226720</v>
      </c>
    </row>
    <row r="10" spans="1:9" x14ac:dyDescent="0.35">
      <c r="A10">
        <v>53000</v>
      </c>
      <c r="B10">
        <v>129220</v>
      </c>
    </row>
    <row r="11" spans="1:9" x14ac:dyDescent="0.35">
      <c r="A11">
        <v>46500</v>
      </c>
      <c r="B11">
        <v>200720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Epuré</vt:lpstr>
      <vt:lpstr>Final</vt:lpstr>
      <vt:lpstr>Moyenne Cout de production</vt:lpstr>
      <vt:lpstr>Sheet2</vt:lpstr>
      <vt:lpstr>Profitabilité Mil</vt:lpstr>
      <vt:lpstr>Profitabilité Maize</vt:lpstr>
      <vt:lpstr>Profitabilité Sorgho</vt:lpstr>
      <vt:lpstr>Profitabilité Riz</vt:lpstr>
      <vt:lpstr>Profitability Eggplant</vt:lpstr>
      <vt:lpstr>Profitability Okra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hp</cp:lastModifiedBy>
  <dcterms:created xsi:type="dcterms:W3CDTF">2015-06-05T18:17:20Z</dcterms:created>
  <dcterms:modified xsi:type="dcterms:W3CDTF">2021-04-14T11:43:39Z</dcterms:modified>
</cp:coreProperties>
</file>